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15th Oct 2013" sheetId="1" r:id="rId1"/>
  </sheets>
  <externalReferences>
    <externalReference r:id="rId2"/>
    <externalReference r:id="rId3"/>
  </externalReferences>
  <definedNames>
    <definedName name="Beg_Bal">'[2]Loan Amortization Schedule'!$C$18:$C$497</definedName>
    <definedName name="End_Bal">'[2]Loan Amortization Schedule'!$I$18:$I$497</definedName>
    <definedName name="Extra_Pay">'[2]Loan Amortization Schedule'!$E$18:$E$497</definedName>
    <definedName name="Full_Print">'[2]Loan Amortization Schedule'!$A$1:$J$497</definedName>
    <definedName name="Header_Row">ROW('[2]Loan Amortization Schedule'!$A$17:$IV$17)</definedName>
    <definedName name="Int">'[2]Loan Amortization Schedule'!$H$18:$H$497</definedName>
    <definedName name="Interest_Rate">'[2]Loan Amortization Schedule'!$D$6</definedName>
    <definedName name="Last_Row">IF(Values_Entered,Header_Row+Number_of_Payments,Header_Row)</definedName>
    <definedName name="Loan_Amount">'[2]Loan Amortization Schedule'!$D$5</definedName>
    <definedName name="Loan_Start">'[2]Loan Amortization Schedule'!$D$9</definedName>
    <definedName name="Loan_Years">'[2]Loan Amortization Schedule'!$D$7</definedName>
    <definedName name="Num_Pmt_Per_Year">'[2]Loan Amortization Schedule'!$D$8</definedName>
    <definedName name="Number_of_Payments">MATCH(0.01,End_Bal,-1)+1</definedName>
    <definedName name="Pay_Num">'[2]Loan Amortization Schedule'!$A$18:$A$497</definedName>
    <definedName name="Payment_Date" localSheetId="0">DATE(YEAR([0]!Loan_Start),MONTH([0]!Loan_Start)+Payment_Number,DAY([0]!Loan_Start))</definedName>
    <definedName name="Payment_Date">DATE(YEAR(Loan_Start),MONTH(Loan_Start)+Payment_Number,DAY(Loan_Start))</definedName>
    <definedName name="Princ">'[2]Loan Amortization Schedule'!$G$18:$G$497</definedName>
    <definedName name="Print_Area_Reset">OFFSET(Full_Print,0,0,Last_Row)</definedName>
    <definedName name="Sched_Pay">'[2]Loan Amortization Schedule'!$D$18:$D$497</definedName>
    <definedName name="Scheduled_Extra_Payments">'[2]Loan Amortization Schedule'!$D$10</definedName>
    <definedName name="Scheduled_Monthly_Payment">'[2]Loan Amortization Schedule'!$J$5</definedName>
    <definedName name="Total_Pay">'[2]Loan Amortization Schedule'!$F$18:$F$497</definedName>
    <definedName name="Values_Entered">IF(Loan_Amount*Interest_Rate*Loan_Years*Loan_Start&gt;0,1,0)</definedName>
  </definedNames>
  <calcPr calcId="125725" iterateDelta="1E-4"/>
</workbook>
</file>

<file path=xl/calcChain.xml><?xml version="1.0" encoding="utf-8"?>
<calcChain xmlns="http://schemas.openxmlformats.org/spreadsheetml/2006/main">
  <c r="AF189" i="1"/>
  <c r="AI189" s="1"/>
  <c r="AE189"/>
  <c r="AL189" s="1"/>
  <c r="AM189" s="1"/>
  <c r="V189"/>
  <c r="U189"/>
  <c r="AB189" s="1"/>
  <c r="AC189" s="1"/>
  <c r="O189"/>
  <c r="L189"/>
  <c r="K189"/>
  <c r="R189" s="1"/>
  <c r="S189" s="1"/>
  <c r="I189"/>
  <c r="AL188"/>
  <c r="AM188" s="1"/>
  <c r="AH188"/>
  <c r="AE188"/>
  <c r="AF188" s="1"/>
  <c r="AI188" s="1"/>
  <c r="AB188"/>
  <c r="AC188" s="1"/>
  <c r="X188"/>
  <c r="U188"/>
  <c r="V188" s="1"/>
  <c r="Y188" s="1"/>
  <c r="R188"/>
  <c r="S188" s="1"/>
  <c r="N188"/>
  <c r="K188"/>
  <c r="L188" s="1"/>
  <c r="O188" s="1"/>
  <c r="I188"/>
  <c r="AF187"/>
  <c r="AE187"/>
  <c r="AL187" s="1"/>
  <c r="AM187" s="1"/>
  <c r="Y187"/>
  <c r="V187"/>
  <c r="U187"/>
  <c r="AB187" s="1"/>
  <c r="AC187" s="1"/>
  <c r="L187"/>
  <c r="K187"/>
  <c r="R187" s="1"/>
  <c r="S187" s="1"/>
  <c r="I187"/>
  <c r="AE186"/>
  <c r="AF186" s="1"/>
  <c r="AI186" s="1"/>
  <c r="U186"/>
  <c r="V186" s="1"/>
  <c r="Y186" s="1"/>
  <c r="K186"/>
  <c r="L186" s="1"/>
  <c r="O186" s="1"/>
  <c r="I186"/>
  <c r="AI185"/>
  <c r="AF185"/>
  <c r="AE185"/>
  <c r="AL185" s="1"/>
  <c r="AM185" s="1"/>
  <c r="V185"/>
  <c r="U185"/>
  <c r="AB185" s="1"/>
  <c r="AC185" s="1"/>
  <c r="O185"/>
  <c r="L185"/>
  <c r="K185"/>
  <c r="R185" s="1"/>
  <c r="S185" s="1"/>
  <c r="I185"/>
  <c r="AL184"/>
  <c r="AM184" s="1"/>
  <c r="AH184"/>
  <c r="AE184"/>
  <c r="AF184" s="1"/>
  <c r="AI184" s="1"/>
  <c r="AB184"/>
  <c r="AC184" s="1"/>
  <c r="X184"/>
  <c r="U184"/>
  <c r="V184" s="1"/>
  <c r="Y184" s="1"/>
  <c r="R184"/>
  <c r="S184" s="1"/>
  <c r="N184"/>
  <c r="K184"/>
  <c r="L184" s="1"/>
  <c r="O184" s="1"/>
  <c r="I184"/>
  <c r="AF183"/>
  <c r="AE183"/>
  <c r="AL183" s="1"/>
  <c r="AM183" s="1"/>
  <c r="Y183"/>
  <c r="V183"/>
  <c r="U183"/>
  <c r="AB183" s="1"/>
  <c r="AC183" s="1"/>
  <c r="L183"/>
  <c r="K183"/>
  <c r="R183" s="1"/>
  <c r="S183" s="1"/>
  <c r="I183"/>
  <c r="AE182"/>
  <c r="AF182" s="1"/>
  <c r="AI182" s="1"/>
  <c r="U182"/>
  <c r="V182" s="1"/>
  <c r="Y182" s="1"/>
  <c r="K182"/>
  <c r="L182" s="1"/>
  <c r="O182" s="1"/>
  <c r="I182"/>
  <c r="AI181"/>
  <c r="AF181"/>
  <c r="AE181"/>
  <c r="AL181" s="1"/>
  <c r="AM181" s="1"/>
  <c r="V181"/>
  <c r="U181"/>
  <c r="AB181" s="1"/>
  <c r="AC181" s="1"/>
  <c r="O181"/>
  <c r="L181"/>
  <c r="K181"/>
  <c r="R181" s="1"/>
  <c r="S181" s="1"/>
  <c r="I181"/>
  <c r="AL180"/>
  <c r="AM180" s="1"/>
  <c r="AH180"/>
  <c r="AE180"/>
  <c r="AF180" s="1"/>
  <c r="AI180" s="1"/>
  <c r="AB180"/>
  <c r="AC180" s="1"/>
  <c r="X180"/>
  <c r="U180"/>
  <c r="V180" s="1"/>
  <c r="Y180" s="1"/>
  <c r="R180"/>
  <c r="S180" s="1"/>
  <c r="N180"/>
  <c r="K180"/>
  <c r="L180" s="1"/>
  <c r="O180" s="1"/>
  <c r="I180"/>
  <c r="AF179"/>
  <c r="AE179"/>
  <c r="AL179" s="1"/>
  <c r="AM179" s="1"/>
  <c r="Y179"/>
  <c r="V179"/>
  <c r="U179"/>
  <c r="AB179" s="1"/>
  <c r="AC179" s="1"/>
  <c r="L179"/>
  <c r="K179"/>
  <c r="R179" s="1"/>
  <c r="S179" s="1"/>
  <c r="I179"/>
  <c r="AE178"/>
  <c r="AF178" s="1"/>
  <c r="AI178" s="1"/>
  <c r="U178"/>
  <c r="V178" s="1"/>
  <c r="Y178" s="1"/>
  <c r="K178"/>
  <c r="L178" s="1"/>
  <c r="O178" s="1"/>
  <c r="I178"/>
  <c r="AI177"/>
  <c r="AF177"/>
  <c r="AE177"/>
  <c r="AL177" s="1"/>
  <c r="AM177" s="1"/>
  <c r="V177"/>
  <c r="U177"/>
  <c r="AB177" s="1"/>
  <c r="AC177" s="1"/>
  <c r="O177"/>
  <c r="L177"/>
  <c r="K177"/>
  <c r="R177" s="1"/>
  <c r="S177" s="1"/>
  <c r="I177"/>
  <c r="AL176"/>
  <c r="AM176" s="1"/>
  <c r="AH176"/>
  <c r="AE176"/>
  <c r="AF176" s="1"/>
  <c r="AI176" s="1"/>
  <c r="AB176"/>
  <c r="AC176" s="1"/>
  <c r="X176"/>
  <c r="U176"/>
  <c r="V176" s="1"/>
  <c r="Y176" s="1"/>
  <c r="R176"/>
  <c r="S176" s="1"/>
  <c r="N176"/>
  <c r="K176"/>
  <c r="L176" s="1"/>
  <c r="O176" s="1"/>
  <c r="I176"/>
  <c r="AF175"/>
  <c r="AE175"/>
  <c r="AL175" s="1"/>
  <c r="AM175" s="1"/>
  <c r="Y175"/>
  <c r="V175"/>
  <c r="U175"/>
  <c r="AB175" s="1"/>
  <c r="AC175" s="1"/>
  <c r="L175"/>
  <c r="K175"/>
  <c r="R175" s="1"/>
  <c r="S175" s="1"/>
  <c r="I175"/>
  <c r="AE174"/>
  <c r="AF174" s="1"/>
  <c r="AI174" s="1"/>
  <c r="U174"/>
  <c r="V174" s="1"/>
  <c r="Y174" s="1"/>
  <c r="K174"/>
  <c r="L174" s="1"/>
  <c r="O174" s="1"/>
  <c r="I174"/>
  <c r="AI173"/>
  <c r="AF173"/>
  <c r="AE173"/>
  <c r="AL173" s="1"/>
  <c r="AM173" s="1"/>
  <c r="V173"/>
  <c r="U173"/>
  <c r="AB173" s="1"/>
  <c r="AC173" s="1"/>
  <c r="O173"/>
  <c r="L173"/>
  <c r="K173"/>
  <c r="R173" s="1"/>
  <c r="S173" s="1"/>
  <c r="I173"/>
  <c r="AL172"/>
  <c r="AM172" s="1"/>
  <c r="AH172"/>
  <c r="AE172"/>
  <c r="AF172" s="1"/>
  <c r="AI172" s="1"/>
  <c r="AB172"/>
  <c r="AC172" s="1"/>
  <c r="X172"/>
  <c r="U172"/>
  <c r="V172" s="1"/>
  <c r="Y172" s="1"/>
  <c r="R172"/>
  <c r="S172" s="1"/>
  <c r="N172"/>
  <c r="K172"/>
  <c r="L172" s="1"/>
  <c r="O172" s="1"/>
  <c r="I172"/>
  <c r="AF171"/>
  <c r="AE171"/>
  <c r="AL171" s="1"/>
  <c r="AM171" s="1"/>
  <c r="Y171"/>
  <c r="V171"/>
  <c r="U171"/>
  <c r="AB171" s="1"/>
  <c r="AC171" s="1"/>
  <c r="L171"/>
  <c r="K171"/>
  <c r="R171" s="1"/>
  <c r="S171" s="1"/>
  <c r="I171"/>
  <c r="AE170"/>
  <c r="AF170" s="1"/>
  <c r="AI170" s="1"/>
  <c r="U170"/>
  <c r="V170" s="1"/>
  <c r="Y170" s="1"/>
  <c r="K170"/>
  <c r="L170" s="1"/>
  <c r="O170" s="1"/>
  <c r="I170"/>
  <c r="AI169"/>
  <c r="AF169"/>
  <c r="AE169"/>
  <c r="AL169" s="1"/>
  <c r="AM169" s="1"/>
  <c r="V169"/>
  <c r="U169"/>
  <c r="AB169" s="1"/>
  <c r="AC169" s="1"/>
  <c r="O169"/>
  <c r="L169"/>
  <c r="K169"/>
  <c r="R169" s="1"/>
  <c r="S169" s="1"/>
  <c r="I169"/>
  <c r="AL168"/>
  <c r="AM168" s="1"/>
  <c r="AH168"/>
  <c r="AE168"/>
  <c r="AF168" s="1"/>
  <c r="AI168" s="1"/>
  <c r="AB168"/>
  <c r="AC168" s="1"/>
  <c r="X168"/>
  <c r="U168"/>
  <c r="V168" s="1"/>
  <c r="Y168" s="1"/>
  <c r="R168"/>
  <c r="S168" s="1"/>
  <c r="N168"/>
  <c r="K168"/>
  <c r="L168" s="1"/>
  <c r="O168" s="1"/>
  <c r="I168"/>
  <c r="AF167"/>
  <c r="AE167"/>
  <c r="AL167" s="1"/>
  <c r="AM167" s="1"/>
  <c r="Y167"/>
  <c r="V167"/>
  <c r="U167"/>
  <c r="AB167" s="1"/>
  <c r="AC167" s="1"/>
  <c r="L167"/>
  <c r="K167"/>
  <c r="R167" s="1"/>
  <c r="S167" s="1"/>
  <c r="I167"/>
  <c r="AE166"/>
  <c r="AF166" s="1"/>
  <c r="AI166" s="1"/>
  <c r="U166"/>
  <c r="V166" s="1"/>
  <c r="Y166" s="1"/>
  <c r="K166"/>
  <c r="L166" s="1"/>
  <c r="O166" s="1"/>
  <c r="I166"/>
  <c r="AI165"/>
  <c r="AF165"/>
  <c r="AE165"/>
  <c r="AL165" s="1"/>
  <c r="AM165" s="1"/>
  <c r="V165"/>
  <c r="U165"/>
  <c r="AB165" s="1"/>
  <c r="AC165" s="1"/>
  <c r="L165"/>
  <c r="K165"/>
  <c r="R165" s="1"/>
  <c r="S165" s="1"/>
  <c r="I165"/>
  <c r="AE164"/>
  <c r="AF164" s="1"/>
  <c r="U164"/>
  <c r="V164" s="1"/>
  <c r="K164"/>
  <c r="L164" s="1"/>
  <c r="I164"/>
  <c r="AF163"/>
  <c r="AE163"/>
  <c r="AL163" s="1"/>
  <c r="AM163" s="1"/>
  <c r="V163"/>
  <c r="U163"/>
  <c r="AB163" s="1"/>
  <c r="AC163" s="1"/>
  <c r="L163"/>
  <c r="K163"/>
  <c r="R163" s="1"/>
  <c r="S163" s="1"/>
  <c r="I163"/>
  <c r="AE162"/>
  <c r="AF162" s="1"/>
  <c r="U162"/>
  <c r="V162" s="1"/>
  <c r="K162"/>
  <c r="L162" s="1"/>
  <c r="I162"/>
  <c r="AF161"/>
  <c r="AE161"/>
  <c r="AL161" s="1"/>
  <c r="AM161" s="1"/>
  <c r="V161"/>
  <c r="U161"/>
  <c r="AB161" s="1"/>
  <c r="AC161" s="1"/>
  <c r="L161"/>
  <c r="K161"/>
  <c r="R161" s="1"/>
  <c r="S161" s="1"/>
  <c r="I161"/>
  <c r="AE160"/>
  <c r="AF160" s="1"/>
  <c r="U160"/>
  <c r="V160" s="1"/>
  <c r="K160"/>
  <c r="L160" s="1"/>
  <c r="I160"/>
  <c r="AF159"/>
  <c r="AE159"/>
  <c r="AL159" s="1"/>
  <c r="AM159" s="1"/>
  <c r="V159"/>
  <c r="U159"/>
  <c r="AB159" s="1"/>
  <c r="AC159" s="1"/>
  <c r="L159"/>
  <c r="K159"/>
  <c r="R159" s="1"/>
  <c r="S159" s="1"/>
  <c r="I159"/>
  <c r="AE158"/>
  <c r="AF158" s="1"/>
  <c r="U158"/>
  <c r="V158" s="1"/>
  <c r="K158"/>
  <c r="L158" s="1"/>
  <c r="I158"/>
  <c r="AF157"/>
  <c r="AE157"/>
  <c r="AL157" s="1"/>
  <c r="AM157" s="1"/>
  <c r="V157"/>
  <c r="U157"/>
  <c r="AB157" s="1"/>
  <c r="AC157" s="1"/>
  <c r="L157"/>
  <c r="K157"/>
  <c r="R157" s="1"/>
  <c r="S157" s="1"/>
  <c r="I157"/>
  <c r="AE156"/>
  <c r="AF156" s="1"/>
  <c r="U156"/>
  <c r="V156" s="1"/>
  <c r="K156"/>
  <c r="L156" s="1"/>
  <c r="I156"/>
  <c r="AF155"/>
  <c r="AE155"/>
  <c r="AL155" s="1"/>
  <c r="AM155" s="1"/>
  <c r="V155"/>
  <c r="U155"/>
  <c r="AB155" s="1"/>
  <c r="AC155" s="1"/>
  <c r="L155"/>
  <c r="K155"/>
  <c r="R155" s="1"/>
  <c r="S155" s="1"/>
  <c r="I155"/>
  <c r="AE154"/>
  <c r="AF154" s="1"/>
  <c r="U154"/>
  <c r="V154" s="1"/>
  <c r="K154"/>
  <c r="L154" s="1"/>
  <c r="I154"/>
  <c r="AF153"/>
  <c r="AE153"/>
  <c r="AL153" s="1"/>
  <c r="AM153" s="1"/>
  <c r="V153"/>
  <c r="U153"/>
  <c r="AB153" s="1"/>
  <c r="AC153" s="1"/>
  <c r="L153"/>
  <c r="K153"/>
  <c r="R153" s="1"/>
  <c r="S153" s="1"/>
  <c r="I153"/>
  <c r="AE152"/>
  <c r="AF152" s="1"/>
  <c r="U152"/>
  <c r="V152" s="1"/>
  <c r="K152"/>
  <c r="L152" s="1"/>
  <c r="I152"/>
  <c r="AF151"/>
  <c r="AE151"/>
  <c r="AL151" s="1"/>
  <c r="AM151" s="1"/>
  <c r="V151"/>
  <c r="U151"/>
  <c r="AB151" s="1"/>
  <c r="AC151" s="1"/>
  <c r="L151"/>
  <c r="K151"/>
  <c r="R151" s="1"/>
  <c r="S151" s="1"/>
  <c r="I151"/>
  <c r="AE150"/>
  <c r="AF150" s="1"/>
  <c r="U150"/>
  <c r="V150" s="1"/>
  <c r="K150"/>
  <c r="L150" s="1"/>
  <c r="I150"/>
  <c r="AF149"/>
  <c r="AE149"/>
  <c r="AL149" s="1"/>
  <c r="AM149" s="1"/>
  <c r="V149"/>
  <c r="U149"/>
  <c r="AB149" s="1"/>
  <c r="AC149" s="1"/>
  <c r="L149"/>
  <c r="K149"/>
  <c r="R149" s="1"/>
  <c r="S149" s="1"/>
  <c r="I149"/>
  <c r="AE148"/>
  <c r="AF148" s="1"/>
  <c r="U148"/>
  <c r="V148" s="1"/>
  <c r="K148"/>
  <c r="L148" s="1"/>
  <c r="I148"/>
  <c r="AF147"/>
  <c r="AE147"/>
  <c r="AL147" s="1"/>
  <c r="AM147" s="1"/>
  <c r="V147"/>
  <c r="U147"/>
  <c r="AB147" s="1"/>
  <c r="AC147" s="1"/>
  <c r="L147"/>
  <c r="K147"/>
  <c r="R147" s="1"/>
  <c r="S147" s="1"/>
  <c r="I147"/>
  <c r="AE146"/>
  <c r="AF146" s="1"/>
  <c r="U146"/>
  <c r="V146" s="1"/>
  <c r="K146"/>
  <c r="L146" s="1"/>
  <c r="I146"/>
  <c r="AF145"/>
  <c r="AE145"/>
  <c r="AL145" s="1"/>
  <c r="AM145" s="1"/>
  <c r="V145"/>
  <c r="U145"/>
  <c r="AB145" s="1"/>
  <c r="AC145" s="1"/>
  <c r="L145"/>
  <c r="K145"/>
  <c r="R145" s="1"/>
  <c r="S145" s="1"/>
  <c r="I145"/>
  <c r="AE144"/>
  <c r="AF144" s="1"/>
  <c r="U144"/>
  <c r="V144" s="1"/>
  <c r="K144"/>
  <c r="L144" s="1"/>
  <c r="I144"/>
  <c r="AF143"/>
  <c r="AE143"/>
  <c r="AL143" s="1"/>
  <c r="AM143" s="1"/>
  <c r="V143"/>
  <c r="U143"/>
  <c r="AB143" s="1"/>
  <c r="AC143" s="1"/>
  <c r="L143"/>
  <c r="K143"/>
  <c r="R143" s="1"/>
  <c r="S143" s="1"/>
  <c r="I143"/>
  <c r="AE142"/>
  <c r="AF142" s="1"/>
  <c r="AI142" s="1"/>
  <c r="U142"/>
  <c r="V142" s="1"/>
  <c r="Y142" s="1"/>
  <c r="K142"/>
  <c r="L142" s="1"/>
  <c r="O142" s="1"/>
  <c r="I142"/>
  <c r="AI141"/>
  <c r="AF141"/>
  <c r="AE141"/>
  <c r="AL141" s="1"/>
  <c r="AM141" s="1"/>
  <c r="V141"/>
  <c r="U141"/>
  <c r="AB141" s="1"/>
  <c r="AC141" s="1"/>
  <c r="O141"/>
  <c r="L141"/>
  <c r="K141"/>
  <c r="R141" s="1"/>
  <c r="S141" s="1"/>
  <c r="I141"/>
  <c r="AL140"/>
  <c r="AM140" s="1"/>
  <c r="AH140"/>
  <c r="AE140"/>
  <c r="AF140" s="1"/>
  <c r="AI140" s="1"/>
  <c r="AB140"/>
  <c r="AC140" s="1"/>
  <c r="X140"/>
  <c r="U140"/>
  <c r="V140" s="1"/>
  <c r="Y140" s="1"/>
  <c r="R140"/>
  <c r="S140" s="1"/>
  <c r="N140"/>
  <c r="K140"/>
  <c r="L140" s="1"/>
  <c r="O140" s="1"/>
  <c r="I140"/>
  <c r="AF139"/>
  <c r="AE139"/>
  <c r="AL139" s="1"/>
  <c r="AM139" s="1"/>
  <c r="Y139"/>
  <c r="V139"/>
  <c r="U139"/>
  <c r="AB139" s="1"/>
  <c r="AC139" s="1"/>
  <c r="L139"/>
  <c r="K139"/>
  <c r="R139" s="1"/>
  <c r="S139" s="1"/>
  <c r="I139"/>
  <c r="AE138"/>
  <c r="AF138" s="1"/>
  <c r="AI138" s="1"/>
  <c r="U138"/>
  <c r="V138" s="1"/>
  <c r="Y138" s="1"/>
  <c r="K138"/>
  <c r="L138" s="1"/>
  <c r="O138" s="1"/>
  <c r="I138"/>
  <c r="AI137"/>
  <c r="AF137"/>
  <c r="AE137"/>
  <c r="AL137" s="1"/>
  <c r="AM137" s="1"/>
  <c r="V137"/>
  <c r="U137"/>
  <c r="AB137" s="1"/>
  <c r="AC137" s="1"/>
  <c r="O137"/>
  <c r="L137"/>
  <c r="K137"/>
  <c r="R137" s="1"/>
  <c r="S137" s="1"/>
  <c r="I137"/>
  <c r="AL136"/>
  <c r="AM136" s="1"/>
  <c r="AH136"/>
  <c r="AE136"/>
  <c r="AF136" s="1"/>
  <c r="AI136" s="1"/>
  <c r="AB136"/>
  <c r="AC136" s="1"/>
  <c r="X136"/>
  <c r="U136"/>
  <c r="V136" s="1"/>
  <c r="Y136" s="1"/>
  <c r="R136"/>
  <c r="S136" s="1"/>
  <c r="N136"/>
  <c r="K136"/>
  <c r="L136" s="1"/>
  <c r="O136" s="1"/>
  <c r="I136"/>
  <c r="AF135"/>
  <c r="AE135"/>
  <c r="AL135" s="1"/>
  <c r="AM135" s="1"/>
  <c r="U135"/>
  <c r="AB135" s="1"/>
  <c r="AC135" s="1"/>
  <c r="K135"/>
  <c r="L135" s="1"/>
  <c r="I135"/>
  <c r="AF134"/>
  <c r="AE134"/>
  <c r="AL134" s="1"/>
  <c r="AM134" s="1"/>
  <c r="V134"/>
  <c r="U134"/>
  <c r="AB134" s="1"/>
  <c r="AC134" s="1"/>
  <c r="L134"/>
  <c r="K134"/>
  <c r="R134" s="1"/>
  <c r="S134" s="1"/>
  <c r="I134"/>
  <c r="AE133"/>
  <c r="AF133" s="1"/>
  <c r="U133"/>
  <c r="V133" s="1"/>
  <c r="K133"/>
  <c r="L133" s="1"/>
  <c r="I133"/>
  <c r="AF132"/>
  <c r="AE132"/>
  <c r="AL132" s="1"/>
  <c r="AM132" s="1"/>
  <c r="V132"/>
  <c r="U132"/>
  <c r="AB132" s="1"/>
  <c r="AC132" s="1"/>
  <c r="L132"/>
  <c r="K132"/>
  <c r="R132" s="1"/>
  <c r="S132" s="1"/>
  <c r="I132"/>
  <c r="AE131"/>
  <c r="AF131" s="1"/>
  <c r="U131"/>
  <c r="V131" s="1"/>
  <c r="K131"/>
  <c r="L131" s="1"/>
  <c r="I131"/>
  <c r="AF130"/>
  <c r="AE130"/>
  <c r="AL130" s="1"/>
  <c r="AM130" s="1"/>
  <c r="V130"/>
  <c r="U130"/>
  <c r="AB130" s="1"/>
  <c r="AC130" s="1"/>
  <c r="L130"/>
  <c r="K130"/>
  <c r="R130" s="1"/>
  <c r="S130" s="1"/>
  <c r="I130"/>
  <c r="AE129"/>
  <c r="AF129" s="1"/>
  <c r="U129"/>
  <c r="V129" s="1"/>
  <c r="K129"/>
  <c r="L129" s="1"/>
  <c r="I129"/>
  <c r="AF128"/>
  <c r="AE128"/>
  <c r="AL128" s="1"/>
  <c r="AM128" s="1"/>
  <c r="V128"/>
  <c r="U128"/>
  <c r="AB128" s="1"/>
  <c r="AC128" s="1"/>
  <c r="L128"/>
  <c r="K128"/>
  <c r="R128" s="1"/>
  <c r="S128" s="1"/>
  <c r="I128"/>
  <c r="H127"/>
  <c r="I127" s="1"/>
  <c r="H126"/>
  <c r="I126" s="1"/>
  <c r="AE125"/>
  <c r="AF125" s="1"/>
  <c r="U125"/>
  <c r="V125" s="1"/>
  <c r="K125"/>
  <c r="L125" s="1"/>
  <c r="I125"/>
  <c r="AF124"/>
  <c r="AE124"/>
  <c r="AL124" s="1"/>
  <c r="AM124" s="1"/>
  <c r="V124"/>
  <c r="U124"/>
  <c r="AB124" s="1"/>
  <c r="AC124" s="1"/>
  <c r="L124"/>
  <c r="K124"/>
  <c r="R124" s="1"/>
  <c r="S124" s="1"/>
  <c r="I124"/>
  <c r="AE123"/>
  <c r="AF123" s="1"/>
  <c r="U123"/>
  <c r="V123" s="1"/>
  <c r="K123"/>
  <c r="L123" s="1"/>
  <c r="I123"/>
  <c r="AF122"/>
  <c r="AE122"/>
  <c r="AL122" s="1"/>
  <c r="AM122" s="1"/>
  <c r="V122"/>
  <c r="U122"/>
  <c r="AB122" s="1"/>
  <c r="AC122" s="1"/>
  <c r="L122"/>
  <c r="K122"/>
  <c r="R122" s="1"/>
  <c r="S122" s="1"/>
  <c r="I122"/>
  <c r="AE121"/>
  <c r="AF121" s="1"/>
  <c r="U121"/>
  <c r="V121" s="1"/>
  <c r="K121"/>
  <c r="L121" s="1"/>
  <c r="I121"/>
  <c r="AE120"/>
  <c r="AL120" s="1"/>
  <c r="AM120" s="1"/>
  <c r="U120"/>
  <c r="AB120" s="1"/>
  <c r="AC120" s="1"/>
  <c r="K120"/>
  <c r="R120" s="1"/>
  <c r="S120" s="1"/>
  <c r="I120"/>
  <c r="AE119"/>
  <c r="AF119" s="1"/>
  <c r="U119"/>
  <c r="V119" s="1"/>
  <c r="K119"/>
  <c r="L119" s="1"/>
  <c r="I119"/>
  <c r="AE118"/>
  <c r="AL118" s="1"/>
  <c r="AM118" s="1"/>
  <c r="U118"/>
  <c r="AB118" s="1"/>
  <c r="AC118" s="1"/>
  <c r="K118"/>
  <c r="R118" s="1"/>
  <c r="S118" s="1"/>
  <c r="I118"/>
  <c r="AE117"/>
  <c r="AF117" s="1"/>
  <c r="U117"/>
  <c r="V117" s="1"/>
  <c r="K117"/>
  <c r="L117" s="1"/>
  <c r="I117"/>
  <c r="AF116"/>
  <c r="AE116"/>
  <c r="AL116" s="1"/>
  <c r="AM116" s="1"/>
  <c r="V116"/>
  <c r="U116"/>
  <c r="AB116" s="1"/>
  <c r="AC116" s="1"/>
  <c r="L116"/>
  <c r="K116"/>
  <c r="R116" s="1"/>
  <c r="S116" s="1"/>
  <c r="I116"/>
  <c r="AE115"/>
  <c r="AF115" s="1"/>
  <c r="U115"/>
  <c r="V115" s="1"/>
  <c r="K115"/>
  <c r="L115" s="1"/>
  <c r="I115"/>
  <c r="AF114"/>
  <c r="AE114"/>
  <c r="AL114" s="1"/>
  <c r="AM114" s="1"/>
  <c r="V114"/>
  <c r="U114"/>
  <c r="AB114" s="1"/>
  <c r="AC114" s="1"/>
  <c r="L114"/>
  <c r="K114"/>
  <c r="R114" s="1"/>
  <c r="S114" s="1"/>
  <c r="I114"/>
  <c r="AE113"/>
  <c r="AF113" s="1"/>
  <c r="U113"/>
  <c r="V113" s="1"/>
  <c r="K113"/>
  <c r="L113" s="1"/>
  <c r="I113"/>
  <c r="AE112"/>
  <c r="AL112" s="1"/>
  <c r="AM112" s="1"/>
  <c r="U112"/>
  <c r="AB112" s="1"/>
  <c r="AC112" s="1"/>
  <c r="K112"/>
  <c r="R112" s="1"/>
  <c r="S112" s="1"/>
  <c r="I112"/>
  <c r="AE111"/>
  <c r="AF111" s="1"/>
  <c r="U111"/>
  <c r="V111" s="1"/>
  <c r="K111"/>
  <c r="L111" s="1"/>
  <c r="I111"/>
  <c r="AE110"/>
  <c r="AL110" s="1"/>
  <c r="AM110" s="1"/>
  <c r="U110"/>
  <c r="AB110" s="1"/>
  <c r="AC110" s="1"/>
  <c r="K110"/>
  <c r="R110" s="1"/>
  <c r="S110" s="1"/>
  <c r="I110"/>
  <c r="AE109"/>
  <c r="AF109" s="1"/>
  <c r="U109"/>
  <c r="V109" s="1"/>
  <c r="K109"/>
  <c r="L109" s="1"/>
  <c r="I109"/>
  <c r="AE108"/>
  <c r="AL108" s="1"/>
  <c r="AM108" s="1"/>
  <c r="U108"/>
  <c r="AB108" s="1"/>
  <c r="AC108" s="1"/>
  <c r="K108"/>
  <c r="R108" s="1"/>
  <c r="S108" s="1"/>
  <c r="I108"/>
  <c r="AE107"/>
  <c r="AF107" s="1"/>
  <c r="U107"/>
  <c r="V107" s="1"/>
  <c r="K107"/>
  <c r="L107" s="1"/>
  <c r="I107"/>
  <c r="AE106"/>
  <c r="AL106" s="1"/>
  <c r="AM106" s="1"/>
  <c r="U106"/>
  <c r="AB106" s="1"/>
  <c r="AC106" s="1"/>
  <c r="K106"/>
  <c r="R106" s="1"/>
  <c r="S106" s="1"/>
  <c r="I106"/>
  <c r="AE105"/>
  <c r="AF105" s="1"/>
  <c r="U105"/>
  <c r="V105" s="1"/>
  <c r="K105"/>
  <c r="L105" s="1"/>
  <c r="I105"/>
  <c r="AE104"/>
  <c r="AL104" s="1"/>
  <c r="AM104" s="1"/>
  <c r="U104"/>
  <c r="AB104" s="1"/>
  <c r="AC104" s="1"/>
  <c r="K104"/>
  <c r="R104" s="1"/>
  <c r="S104" s="1"/>
  <c r="I104"/>
  <c r="AE103"/>
  <c r="AF103" s="1"/>
  <c r="U103"/>
  <c r="V103" s="1"/>
  <c r="K103"/>
  <c r="L103" s="1"/>
  <c r="I103"/>
  <c r="AE102"/>
  <c r="AL102" s="1"/>
  <c r="AM102" s="1"/>
  <c r="U102"/>
  <c r="AB102" s="1"/>
  <c r="AC102" s="1"/>
  <c r="K102"/>
  <c r="R102" s="1"/>
  <c r="S102" s="1"/>
  <c r="I102"/>
  <c r="AE101"/>
  <c r="AF101" s="1"/>
  <c r="U101"/>
  <c r="V101" s="1"/>
  <c r="K101"/>
  <c r="L101" s="1"/>
  <c r="I101"/>
  <c r="AE100"/>
  <c r="AL100" s="1"/>
  <c r="AM100" s="1"/>
  <c r="U100"/>
  <c r="AB100" s="1"/>
  <c r="AC100" s="1"/>
  <c r="K100"/>
  <c r="R100" s="1"/>
  <c r="S100" s="1"/>
  <c r="I100"/>
  <c r="AE99"/>
  <c r="AF99" s="1"/>
  <c r="U99"/>
  <c r="V99" s="1"/>
  <c r="K99"/>
  <c r="L99" s="1"/>
  <c r="I99"/>
  <c r="AE98"/>
  <c r="AL98" s="1"/>
  <c r="AM98" s="1"/>
  <c r="U98"/>
  <c r="AB98" s="1"/>
  <c r="AC98" s="1"/>
  <c r="K98"/>
  <c r="R98" s="1"/>
  <c r="S98" s="1"/>
  <c r="I98"/>
  <c r="AE97"/>
  <c r="AF97" s="1"/>
  <c r="U97"/>
  <c r="V97" s="1"/>
  <c r="K97"/>
  <c r="L97" s="1"/>
  <c r="I97"/>
  <c r="AE96"/>
  <c r="AL96" s="1"/>
  <c r="AM96" s="1"/>
  <c r="U96"/>
  <c r="AB96" s="1"/>
  <c r="AC96" s="1"/>
  <c r="K96"/>
  <c r="R96" s="1"/>
  <c r="S96" s="1"/>
  <c r="I96"/>
  <c r="AE95"/>
  <c r="AF95" s="1"/>
  <c r="U95"/>
  <c r="V95" s="1"/>
  <c r="K95"/>
  <c r="L95" s="1"/>
  <c r="I95"/>
  <c r="AE94"/>
  <c r="AL94" s="1"/>
  <c r="AM94" s="1"/>
  <c r="U94"/>
  <c r="AB94" s="1"/>
  <c r="AC94" s="1"/>
  <c r="L94"/>
  <c r="K94"/>
  <c r="R94" s="1"/>
  <c r="S94" s="1"/>
  <c r="I94"/>
  <c r="AE93"/>
  <c r="AF93" s="1"/>
  <c r="U93"/>
  <c r="V93" s="1"/>
  <c r="K93"/>
  <c r="L93" s="1"/>
  <c r="I93"/>
  <c r="AE92"/>
  <c r="AL92" s="1"/>
  <c r="AM92" s="1"/>
  <c r="U92"/>
  <c r="AB92" s="1"/>
  <c r="AC92" s="1"/>
  <c r="L92"/>
  <c r="N92" s="1"/>
  <c r="K92"/>
  <c r="R92" s="1"/>
  <c r="S92" s="1"/>
  <c r="I92"/>
  <c r="AE91"/>
  <c r="AL91" s="1"/>
  <c r="AM91" s="1"/>
  <c r="U91"/>
  <c r="AB91" s="1"/>
  <c r="AC91" s="1"/>
  <c r="K91"/>
  <c r="R91" s="1"/>
  <c r="S91" s="1"/>
  <c r="I91"/>
  <c r="AF90"/>
  <c r="AI90" s="1"/>
  <c r="AE90"/>
  <c r="AL90" s="1"/>
  <c r="AM90" s="1"/>
  <c r="V90"/>
  <c r="Y90" s="1"/>
  <c r="U90"/>
  <c r="AB90" s="1"/>
  <c r="AC90" s="1"/>
  <c r="L90"/>
  <c r="O90" s="1"/>
  <c r="K90"/>
  <c r="R90" s="1"/>
  <c r="S90" s="1"/>
  <c r="I90"/>
  <c r="AE89"/>
  <c r="AL89" s="1"/>
  <c r="AM89" s="1"/>
  <c r="U89"/>
  <c r="AB89" s="1"/>
  <c r="AC89" s="1"/>
  <c r="K89"/>
  <c r="R89" s="1"/>
  <c r="S89" s="1"/>
  <c r="I89"/>
  <c r="AF88"/>
  <c r="AI88" s="1"/>
  <c r="AE88"/>
  <c r="AL88" s="1"/>
  <c r="AM88" s="1"/>
  <c r="U88"/>
  <c r="V88" s="1"/>
  <c r="K88"/>
  <c r="L88" s="1"/>
  <c r="I88"/>
  <c r="AF87"/>
  <c r="AE87"/>
  <c r="AL87" s="1"/>
  <c r="AM87" s="1"/>
  <c r="V87"/>
  <c r="U87"/>
  <c r="AB87" s="1"/>
  <c r="AC87" s="1"/>
  <c r="L87"/>
  <c r="K87"/>
  <c r="R87" s="1"/>
  <c r="S87" s="1"/>
  <c r="I87"/>
  <c r="AE86"/>
  <c r="AF86" s="1"/>
  <c r="U86"/>
  <c r="V86" s="1"/>
  <c r="K86"/>
  <c r="L86" s="1"/>
  <c r="I86"/>
  <c r="AF85"/>
  <c r="AE85"/>
  <c r="AL85" s="1"/>
  <c r="AM85" s="1"/>
  <c r="V85"/>
  <c r="U85"/>
  <c r="AB85" s="1"/>
  <c r="AC85" s="1"/>
  <c r="L85"/>
  <c r="K85"/>
  <c r="R85" s="1"/>
  <c r="S85" s="1"/>
  <c r="I85"/>
  <c r="AE84"/>
  <c r="AF84" s="1"/>
  <c r="U84"/>
  <c r="V84" s="1"/>
  <c r="K84"/>
  <c r="L84" s="1"/>
  <c r="I84"/>
  <c r="AF83"/>
  <c r="AE83"/>
  <c r="AL83" s="1"/>
  <c r="AM83" s="1"/>
  <c r="V83"/>
  <c r="U83"/>
  <c r="AB83" s="1"/>
  <c r="AC83" s="1"/>
  <c r="L83"/>
  <c r="K83"/>
  <c r="R83" s="1"/>
  <c r="S83" s="1"/>
  <c r="I83"/>
  <c r="AE82"/>
  <c r="AF82" s="1"/>
  <c r="U82"/>
  <c r="V82" s="1"/>
  <c r="K82"/>
  <c r="L82" s="1"/>
  <c r="I82"/>
  <c r="AF81"/>
  <c r="AE81"/>
  <c r="AL81" s="1"/>
  <c r="AM81" s="1"/>
  <c r="V81"/>
  <c r="U81"/>
  <c r="AB81" s="1"/>
  <c r="AC81" s="1"/>
  <c r="L81"/>
  <c r="K81"/>
  <c r="R81" s="1"/>
  <c r="S81" s="1"/>
  <c r="I81"/>
  <c r="AE80"/>
  <c r="AF80" s="1"/>
  <c r="U80"/>
  <c r="V80" s="1"/>
  <c r="K80"/>
  <c r="L80" s="1"/>
  <c r="I80"/>
  <c r="AF79"/>
  <c r="AE79"/>
  <c r="AL79" s="1"/>
  <c r="AM79" s="1"/>
  <c r="V79"/>
  <c r="U79"/>
  <c r="AB79" s="1"/>
  <c r="AC79" s="1"/>
  <c r="L79"/>
  <c r="K79"/>
  <c r="R79" s="1"/>
  <c r="S79" s="1"/>
  <c r="I79"/>
  <c r="AE78"/>
  <c r="AF78" s="1"/>
  <c r="U78"/>
  <c r="V78" s="1"/>
  <c r="K78"/>
  <c r="L78" s="1"/>
  <c r="I78"/>
  <c r="AF77"/>
  <c r="AE77"/>
  <c r="AL77" s="1"/>
  <c r="AM77" s="1"/>
  <c r="V77"/>
  <c r="U77"/>
  <c r="AB77" s="1"/>
  <c r="AC77" s="1"/>
  <c r="L77"/>
  <c r="K77"/>
  <c r="R77" s="1"/>
  <c r="S77" s="1"/>
  <c r="I77"/>
  <c r="AE76"/>
  <c r="AF76" s="1"/>
  <c r="U76"/>
  <c r="V76" s="1"/>
  <c r="K76"/>
  <c r="L76" s="1"/>
  <c r="I76"/>
  <c r="AF75"/>
  <c r="AE75"/>
  <c r="AL75" s="1"/>
  <c r="AM75" s="1"/>
  <c r="V75"/>
  <c r="U75"/>
  <c r="AB75" s="1"/>
  <c r="AC75" s="1"/>
  <c r="L75"/>
  <c r="K75"/>
  <c r="R75" s="1"/>
  <c r="S75" s="1"/>
  <c r="I75"/>
  <c r="AE74"/>
  <c r="AF74" s="1"/>
  <c r="U74"/>
  <c r="V74" s="1"/>
  <c r="K74"/>
  <c r="L74" s="1"/>
  <c r="I74"/>
  <c r="AF73"/>
  <c r="AE73"/>
  <c r="AL73" s="1"/>
  <c r="AM73" s="1"/>
  <c r="V73"/>
  <c r="U73"/>
  <c r="AB73" s="1"/>
  <c r="AC73" s="1"/>
  <c r="L73"/>
  <c r="K73"/>
  <c r="R73" s="1"/>
  <c r="S73" s="1"/>
  <c r="I73"/>
  <c r="AE72"/>
  <c r="AF72" s="1"/>
  <c r="U72"/>
  <c r="V72" s="1"/>
  <c r="K72"/>
  <c r="L72" s="1"/>
  <c r="I72"/>
  <c r="AF71"/>
  <c r="AE71"/>
  <c r="AL71" s="1"/>
  <c r="AM71" s="1"/>
  <c r="V71"/>
  <c r="U71"/>
  <c r="AB71" s="1"/>
  <c r="AC71" s="1"/>
  <c r="L71"/>
  <c r="K71"/>
  <c r="R71" s="1"/>
  <c r="S71" s="1"/>
  <c r="I71"/>
  <c r="AE70"/>
  <c r="AF70" s="1"/>
  <c r="U70"/>
  <c r="V70" s="1"/>
  <c r="K70"/>
  <c r="L70" s="1"/>
  <c r="I70"/>
  <c r="AF69"/>
  <c r="AE69"/>
  <c r="AL69" s="1"/>
  <c r="AM69" s="1"/>
  <c r="U69"/>
  <c r="AB69" s="1"/>
  <c r="AC69" s="1"/>
  <c r="K69"/>
  <c r="R69" s="1"/>
  <c r="S69" s="1"/>
  <c r="I69"/>
  <c r="AE68"/>
  <c r="AF68" s="1"/>
  <c r="U68"/>
  <c r="V68" s="1"/>
  <c r="K68"/>
  <c r="L68" s="1"/>
  <c r="I68"/>
  <c r="AE67"/>
  <c r="AL67" s="1"/>
  <c r="AM67" s="1"/>
  <c r="U67"/>
  <c r="AB67" s="1"/>
  <c r="AC67" s="1"/>
  <c r="K67"/>
  <c r="R67" s="1"/>
  <c r="S67" s="1"/>
  <c r="I67"/>
  <c r="AE66"/>
  <c r="AF66" s="1"/>
  <c r="U66"/>
  <c r="V66" s="1"/>
  <c r="K66"/>
  <c r="L66" s="1"/>
  <c r="I66"/>
  <c r="AE65"/>
  <c r="AL65" s="1"/>
  <c r="AM65" s="1"/>
  <c r="U65"/>
  <c r="AB65" s="1"/>
  <c r="AC65" s="1"/>
  <c r="K65"/>
  <c r="R65" s="1"/>
  <c r="S65" s="1"/>
  <c r="I65"/>
  <c r="AE64"/>
  <c r="AF64" s="1"/>
  <c r="U64"/>
  <c r="V64" s="1"/>
  <c r="K64"/>
  <c r="L64" s="1"/>
  <c r="I64"/>
  <c r="AE63"/>
  <c r="AL63" s="1"/>
  <c r="AM63" s="1"/>
  <c r="U63"/>
  <c r="AB63" s="1"/>
  <c r="AC63" s="1"/>
  <c r="K63"/>
  <c r="R63" s="1"/>
  <c r="S63" s="1"/>
  <c r="I63"/>
  <c r="AE62"/>
  <c r="AF62" s="1"/>
  <c r="U62"/>
  <c r="V62" s="1"/>
  <c r="K62"/>
  <c r="L62" s="1"/>
  <c r="I62"/>
  <c r="AE61"/>
  <c r="AL61" s="1"/>
  <c r="AM61" s="1"/>
  <c r="U61"/>
  <c r="AB61" s="1"/>
  <c r="AC61" s="1"/>
  <c r="K61"/>
  <c r="R61" s="1"/>
  <c r="S61" s="1"/>
  <c r="I61"/>
  <c r="AE60"/>
  <c r="AF60" s="1"/>
  <c r="U60"/>
  <c r="V60" s="1"/>
  <c r="K60"/>
  <c r="L60" s="1"/>
  <c r="I60"/>
  <c r="AE59"/>
  <c r="AL59" s="1"/>
  <c r="AM59" s="1"/>
  <c r="U59"/>
  <c r="AB59" s="1"/>
  <c r="AC59" s="1"/>
  <c r="K59"/>
  <c r="R59" s="1"/>
  <c r="S59" s="1"/>
  <c r="I59"/>
  <c r="AE58"/>
  <c r="AF58" s="1"/>
  <c r="U58"/>
  <c r="V58" s="1"/>
  <c r="K58"/>
  <c r="L58" s="1"/>
  <c r="I58"/>
  <c r="AE57"/>
  <c r="AL57" s="1"/>
  <c r="AM57" s="1"/>
  <c r="U57"/>
  <c r="AB57" s="1"/>
  <c r="AC57" s="1"/>
  <c r="K57"/>
  <c r="R57" s="1"/>
  <c r="S57" s="1"/>
  <c r="I57"/>
  <c r="AE56"/>
  <c r="AF56" s="1"/>
  <c r="U56"/>
  <c r="V56" s="1"/>
  <c r="K56"/>
  <c r="L56" s="1"/>
  <c r="I56"/>
  <c r="AE55"/>
  <c r="AL55" s="1"/>
  <c r="AM55" s="1"/>
  <c r="U55"/>
  <c r="AB55" s="1"/>
  <c r="AC55" s="1"/>
  <c r="K55"/>
  <c r="R55" s="1"/>
  <c r="S55" s="1"/>
  <c r="I55"/>
  <c r="AE54"/>
  <c r="AF54" s="1"/>
  <c r="U54"/>
  <c r="V54" s="1"/>
  <c r="K54"/>
  <c r="L54" s="1"/>
  <c r="I54"/>
  <c r="AE53"/>
  <c r="AL53" s="1"/>
  <c r="AM53" s="1"/>
  <c r="U53"/>
  <c r="AB53" s="1"/>
  <c r="AC53" s="1"/>
  <c r="K53"/>
  <c r="R53" s="1"/>
  <c r="S53" s="1"/>
  <c r="I53"/>
  <c r="AE52"/>
  <c r="AF52" s="1"/>
  <c r="U52"/>
  <c r="V52" s="1"/>
  <c r="K52"/>
  <c r="L52" s="1"/>
  <c r="I52"/>
  <c r="AE51"/>
  <c r="AL51" s="1"/>
  <c r="AM51" s="1"/>
  <c r="U51"/>
  <c r="AB51" s="1"/>
  <c r="AC51" s="1"/>
  <c r="K51"/>
  <c r="R51" s="1"/>
  <c r="S51" s="1"/>
  <c r="I51"/>
  <c r="H50"/>
  <c r="I50" s="1"/>
  <c r="H49"/>
  <c r="I49" s="1"/>
  <c r="H48"/>
  <c r="I48" s="1"/>
  <c r="H47"/>
  <c r="I47" s="1"/>
  <c r="AE46"/>
  <c r="AF46" s="1"/>
  <c r="U46"/>
  <c r="V46" s="1"/>
  <c r="K46"/>
  <c r="L46" s="1"/>
  <c r="I46"/>
  <c r="H45"/>
  <c r="AE45" s="1"/>
  <c r="H44"/>
  <c r="AE44" s="1"/>
  <c r="AE43"/>
  <c r="AL43" s="1"/>
  <c r="AM43" s="1"/>
  <c r="U43"/>
  <c r="AB43" s="1"/>
  <c r="AC43" s="1"/>
  <c r="R43"/>
  <c r="S43" s="1"/>
  <c r="N43"/>
  <c r="K43"/>
  <c r="L43" s="1"/>
  <c r="O43" s="1"/>
  <c r="I43"/>
  <c r="AE42"/>
  <c r="AL42" s="1"/>
  <c r="AM42" s="1"/>
  <c r="U42"/>
  <c r="AB42" s="1"/>
  <c r="AC42" s="1"/>
  <c r="K42"/>
  <c r="R42" s="1"/>
  <c r="S42" s="1"/>
  <c r="I42"/>
  <c r="AF41"/>
  <c r="AI41" s="1"/>
  <c r="AE41"/>
  <c r="AL41" s="1"/>
  <c r="AM41" s="1"/>
  <c r="V41"/>
  <c r="Y41" s="1"/>
  <c r="U41"/>
  <c r="AB41" s="1"/>
  <c r="AC41" s="1"/>
  <c r="L41"/>
  <c r="O41" s="1"/>
  <c r="K41"/>
  <c r="R41" s="1"/>
  <c r="S41" s="1"/>
  <c r="I41"/>
  <c r="AE40"/>
  <c r="AL40" s="1"/>
  <c r="AM40" s="1"/>
  <c r="U40"/>
  <c r="AB40" s="1"/>
  <c r="AC40" s="1"/>
  <c r="K40"/>
  <c r="R40" s="1"/>
  <c r="S40" s="1"/>
  <c r="I40"/>
  <c r="AF39"/>
  <c r="AI39" s="1"/>
  <c r="AE39"/>
  <c r="AL39" s="1"/>
  <c r="AM39" s="1"/>
  <c r="V39"/>
  <c r="Y39" s="1"/>
  <c r="U39"/>
  <c r="AB39" s="1"/>
  <c r="AC39" s="1"/>
  <c r="L39"/>
  <c r="O39" s="1"/>
  <c r="K39"/>
  <c r="R39" s="1"/>
  <c r="S39" s="1"/>
  <c r="I39"/>
  <c r="AE38"/>
  <c r="AL38" s="1"/>
  <c r="AM38" s="1"/>
  <c r="U38"/>
  <c r="AB38" s="1"/>
  <c r="AC38" s="1"/>
  <c r="K38"/>
  <c r="R38" s="1"/>
  <c r="S38" s="1"/>
  <c r="I38"/>
  <c r="AF37"/>
  <c r="AI37" s="1"/>
  <c r="AE37"/>
  <c r="AL37" s="1"/>
  <c r="AM37" s="1"/>
  <c r="V37"/>
  <c r="Y37" s="1"/>
  <c r="U37"/>
  <c r="AB37" s="1"/>
  <c r="AC37" s="1"/>
  <c r="L37"/>
  <c r="O37" s="1"/>
  <c r="K37"/>
  <c r="R37" s="1"/>
  <c r="S37" s="1"/>
  <c r="I37"/>
  <c r="AE36"/>
  <c r="AL36" s="1"/>
  <c r="AM36" s="1"/>
  <c r="U36"/>
  <c r="AB36" s="1"/>
  <c r="AC36" s="1"/>
  <c r="K36"/>
  <c r="R36" s="1"/>
  <c r="S36" s="1"/>
  <c r="I36"/>
  <c r="AF35"/>
  <c r="AI35" s="1"/>
  <c r="AE35"/>
  <c r="AL35" s="1"/>
  <c r="AM35" s="1"/>
  <c r="V35"/>
  <c r="Y35" s="1"/>
  <c r="U35"/>
  <c r="AB35" s="1"/>
  <c r="AC35" s="1"/>
  <c r="L35"/>
  <c r="O35" s="1"/>
  <c r="K35"/>
  <c r="R35" s="1"/>
  <c r="S35" s="1"/>
  <c r="I35"/>
  <c r="AE34"/>
  <c r="AL34" s="1"/>
  <c r="AM34" s="1"/>
  <c r="U34"/>
  <c r="AB34" s="1"/>
  <c r="AC34" s="1"/>
  <c r="K34"/>
  <c r="R34" s="1"/>
  <c r="S34" s="1"/>
  <c r="I34"/>
  <c r="AF33"/>
  <c r="AI33" s="1"/>
  <c r="AE33"/>
  <c r="AL33" s="1"/>
  <c r="AM33" s="1"/>
  <c r="V33"/>
  <c r="Y33" s="1"/>
  <c r="U33"/>
  <c r="AB33" s="1"/>
  <c r="AC33" s="1"/>
  <c r="L33"/>
  <c r="O33" s="1"/>
  <c r="K33"/>
  <c r="R33" s="1"/>
  <c r="S33" s="1"/>
  <c r="I33"/>
  <c r="AE32"/>
  <c r="AL32" s="1"/>
  <c r="AM32" s="1"/>
  <c r="U32"/>
  <c r="AB32" s="1"/>
  <c r="AC32" s="1"/>
  <c r="K32"/>
  <c r="R32" s="1"/>
  <c r="S32" s="1"/>
  <c r="I32"/>
  <c r="AF31"/>
  <c r="AI31" s="1"/>
  <c r="AE31"/>
  <c r="AL31" s="1"/>
  <c r="AM31" s="1"/>
  <c r="V31"/>
  <c r="Y31" s="1"/>
  <c r="U31"/>
  <c r="AB31" s="1"/>
  <c r="AC31" s="1"/>
  <c r="L31"/>
  <c r="O31" s="1"/>
  <c r="K31"/>
  <c r="R31" s="1"/>
  <c r="S31" s="1"/>
  <c r="I31"/>
  <c r="AE30"/>
  <c r="AL30" s="1"/>
  <c r="AM30" s="1"/>
  <c r="U30"/>
  <c r="AB30" s="1"/>
  <c r="AC30" s="1"/>
  <c r="K30"/>
  <c r="R30" s="1"/>
  <c r="S30" s="1"/>
  <c r="I30"/>
  <c r="AE29"/>
  <c r="AF29" s="1"/>
  <c r="U29"/>
  <c r="V29" s="1"/>
  <c r="K29"/>
  <c r="L29" s="1"/>
  <c r="I29"/>
  <c r="AE28"/>
  <c r="AL28" s="1"/>
  <c r="AM28" s="1"/>
  <c r="U28"/>
  <c r="AB28" s="1"/>
  <c r="AC28" s="1"/>
  <c r="K28"/>
  <c r="R28" s="1"/>
  <c r="S28" s="1"/>
  <c r="I28"/>
  <c r="AE27"/>
  <c r="AF27" s="1"/>
  <c r="U27"/>
  <c r="V27" s="1"/>
  <c r="K27"/>
  <c r="L27" s="1"/>
  <c r="I27"/>
  <c r="AE26"/>
  <c r="AL26" s="1"/>
  <c r="AM26" s="1"/>
  <c r="U26"/>
  <c r="AB26" s="1"/>
  <c r="AC26" s="1"/>
  <c r="L26"/>
  <c r="K26"/>
  <c r="R26" s="1"/>
  <c r="S26" s="1"/>
  <c r="I26"/>
  <c r="AE25"/>
  <c r="AF25" s="1"/>
  <c r="U25"/>
  <c r="V25" s="1"/>
  <c r="K25"/>
  <c r="L25" s="1"/>
  <c r="I25"/>
  <c r="AE24"/>
  <c r="AL24" s="1"/>
  <c r="AM24" s="1"/>
  <c r="U24"/>
  <c r="AB24" s="1"/>
  <c r="AC24" s="1"/>
  <c r="K24"/>
  <c r="R24" s="1"/>
  <c r="S24" s="1"/>
  <c r="I24"/>
  <c r="AE23"/>
  <c r="AF23" s="1"/>
  <c r="U23"/>
  <c r="V23" s="1"/>
  <c r="K23"/>
  <c r="L23" s="1"/>
  <c r="I23"/>
  <c r="AE22"/>
  <c r="AL22" s="1"/>
  <c r="AM22" s="1"/>
  <c r="U22"/>
  <c r="AB22" s="1"/>
  <c r="AC22" s="1"/>
  <c r="K22"/>
  <c r="R22" s="1"/>
  <c r="S22" s="1"/>
  <c r="I22"/>
  <c r="AE21"/>
  <c r="AF21" s="1"/>
  <c r="U21"/>
  <c r="V21" s="1"/>
  <c r="K21"/>
  <c r="L21" s="1"/>
  <c r="I21"/>
  <c r="AE20"/>
  <c r="AL20" s="1"/>
  <c r="AM20" s="1"/>
  <c r="U20"/>
  <c r="AB20" s="1"/>
  <c r="AC20" s="1"/>
  <c r="K20"/>
  <c r="R20" s="1"/>
  <c r="S20" s="1"/>
  <c r="I20"/>
  <c r="AE19"/>
  <c r="AF19" s="1"/>
  <c r="U19"/>
  <c r="V19" s="1"/>
  <c r="K19"/>
  <c r="L19" s="1"/>
  <c r="I19"/>
  <c r="AE18"/>
  <c r="AL18" s="1"/>
  <c r="AM18" s="1"/>
  <c r="U18"/>
  <c r="AB18" s="1"/>
  <c r="AC18" s="1"/>
  <c r="K18"/>
  <c r="R18" s="1"/>
  <c r="S18" s="1"/>
  <c r="I18"/>
  <c r="AE17"/>
  <c r="AF17" s="1"/>
  <c r="U17"/>
  <c r="V17" s="1"/>
  <c r="K17"/>
  <c r="L17" s="1"/>
  <c r="I17"/>
  <c r="AE16"/>
  <c r="AL16" s="1"/>
  <c r="AM16" s="1"/>
  <c r="U16"/>
  <c r="AB16" s="1"/>
  <c r="AC16" s="1"/>
  <c r="K16"/>
  <c r="R16" s="1"/>
  <c r="S16" s="1"/>
  <c r="I16"/>
  <c r="AE15"/>
  <c r="AF15" s="1"/>
  <c r="U15"/>
  <c r="V15" s="1"/>
  <c r="K15"/>
  <c r="L15" s="1"/>
  <c r="I15"/>
  <c r="AE14"/>
  <c r="AL14" s="1"/>
  <c r="AM14" s="1"/>
  <c r="U14"/>
  <c r="AB14" s="1"/>
  <c r="AC14" s="1"/>
  <c r="K14"/>
  <c r="R14" s="1"/>
  <c r="S14" s="1"/>
  <c r="I14"/>
  <c r="AE13"/>
  <c r="AF13" s="1"/>
  <c r="U13"/>
  <c r="V13" s="1"/>
  <c r="K13"/>
  <c r="L13" s="1"/>
  <c r="I13"/>
  <c r="AE12"/>
  <c r="AL12" s="1"/>
  <c r="AM12" s="1"/>
  <c r="U12"/>
  <c r="AB12" s="1"/>
  <c r="AC12" s="1"/>
  <c r="K12"/>
  <c r="R12" s="1"/>
  <c r="S12" s="1"/>
  <c r="I12"/>
  <c r="AE11"/>
  <c r="AF11" s="1"/>
  <c r="U11"/>
  <c r="V11" s="1"/>
  <c r="K11"/>
  <c r="L11" s="1"/>
  <c r="I11"/>
  <c r="AE10"/>
  <c r="AL10" s="1"/>
  <c r="AM10" s="1"/>
  <c r="U10"/>
  <c r="AB10" s="1"/>
  <c r="AC10" s="1"/>
  <c r="K10"/>
  <c r="R10" s="1"/>
  <c r="S10" s="1"/>
  <c r="I10"/>
  <c r="AE9"/>
  <c r="AF9" s="1"/>
  <c r="U9"/>
  <c r="V9" s="1"/>
  <c r="K9"/>
  <c r="L9" s="1"/>
  <c r="I9"/>
  <c r="AE8"/>
  <c r="AL8" s="1"/>
  <c r="AM8" s="1"/>
  <c r="U8"/>
  <c r="AB8" s="1"/>
  <c r="AC8" s="1"/>
  <c r="K8"/>
  <c r="R8" s="1"/>
  <c r="S8" s="1"/>
  <c r="I8"/>
  <c r="AE7"/>
  <c r="AF7" s="1"/>
  <c r="U7"/>
  <c r="V7" s="1"/>
  <c r="K7"/>
  <c r="L7" s="1"/>
  <c r="I7"/>
  <c r="AE6"/>
  <c r="AL6" s="1"/>
  <c r="AM6" s="1"/>
  <c r="U6"/>
  <c r="AB6" s="1"/>
  <c r="AC6" s="1"/>
  <c r="L6"/>
  <c r="K6"/>
  <c r="R6" s="1"/>
  <c r="S6" s="1"/>
  <c r="I6"/>
  <c r="AE5"/>
  <c r="AF5" s="1"/>
  <c r="U5"/>
  <c r="V5" s="1"/>
  <c r="K5"/>
  <c r="L5" s="1"/>
  <c r="I5"/>
  <c r="AE4"/>
  <c r="AL4" s="1"/>
  <c r="AM4" s="1"/>
  <c r="U4"/>
  <c r="AB4" s="1"/>
  <c r="AC4" s="1"/>
  <c r="K4"/>
  <c r="R4" s="1"/>
  <c r="S4" s="1"/>
  <c r="I4"/>
  <c r="AE3"/>
  <c r="AF3" s="1"/>
  <c r="U3"/>
  <c r="V3" s="1"/>
  <c r="K3"/>
  <c r="L3" s="1"/>
  <c r="I3"/>
  <c r="Y3" l="1"/>
  <c r="Z3" s="1"/>
  <c r="AA3" s="1"/>
  <c r="X3"/>
  <c r="Y5"/>
  <c r="Z5"/>
  <c r="AA5" s="1"/>
  <c r="X5"/>
  <c r="O7"/>
  <c r="P7"/>
  <c r="Q7" s="1"/>
  <c r="N7"/>
  <c r="O9"/>
  <c r="P9" s="1"/>
  <c r="Q9" s="1"/>
  <c r="N9"/>
  <c r="AI9"/>
  <c r="AJ9"/>
  <c r="AK9" s="1"/>
  <c r="AH9"/>
  <c r="O11"/>
  <c r="P11" s="1"/>
  <c r="Q11" s="1"/>
  <c r="N11"/>
  <c r="AI11"/>
  <c r="AJ11"/>
  <c r="AK11" s="1"/>
  <c r="AH11"/>
  <c r="O13"/>
  <c r="P13" s="1"/>
  <c r="Q13" s="1"/>
  <c r="N13"/>
  <c r="AI13"/>
  <c r="AJ13"/>
  <c r="AK13" s="1"/>
  <c r="AH13"/>
  <c r="O15"/>
  <c r="P15" s="1"/>
  <c r="Q15" s="1"/>
  <c r="N15"/>
  <c r="AI15"/>
  <c r="AJ15"/>
  <c r="AK15" s="1"/>
  <c r="AH15"/>
  <c r="O17"/>
  <c r="P17" s="1"/>
  <c r="Q17" s="1"/>
  <c r="N17"/>
  <c r="AI17"/>
  <c r="AJ17"/>
  <c r="AK17" s="1"/>
  <c r="AH17"/>
  <c r="O19"/>
  <c r="P19" s="1"/>
  <c r="Q19" s="1"/>
  <c r="N19"/>
  <c r="AI19"/>
  <c r="AJ19"/>
  <c r="AK19" s="1"/>
  <c r="AH19"/>
  <c r="O21"/>
  <c r="P21" s="1"/>
  <c r="Q21" s="1"/>
  <c r="N21"/>
  <c r="AI21"/>
  <c r="AJ21"/>
  <c r="AK21" s="1"/>
  <c r="AH21"/>
  <c r="O23"/>
  <c r="P23" s="1"/>
  <c r="Q23" s="1"/>
  <c r="N23"/>
  <c r="AI23"/>
  <c r="AJ23"/>
  <c r="AK23" s="1"/>
  <c r="AH23"/>
  <c r="O25"/>
  <c r="P25" s="1"/>
  <c r="Q25" s="1"/>
  <c r="N25"/>
  <c r="AI25"/>
  <c r="AJ25"/>
  <c r="AK25" s="1"/>
  <c r="AH25"/>
  <c r="Y27"/>
  <c r="Z27" s="1"/>
  <c r="AA27" s="1"/>
  <c r="X27"/>
  <c r="Y29"/>
  <c r="Z29"/>
  <c r="AA29" s="1"/>
  <c r="X29"/>
  <c r="AI7"/>
  <c r="AJ7"/>
  <c r="AK7" s="1"/>
  <c r="AH7"/>
  <c r="O3"/>
  <c r="P3" s="1"/>
  <c r="Q3" s="1"/>
  <c r="N3"/>
  <c r="AI3"/>
  <c r="AJ3"/>
  <c r="AK3" s="1"/>
  <c r="AH3"/>
  <c r="O5"/>
  <c r="P5" s="1"/>
  <c r="Q5" s="1"/>
  <c r="N5"/>
  <c r="AI5"/>
  <c r="AJ5"/>
  <c r="AK5" s="1"/>
  <c r="AH5"/>
  <c r="Y7"/>
  <c r="Z7" s="1"/>
  <c r="AA7" s="1"/>
  <c r="X7"/>
  <c r="Y9"/>
  <c r="Z9"/>
  <c r="AA9" s="1"/>
  <c r="X9"/>
  <c r="Y11"/>
  <c r="Z11" s="1"/>
  <c r="AA11" s="1"/>
  <c r="X11"/>
  <c r="Y13"/>
  <c r="Z13"/>
  <c r="AA13" s="1"/>
  <c r="X13"/>
  <c r="Y15"/>
  <c r="Z15" s="1"/>
  <c r="AA15" s="1"/>
  <c r="X15"/>
  <c r="Y17"/>
  <c r="Z17"/>
  <c r="AA17" s="1"/>
  <c r="X17"/>
  <c r="Y19"/>
  <c r="Z19" s="1"/>
  <c r="AA19" s="1"/>
  <c r="X19"/>
  <c r="Y21"/>
  <c r="Z21"/>
  <c r="AA21" s="1"/>
  <c r="X21"/>
  <c r="Y23"/>
  <c r="Z23" s="1"/>
  <c r="AA23" s="1"/>
  <c r="X23"/>
  <c r="Y25"/>
  <c r="Z25"/>
  <c r="AA25" s="1"/>
  <c r="X25"/>
  <c r="O27"/>
  <c r="P27" s="1"/>
  <c r="Q27" s="1"/>
  <c r="N27"/>
  <c r="AI27"/>
  <c r="AJ27"/>
  <c r="AK27" s="1"/>
  <c r="AH27"/>
  <c r="O29"/>
  <c r="P29" s="1"/>
  <c r="Q29" s="1"/>
  <c r="N29"/>
  <c r="AI29"/>
  <c r="AJ29"/>
  <c r="AK29" s="1"/>
  <c r="AH29"/>
  <c r="AL44"/>
  <c r="AM44" s="1"/>
  <c r="AF44"/>
  <c r="Y46"/>
  <c r="Z46"/>
  <c r="AA46" s="1"/>
  <c r="X46"/>
  <c r="Y52"/>
  <c r="Z52" s="1"/>
  <c r="AA52" s="1"/>
  <c r="X52"/>
  <c r="Y54"/>
  <c r="Z54"/>
  <c r="AA54" s="1"/>
  <c r="X54"/>
  <c r="Y56"/>
  <c r="Z56" s="1"/>
  <c r="AA56" s="1"/>
  <c r="X56"/>
  <c r="Y58"/>
  <c r="Z58"/>
  <c r="AA58" s="1"/>
  <c r="X58"/>
  <c r="Y60"/>
  <c r="Z60" s="1"/>
  <c r="AA60" s="1"/>
  <c r="X60"/>
  <c r="Y62"/>
  <c r="Z62"/>
  <c r="AA62" s="1"/>
  <c r="X62"/>
  <c r="Y64"/>
  <c r="Z64" s="1"/>
  <c r="AA64" s="1"/>
  <c r="X64"/>
  <c r="Y66"/>
  <c r="Z66"/>
  <c r="AA66" s="1"/>
  <c r="X66"/>
  <c r="Y68"/>
  <c r="Z68" s="1"/>
  <c r="AA68" s="1"/>
  <c r="X68"/>
  <c r="O70"/>
  <c r="P70"/>
  <c r="Q70" s="1"/>
  <c r="N70"/>
  <c r="AI70"/>
  <c r="AJ70" s="1"/>
  <c r="AK70" s="1"/>
  <c r="AH70"/>
  <c r="Y72"/>
  <c r="Z72"/>
  <c r="AA72" s="1"/>
  <c r="X72"/>
  <c r="O74"/>
  <c r="P74" s="1"/>
  <c r="Q74" s="1"/>
  <c r="N74"/>
  <c r="AI74"/>
  <c r="AJ74"/>
  <c r="AK74" s="1"/>
  <c r="AH74"/>
  <c r="Y76"/>
  <c r="Z76" s="1"/>
  <c r="AA76" s="1"/>
  <c r="X76"/>
  <c r="O78"/>
  <c r="P78"/>
  <c r="Q78" s="1"/>
  <c r="N78"/>
  <c r="AI78"/>
  <c r="AJ78" s="1"/>
  <c r="AK78" s="1"/>
  <c r="AH78"/>
  <c r="Y80"/>
  <c r="Z80"/>
  <c r="AA80" s="1"/>
  <c r="X80"/>
  <c r="O82"/>
  <c r="P82" s="1"/>
  <c r="Q82" s="1"/>
  <c r="N82"/>
  <c r="AI82"/>
  <c r="AJ82"/>
  <c r="AK82" s="1"/>
  <c r="AH82"/>
  <c r="Y84"/>
  <c r="Z84" s="1"/>
  <c r="AA84" s="1"/>
  <c r="X84"/>
  <c r="O86"/>
  <c r="P86"/>
  <c r="Q86" s="1"/>
  <c r="N86"/>
  <c r="AI86"/>
  <c r="AJ86" s="1"/>
  <c r="AK86" s="1"/>
  <c r="AH86"/>
  <c r="Y88"/>
  <c r="Z88"/>
  <c r="AA88" s="1"/>
  <c r="X88"/>
  <c r="R3"/>
  <c r="S3" s="1"/>
  <c r="AB3"/>
  <c r="AC3" s="1"/>
  <c r="AL3"/>
  <c r="AM3" s="1"/>
  <c r="L4"/>
  <c r="V4"/>
  <c r="AF4"/>
  <c r="R5"/>
  <c r="S5" s="1"/>
  <c r="AB5"/>
  <c r="AC5" s="1"/>
  <c r="AL5"/>
  <c r="AM5" s="1"/>
  <c r="O6"/>
  <c r="P6" s="1"/>
  <c r="Q6" s="1"/>
  <c r="V6"/>
  <c r="AF6"/>
  <c r="R7"/>
  <c r="S7" s="1"/>
  <c r="AB7"/>
  <c r="AC7" s="1"/>
  <c r="AL7"/>
  <c r="AM7" s="1"/>
  <c r="L8"/>
  <c r="V8"/>
  <c r="AF8"/>
  <c r="R9"/>
  <c r="S9" s="1"/>
  <c r="AB9"/>
  <c r="AC9" s="1"/>
  <c r="AL9"/>
  <c r="AM9" s="1"/>
  <c r="L10"/>
  <c r="V10"/>
  <c r="AF10"/>
  <c r="R11"/>
  <c r="S11" s="1"/>
  <c r="AB11"/>
  <c r="AC11" s="1"/>
  <c r="AL11"/>
  <c r="AM11" s="1"/>
  <c r="L12"/>
  <c r="V12"/>
  <c r="AF12"/>
  <c r="R13"/>
  <c r="S13" s="1"/>
  <c r="AB13"/>
  <c r="AC13" s="1"/>
  <c r="AL13"/>
  <c r="AM13" s="1"/>
  <c r="L14"/>
  <c r="V14"/>
  <c r="AF14"/>
  <c r="R15"/>
  <c r="S15" s="1"/>
  <c r="AB15"/>
  <c r="AC15" s="1"/>
  <c r="AL15"/>
  <c r="AM15" s="1"/>
  <c r="L16"/>
  <c r="V16"/>
  <c r="AF16"/>
  <c r="R17"/>
  <c r="S17" s="1"/>
  <c r="AB17"/>
  <c r="AC17" s="1"/>
  <c r="AL17"/>
  <c r="AM17" s="1"/>
  <c r="L18"/>
  <c r="V18"/>
  <c r="AF18"/>
  <c r="R19"/>
  <c r="S19" s="1"/>
  <c r="AB19"/>
  <c r="AC19" s="1"/>
  <c r="AL19"/>
  <c r="AM19" s="1"/>
  <c r="L20"/>
  <c r="V20"/>
  <c r="AF20"/>
  <c r="R21"/>
  <c r="S21" s="1"/>
  <c r="AB21"/>
  <c r="AC21" s="1"/>
  <c r="AL21"/>
  <c r="AM21" s="1"/>
  <c r="L22"/>
  <c r="V22"/>
  <c r="AF22"/>
  <c r="R23"/>
  <c r="S23" s="1"/>
  <c r="AB23"/>
  <c r="AC23" s="1"/>
  <c r="AL23"/>
  <c r="AM23" s="1"/>
  <c r="L24"/>
  <c r="V24"/>
  <c r="AF24"/>
  <c r="R25"/>
  <c r="S25" s="1"/>
  <c r="AB25"/>
  <c r="AC25" s="1"/>
  <c r="AL25"/>
  <c r="AM25" s="1"/>
  <c r="O26"/>
  <c r="P26" s="1"/>
  <c r="Q26" s="1"/>
  <c r="V26"/>
  <c r="AF26"/>
  <c r="R27"/>
  <c r="S27" s="1"/>
  <c r="AB27"/>
  <c r="AC27" s="1"/>
  <c r="AL27"/>
  <c r="AM27" s="1"/>
  <c r="L28"/>
  <c r="V28"/>
  <c r="AF28"/>
  <c r="R29"/>
  <c r="S29" s="1"/>
  <c r="AB29"/>
  <c r="AC29" s="1"/>
  <c r="AL29"/>
  <c r="AM29" s="1"/>
  <c r="L30"/>
  <c r="V30"/>
  <c r="AF30"/>
  <c r="N31"/>
  <c r="P31"/>
  <c r="Q31" s="1"/>
  <c r="X31"/>
  <c r="Z31"/>
  <c r="AA31" s="1"/>
  <c r="AH31"/>
  <c r="AJ31"/>
  <c r="AK31" s="1"/>
  <c r="L32"/>
  <c r="V32"/>
  <c r="AF32"/>
  <c r="N33"/>
  <c r="P33"/>
  <c r="Q33" s="1"/>
  <c r="X33"/>
  <c r="Z33"/>
  <c r="AA33" s="1"/>
  <c r="AH33"/>
  <c r="AJ33"/>
  <c r="AK33" s="1"/>
  <c r="L34"/>
  <c r="V34"/>
  <c r="AF34"/>
  <c r="N35"/>
  <c r="P35"/>
  <c r="Q35" s="1"/>
  <c r="X35"/>
  <c r="Z35"/>
  <c r="AA35" s="1"/>
  <c r="AH35"/>
  <c r="AJ35"/>
  <c r="AK35" s="1"/>
  <c r="L36"/>
  <c r="V36"/>
  <c r="AF36"/>
  <c r="N37"/>
  <c r="P37"/>
  <c r="Q37" s="1"/>
  <c r="X37"/>
  <c r="Z37"/>
  <c r="AA37" s="1"/>
  <c r="AH37"/>
  <c r="AJ37"/>
  <c r="AK37" s="1"/>
  <c r="L38"/>
  <c r="V38"/>
  <c r="AF38"/>
  <c r="N39"/>
  <c r="P39"/>
  <c r="Q39" s="1"/>
  <c r="X39"/>
  <c r="Z39"/>
  <c r="AA39" s="1"/>
  <c r="AH39"/>
  <c r="AJ39"/>
  <c r="AK39" s="1"/>
  <c r="L40"/>
  <c r="V40"/>
  <c r="AF40"/>
  <c r="N41"/>
  <c r="P41"/>
  <c r="Q41" s="1"/>
  <c r="X41"/>
  <c r="Z41"/>
  <c r="AA41" s="1"/>
  <c r="AH41"/>
  <c r="AJ41"/>
  <c r="AK41" s="1"/>
  <c r="L42"/>
  <c r="V42"/>
  <c r="AF42"/>
  <c r="P43"/>
  <c r="Q43" s="1"/>
  <c r="AL45"/>
  <c r="AM45" s="1"/>
  <c r="AF45"/>
  <c r="O46"/>
  <c r="P46" s="1"/>
  <c r="Q46" s="1"/>
  <c r="N46"/>
  <c r="AI46"/>
  <c r="AJ46"/>
  <c r="AK46" s="1"/>
  <c r="AH46"/>
  <c r="O52"/>
  <c r="P52" s="1"/>
  <c r="Q52" s="1"/>
  <c r="N52"/>
  <c r="AI52"/>
  <c r="AJ52"/>
  <c r="AK52" s="1"/>
  <c r="AH52"/>
  <c r="O54"/>
  <c r="P54" s="1"/>
  <c r="Q54" s="1"/>
  <c r="N54"/>
  <c r="AI54"/>
  <c r="AJ54"/>
  <c r="AK54" s="1"/>
  <c r="AH54"/>
  <c r="O56"/>
  <c r="P56" s="1"/>
  <c r="Q56" s="1"/>
  <c r="N56"/>
  <c r="AI56"/>
  <c r="AJ56"/>
  <c r="AK56" s="1"/>
  <c r="AH56"/>
  <c r="O58"/>
  <c r="P58" s="1"/>
  <c r="Q58" s="1"/>
  <c r="N58"/>
  <c r="AI58"/>
  <c r="AJ58"/>
  <c r="AK58" s="1"/>
  <c r="AH58"/>
  <c r="O60"/>
  <c r="P60" s="1"/>
  <c r="Q60" s="1"/>
  <c r="N60"/>
  <c r="AI60"/>
  <c r="AJ60"/>
  <c r="AK60" s="1"/>
  <c r="AH60"/>
  <c r="O62"/>
  <c r="P62" s="1"/>
  <c r="Q62" s="1"/>
  <c r="N62"/>
  <c r="AI62"/>
  <c r="AJ62"/>
  <c r="AK62" s="1"/>
  <c r="AH62"/>
  <c r="O64"/>
  <c r="P64" s="1"/>
  <c r="Q64" s="1"/>
  <c r="N64"/>
  <c r="AI64"/>
  <c r="AJ64"/>
  <c r="AK64" s="1"/>
  <c r="AH64"/>
  <c r="O66"/>
  <c r="P66" s="1"/>
  <c r="Q66" s="1"/>
  <c r="N66"/>
  <c r="AI66"/>
  <c r="AJ66"/>
  <c r="AK66" s="1"/>
  <c r="AH66"/>
  <c r="O68"/>
  <c r="P68" s="1"/>
  <c r="Q68" s="1"/>
  <c r="N68"/>
  <c r="AI68"/>
  <c r="AJ68"/>
  <c r="AK68" s="1"/>
  <c r="AH68"/>
  <c r="Y70"/>
  <c r="Z70" s="1"/>
  <c r="AA70" s="1"/>
  <c r="X70"/>
  <c r="O72"/>
  <c r="P72"/>
  <c r="Q72" s="1"/>
  <c r="N72"/>
  <c r="AI72"/>
  <c r="AJ72" s="1"/>
  <c r="AK72" s="1"/>
  <c r="AH72"/>
  <c r="Y74"/>
  <c r="Z74"/>
  <c r="AA74" s="1"/>
  <c r="X74"/>
  <c r="O76"/>
  <c r="P76" s="1"/>
  <c r="Q76" s="1"/>
  <c r="N76"/>
  <c r="AI76"/>
  <c r="AJ76"/>
  <c r="AK76" s="1"/>
  <c r="AH76"/>
  <c r="Y78"/>
  <c r="Z78" s="1"/>
  <c r="AA78" s="1"/>
  <c r="X78"/>
  <c r="O80"/>
  <c r="P80"/>
  <c r="Q80" s="1"/>
  <c r="N80"/>
  <c r="AI80"/>
  <c r="AJ80" s="1"/>
  <c r="AK80" s="1"/>
  <c r="AH80"/>
  <c r="Y82"/>
  <c r="Z82"/>
  <c r="AA82" s="1"/>
  <c r="X82"/>
  <c r="O84"/>
  <c r="P84" s="1"/>
  <c r="Q84" s="1"/>
  <c r="N84"/>
  <c r="AI84"/>
  <c r="AJ84"/>
  <c r="AK84" s="1"/>
  <c r="AH84"/>
  <c r="Y86"/>
  <c r="Z86" s="1"/>
  <c r="AA86" s="1"/>
  <c r="X86"/>
  <c r="O88"/>
  <c r="P88"/>
  <c r="Q88" s="1"/>
  <c r="N88"/>
  <c r="N6"/>
  <c r="N26"/>
  <c r="O93"/>
  <c r="P93"/>
  <c r="Q93" s="1"/>
  <c r="N93"/>
  <c r="AI93"/>
  <c r="AJ93" s="1"/>
  <c r="AK93" s="1"/>
  <c r="AH93"/>
  <c r="Y95"/>
  <c r="Z95"/>
  <c r="AA95" s="1"/>
  <c r="X95"/>
  <c r="Y97"/>
  <c r="Z97" s="1"/>
  <c r="AA97" s="1"/>
  <c r="X97"/>
  <c r="Y99"/>
  <c r="Z99"/>
  <c r="AA99" s="1"/>
  <c r="X99"/>
  <c r="Y101"/>
  <c r="Z101" s="1"/>
  <c r="AA101" s="1"/>
  <c r="X101"/>
  <c r="Y103"/>
  <c r="Z103"/>
  <c r="AA103" s="1"/>
  <c r="X103"/>
  <c r="Y105"/>
  <c r="Z105" s="1"/>
  <c r="AA105" s="1"/>
  <c r="X105"/>
  <c r="Y107"/>
  <c r="Z107"/>
  <c r="AA107" s="1"/>
  <c r="X107"/>
  <c r="Y109"/>
  <c r="Z109" s="1"/>
  <c r="AA109" s="1"/>
  <c r="X109"/>
  <c r="Y111"/>
  <c r="Z111"/>
  <c r="AA111" s="1"/>
  <c r="X111"/>
  <c r="Y113"/>
  <c r="Z113" s="1"/>
  <c r="AA113" s="1"/>
  <c r="X113"/>
  <c r="O115"/>
  <c r="P115"/>
  <c r="Q115" s="1"/>
  <c r="N115"/>
  <c r="AI115"/>
  <c r="AJ115" s="1"/>
  <c r="AK115" s="1"/>
  <c r="AH115"/>
  <c r="Y117"/>
  <c r="Z117"/>
  <c r="AA117" s="1"/>
  <c r="X117"/>
  <c r="Y119"/>
  <c r="Z119" s="1"/>
  <c r="AA119" s="1"/>
  <c r="X119"/>
  <c r="Y121"/>
  <c r="Z121"/>
  <c r="AA121" s="1"/>
  <c r="X121"/>
  <c r="O123"/>
  <c r="P123" s="1"/>
  <c r="Q123" s="1"/>
  <c r="N123"/>
  <c r="AI123"/>
  <c r="AJ123"/>
  <c r="AK123" s="1"/>
  <c r="AH123"/>
  <c r="Y125"/>
  <c r="Z125" s="1"/>
  <c r="AA125" s="1"/>
  <c r="X125"/>
  <c r="O129"/>
  <c r="P129"/>
  <c r="Q129" s="1"/>
  <c r="N129"/>
  <c r="AI129"/>
  <c r="AJ129" s="1"/>
  <c r="AK129" s="1"/>
  <c r="AH129"/>
  <c r="Y131"/>
  <c r="Z131"/>
  <c r="AA131" s="1"/>
  <c r="X131"/>
  <c r="O133"/>
  <c r="P133" s="1"/>
  <c r="Q133" s="1"/>
  <c r="N133"/>
  <c r="AI133"/>
  <c r="AJ133"/>
  <c r="AK133" s="1"/>
  <c r="AH133"/>
  <c r="V43"/>
  <c r="AF43"/>
  <c r="I44"/>
  <c r="I45"/>
  <c r="R46"/>
  <c r="S46" s="1"/>
  <c r="AB46"/>
  <c r="AC46" s="1"/>
  <c r="AL46"/>
  <c r="AM46" s="1"/>
  <c r="K47"/>
  <c r="U47"/>
  <c r="AE47"/>
  <c r="K48"/>
  <c r="U48"/>
  <c r="AE48"/>
  <c r="K49"/>
  <c r="U49"/>
  <c r="AE49"/>
  <c r="K50"/>
  <c r="U50"/>
  <c r="AE50"/>
  <c r="L51"/>
  <c r="V51"/>
  <c r="AF51"/>
  <c r="R52"/>
  <c r="S52" s="1"/>
  <c r="AB52"/>
  <c r="AC52" s="1"/>
  <c r="AL52"/>
  <c r="AM52" s="1"/>
  <c r="L53"/>
  <c r="V53"/>
  <c r="AF53"/>
  <c r="R54"/>
  <c r="S54" s="1"/>
  <c r="AB54"/>
  <c r="AC54" s="1"/>
  <c r="AL54"/>
  <c r="AM54" s="1"/>
  <c r="L55"/>
  <c r="V55"/>
  <c r="AF55"/>
  <c r="R56"/>
  <c r="S56" s="1"/>
  <c r="AB56"/>
  <c r="AC56" s="1"/>
  <c r="AL56"/>
  <c r="AM56" s="1"/>
  <c r="L57"/>
  <c r="V57"/>
  <c r="AF57"/>
  <c r="R58"/>
  <c r="S58" s="1"/>
  <c r="AB58"/>
  <c r="AC58" s="1"/>
  <c r="AL58"/>
  <c r="AM58" s="1"/>
  <c r="L59"/>
  <c r="V59"/>
  <c r="AF59"/>
  <c r="R60"/>
  <c r="S60" s="1"/>
  <c r="AB60"/>
  <c r="AC60" s="1"/>
  <c r="AL60"/>
  <c r="AM60" s="1"/>
  <c r="L61"/>
  <c r="V61"/>
  <c r="AF61"/>
  <c r="R62"/>
  <c r="S62" s="1"/>
  <c r="AB62"/>
  <c r="AC62" s="1"/>
  <c r="AL62"/>
  <c r="AM62" s="1"/>
  <c r="L63"/>
  <c r="V63"/>
  <c r="AF63"/>
  <c r="R64"/>
  <c r="S64" s="1"/>
  <c r="AB64"/>
  <c r="AC64" s="1"/>
  <c r="AL64"/>
  <c r="AM64" s="1"/>
  <c r="L65"/>
  <c r="V65"/>
  <c r="AF65"/>
  <c r="R66"/>
  <c r="S66" s="1"/>
  <c r="AB66"/>
  <c r="AC66" s="1"/>
  <c r="AL66"/>
  <c r="AM66" s="1"/>
  <c r="L67"/>
  <c r="V67"/>
  <c r="AF67"/>
  <c r="R68"/>
  <c r="S68" s="1"/>
  <c r="AB68"/>
  <c r="AC68" s="1"/>
  <c r="AL68"/>
  <c r="AM68" s="1"/>
  <c r="L69"/>
  <c r="V69"/>
  <c r="AI69"/>
  <c r="AJ69" s="1"/>
  <c r="AK69" s="1"/>
  <c r="R70"/>
  <c r="S70" s="1"/>
  <c r="AB70"/>
  <c r="AC70" s="1"/>
  <c r="AL70"/>
  <c r="AM70" s="1"/>
  <c r="O71"/>
  <c r="P71" s="1"/>
  <c r="Q71" s="1"/>
  <c r="Y71"/>
  <c r="Z71" s="1"/>
  <c r="AA71" s="1"/>
  <c r="AI71"/>
  <c r="AJ71" s="1"/>
  <c r="AK71" s="1"/>
  <c r="R72"/>
  <c r="S72" s="1"/>
  <c r="AB72"/>
  <c r="AC72" s="1"/>
  <c r="AL72"/>
  <c r="AM72" s="1"/>
  <c r="O73"/>
  <c r="P73" s="1"/>
  <c r="Q73" s="1"/>
  <c r="Y73"/>
  <c r="Z73" s="1"/>
  <c r="AA73" s="1"/>
  <c r="AI73"/>
  <c r="AJ73" s="1"/>
  <c r="AK73" s="1"/>
  <c r="R74"/>
  <c r="S74" s="1"/>
  <c r="AB74"/>
  <c r="AC74" s="1"/>
  <c r="AL74"/>
  <c r="AM74" s="1"/>
  <c r="O75"/>
  <c r="P75" s="1"/>
  <c r="Q75" s="1"/>
  <c r="Y75"/>
  <c r="Z75" s="1"/>
  <c r="AA75" s="1"/>
  <c r="AI75"/>
  <c r="AJ75" s="1"/>
  <c r="AK75" s="1"/>
  <c r="R76"/>
  <c r="S76" s="1"/>
  <c r="AB76"/>
  <c r="AC76" s="1"/>
  <c r="AL76"/>
  <c r="AM76" s="1"/>
  <c r="O77"/>
  <c r="P77" s="1"/>
  <c r="Q77" s="1"/>
  <c r="Y77"/>
  <c r="Z77" s="1"/>
  <c r="AA77" s="1"/>
  <c r="AI77"/>
  <c r="AJ77" s="1"/>
  <c r="AK77" s="1"/>
  <c r="R78"/>
  <c r="S78" s="1"/>
  <c r="AB78"/>
  <c r="AC78" s="1"/>
  <c r="AL78"/>
  <c r="AM78" s="1"/>
  <c r="O79"/>
  <c r="P79" s="1"/>
  <c r="Q79" s="1"/>
  <c r="Y79"/>
  <c r="Z79" s="1"/>
  <c r="AA79" s="1"/>
  <c r="AI79"/>
  <c r="AJ79" s="1"/>
  <c r="AK79" s="1"/>
  <c r="R80"/>
  <c r="S80" s="1"/>
  <c r="AB80"/>
  <c r="AC80" s="1"/>
  <c r="AL80"/>
  <c r="AM80" s="1"/>
  <c r="O81"/>
  <c r="P81" s="1"/>
  <c r="Q81" s="1"/>
  <c r="Y81"/>
  <c r="Z81" s="1"/>
  <c r="AA81" s="1"/>
  <c r="AI81"/>
  <c r="AJ81" s="1"/>
  <c r="AK81" s="1"/>
  <c r="R82"/>
  <c r="S82" s="1"/>
  <c r="AB82"/>
  <c r="AC82" s="1"/>
  <c r="AL82"/>
  <c r="AM82" s="1"/>
  <c r="O83"/>
  <c r="P83" s="1"/>
  <c r="Q83" s="1"/>
  <c r="Y83"/>
  <c r="Z83" s="1"/>
  <c r="AA83" s="1"/>
  <c r="AI83"/>
  <c r="AJ83" s="1"/>
  <c r="AK83" s="1"/>
  <c r="R84"/>
  <c r="S84" s="1"/>
  <c r="AB84"/>
  <c r="AC84" s="1"/>
  <c r="AL84"/>
  <c r="AM84" s="1"/>
  <c r="O85"/>
  <c r="P85" s="1"/>
  <c r="Q85" s="1"/>
  <c r="Y85"/>
  <c r="Z85" s="1"/>
  <c r="AA85" s="1"/>
  <c r="AI85"/>
  <c r="AJ85" s="1"/>
  <c r="AK85" s="1"/>
  <c r="R86"/>
  <c r="S86" s="1"/>
  <c r="AB86"/>
  <c r="AC86" s="1"/>
  <c r="AL86"/>
  <c r="AM86" s="1"/>
  <c r="O87"/>
  <c r="P87" s="1"/>
  <c r="Q87" s="1"/>
  <c r="Y87"/>
  <c r="Z87" s="1"/>
  <c r="AA87" s="1"/>
  <c r="AI87"/>
  <c r="AJ87" s="1"/>
  <c r="AK87" s="1"/>
  <c r="R88"/>
  <c r="S88" s="1"/>
  <c r="AB88"/>
  <c r="AC88" s="1"/>
  <c r="AH88"/>
  <c r="AJ88"/>
  <c r="AK88" s="1"/>
  <c r="L89"/>
  <c r="V89"/>
  <c r="AF89"/>
  <c r="N90"/>
  <c r="P90"/>
  <c r="Q90" s="1"/>
  <c r="X90"/>
  <c r="Z90"/>
  <c r="AA90" s="1"/>
  <c r="AH90"/>
  <c r="AJ90"/>
  <c r="AK90" s="1"/>
  <c r="L91"/>
  <c r="V91"/>
  <c r="AF91"/>
  <c r="P92"/>
  <c r="Q92" s="1"/>
  <c r="O92"/>
  <c r="Y93"/>
  <c r="Z93" s="1"/>
  <c r="AA93" s="1"/>
  <c r="X93"/>
  <c r="O95"/>
  <c r="P95"/>
  <c r="Q95" s="1"/>
  <c r="N95"/>
  <c r="AI95"/>
  <c r="AJ95" s="1"/>
  <c r="AK95" s="1"/>
  <c r="AH95"/>
  <c r="O97"/>
  <c r="P97"/>
  <c r="Q97" s="1"/>
  <c r="N97"/>
  <c r="AI97"/>
  <c r="AJ97" s="1"/>
  <c r="AK97" s="1"/>
  <c r="AH97"/>
  <c r="O99"/>
  <c r="P99"/>
  <c r="Q99" s="1"/>
  <c r="N99"/>
  <c r="AI99"/>
  <c r="AJ99" s="1"/>
  <c r="AK99" s="1"/>
  <c r="AH99"/>
  <c r="O101"/>
  <c r="P101"/>
  <c r="Q101" s="1"/>
  <c r="N101"/>
  <c r="AI101"/>
  <c r="AJ101" s="1"/>
  <c r="AK101" s="1"/>
  <c r="AH101"/>
  <c r="O103"/>
  <c r="P103"/>
  <c r="Q103" s="1"/>
  <c r="N103"/>
  <c r="AI103"/>
  <c r="AJ103" s="1"/>
  <c r="AK103" s="1"/>
  <c r="AH103"/>
  <c r="O105"/>
  <c r="P105"/>
  <c r="Q105" s="1"/>
  <c r="N105"/>
  <c r="AI105"/>
  <c r="AJ105" s="1"/>
  <c r="AK105" s="1"/>
  <c r="AH105"/>
  <c r="O107"/>
  <c r="P107"/>
  <c r="Q107" s="1"/>
  <c r="N107"/>
  <c r="AI107"/>
  <c r="AJ107" s="1"/>
  <c r="AK107" s="1"/>
  <c r="AH107"/>
  <c r="O109"/>
  <c r="P109"/>
  <c r="Q109" s="1"/>
  <c r="N109"/>
  <c r="AI109"/>
  <c r="AJ109" s="1"/>
  <c r="AK109" s="1"/>
  <c r="AH109"/>
  <c r="O111"/>
  <c r="P111"/>
  <c r="Q111" s="1"/>
  <c r="N111"/>
  <c r="AI111"/>
  <c r="AJ111" s="1"/>
  <c r="AK111" s="1"/>
  <c r="AH111"/>
  <c r="O113"/>
  <c r="P113"/>
  <c r="Q113" s="1"/>
  <c r="N113"/>
  <c r="AI113"/>
  <c r="AJ113" s="1"/>
  <c r="AK113" s="1"/>
  <c r="AH113"/>
  <c r="Y115"/>
  <c r="Z115"/>
  <c r="AA115" s="1"/>
  <c r="X115"/>
  <c r="O117"/>
  <c r="P117" s="1"/>
  <c r="Q117" s="1"/>
  <c r="N117"/>
  <c r="AI117"/>
  <c r="AJ117"/>
  <c r="AK117" s="1"/>
  <c r="AH117"/>
  <c r="O119"/>
  <c r="P119" s="1"/>
  <c r="Q119" s="1"/>
  <c r="N119"/>
  <c r="AI119"/>
  <c r="AJ119"/>
  <c r="AK119" s="1"/>
  <c r="AH119"/>
  <c r="O121"/>
  <c r="P121" s="1"/>
  <c r="Q121" s="1"/>
  <c r="N121"/>
  <c r="AI121"/>
  <c r="AJ121"/>
  <c r="AK121" s="1"/>
  <c r="AH121"/>
  <c r="Y123"/>
  <c r="Z123" s="1"/>
  <c r="AA123" s="1"/>
  <c r="X123"/>
  <c r="O125"/>
  <c r="P125"/>
  <c r="Q125" s="1"/>
  <c r="N125"/>
  <c r="AI125"/>
  <c r="AJ125" s="1"/>
  <c r="AK125" s="1"/>
  <c r="AH125"/>
  <c r="Y129"/>
  <c r="Z129"/>
  <c r="AA129" s="1"/>
  <c r="X129"/>
  <c r="O131"/>
  <c r="P131" s="1"/>
  <c r="Q131" s="1"/>
  <c r="N131"/>
  <c r="AI131"/>
  <c r="AJ131"/>
  <c r="AK131" s="1"/>
  <c r="AH131"/>
  <c r="Y133"/>
  <c r="Z133" s="1"/>
  <c r="AA133" s="1"/>
  <c r="X133"/>
  <c r="O135"/>
  <c r="P135"/>
  <c r="Q135" s="1"/>
  <c r="N135"/>
  <c r="K44"/>
  <c r="U44"/>
  <c r="K45"/>
  <c r="U45"/>
  <c r="AH69"/>
  <c r="N71"/>
  <c r="X71"/>
  <c r="AH71"/>
  <c r="N73"/>
  <c r="X73"/>
  <c r="AH73"/>
  <c r="N75"/>
  <c r="X75"/>
  <c r="AH75"/>
  <c r="N77"/>
  <c r="X77"/>
  <c r="AH77"/>
  <c r="N79"/>
  <c r="X79"/>
  <c r="AH79"/>
  <c r="N81"/>
  <c r="X81"/>
  <c r="AH81"/>
  <c r="N83"/>
  <c r="X83"/>
  <c r="AH83"/>
  <c r="N85"/>
  <c r="X85"/>
  <c r="AH85"/>
  <c r="N87"/>
  <c r="X87"/>
  <c r="AH87"/>
  <c r="AH135"/>
  <c r="X137"/>
  <c r="N139"/>
  <c r="AH139"/>
  <c r="X141"/>
  <c r="N143"/>
  <c r="Y144"/>
  <c r="Z144"/>
  <c r="AA144" s="1"/>
  <c r="X144"/>
  <c r="O146"/>
  <c r="P146" s="1"/>
  <c r="Q146" s="1"/>
  <c r="N146"/>
  <c r="AI146"/>
  <c r="AJ146"/>
  <c r="AK146" s="1"/>
  <c r="AH146"/>
  <c r="Y148"/>
  <c r="Z148" s="1"/>
  <c r="AA148" s="1"/>
  <c r="X148"/>
  <c r="O150"/>
  <c r="P150"/>
  <c r="Q150" s="1"/>
  <c r="N150"/>
  <c r="AI150"/>
  <c r="AJ150" s="1"/>
  <c r="AK150" s="1"/>
  <c r="AH150"/>
  <c r="Y152"/>
  <c r="Z152"/>
  <c r="AA152" s="1"/>
  <c r="X152"/>
  <c r="O154"/>
  <c r="P154" s="1"/>
  <c r="Q154" s="1"/>
  <c r="N154"/>
  <c r="AI154"/>
  <c r="AJ154"/>
  <c r="AK154" s="1"/>
  <c r="AH154"/>
  <c r="Y156"/>
  <c r="Z156" s="1"/>
  <c r="AA156" s="1"/>
  <c r="X156"/>
  <c r="O158"/>
  <c r="P158"/>
  <c r="Q158" s="1"/>
  <c r="N158"/>
  <c r="AI158"/>
  <c r="AJ158" s="1"/>
  <c r="AK158" s="1"/>
  <c r="AH158"/>
  <c r="Y160"/>
  <c r="Z160"/>
  <c r="AA160" s="1"/>
  <c r="X160"/>
  <c r="O162"/>
  <c r="P162" s="1"/>
  <c r="Q162" s="1"/>
  <c r="N162"/>
  <c r="AI162"/>
  <c r="AJ162"/>
  <c r="AK162" s="1"/>
  <c r="AH162"/>
  <c r="Y164"/>
  <c r="Z164" s="1"/>
  <c r="AA164" s="1"/>
  <c r="X164"/>
  <c r="V92"/>
  <c r="AF92"/>
  <c r="R93"/>
  <c r="S93" s="1"/>
  <c r="AB93"/>
  <c r="AC93" s="1"/>
  <c r="AL93"/>
  <c r="AM93" s="1"/>
  <c r="O94"/>
  <c r="P94" s="1"/>
  <c r="Q94" s="1"/>
  <c r="V94"/>
  <c r="AF94"/>
  <c r="R95"/>
  <c r="S95" s="1"/>
  <c r="AB95"/>
  <c r="AC95" s="1"/>
  <c r="AL95"/>
  <c r="AM95" s="1"/>
  <c r="L96"/>
  <c r="V96"/>
  <c r="AF96"/>
  <c r="R97"/>
  <c r="S97" s="1"/>
  <c r="AB97"/>
  <c r="AC97" s="1"/>
  <c r="AL97"/>
  <c r="AM97" s="1"/>
  <c r="L98"/>
  <c r="V98"/>
  <c r="AF98"/>
  <c r="R99"/>
  <c r="S99" s="1"/>
  <c r="AB99"/>
  <c r="AC99" s="1"/>
  <c r="AL99"/>
  <c r="AM99" s="1"/>
  <c r="L100"/>
  <c r="V100"/>
  <c r="AF100"/>
  <c r="R101"/>
  <c r="S101" s="1"/>
  <c r="AB101"/>
  <c r="AC101" s="1"/>
  <c r="AL101"/>
  <c r="AM101" s="1"/>
  <c r="L102"/>
  <c r="V102"/>
  <c r="AF102"/>
  <c r="R103"/>
  <c r="S103" s="1"/>
  <c r="AB103"/>
  <c r="AC103" s="1"/>
  <c r="AL103"/>
  <c r="AM103" s="1"/>
  <c r="L104"/>
  <c r="V104"/>
  <c r="AF104"/>
  <c r="R105"/>
  <c r="S105" s="1"/>
  <c r="AB105"/>
  <c r="AC105" s="1"/>
  <c r="AL105"/>
  <c r="AM105" s="1"/>
  <c r="L106"/>
  <c r="V106"/>
  <c r="AF106"/>
  <c r="R107"/>
  <c r="S107" s="1"/>
  <c r="AB107"/>
  <c r="AC107" s="1"/>
  <c r="AL107"/>
  <c r="AM107" s="1"/>
  <c r="L108"/>
  <c r="V108"/>
  <c r="AF108"/>
  <c r="R109"/>
  <c r="S109" s="1"/>
  <c r="AB109"/>
  <c r="AC109" s="1"/>
  <c r="AL109"/>
  <c r="AM109" s="1"/>
  <c r="L110"/>
  <c r="V110"/>
  <c r="AF110"/>
  <c r="R111"/>
  <c r="S111" s="1"/>
  <c r="AB111"/>
  <c r="AC111" s="1"/>
  <c r="AL111"/>
  <c r="AM111" s="1"/>
  <c r="L112"/>
  <c r="V112"/>
  <c r="AF112"/>
  <c r="R113"/>
  <c r="S113" s="1"/>
  <c r="AB113"/>
  <c r="AC113" s="1"/>
  <c r="AL113"/>
  <c r="AM113" s="1"/>
  <c r="O114"/>
  <c r="P114" s="1"/>
  <c r="Q114" s="1"/>
  <c r="Y114"/>
  <c r="Z114" s="1"/>
  <c r="AA114" s="1"/>
  <c r="AI114"/>
  <c r="AJ114" s="1"/>
  <c r="AK114" s="1"/>
  <c r="R115"/>
  <c r="S115" s="1"/>
  <c r="AB115"/>
  <c r="AC115" s="1"/>
  <c r="AL115"/>
  <c r="AM115" s="1"/>
  <c r="O116"/>
  <c r="P116" s="1"/>
  <c r="Q116" s="1"/>
  <c r="Y116"/>
  <c r="Z116" s="1"/>
  <c r="AA116" s="1"/>
  <c r="AI116"/>
  <c r="AJ116" s="1"/>
  <c r="AK116" s="1"/>
  <c r="R117"/>
  <c r="S117" s="1"/>
  <c r="AB117"/>
  <c r="AC117" s="1"/>
  <c r="AL117"/>
  <c r="AM117" s="1"/>
  <c r="L118"/>
  <c r="V118"/>
  <c r="AF118"/>
  <c r="R119"/>
  <c r="S119" s="1"/>
  <c r="AB119"/>
  <c r="AC119" s="1"/>
  <c r="AL119"/>
  <c r="AM119" s="1"/>
  <c r="L120"/>
  <c r="V120"/>
  <c r="AF120"/>
  <c r="R121"/>
  <c r="S121" s="1"/>
  <c r="AB121"/>
  <c r="AC121" s="1"/>
  <c r="AL121"/>
  <c r="AM121" s="1"/>
  <c r="O122"/>
  <c r="P122" s="1"/>
  <c r="Q122" s="1"/>
  <c r="Y122"/>
  <c r="Z122" s="1"/>
  <c r="AA122" s="1"/>
  <c r="AI122"/>
  <c r="AJ122" s="1"/>
  <c r="AK122" s="1"/>
  <c r="R123"/>
  <c r="S123" s="1"/>
  <c r="AB123"/>
  <c r="AC123" s="1"/>
  <c r="AL123"/>
  <c r="AM123" s="1"/>
  <c r="O124"/>
  <c r="P124" s="1"/>
  <c r="Q124" s="1"/>
  <c r="Y124"/>
  <c r="Z124" s="1"/>
  <c r="AA124" s="1"/>
  <c r="AI124"/>
  <c r="AJ124" s="1"/>
  <c r="AK124" s="1"/>
  <c r="R125"/>
  <c r="S125" s="1"/>
  <c r="AB125"/>
  <c r="AC125" s="1"/>
  <c r="AL125"/>
  <c r="AM125" s="1"/>
  <c r="K126"/>
  <c r="U126"/>
  <c r="AE126"/>
  <c r="K127"/>
  <c r="U127"/>
  <c r="AE127"/>
  <c r="O128"/>
  <c r="P128" s="1"/>
  <c r="Q128" s="1"/>
  <c r="Y128"/>
  <c r="Z128" s="1"/>
  <c r="AA128" s="1"/>
  <c r="AI128"/>
  <c r="AJ128" s="1"/>
  <c r="AK128" s="1"/>
  <c r="R129"/>
  <c r="S129" s="1"/>
  <c r="AB129"/>
  <c r="AC129" s="1"/>
  <c r="AL129"/>
  <c r="AM129" s="1"/>
  <c r="O130"/>
  <c r="P130" s="1"/>
  <c r="Q130" s="1"/>
  <c r="Y130"/>
  <c r="Z130" s="1"/>
  <c r="AA130" s="1"/>
  <c r="AI130"/>
  <c r="AJ130" s="1"/>
  <c r="AK130" s="1"/>
  <c r="R131"/>
  <c r="S131" s="1"/>
  <c r="AB131"/>
  <c r="AC131" s="1"/>
  <c r="AL131"/>
  <c r="AM131" s="1"/>
  <c r="O132"/>
  <c r="P132" s="1"/>
  <c r="Q132" s="1"/>
  <c r="Y132"/>
  <c r="Z132" s="1"/>
  <c r="AA132" s="1"/>
  <c r="AI132"/>
  <c r="AJ132" s="1"/>
  <c r="AK132" s="1"/>
  <c r="R133"/>
  <c r="S133" s="1"/>
  <c r="AB133"/>
  <c r="AC133" s="1"/>
  <c r="AL133"/>
  <c r="AM133" s="1"/>
  <c r="O134"/>
  <c r="P134" s="1"/>
  <c r="Q134" s="1"/>
  <c r="Y134"/>
  <c r="Z134" s="1"/>
  <c r="AA134" s="1"/>
  <c r="AI134"/>
  <c r="AJ134" s="1"/>
  <c r="AK134" s="1"/>
  <c r="R135"/>
  <c r="S135" s="1"/>
  <c r="P138"/>
  <c r="Q138" s="1"/>
  <c r="Z138"/>
  <c r="AA138" s="1"/>
  <c r="AJ138"/>
  <c r="AK138" s="1"/>
  <c r="P142"/>
  <c r="Q142" s="1"/>
  <c r="Z142"/>
  <c r="AA142" s="1"/>
  <c r="AJ142"/>
  <c r="AK142" s="1"/>
  <c r="P137"/>
  <c r="Q137" s="1"/>
  <c r="N137"/>
  <c r="AJ137"/>
  <c r="AK137" s="1"/>
  <c r="AH137"/>
  <c r="Z139"/>
  <c r="AA139" s="1"/>
  <c r="X139"/>
  <c r="P141"/>
  <c r="Q141" s="1"/>
  <c r="N141"/>
  <c r="AJ141"/>
  <c r="AK141" s="1"/>
  <c r="AH141"/>
  <c r="X143"/>
  <c r="Y143"/>
  <c r="Z143" s="1"/>
  <c r="AA143" s="1"/>
  <c r="O144"/>
  <c r="P144" s="1"/>
  <c r="Q144" s="1"/>
  <c r="N144"/>
  <c r="AI144"/>
  <c r="AJ144"/>
  <c r="AK144" s="1"/>
  <c r="AH144"/>
  <c r="Y146"/>
  <c r="Z146" s="1"/>
  <c r="AA146" s="1"/>
  <c r="X146"/>
  <c r="O148"/>
  <c r="P148"/>
  <c r="Q148" s="1"/>
  <c r="N148"/>
  <c r="AI148"/>
  <c r="AJ148" s="1"/>
  <c r="AK148" s="1"/>
  <c r="AH148"/>
  <c r="Y150"/>
  <c r="Z150"/>
  <c r="AA150" s="1"/>
  <c r="X150"/>
  <c r="O152"/>
  <c r="P152" s="1"/>
  <c r="Q152" s="1"/>
  <c r="N152"/>
  <c r="AI152"/>
  <c r="AJ152"/>
  <c r="AK152" s="1"/>
  <c r="AH152"/>
  <c r="Y154"/>
  <c r="Z154" s="1"/>
  <c r="AA154" s="1"/>
  <c r="X154"/>
  <c r="O156"/>
  <c r="P156"/>
  <c r="Q156" s="1"/>
  <c r="N156"/>
  <c r="AI156"/>
  <c r="AJ156" s="1"/>
  <c r="AK156" s="1"/>
  <c r="AH156"/>
  <c r="Y158"/>
  <c r="Z158"/>
  <c r="AA158" s="1"/>
  <c r="X158"/>
  <c r="O160"/>
  <c r="P160" s="1"/>
  <c r="Q160" s="1"/>
  <c r="N160"/>
  <c r="AI160"/>
  <c r="AJ160"/>
  <c r="AK160" s="1"/>
  <c r="AH160"/>
  <c r="Y162"/>
  <c r="Z162" s="1"/>
  <c r="AA162" s="1"/>
  <c r="X162"/>
  <c r="O164"/>
  <c r="P164"/>
  <c r="Q164" s="1"/>
  <c r="N164"/>
  <c r="AI164"/>
  <c r="AJ164" s="1"/>
  <c r="AK164" s="1"/>
  <c r="AH164"/>
  <c r="N94"/>
  <c r="N114"/>
  <c r="X114"/>
  <c r="AH114"/>
  <c r="N116"/>
  <c r="X116"/>
  <c r="AH116"/>
  <c r="N122"/>
  <c r="X122"/>
  <c r="AH122"/>
  <c r="N124"/>
  <c r="X124"/>
  <c r="AH124"/>
  <c r="N128"/>
  <c r="X128"/>
  <c r="AH128"/>
  <c r="N130"/>
  <c r="X130"/>
  <c r="AH130"/>
  <c r="N132"/>
  <c r="X132"/>
  <c r="AH132"/>
  <c r="N134"/>
  <c r="X134"/>
  <c r="AH134"/>
  <c r="V135"/>
  <c r="AI135"/>
  <c r="AJ135" s="1"/>
  <c r="AK135" s="1"/>
  <c r="P136"/>
  <c r="Q136" s="1"/>
  <c r="Z136"/>
  <c r="AA136" s="1"/>
  <c r="AJ136"/>
  <c r="AK136" s="1"/>
  <c r="Y137"/>
  <c r="Z137" s="1"/>
  <c r="AA137" s="1"/>
  <c r="N138"/>
  <c r="R138"/>
  <c r="S138" s="1"/>
  <c r="X138"/>
  <c r="AB138"/>
  <c r="AC138" s="1"/>
  <c r="AH138"/>
  <c r="AL138"/>
  <c r="AM138" s="1"/>
  <c r="O139"/>
  <c r="P139" s="1"/>
  <c r="Q139" s="1"/>
  <c r="AI139"/>
  <c r="AJ139" s="1"/>
  <c r="AK139" s="1"/>
  <c r="P140"/>
  <c r="Q140" s="1"/>
  <c r="Z140"/>
  <c r="AA140" s="1"/>
  <c r="AJ140"/>
  <c r="AK140" s="1"/>
  <c r="Y141"/>
  <c r="Z141" s="1"/>
  <c r="AA141" s="1"/>
  <c r="N142"/>
  <c r="R142"/>
  <c r="S142" s="1"/>
  <c r="X142"/>
  <c r="AB142"/>
  <c r="AC142" s="1"/>
  <c r="AH142"/>
  <c r="AL142"/>
  <c r="AM142" s="1"/>
  <c r="O143"/>
  <c r="P143" s="1"/>
  <c r="Q143" s="1"/>
  <c r="P147"/>
  <c r="Q147" s="1"/>
  <c r="AJ147"/>
  <c r="AK147" s="1"/>
  <c r="P155"/>
  <c r="Q155" s="1"/>
  <c r="AJ155"/>
  <c r="AK155" s="1"/>
  <c r="P163"/>
  <c r="Q163" s="1"/>
  <c r="AJ163"/>
  <c r="AK163" s="1"/>
  <c r="N167"/>
  <c r="AH167"/>
  <c r="X169"/>
  <c r="N171"/>
  <c r="AH171"/>
  <c r="X173"/>
  <c r="N175"/>
  <c r="AH175"/>
  <c r="X177"/>
  <c r="N179"/>
  <c r="AH179"/>
  <c r="X181"/>
  <c r="N183"/>
  <c r="AH183"/>
  <c r="X185"/>
  <c r="N187"/>
  <c r="AH187"/>
  <c r="X189"/>
  <c r="AI143"/>
  <c r="AJ143" s="1"/>
  <c r="AK143" s="1"/>
  <c r="R144"/>
  <c r="S144" s="1"/>
  <c r="AB144"/>
  <c r="AC144" s="1"/>
  <c r="AL144"/>
  <c r="AM144" s="1"/>
  <c r="O145"/>
  <c r="P145" s="1"/>
  <c r="Q145" s="1"/>
  <c r="Y145"/>
  <c r="Z145" s="1"/>
  <c r="AA145" s="1"/>
  <c r="AI145"/>
  <c r="AJ145" s="1"/>
  <c r="AK145" s="1"/>
  <c r="R146"/>
  <c r="S146" s="1"/>
  <c r="AB146"/>
  <c r="AC146" s="1"/>
  <c r="AL146"/>
  <c r="AM146" s="1"/>
  <c r="O147"/>
  <c r="Y147"/>
  <c r="Z147" s="1"/>
  <c r="AA147" s="1"/>
  <c r="AI147"/>
  <c r="R148"/>
  <c r="S148" s="1"/>
  <c r="AB148"/>
  <c r="AC148" s="1"/>
  <c r="AL148"/>
  <c r="AM148" s="1"/>
  <c r="O149"/>
  <c r="P149" s="1"/>
  <c r="Q149" s="1"/>
  <c r="Y149"/>
  <c r="Z149" s="1"/>
  <c r="AA149" s="1"/>
  <c r="AI149"/>
  <c r="AJ149" s="1"/>
  <c r="AK149" s="1"/>
  <c r="R150"/>
  <c r="S150" s="1"/>
  <c r="AB150"/>
  <c r="AC150" s="1"/>
  <c r="AL150"/>
  <c r="AM150" s="1"/>
  <c r="O151"/>
  <c r="P151" s="1"/>
  <c r="Q151" s="1"/>
  <c r="Y151"/>
  <c r="Z151" s="1"/>
  <c r="AA151" s="1"/>
  <c r="AI151"/>
  <c r="AJ151" s="1"/>
  <c r="AK151" s="1"/>
  <c r="R152"/>
  <c r="S152" s="1"/>
  <c r="AB152"/>
  <c r="AC152" s="1"/>
  <c r="AL152"/>
  <c r="AM152" s="1"/>
  <c r="O153"/>
  <c r="P153" s="1"/>
  <c r="Q153" s="1"/>
  <c r="Y153"/>
  <c r="Z153" s="1"/>
  <c r="AA153" s="1"/>
  <c r="AI153"/>
  <c r="AJ153" s="1"/>
  <c r="AK153" s="1"/>
  <c r="R154"/>
  <c r="S154" s="1"/>
  <c r="AB154"/>
  <c r="AC154" s="1"/>
  <c r="AL154"/>
  <c r="AM154" s="1"/>
  <c r="O155"/>
  <c r="Y155"/>
  <c r="Z155" s="1"/>
  <c r="AA155" s="1"/>
  <c r="AI155"/>
  <c r="R156"/>
  <c r="S156" s="1"/>
  <c r="AB156"/>
  <c r="AC156" s="1"/>
  <c r="AL156"/>
  <c r="AM156" s="1"/>
  <c r="O157"/>
  <c r="P157" s="1"/>
  <c r="Q157" s="1"/>
  <c r="Y157"/>
  <c r="Z157" s="1"/>
  <c r="AA157" s="1"/>
  <c r="AI157"/>
  <c r="AJ157" s="1"/>
  <c r="AK157" s="1"/>
  <c r="R158"/>
  <c r="S158" s="1"/>
  <c r="AB158"/>
  <c r="AC158" s="1"/>
  <c r="AL158"/>
  <c r="AM158" s="1"/>
  <c r="O159"/>
  <c r="P159" s="1"/>
  <c r="Q159" s="1"/>
  <c r="Y159"/>
  <c r="Z159" s="1"/>
  <c r="AA159" s="1"/>
  <c r="AI159"/>
  <c r="AJ159" s="1"/>
  <c r="AK159" s="1"/>
  <c r="R160"/>
  <c r="S160" s="1"/>
  <c r="AB160"/>
  <c r="AC160" s="1"/>
  <c r="AL160"/>
  <c r="AM160" s="1"/>
  <c r="O161"/>
  <c r="P161" s="1"/>
  <c r="Q161" s="1"/>
  <c r="Y161"/>
  <c r="Z161" s="1"/>
  <c r="AA161" s="1"/>
  <c r="AI161"/>
  <c r="AJ161" s="1"/>
  <c r="AK161" s="1"/>
  <c r="R162"/>
  <c r="S162" s="1"/>
  <c r="AB162"/>
  <c r="AC162" s="1"/>
  <c r="AL162"/>
  <c r="AM162" s="1"/>
  <c r="O163"/>
  <c r="Y163"/>
  <c r="Z163" s="1"/>
  <c r="AA163" s="1"/>
  <c r="AI163"/>
  <c r="R164"/>
  <c r="S164" s="1"/>
  <c r="AB164"/>
  <c r="AC164" s="1"/>
  <c r="AL164"/>
  <c r="AM164" s="1"/>
  <c r="O165"/>
  <c r="P165" s="1"/>
  <c r="Q165" s="1"/>
  <c r="Y165"/>
  <c r="Z165" s="1"/>
  <c r="AA165" s="1"/>
  <c r="P166"/>
  <c r="Q166" s="1"/>
  <c r="Z166"/>
  <c r="AA166" s="1"/>
  <c r="AJ166"/>
  <c r="AK166" s="1"/>
  <c r="P170"/>
  <c r="Q170" s="1"/>
  <c r="Z170"/>
  <c r="AA170" s="1"/>
  <c r="AJ170"/>
  <c r="AK170" s="1"/>
  <c r="P174"/>
  <c r="Q174" s="1"/>
  <c r="Z174"/>
  <c r="AA174" s="1"/>
  <c r="AJ174"/>
  <c r="AK174" s="1"/>
  <c r="P178"/>
  <c r="Q178" s="1"/>
  <c r="Z178"/>
  <c r="AA178" s="1"/>
  <c r="AJ178"/>
  <c r="AK178" s="1"/>
  <c r="P182"/>
  <c r="Q182" s="1"/>
  <c r="Z182"/>
  <c r="AA182" s="1"/>
  <c r="AJ182"/>
  <c r="AK182" s="1"/>
  <c r="P186"/>
  <c r="Q186" s="1"/>
  <c r="Z186"/>
  <c r="AA186" s="1"/>
  <c r="AJ186"/>
  <c r="AK186" s="1"/>
  <c r="AJ165"/>
  <c r="AK165" s="1"/>
  <c r="AH165"/>
  <c r="Z167"/>
  <c r="AA167" s="1"/>
  <c r="X167"/>
  <c r="P169"/>
  <c r="Q169" s="1"/>
  <c r="N169"/>
  <c r="AJ169"/>
  <c r="AK169" s="1"/>
  <c r="AH169"/>
  <c r="Z171"/>
  <c r="AA171" s="1"/>
  <c r="X171"/>
  <c r="P173"/>
  <c r="Q173" s="1"/>
  <c r="N173"/>
  <c r="AJ173"/>
  <c r="AK173" s="1"/>
  <c r="AH173"/>
  <c r="Z175"/>
  <c r="AA175" s="1"/>
  <c r="X175"/>
  <c r="P177"/>
  <c r="Q177" s="1"/>
  <c r="N177"/>
  <c r="AJ177"/>
  <c r="AK177" s="1"/>
  <c r="AH177"/>
  <c r="Z179"/>
  <c r="AA179" s="1"/>
  <c r="X179"/>
  <c r="P181"/>
  <c r="Q181" s="1"/>
  <c r="N181"/>
  <c r="AJ181"/>
  <c r="AK181" s="1"/>
  <c r="AH181"/>
  <c r="Z183"/>
  <c r="AA183" s="1"/>
  <c r="X183"/>
  <c r="P185"/>
  <c r="Q185" s="1"/>
  <c r="N185"/>
  <c r="AJ185"/>
  <c r="AK185" s="1"/>
  <c r="AH185"/>
  <c r="Z187"/>
  <c r="AA187" s="1"/>
  <c r="X187"/>
  <c r="P189"/>
  <c r="Q189" s="1"/>
  <c r="N189"/>
  <c r="AJ189"/>
  <c r="AK189" s="1"/>
  <c r="AH189"/>
  <c r="AH143"/>
  <c r="N145"/>
  <c r="X145"/>
  <c r="AH145"/>
  <c r="N147"/>
  <c r="X147"/>
  <c r="AH147"/>
  <c r="N149"/>
  <c r="X149"/>
  <c r="AH149"/>
  <c r="N151"/>
  <c r="X151"/>
  <c r="AH151"/>
  <c r="N153"/>
  <c r="X153"/>
  <c r="AH153"/>
  <c r="N155"/>
  <c r="X155"/>
  <c r="AH155"/>
  <c r="N157"/>
  <c r="X157"/>
  <c r="AH157"/>
  <c r="N159"/>
  <c r="X159"/>
  <c r="AH159"/>
  <c r="N161"/>
  <c r="X161"/>
  <c r="AH161"/>
  <c r="N163"/>
  <c r="X163"/>
  <c r="AH163"/>
  <c r="N165"/>
  <c r="X165"/>
  <c r="N166"/>
  <c r="R166"/>
  <c r="S166" s="1"/>
  <c r="X166"/>
  <c r="AB166"/>
  <c r="AC166" s="1"/>
  <c r="AH166"/>
  <c r="AL166"/>
  <c r="AM166" s="1"/>
  <c r="O167"/>
  <c r="P167" s="1"/>
  <c r="Q167" s="1"/>
  <c r="AI167"/>
  <c r="AJ167" s="1"/>
  <c r="AK167" s="1"/>
  <c r="P168"/>
  <c r="Q168" s="1"/>
  <c r="Z168"/>
  <c r="AA168" s="1"/>
  <c r="AJ168"/>
  <c r="AK168" s="1"/>
  <c r="Y169"/>
  <c r="Z169" s="1"/>
  <c r="AA169" s="1"/>
  <c r="N170"/>
  <c r="R170"/>
  <c r="S170" s="1"/>
  <c r="X170"/>
  <c r="AB170"/>
  <c r="AC170" s="1"/>
  <c r="AH170"/>
  <c r="AL170"/>
  <c r="AM170" s="1"/>
  <c r="O171"/>
  <c r="P171" s="1"/>
  <c r="Q171" s="1"/>
  <c r="AI171"/>
  <c r="AJ171" s="1"/>
  <c r="AK171" s="1"/>
  <c r="P172"/>
  <c r="Q172" s="1"/>
  <c r="Z172"/>
  <c r="AA172" s="1"/>
  <c r="AJ172"/>
  <c r="AK172" s="1"/>
  <c r="Y173"/>
  <c r="Z173" s="1"/>
  <c r="AA173" s="1"/>
  <c r="N174"/>
  <c r="R174"/>
  <c r="S174" s="1"/>
  <c r="X174"/>
  <c r="AB174"/>
  <c r="AC174" s="1"/>
  <c r="AH174"/>
  <c r="AL174"/>
  <c r="AM174" s="1"/>
  <c r="O175"/>
  <c r="P175" s="1"/>
  <c r="Q175" s="1"/>
  <c r="AI175"/>
  <c r="AJ175" s="1"/>
  <c r="AK175" s="1"/>
  <c r="P176"/>
  <c r="Q176" s="1"/>
  <c r="Z176"/>
  <c r="AA176" s="1"/>
  <c r="AJ176"/>
  <c r="AK176" s="1"/>
  <c r="Y177"/>
  <c r="Z177" s="1"/>
  <c r="AA177" s="1"/>
  <c r="N178"/>
  <c r="R178"/>
  <c r="S178" s="1"/>
  <c r="X178"/>
  <c r="AB178"/>
  <c r="AC178" s="1"/>
  <c r="AH178"/>
  <c r="AL178"/>
  <c r="AM178" s="1"/>
  <c r="O179"/>
  <c r="P179" s="1"/>
  <c r="Q179" s="1"/>
  <c r="AI179"/>
  <c r="AJ179" s="1"/>
  <c r="AK179" s="1"/>
  <c r="P180"/>
  <c r="Q180" s="1"/>
  <c r="Z180"/>
  <c r="AA180" s="1"/>
  <c r="AJ180"/>
  <c r="AK180" s="1"/>
  <c r="Y181"/>
  <c r="Z181" s="1"/>
  <c r="AA181" s="1"/>
  <c r="N182"/>
  <c r="R182"/>
  <c r="S182" s="1"/>
  <c r="X182"/>
  <c r="AB182"/>
  <c r="AC182" s="1"/>
  <c r="AH182"/>
  <c r="AL182"/>
  <c r="AM182" s="1"/>
  <c r="O183"/>
  <c r="P183" s="1"/>
  <c r="Q183" s="1"/>
  <c r="AI183"/>
  <c r="AJ183" s="1"/>
  <c r="AK183" s="1"/>
  <c r="P184"/>
  <c r="Q184" s="1"/>
  <c r="Z184"/>
  <c r="AA184" s="1"/>
  <c r="AJ184"/>
  <c r="AK184" s="1"/>
  <c r="Y185"/>
  <c r="Z185" s="1"/>
  <c r="AA185" s="1"/>
  <c r="N186"/>
  <c r="R186"/>
  <c r="S186" s="1"/>
  <c r="X186"/>
  <c r="AB186"/>
  <c r="AC186" s="1"/>
  <c r="AH186"/>
  <c r="AL186"/>
  <c r="AM186" s="1"/>
  <c r="O187"/>
  <c r="P187" s="1"/>
  <c r="Q187" s="1"/>
  <c r="AI187"/>
  <c r="AJ187" s="1"/>
  <c r="AK187" s="1"/>
  <c r="P188"/>
  <c r="Q188" s="1"/>
  <c r="Z188"/>
  <c r="AA188" s="1"/>
  <c r="AJ188"/>
  <c r="AK188" s="1"/>
  <c r="Y189"/>
  <c r="Z189" s="1"/>
  <c r="AA189" s="1"/>
  <c r="AF127" l="1"/>
  <c r="AL127"/>
  <c r="AM127" s="1"/>
  <c r="L127"/>
  <c r="R127"/>
  <c r="S127" s="1"/>
  <c r="V126"/>
  <c r="AB126"/>
  <c r="AC126" s="1"/>
  <c r="X120"/>
  <c r="Y120"/>
  <c r="Z120" s="1"/>
  <c r="AA120" s="1"/>
  <c r="X118"/>
  <c r="Y118"/>
  <c r="Z118" s="1"/>
  <c r="AA118" s="1"/>
  <c r="X112"/>
  <c r="Y112"/>
  <c r="Z112" s="1"/>
  <c r="AA112" s="1"/>
  <c r="X110"/>
  <c r="Y110"/>
  <c r="Z110" s="1"/>
  <c r="AA110" s="1"/>
  <c r="X108"/>
  <c r="Y108"/>
  <c r="Z108" s="1"/>
  <c r="AA108" s="1"/>
  <c r="X106"/>
  <c r="Y106"/>
  <c r="Z106" s="1"/>
  <c r="AA106" s="1"/>
  <c r="X104"/>
  <c r="Y104"/>
  <c r="Z104" s="1"/>
  <c r="AA104" s="1"/>
  <c r="X102"/>
  <c r="Y102"/>
  <c r="Z102" s="1"/>
  <c r="AA102" s="1"/>
  <c r="X100"/>
  <c r="Y100"/>
  <c r="Z100" s="1"/>
  <c r="AA100" s="1"/>
  <c r="X98"/>
  <c r="Y98"/>
  <c r="Z98" s="1"/>
  <c r="AA98" s="1"/>
  <c r="X96"/>
  <c r="Y96"/>
  <c r="Z96" s="1"/>
  <c r="AA96" s="1"/>
  <c r="X94"/>
  <c r="Y94"/>
  <c r="Z94" s="1"/>
  <c r="AA94" s="1"/>
  <c r="X92"/>
  <c r="Y92"/>
  <c r="Z92" s="1"/>
  <c r="AA92" s="1"/>
  <c r="AB45"/>
  <c r="AC45" s="1"/>
  <c r="V45"/>
  <c r="AB44"/>
  <c r="AC44" s="1"/>
  <c r="V44"/>
  <c r="AH91"/>
  <c r="AI91"/>
  <c r="AJ91" s="1"/>
  <c r="AK91" s="1"/>
  <c r="N91"/>
  <c r="O91"/>
  <c r="P91" s="1"/>
  <c r="Q91" s="1"/>
  <c r="X89"/>
  <c r="Y89"/>
  <c r="Z89" s="1"/>
  <c r="AA89" s="1"/>
  <c r="N69"/>
  <c r="O69"/>
  <c r="P69" s="1"/>
  <c r="Q69" s="1"/>
  <c r="AH67"/>
  <c r="AI67"/>
  <c r="AJ67" s="1"/>
  <c r="AK67" s="1"/>
  <c r="N67"/>
  <c r="O67"/>
  <c r="P67" s="1"/>
  <c r="Q67" s="1"/>
  <c r="AH65"/>
  <c r="AI65"/>
  <c r="AJ65" s="1"/>
  <c r="AK65" s="1"/>
  <c r="N65"/>
  <c r="O65"/>
  <c r="P65" s="1"/>
  <c r="Q65" s="1"/>
  <c r="AH63"/>
  <c r="AI63"/>
  <c r="AJ63" s="1"/>
  <c r="AK63" s="1"/>
  <c r="N63"/>
  <c r="O63"/>
  <c r="P63" s="1"/>
  <c r="Q63" s="1"/>
  <c r="AH61"/>
  <c r="AI61"/>
  <c r="AJ61" s="1"/>
  <c r="AK61" s="1"/>
  <c r="N61"/>
  <c r="O61"/>
  <c r="P61" s="1"/>
  <c r="Q61" s="1"/>
  <c r="AH59"/>
  <c r="AI59"/>
  <c r="AJ59" s="1"/>
  <c r="AK59" s="1"/>
  <c r="N59"/>
  <c r="O59"/>
  <c r="P59" s="1"/>
  <c r="Q59" s="1"/>
  <c r="AH57"/>
  <c r="AI57"/>
  <c r="AJ57" s="1"/>
  <c r="AK57" s="1"/>
  <c r="N57"/>
  <c r="O57"/>
  <c r="P57" s="1"/>
  <c r="Q57" s="1"/>
  <c r="AH55"/>
  <c r="AI55"/>
  <c r="AJ55" s="1"/>
  <c r="AK55" s="1"/>
  <c r="N55"/>
  <c r="O55"/>
  <c r="P55" s="1"/>
  <c r="Q55" s="1"/>
  <c r="AH53"/>
  <c r="AI53"/>
  <c r="AJ53" s="1"/>
  <c r="AK53" s="1"/>
  <c r="N53"/>
  <c r="O53"/>
  <c r="P53" s="1"/>
  <c r="Q53" s="1"/>
  <c r="AH51"/>
  <c r="AI51"/>
  <c r="AJ51" s="1"/>
  <c r="AK51" s="1"/>
  <c r="N51"/>
  <c r="O51"/>
  <c r="P51" s="1"/>
  <c r="Q51" s="1"/>
  <c r="V50"/>
  <c r="AB50"/>
  <c r="AC50" s="1"/>
  <c r="AF49"/>
  <c r="AL49"/>
  <c r="AM49" s="1"/>
  <c r="L49"/>
  <c r="R49"/>
  <c r="S49" s="1"/>
  <c r="V48"/>
  <c r="AB48"/>
  <c r="AC48" s="1"/>
  <c r="AF47"/>
  <c r="AL47"/>
  <c r="AM47" s="1"/>
  <c r="L47"/>
  <c r="R47"/>
  <c r="S47" s="1"/>
  <c r="AH43"/>
  <c r="AI43"/>
  <c r="AJ43" s="1"/>
  <c r="AK43" s="1"/>
  <c r="AH45"/>
  <c r="AI45"/>
  <c r="AJ45" s="1"/>
  <c r="AK45" s="1"/>
  <c r="AH42"/>
  <c r="AI42"/>
  <c r="AJ42" s="1"/>
  <c r="AK42" s="1"/>
  <c r="N42"/>
  <c r="O42"/>
  <c r="P42" s="1"/>
  <c r="Q42" s="1"/>
  <c r="X40"/>
  <c r="Y40"/>
  <c r="Z40" s="1"/>
  <c r="AA40" s="1"/>
  <c r="AH38"/>
  <c r="AI38"/>
  <c r="AJ38" s="1"/>
  <c r="AK38" s="1"/>
  <c r="N38"/>
  <c r="O38"/>
  <c r="P38" s="1"/>
  <c r="Q38" s="1"/>
  <c r="X36"/>
  <c r="Y36"/>
  <c r="Z36" s="1"/>
  <c r="AA36" s="1"/>
  <c r="AH34"/>
  <c r="AI34"/>
  <c r="AJ34" s="1"/>
  <c r="AK34" s="1"/>
  <c r="N34"/>
  <c r="O34"/>
  <c r="P34" s="1"/>
  <c r="Q34" s="1"/>
  <c r="X32"/>
  <c r="Y32"/>
  <c r="Z32" s="1"/>
  <c r="AA32" s="1"/>
  <c r="AH30"/>
  <c r="AI30"/>
  <c r="AJ30" s="1"/>
  <c r="AK30" s="1"/>
  <c r="N30"/>
  <c r="O30"/>
  <c r="P30" s="1"/>
  <c r="Q30" s="1"/>
  <c r="AH28"/>
  <c r="AI28"/>
  <c r="AJ28" s="1"/>
  <c r="AK28" s="1"/>
  <c r="N28"/>
  <c r="O28"/>
  <c r="P28" s="1"/>
  <c r="Q28" s="1"/>
  <c r="AH26"/>
  <c r="AI26"/>
  <c r="AJ26" s="1"/>
  <c r="AK26" s="1"/>
  <c r="AH24"/>
  <c r="AI24"/>
  <c r="AJ24" s="1"/>
  <c r="AK24" s="1"/>
  <c r="N24"/>
  <c r="O24"/>
  <c r="P24" s="1"/>
  <c r="Q24" s="1"/>
  <c r="AH22"/>
  <c r="AI22"/>
  <c r="AJ22" s="1"/>
  <c r="AK22" s="1"/>
  <c r="N22"/>
  <c r="O22"/>
  <c r="P22" s="1"/>
  <c r="Q22" s="1"/>
  <c r="AH20"/>
  <c r="AI20"/>
  <c r="AJ20" s="1"/>
  <c r="AK20" s="1"/>
  <c r="N20"/>
  <c r="O20"/>
  <c r="P20" s="1"/>
  <c r="Q20" s="1"/>
  <c r="AH18"/>
  <c r="AI18"/>
  <c r="AJ18" s="1"/>
  <c r="AK18" s="1"/>
  <c r="N18"/>
  <c r="O18"/>
  <c r="P18" s="1"/>
  <c r="Q18" s="1"/>
  <c r="AH16"/>
  <c r="AI16"/>
  <c r="AJ16" s="1"/>
  <c r="AK16" s="1"/>
  <c r="N16"/>
  <c r="O16"/>
  <c r="P16" s="1"/>
  <c r="Q16" s="1"/>
  <c r="AH14"/>
  <c r="AI14"/>
  <c r="AJ14" s="1"/>
  <c r="AK14" s="1"/>
  <c r="N14"/>
  <c r="O14"/>
  <c r="P14" s="1"/>
  <c r="Q14" s="1"/>
  <c r="AH12"/>
  <c r="AI12"/>
  <c r="AJ12" s="1"/>
  <c r="AK12" s="1"/>
  <c r="N12"/>
  <c r="O12"/>
  <c r="P12" s="1"/>
  <c r="Q12" s="1"/>
  <c r="AH10"/>
  <c r="AI10"/>
  <c r="AJ10" s="1"/>
  <c r="AK10" s="1"/>
  <c r="N10"/>
  <c r="O10"/>
  <c r="P10" s="1"/>
  <c r="Q10" s="1"/>
  <c r="AH8"/>
  <c r="AI8"/>
  <c r="AJ8" s="1"/>
  <c r="AK8" s="1"/>
  <c r="N8"/>
  <c r="O8"/>
  <c r="P8" s="1"/>
  <c r="Q8" s="1"/>
  <c r="AH6"/>
  <c r="AI6"/>
  <c r="AJ6" s="1"/>
  <c r="AK6" s="1"/>
  <c r="AH4"/>
  <c r="AI4"/>
  <c r="AJ4" s="1"/>
  <c r="AK4" s="1"/>
  <c r="N4"/>
  <c r="O4"/>
  <c r="P4" s="1"/>
  <c r="Q4" s="1"/>
  <c r="Y135"/>
  <c r="Z135" s="1"/>
  <c r="AA135" s="1"/>
  <c r="X135"/>
  <c r="V127"/>
  <c r="AB127"/>
  <c r="AC127" s="1"/>
  <c r="AF126"/>
  <c r="AL126"/>
  <c r="AM126" s="1"/>
  <c r="L126"/>
  <c r="R126"/>
  <c r="S126" s="1"/>
  <c r="AH120"/>
  <c r="AI120"/>
  <c r="AJ120" s="1"/>
  <c r="AK120" s="1"/>
  <c r="N120"/>
  <c r="O120"/>
  <c r="P120" s="1"/>
  <c r="Q120" s="1"/>
  <c r="AH118"/>
  <c r="AI118"/>
  <c r="AJ118" s="1"/>
  <c r="AK118" s="1"/>
  <c r="N118"/>
  <c r="O118"/>
  <c r="P118" s="1"/>
  <c r="Q118" s="1"/>
  <c r="AH112"/>
  <c r="AI112"/>
  <c r="AJ112" s="1"/>
  <c r="AK112" s="1"/>
  <c r="N112"/>
  <c r="O112"/>
  <c r="P112" s="1"/>
  <c r="Q112" s="1"/>
  <c r="AH110"/>
  <c r="AI110"/>
  <c r="AJ110" s="1"/>
  <c r="AK110" s="1"/>
  <c r="N110"/>
  <c r="O110"/>
  <c r="P110" s="1"/>
  <c r="Q110" s="1"/>
  <c r="AH108"/>
  <c r="AI108"/>
  <c r="AJ108" s="1"/>
  <c r="AK108" s="1"/>
  <c r="N108"/>
  <c r="O108"/>
  <c r="P108" s="1"/>
  <c r="Q108" s="1"/>
  <c r="AH106"/>
  <c r="AI106"/>
  <c r="AJ106" s="1"/>
  <c r="AK106" s="1"/>
  <c r="N106"/>
  <c r="O106"/>
  <c r="P106" s="1"/>
  <c r="Q106" s="1"/>
  <c r="AH104"/>
  <c r="AI104"/>
  <c r="AJ104" s="1"/>
  <c r="AK104" s="1"/>
  <c r="N104"/>
  <c r="O104"/>
  <c r="P104" s="1"/>
  <c r="Q104" s="1"/>
  <c r="AH102"/>
  <c r="AI102"/>
  <c r="AJ102" s="1"/>
  <c r="AK102" s="1"/>
  <c r="N102"/>
  <c r="O102"/>
  <c r="P102" s="1"/>
  <c r="Q102" s="1"/>
  <c r="AH100"/>
  <c r="AI100"/>
  <c r="AJ100" s="1"/>
  <c r="AK100" s="1"/>
  <c r="N100"/>
  <c r="O100"/>
  <c r="P100" s="1"/>
  <c r="Q100" s="1"/>
  <c r="AH98"/>
  <c r="AI98"/>
  <c r="AJ98" s="1"/>
  <c r="AK98" s="1"/>
  <c r="N98"/>
  <c r="O98"/>
  <c r="P98" s="1"/>
  <c r="Q98" s="1"/>
  <c r="AH96"/>
  <c r="AI96"/>
  <c r="AJ96" s="1"/>
  <c r="AK96" s="1"/>
  <c r="N96"/>
  <c r="O96"/>
  <c r="P96" s="1"/>
  <c r="Q96" s="1"/>
  <c r="AH94"/>
  <c r="AI94"/>
  <c r="AJ94" s="1"/>
  <c r="AK94" s="1"/>
  <c r="AH92"/>
  <c r="AI92"/>
  <c r="AJ92" s="1"/>
  <c r="AK92" s="1"/>
  <c r="R45"/>
  <c r="S45" s="1"/>
  <c r="L45"/>
  <c r="R44"/>
  <c r="S44" s="1"/>
  <c r="L44"/>
  <c r="X91"/>
  <c r="Y91"/>
  <c r="Z91" s="1"/>
  <c r="AA91" s="1"/>
  <c r="AH89"/>
  <c r="AI89"/>
  <c r="AJ89" s="1"/>
  <c r="AK89" s="1"/>
  <c r="N89"/>
  <c r="O89"/>
  <c r="P89" s="1"/>
  <c r="Q89" s="1"/>
  <c r="X69"/>
  <c r="Y69"/>
  <c r="Z69" s="1"/>
  <c r="AA69" s="1"/>
  <c r="X67"/>
  <c r="Y67"/>
  <c r="Z67" s="1"/>
  <c r="AA67" s="1"/>
  <c r="X65"/>
  <c r="Y65"/>
  <c r="Z65" s="1"/>
  <c r="AA65" s="1"/>
  <c r="X63"/>
  <c r="Y63"/>
  <c r="Z63" s="1"/>
  <c r="AA63" s="1"/>
  <c r="X61"/>
  <c r="Y61"/>
  <c r="Z61" s="1"/>
  <c r="AA61" s="1"/>
  <c r="X59"/>
  <c r="Y59"/>
  <c r="Z59" s="1"/>
  <c r="AA59" s="1"/>
  <c r="X57"/>
  <c r="Y57"/>
  <c r="Z57" s="1"/>
  <c r="AA57" s="1"/>
  <c r="X55"/>
  <c r="Y55"/>
  <c r="Z55" s="1"/>
  <c r="AA55" s="1"/>
  <c r="X53"/>
  <c r="Y53"/>
  <c r="Z53" s="1"/>
  <c r="AA53" s="1"/>
  <c r="X51"/>
  <c r="Y51"/>
  <c r="Z51" s="1"/>
  <c r="AA51" s="1"/>
  <c r="AF50"/>
  <c r="AL50"/>
  <c r="AM50" s="1"/>
  <c r="L50"/>
  <c r="R50"/>
  <c r="S50" s="1"/>
  <c r="V49"/>
  <c r="AB49"/>
  <c r="AC49" s="1"/>
  <c r="AF48"/>
  <c r="AL48"/>
  <c r="AM48" s="1"/>
  <c r="L48"/>
  <c r="R48"/>
  <c r="S48" s="1"/>
  <c r="V47"/>
  <c r="AB47"/>
  <c r="AC47" s="1"/>
  <c r="X43"/>
  <c r="Y43"/>
  <c r="Z43" s="1"/>
  <c r="AA43" s="1"/>
  <c r="X42"/>
  <c r="Y42"/>
  <c r="Z42" s="1"/>
  <c r="AA42" s="1"/>
  <c r="AH40"/>
  <c r="AI40"/>
  <c r="AJ40" s="1"/>
  <c r="AK40" s="1"/>
  <c r="N40"/>
  <c r="O40"/>
  <c r="P40" s="1"/>
  <c r="Q40" s="1"/>
  <c r="X38"/>
  <c r="Y38"/>
  <c r="Z38" s="1"/>
  <c r="AA38" s="1"/>
  <c r="AH36"/>
  <c r="AI36"/>
  <c r="AJ36" s="1"/>
  <c r="AK36" s="1"/>
  <c r="N36"/>
  <c r="O36"/>
  <c r="P36" s="1"/>
  <c r="Q36" s="1"/>
  <c r="X34"/>
  <c r="Y34"/>
  <c r="Z34" s="1"/>
  <c r="AA34" s="1"/>
  <c r="AH32"/>
  <c r="AI32"/>
  <c r="AJ32" s="1"/>
  <c r="AK32" s="1"/>
  <c r="N32"/>
  <c r="O32"/>
  <c r="P32" s="1"/>
  <c r="Q32" s="1"/>
  <c r="X30"/>
  <c r="Y30"/>
  <c r="Z30" s="1"/>
  <c r="AA30" s="1"/>
  <c r="X28"/>
  <c r="Y28"/>
  <c r="Z28" s="1"/>
  <c r="AA28" s="1"/>
  <c r="X26"/>
  <c r="Y26"/>
  <c r="Z26" s="1"/>
  <c r="AA26" s="1"/>
  <c r="X24"/>
  <c r="Y24"/>
  <c r="Z24" s="1"/>
  <c r="AA24" s="1"/>
  <c r="X22"/>
  <c r="Y22"/>
  <c r="Z22" s="1"/>
  <c r="AA22" s="1"/>
  <c r="X20"/>
  <c r="Y20"/>
  <c r="Z20" s="1"/>
  <c r="AA20" s="1"/>
  <c r="X18"/>
  <c r="Y18"/>
  <c r="Z18" s="1"/>
  <c r="AA18" s="1"/>
  <c r="X16"/>
  <c r="Y16"/>
  <c r="Z16" s="1"/>
  <c r="AA16" s="1"/>
  <c r="X14"/>
  <c r="Y14"/>
  <c r="Z14" s="1"/>
  <c r="AA14" s="1"/>
  <c r="X12"/>
  <c r="Y12"/>
  <c r="Z12" s="1"/>
  <c r="AA12" s="1"/>
  <c r="X10"/>
  <c r="Y10"/>
  <c r="Z10" s="1"/>
  <c r="AA10" s="1"/>
  <c r="X8"/>
  <c r="Y8"/>
  <c r="Z8" s="1"/>
  <c r="AA8" s="1"/>
  <c r="X6"/>
  <c r="Y6"/>
  <c r="Z6" s="1"/>
  <c r="AA6" s="1"/>
  <c r="X4"/>
  <c r="Y4"/>
  <c r="Z4" s="1"/>
  <c r="AA4" s="1"/>
  <c r="AH44"/>
  <c r="AI44"/>
  <c r="AJ44" s="1"/>
  <c r="AK44" s="1"/>
  <c r="Y47" l="1"/>
  <c r="Z47" s="1"/>
  <c r="AA47" s="1"/>
  <c r="X47"/>
  <c r="O48"/>
  <c r="P48"/>
  <c r="Q48" s="1"/>
  <c r="N48"/>
  <c r="AI48"/>
  <c r="AJ48" s="1"/>
  <c r="AK48" s="1"/>
  <c r="AH48"/>
  <c r="Y49"/>
  <c r="Z49"/>
  <c r="AA49" s="1"/>
  <c r="X49"/>
  <c r="O50"/>
  <c r="P50" s="1"/>
  <c r="Q50" s="1"/>
  <c r="N50"/>
  <c r="AI50"/>
  <c r="AJ50"/>
  <c r="AK50" s="1"/>
  <c r="AH50"/>
  <c r="N44"/>
  <c r="O44"/>
  <c r="P44" s="1"/>
  <c r="Q44" s="1"/>
  <c r="N45"/>
  <c r="O45"/>
  <c r="P45" s="1"/>
  <c r="Q45" s="1"/>
  <c r="X44"/>
  <c r="Y44"/>
  <c r="Z44" s="1"/>
  <c r="AA44" s="1"/>
  <c r="X45"/>
  <c r="Y45"/>
  <c r="Z45" s="1"/>
  <c r="AA45" s="1"/>
  <c r="Y126"/>
  <c r="Z126" s="1"/>
  <c r="AA126" s="1"/>
  <c r="X126"/>
  <c r="O127"/>
  <c r="P127"/>
  <c r="Q127" s="1"/>
  <c r="N127"/>
  <c r="AI127"/>
  <c r="AJ127" s="1"/>
  <c r="AK127" s="1"/>
  <c r="AH127"/>
  <c r="O126"/>
  <c r="P126"/>
  <c r="Q126" s="1"/>
  <c r="N126"/>
  <c r="AI126"/>
  <c r="AJ126" s="1"/>
  <c r="AK126" s="1"/>
  <c r="AH126"/>
  <c r="Y127"/>
  <c r="Z127"/>
  <c r="AA127" s="1"/>
  <c r="X127"/>
  <c r="O47"/>
  <c r="P47" s="1"/>
  <c r="Q47" s="1"/>
  <c r="N47"/>
  <c r="AI47"/>
  <c r="AJ47"/>
  <c r="AK47" s="1"/>
  <c r="AH47"/>
  <c r="Y48"/>
  <c r="Z48" s="1"/>
  <c r="AA48" s="1"/>
  <c r="X48"/>
  <c r="O49"/>
  <c r="P49"/>
  <c r="Q49" s="1"/>
  <c r="N49"/>
  <c r="AI49"/>
  <c r="AJ49" s="1"/>
  <c r="AK49" s="1"/>
  <c r="AH49"/>
  <c r="Y50"/>
  <c r="Z50"/>
  <c r="AA50" s="1"/>
  <c r="X50"/>
</calcChain>
</file>

<file path=xl/sharedStrings.xml><?xml version="1.0" encoding="utf-8"?>
<sst xmlns="http://schemas.openxmlformats.org/spreadsheetml/2006/main" count="965" uniqueCount="567">
  <si>
    <t>Phone &amp; Tablet Catalogue</t>
  </si>
  <si>
    <t>Sales Agent Code = Fones Direct AND YOP = Current Year</t>
  </si>
  <si>
    <t>YOP = Current Year</t>
  </si>
  <si>
    <t>YOP = Last Year</t>
  </si>
  <si>
    <t>No.</t>
  </si>
  <si>
    <t>Added</t>
  </si>
  <si>
    <t>Full Name</t>
  </si>
  <si>
    <t>Stock Code</t>
  </si>
  <si>
    <t>Make</t>
  </si>
  <si>
    <t>Model</t>
  </si>
  <si>
    <t>Device Type</t>
  </si>
  <si>
    <t>Retail Price (KES)</t>
  </si>
  <si>
    <t>Wholesale Price to KOIL(KES)</t>
  </si>
  <si>
    <t>Insurance Value (shown to client)</t>
  </si>
  <si>
    <t>Annual Premium (min. 899 - NOT shown to Client) + KES 15 SMS costs</t>
  </si>
  <si>
    <t>SMS Costs (NOT shown to client)</t>
  </si>
  <si>
    <t>1-Year Total Due (Shown to Client)</t>
  </si>
  <si>
    <t>Paybill Charges for Instalments</t>
  </si>
  <si>
    <r>
      <t>Instalment Total Due (</t>
    </r>
    <r>
      <rPr>
        <b/>
        <u/>
        <sz val="10"/>
        <color theme="1"/>
        <rFont val="Cambria"/>
        <family val="1"/>
      </rPr>
      <t xml:space="preserve">NOT </t>
    </r>
    <r>
      <rPr>
        <b/>
        <sz val="10"/>
        <color theme="1"/>
        <rFont val="Cambria"/>
        <family val="1"/>
      </rPr>
      <t>shown to client)</t>
    </r>
  </si>
  <si>
    <t>3-Month Instalment Each Due (Shown to Client)</t>
  </si>
  <si>
    <t>Replacement Value (shown to client)</t>
  </si>
  <si>
    <t>Expected FD Invoice to KOIL</t>
  </si>
  <si>
    <t>Annual Premium (min. 999 - NOT shown to Client)</t>
  </si>
  <si>
    <t>ALCATEL FLIP OT 2010D</t>
  </si>
  <si>
    <t>ALCOT2010D</t>
  </si>
  <si>
    <t>Alcatel</t>
  </si>
  <si>
    <t>FLIP OT 2010D</t>
  </si>
  <si>
    <t>Phone</t>
  </si>
  <si>
    <t>ALCATEL IDOL ULTRA OT6033X</t>
  </si>
  <si>
    <t>ALCOT6033X</t>
  </si>
  <si>
    <t>IDOL ULTRA OT6033X</t>
  </si>
  <si>
    <t>ALCATEL M-POP OT 5020D</t>
  </si>
  <si>
    <t>ALCOT5020D</t>
  </si>
  <si>
    <t>M-POP OT 5020D</t>
  </si>
  <si>
    <t>ALCATEL OFFICER OT2005D</t>
  </si>
  <si>
    <t>ALCOT2005D</t>
  </si>
  <si>
    <t>OFFICER OT2005D</t>
  </si>
  <si>
    <t>ALCATEL OT8000D PHONE</t>
  </si>
  <si>
    <t>ALCOT8000D</t>
  </si>
  <si>
    <t>OT8000D PHONE</t>
  </si>
  <si>
    <t>ALCATEL PHONE 0T-282</t>
  </si>
  <si>
    <t>ALCOT282</t>
  </si>
  <si>
    <t>PHONE 0T-282</t>
  </si>
  <si>
    <t>ALCATEL PHONE OT 813D</t>
  </si>
  <si>
    <t>ALCOT813D</t>
  </si>
  <si>
    <t>OT 813D</t>
  </si>
  <si>
    <t>ALCATEL PHONE OT506D</t>
  </si>
  <si>
    <t>ALCOT506D</t>
  </si>
  <si>
    <t>PHONE OT506D</t>
  </si>
  <si>
    <t>ALCATEL PHONE OT-595D</t>
  </si>
  <si>
    <t>ALCOT595</t>
  </si>
  <si>
    <t>OT-595D</t>
  </si>
  <si>
    <t>ALCATEL PHONE OT708</t>
  </si>
  <si>
    <t>ALCOT708</t>
  </si>
  <si>
    <t>PHONE OT708</t>
  </si>
  <si>
    <t>ALCATEL PHONE OT-810</t>
  </si>
  <si>
    <t>ALCOT810</t>
  </si>
  <si>
    <t>OT-810</t>
  </si>
  <si>
    <t>ALCATEL PHONE OT-815D</t>
  </si>
  <si>
    <t>ALCOT815D</t>
  </si>
  <si>
    <t>PHONE OT-815D</t>
  </si>
  <si>
    <t>ALCATEL PHONE OT890</t>
  </si>
  <si>
    <t>ALCOT890</t>
  </si>
  <si>
    <t>PHONE OT890</t>
  </si>
  <si>
    <t>ALCATEL PHONE OT-916</t>
  </si>
  <si>
    <t>ALCOT916</t>
  </si>
  <si>
    <t>OT-916</t>
  </si>
  <si>
    <t>ALCATEL PHONE OT-918D</t>
  </si>
  <si>
    <t>ALCOT918D</t>
  </si>
  <si>
    <t>OT-918D</t>
  </si>
  <si>
    <t>ALCATEL PHONE STAR OT6010T</t>
  </si>
  <si>
    <t>ALCOT6010T</t>
  </si>
  <si>
    <t>PHONE STAR OT6010T</t>
  </si>
  <si>
    <t>ALCATEL PHONE T905 MINI 3G</t>
  </si>
  <si>
    <t>ALCOT905</t>
  </si>
  <si>
    <t>T905 MINI 3G</t>
  </si>
  <si>
    <t>ALCATEL PHONE TRIBE 3040D</t>
  </si>
  <si>
    <t>ALCOT3040D</t>
  </si>
  <si>
    <t>PHONE TRIBE 3040D</t>
  </si>
  <si>
    <t>ALCATEL PHONE ULTRA- OT-997D</t>
  </si>
  <si>
    <t>ALCOT997D</t>
  </si>
  <si>
    <t>ULTRA- OT-997D</t>
  </si>
  <si>
    <t>ALCATEL SCRIBE HD OT8008D</t>
  </si>
  <si>
    <t>ALCOT8008D</t>
  </si>
  <si>
    <t>SCRIBE HD OT8008D</t>
  </si>
  <si>
    <t>ALCATEL TABLET EVO7- TABLET 7</t>
  </si>
  <si>
    <t>ALCEVO7-TABLET</t>
  </si>
  <si>
    <t>EVO7- TABLET 7</t>
  </si>
  <si>
    <t>Tablet</t>
  </si>
  <si>
    <t>ALCATEL T-POP OT 4010D</t>
  </si>
  <si>
    <t>ALCOT4010D</t>
  </si>
  <si>
    <t>T-POP OT 4010D</t>
  </si>
  <si>
    <t>ALCATEL TRIBE OT 3000H</t>
  </si>
  <si>
    <t>ALCOT3000H</t>
  </si>
  <si>
    <t>TRIBE OT 3000H</t>
  </si>
  <si>
    <t>ALCATEL PHONE OT217D</t>
  </si>
  <si>
    <t>ALCOT217D</t>
  </si>
  <si>
    <t>OT217D</t>
  </si>
  <si>
    <t>ALCATEL PHONE OT-310</t>
  </si>
  <si>
    <t>ALCOT310</t>
  </si>
  <si>
    <t>OT-310</t>
  </si>
  <si>
    <t>BLACKBERRY 9900 BOLD 4</t>
  </si>
  <si>
    <t>BB9900</t>
  </si>
  <si>
    <t>Blackberry</t>
  </si>
  <si>
    <t>BLACKBERRY PHONE 9000 BOLD</t>
  </si>
  <si>
    <t>BB9000</t>
  </si>
  <si>
    <t>9000 BOLD</t>
  </si>
  <si>
    <t>BLACKBERRY PHONE 9220</t>
  </si>
  <si>
    <t>BB9220</t>
  </si>
  <si>
    <t>BLACKBERRY PHONE 9300 3G</t>
  </si>
  <si>
    <t>BB9300</t>
  </si>
  <si>
    <t>9300 3G</t>
  </si>
  <si>
    <t>BLACKBERRY PHONE 9320</t>
  </si>
  <si>
    <t>BB9320</t>
  </si>
  <si>
    <t>BLACKBERRY PHONE BB9790</t>
  </si>
  <si>
    <t>BB9790</t>
  </si>
  <si>
    <t>BLACKBERRY PHONE Q10</t>
  </si>
  <si>
    <t>BBQ10</t>
  </si>
  <si>
    <t>Q10</t>
  </si>
  <si>
    <t>BLACKBERRY PHONE Q5</t>
  </si>
  <si>
    <t>BBQ5</t>
  </si>
  <si>
    <t>Q5</t>
  </si>
  <si>
    <t>BLACKBERRY PHONE Z10</t>
  </si>
  <si>
    <t>BBZ10</t>
  </si>
  <si>
    <t>Z10</t>
  </si>
  <si>
    <t>BLACKBERRY PLAYBOOK P100-16GB</t>
  </si>
  <si>
    <t>O-BBP100-16GB</t>
  </si>
  <si>
    <t>PLAYBOOK P100-16GB</t>
  </si>
  <si>
    <t>HP ELITE PAD 900</t>
  </si>
  <si>
    <t>HPELITEPAD-900</t>
  </si>
  <si>
    <t>HP</t>
  </si>
  <si>
    <t>ELITE PAD 900</t>
  </si>
  <si>
    <t>HTC FLYER P510-3G+ WIFI</t>
  </si>
  <si>
    <t>O-HTCP510E</t>
  </si>
  <si>
    <t>HTC</t>
  </si>
  <si>
    <t>FLYER P510-3G+ WIFI</t>
  </si>
  <si>
    <t>HTC FLYER P510E - 3G + WIFI</t>
  </si>
  <si>
    <t>HTCP510E</t>
  </si>
  <si>
    <t>FLYER P510E - 3G + WIFI</t>
  </si>
  <si>
    <t>HTC PHONE DESIRE- S510E</t>
  </si>
  <si>
    <t>HTCS510E</t>
  </si>
  <si>
    <t>PHONE DESIRE- S510E</t>
  </si>
  <si>
    <t>HTC PHONE 8S- A620</t>
  </si>
  <si>
    <t>HTC8S-A620</t>
  </si>
  <si>
    <t>PHONE 8S- A620</t>
  </si>
  <si>
    <t>HTC PHONE 8X - C620</t>
  </si>
  <si>
    <t>HTC8X-C620</t>
  </si>
  <si>
    <t>PHONE 8X - C620</t>
  </si>
  <si>
    <t>IPAD 2 - 3G + WIFI</t>
  </si>
  <si>
    <t>IPAD2-32GB</t>
  </si>
  <si>
    <t>Apple</t>
  </si>
  <si>
    <t>IPAD2-64GB</t>
  </si>
  <si>
    <t>IPAD 32GB 3G &amp; WIFI</t>
  </si>
  <si>
    <t>IPAD32GB-3G</t>
  </si>
  <si>
    <t>IPAD 4</t>
  </si>
  <si>
    <t>IPAD4- 16GB</t>
  </si>
  <si>
    <t>IPAD4- 32GB</t>
  </si>
  <si>
    <t>IPAD MINI</t>
  </si>
  <si>
    <t>IPADMINI-16GB</t>
  </si>
  <si>
    <t>IPADMINI-32GB</t>
  </si>
  <si>
    <t>IPHONE 4S</t>
  </si>
  <si>
    <t>IPHONE4S-32GB</t>
  </si>
  <si>
    <t>IPHONE 5</t>
  </si>
  <si>
    <t>IPHONE5-16GB</t>
  </si>
  <si>
    <t>LG PHONE - E615 - L5</t>
  </si>
  <si>
    <t>LGE615-L5</t>
  </si>
  <si>
    <t>LG</t>
  </si>
  <si>
    <t>E615 - L5</t>
  </si>
  <si>
    <t>LG PHONE - T375  DUAL SIM</t>
  </si>
  <si>
    <t>LGT375</t>
  </si>
  <si>
    <t>T375  DUAL SIM</t>
  </si>
  <si>
    <t>LG PHONE A230</t>
  </si>
  <si>
    <t>LGA230</t>
  </si>
  <si>
    <t>A230</t>
  </si>
  <si>
    <t>LG PHONE A290- TRI SIM</t>
  </si>
  <si>
    <t>LGA290</t>
  </si>
  <si>
    <t>A290- TRI SIM</t>
  </si>
  <si>
    <t>LG PHONE C333- TRI-SIM</t>
  </si>
  <si>
    <t>LGC333</t>
  </si>
  <si>
    <t>C333- TRI-SIM</t>
  </si>
  <si>
    <t>LG PHONE DUAL - C297</t>
  </si>
  <si>
    <t>LGC297</t>
  </si>
  <si>
    <t>DUAL - C297</t>
  </si>
  <si>
    <t>LG PHONE DUAL- L72 - P715</t>
  </si>
  <si>
    <t>LGP715</t>
  </si>
  <si>
    <t>DUAL- L72 - P715</t>
  </si>
  <si>
    <t>LG PHONE- L3 DUAL- E-405</t>
  </si>
  <si>
    <t>LGE405</t>
  </si>
  <si>
    <t>L3 DUAL- E-405</t>
  </si>
  <si>
    <t>LG PHONE- L32 DUAL- E-435</t>
  </si>
  <si>
    <t>LGE435</t>
  </si>
  <si>
    <t>LG PHONE- L42 DUAL- E-445</t>
  </si>
  <si>
    <t>LGE445</t>
  </si>
  <si>
    <t>LG PHONE- L52 DUAL- E-455</t>
  </si>
  <si>
    <t>LGE455</t>
  </si>
  <si>
    <t>LG PHONE- L7 - P705</t>
  </si>
  <si>
    <t>LGP705</t>
  </si>
  <si>
    <t>L7 - P705</t>
  </si>
  <si>
    <t>LG PHONE- OPTIMUS G- E975</t>
  </si>
  <si>
    <t>LGE975</t>
  </si>
  <si>
    <t>OPTIMUS G- E975</t>
  </si>
  <si>
    <t>LG PHONE T510 - DUAL SIM</t>
  </si>
  <si>
    <t>LGT510</t>
  </si>
  <si>
    <t>T510 - DUAL SIM</t>
  </si>
  <si>
    <t>LG PHONE X330T</t>
  </si>
  <si>
    <t>LGX330T</t>
  </si>
  <si>
    <t>X330T</t>
  </si>
  <si>
    <t>LG PHONE-OPTIMUS VU- P895</t>
  </si>
  <si>
    <t>LGP895</t>
  </si>
  <si>
    <t>OPTIMUS VU- P895</t>
  </si>
  <si>
    <t>LG PHONE MEGA TORCH DUAL-A275</t>
  </si>
  <si>
    <t>LGA275</t>
  </si>
  <si>
    <t>MEGA TORCH DUAL-A275</t>
  </si>
  <si>
    <t>MI PHONE 2010</t>
  </si>
  <si>
    <t>MI2010</t>
  </si>
  <si>
    <t>Mi-Fone</t>
  </si>
  <si>
    <t>MI PHONE 210</t>
  </si>
  <si>
    <t>MI210SAWA</t>
  </si>
  <si>
    <t>MI PHONE 400</t>
  </si>
  <si>
    <t>MI400</t>
  </si>
  <si>
    <t>MI PHONE 401- SAWA SLIQ</t>
  </si>
  <si>
    <t>MI401</t>
  </si>
  <si>
    <t>401- SAWA SLIQ</t>
  </si>
  <si>
    <t>MI PHONE A100</t>
  </si>
  <si>
    <t>MIA100</t>
  </si>
  <si>
    <t>A100</t>
  </si>
  <si>
    <t>MI PHONE A351 + FREE POUCH</t>
  </si>
  <si>
    <t>MIA351</t>
  </si>
  <si>
    <t>A351</t>
  </si>
  <si>
    <t>MI PHONE A401- SAWA TOUCH II</t>
  </si>
  <si>
    <t>MIA401</t>
  </si>
  <si>
    <t>A401- SAWA TOUCH II</t>
  </si>
  <si>
    <t>MI PHONE A531- SAWA XL</t>
  </si>
  <si>
    <t>MIA531</t>
  </si>
  <si>
    <t>A531- SAWA XL</t>
  </si>
  <si>
    <t>MI PHONE E100</t>
  </si>
  <si>
    <t>MIE100</t>
  </si>
  <si>
    <t>E100</t>
  </si>
  <si>
    <t>MI PHONE Q300</t>
  </si>
  <si>
    <t>MIQ300</t>
  </si>
  <si>
    <t>Q300</t>
  </si>
  <si>
    <t>MI PHONE Q400</t>
  </si>
  <si>
    <t>MIQ400</t>
  </si>
  <si>
    <t>Q400</t>
  </si>
  <si>
    <t>MI PHONE Q5</t>
  </si>
  <si>
    <t>MIQ5</t>
  </si>
  <si>
    <t>MI PHONE Q5-01</t>
  </si>
  <si>
    <t>MIQ5-01</t>
  </si>
  <si>
    <t>Q5-01</t>
  </si>
  <si>
    <t>MI PHONE Q5-02</t>
  </si>
  <si>
    <t>MIQ5-02</t>
  </si>
  <si>
    <t>Q5-02</t>
  </si>
  <si>
    <t>MI PHONE Q5-03</t>
  </si>
  <si>
    <t>MIQ5-03</t>
  </si>
  <si>
    <t>Q5-03</t>
  </si>
  <si>
    <t>MI-3000 PHONE + FREE POUCH</t>
  </si>
  <si>
    <t>MI3000</t>
  </si>
  <si>
    <t>MI-3000</t>
  </si>
  <si>
    <t>MIA200 DUALSIM+FREE POUCH</t>
  </si>
  <si>
    <t>MIA200</t>
  </si>
  <si>
    <t>MIA200 DUALSIM</t>
  </si>
  <si>
    <t>MI-W100 PHONE</t>
  </si>
  <si>
    <t>MIW100</t>
  </si>
  <si>
    <t>MI-W100</t>
  </si>
  <si>
    <t>MI PHONE 180</t>
  </si>
  <si>
    <t>MI180</t>
  </si>
  <si>
    <t>MI PHONE Q100 WITH CAMERA</t>
  </si>
  <si>
    <t>MI-Q100CAM</t>
  </si>
  <si>
    <t>Q100 WITH CAMERA</t>
  </si>
  <si>
    <t>MI PHONE 106</t>
  </si>
  <si>
    <t>MI106</t>
  </si>
  <si>
    <t>MI PHONES 212</t>
  </si>
  <si>
    <t>MI212</t>
  </si>
  <si>
    <t>MI PHONE Q100</t>
  </si>
  <si>
    <t>MIQ100</t>
  </si>
  <si>
    <t>Q100</t>
  </si>
  <si>
    <t>MOT PHONE MZ601 XOOM 32GB</t>
  </si>
  <si>
    <t>MOTMZ601</t>
  </si>
  <si>
    <t>Motorola</t>
  </si>
  <si>
    <t>MZ601 XOOM 32GB</t>
  </si>
  <si>
    <t>MOTOROLA PHONE EX 115</t>
  </si>
  <si>
    <t>MOTEX115</t>
  </si>
  <si>
    <t>EX 115</t>
  </si>
  <si>
    <t>MOTOROLA PHONE FLIPOUT MB511</t>
  </si>
  <si>
    <t>MOTMB511</t>
  </si>
  <si>
    <t>MB511</t>
  </si>
  <si>
    <t>MOTOROLA PHONE WX280</t>
  </si>
  <si>
    <t>MOTWX280</t>
  </si>
  <si>
    <t>WX280</t>
  </si>
  <si>
    <t>NOKIA PHONE - 308</t>
  </si>
  <si>
    <t>NK308</t>
  </si>
  <si>
    <t>Nokia</t>
  </si>
  <si>
    <t>NOKIA PHONE  620 LUMIA</t>
  </si>
  <si>
    <t>NK620</t>
  </si>
  <si>
    <t>620 LUMIA</t>
  </si>
  <si>
    <t>NOKIA PHONE  720 LUMIA</t>
  </si>
  <si>
    <t>NK720</t>
  </si>
  <si>
    <t>720 LUMIA</t>
  </si>
  <si>
    <t>NOKIA PHONE 1800</t>
  </si>
  <si>
    <t>NK1800</t>
  </si>
  <si>
    <t>NOKIA PHONE 200- ASHA</t>
  </si>
  <si>
    <t>NK200</t>
  </si>
  <si>
    <t>200- ASHA</t>
  </si>
  <si>
    <t>NOKIA PHONE 202- ASHA</t>
  </si>
  <si>
    <t>NK202</t>
  </si>
  <si>
    <t>202- ASHA</t>
  </si>
  <si>
    <t>NOKIA PHONE 206 DUAL SIM</t>
  </si>
  <si>
    <t>NK206</t>
  </si>
  <si>
    <t>206 DUAL SIM</t>
  </si>
  <si>
    <t>NOKIA PHONE 210- ASHA DUAL</t>
  </si>
  <si>
    <t>NK210</t>
  </si>
  <si>
    <t>210- ASHA DUAL</t>
  </si>
  <si>
    <t>NOKIA PHONE 302- ASHA</t>
  </si>
  <si>
    <t>NK302</t>
  </si>
  <si>
    <t>302- ASHA</t>
  </si>
  <si>
    <t>NOKIA PHONE 305- ASHA</t>
  </si>
  <si>
    <t>NK305</t>
  </si>
  <si>
    <t>305- ASHA</t>
  </si>
  <si>
    <t>NOKIA PHONE 311- ASHA</t>
  </si>
  <si>
    <t>NK311</t>
  </si>
  <si>
    <t>311- ASHA</t>
  </si>
  <si>
    <t>NOKIA PHONE 500</t>
  </si>
  <si>
    <t>NK500</t>
  </si>
  <si>
    <t>NOKIA PHONE 501</t>
  </si>
  <si>
    <t>NK501</t>
  </si>
  <si>
    <t>NOKIA PHONE 520- LUMIA</t>
  </si>
  <si>
    <t>NK520</t>
  </si>
  <si>
    <t>520- LUMIA</t>
  </si>
  <si>
    <t>NOKIA PHONE 808 PURE VIEW</t>
  </si>
  <si>
    <t>NK808</t>
  </si>
  <si>
    <t>808 PURE VIEW</t>
  </si>
  <si>
    <t>NOKIA PHONE ASHA 205</t>
  </si>
  <si>
    <t>NK205</t>
  </si>
  <si>
    <t>ASHA 205</t>
  </si>
  <si>
    <t>NOKIA PHONE C2-03</t>
  </si>
  <si>
    <t>NKC2-03</t>
  </si>
  <si>
    <t>C2-03</t>
  </si>
  <si>
    <t>NOKIA PHONE C2-05</t>
  </si>
  <si>
    <t>NKC2-05</t>
  </si>
  <si>
    <t>C2-05</t>
  </si>
  <si>
    <t>NOKIA PHONE DUAL SIM - 112</t>
  </si>
  <si>
    <t>NK112</t>
  </si>
  <si>
    <t>DUAL SIM - 112</t>
  </si>
  <si>
    <t>NOKIA PHONE LUMIA - 820</t>
  </si>
  <si>
    <t>NK820</t>
  </si>
  <si>
    <t>LUMIA - 820</t>
  </si>
  <si>
    <t>NOKIA PHONE LUMIA -510</t>
  </si>
  <si>
    <t>NK510</t>
  </si>
  <si>
    <t>LUMIA -510</t>
  </si>
  <si>
    <t>NOKIA PHONE LUMIA- 900</t>
  </si>
  <si>
    <t>NK900</t>
  </si>
  <si>
    <t>LUMIA- 900</t>
  </si>
  <si>
    <t>NOKIA PHONE LUMIA 920</t>
  </si>
  <si>
    <t>NK920</t>
  </si>
  <si>
    <t>LUMIA 920</t>
  </si>
  <si>
    <t>NOKIA PHONE X2-02</t>
  </si>
  <si>
    <t>NKX2-02</t>
  </si>
  <si>
    <t>X2-02</t>
  </si>
  <si>
    <t>NOKIA PHONE 100</t>
  </si>
  <si>
    <t>NK100</t>
  </si>
  <si>
    <t>NOKIA PHONE 101</t>
  </si>
  <si>
    <t>NK101</t>
  </si>
  <si>
    <t>NOKIA PHONE 105</t>
  </si>
  <si>
    <t>NK105</t>
  </si>
  <si>
    <t>NOKIA PHONE 1208</t>
  </si>
  <si>
    <t>NK1208</t>
  </si>
  <si>
    <t>NOKIA PHONE 1280</t>
  </si>
  <si>
    <t>NK1280</t>
  </si>
  <si>
    <t>SAM GALAXY 7.0 TAB 3- T211</t>
  </si>
  <si>
    <t>SGHT211-8GB</t>
  </si>
  <si>
    <t>Samsung</t>
  </si>
  <si>
    <t>GALAXY 7.0 TAB 3- T211</t>
  </si>
  <si>
    <t>SGHT211-16GB</t>
  </si>
  <si>
    <t>SAM GALAXY CORE-I8262</t>
  </si>
  <si>
    <t>SGHI8262</t>
  </si>
  <si>
    <t>GALAXY CORE-I8262</t>
  </si>
  <si>
    <t>SAM GALAXY MUSIC DUOS-S6012</t>
  </si>
  <si>
    <t>SGHS6012</t>
  </si>
  <si>
    <t>GALAXY MUSIC DUOS-S6012</t>
  </si>
  <si>
    <t>SAM GALAXY POCKET DUOS-S5302</t>
  </si>
  <si>
    <t>SGHS5302</t>
  </si>
  <si>
    <t>GALAXY POCKET DUOS-S5302</t>
  </si>
  <si>
    <t>SAM GALAXY POCKET NEO-S5312</t>
  </si>
  <si>
    <t>SGHS5312</t>
  </si>
  <si>
    <t>GALAXY POCKET NEO-S5312</t>
  </si>
  <si>
    <t>SAM GALAXY S3 MINI-I8190-8GB</t>
  </si>
  <si>
    <t>SGHI8190-8GB</t>
  </si>
  <si>
    <t>GALAXY S3 MINI-I8190-8GB</t>
  </si>
  <si>
    <t>SAM GALAXY S4 MINI-I9192-DOUS</t>
  </si>
  <si>
    <t>SGHI9192-8GB</t>
  </si>
  <si>
    <t>GALAXY S4 MINI-I9192-DOUS</t>
  </si>
  <si>
    <t>SAM GALAXY YOUNG DOUS-S6312</t>
  </si>
  <si>
    <t>SGHS6312</t>
  </si>
  <si>
    <t>GALAXY YOUNG DOUS-S6312</t>
  </si>
  <si>
    <t>SAM PHONE GALAXY FAME- S6810</t>
  </si>
  <si>
    <t>SGHS6810</t>
  </si>
  <si>
    <t>GALAXY FAME- S6810</t>
  </si>
  <si>
    <t>SAMSUNG  GALAXY-I9500- S4-16GB</t>
  </si>
  <si>
    <t>SGHI9500-S4-16GB</t>
  </si>
  <si>
    <t>GALAXY-I9500- S4-16GB</t>
  </si>
  <si>
    <t>SAMSUNG CHAT DUOS- S3572</t>
  </si>
  <si>
    <t>SGHS3572</t>
  </si>
  <si>
    <t>CHAT DUOS- S3572</t>
  </si>
  <si>
    <t>SAMSUNG CHIEF E1500</t>
  </si>
  <si>
    <t>SGHE1500</t>
  </si>
  <si>
    <t>CHIEF E1500</t>
  </si>
  <si>
    <t>SAMSUNG GALAXY ACE DUOS-S6802</t>
  </si>
  <si>
    <t>SGHS6802</t>
  </si>
  <si>
    <t>GALAXY ACE DUOS-S6802</t>
  </si>
  <si>
    <t>SAMSUNG GALAXY GRAND- I9082</t>
  </si>
  <si>
    <t>SGHI9082</t>
  </si>
  <si>
    <t>GALAXY GRAND- I9082</t>
  </si>
  <si>
    <t>SAMSUNG GALAXY I9300-64GB-TRM</t>
  </si>
  <si>
    <t>SGHI9300-64G-TRM</t>
  </si>
  <si>
    <t>GALAXY I9300-64GB-TRM</t>
  </si>
  <si>
    <t>SAMSUNG GALAXY I9300-S3- 32GB</t>
  </si>
  <si>
    <t>SGHI9300-S3-32GB</t>
  </si>
  <si>
    <t>GALAXY I9300-S3- 32GB</t>
  </si>
  <si>
    <t>SAMSUNG GALAXY I9300-S3-16GB</t>
  </si>
  <si>
    <t>SGHI9300-S3</t>
  </si>
  <si>
    <t>GALAXY I9300-S3-16GB</t>
  </si>
  <si>
    <t>SAMSUNG GALAXY I9300-S3-64GB</t>
  </si>
  <si>
    <t>SGHI9300-S3-64GB</t>
  </si>
  <si>
    <t>GALAXY I9300-S3-64GB</t>
  </si>
  <si>
    <t>SAMSUNG GALAXY MEGA- I9152</t>
  </si>
  <si>
    <t>SGHI9152</t>
  </si>
  <si>
    <t>GALAXY MEGA- I9152</t>
  </si>
  <si>
    <t>SAMSUNG GALAXY MUSIC -S6010</t>
  </si>
  <si>
    <t>SGHS6010</t>
  </si>
  <si>
    <t>GALAXY MUSIC -S6010</t>
  </si>
  <si>
    <t>SAMSUNG GALAXY NOTE 10.1 N8000</t>
  </si>
  <si>
    <t>SGHN8000</t>
  </si>
  <si>
    <t>GALAXY NOTE 10.1 N8000</t>
  </si>
  <si>
    <t>SAMSUNG GALAXY NOTE 2- N7100</t>
  </si>
  <si>
    <t>SGHN7100-16GB</t>
  </si>
  <si>
    <t>GALAXY NOTE 2- N7100</t>
  </si>
  <si>
    <t>SAMSUNG GALAXY NOTE 3- N900</t>
  </si>
  <si>
    <t>SGHN900-32GB</t>
  </si>
  <si>
    <t>GALAXY NOTE 3- N900</t>
  </si>
  <si>
    <t>SAMSUNG GALAXY NOTE 8.0- N5100</t>
  </si>
  <si>
    <t>SGHN5100-16GB</t>
  </si>
  <si>
    <t>GALAXY NOTE 8.0- N5100</t>
  </si>
  <si>
    <t>SAMSUNG GALAXY NOTE- N7000</t>
  </si>
  <si>
    <t>SGHN7000-16GB</t>
  </si>
  <si>
    <t>GALAXY NOTE- N7000</t>
  </si>
  <si>
    <t>SAMSUNG GALAXY POCKET- S5301</t>
  </si>
  <si>
    <t>SGHS5301</t>
  </si>
  <si>
    <t>GALAXY POCKET- S5301</t>
  </si>
  <si>
    <t>SAMSUNG GALAXY S ADVANCE-I9070</t>
  </si>
  <si>
    <t>SGHI9070</t>
  </si>
  <si>
    <t>GALAXY S ADVANCE-I9070</t>
  </si>
  <si>
    <t>SAMSUNG GALAXY S DOUS- S7562</t>
  </si>
  <si>
    <t>SGHS7562</t>
  </si>
  <si>
    <t>GALAXY S DOUS- S7562</t>
  </si>
  <si>
    <t>SAMSUNG GALAXY S4 ZOOM- C101</t>
  </si>
  <si>
    <t>SGHC101</t>
  </si>
  <si>
    <t>GALAXY S4 ZOOM- C101</t>
  </si>
  <si>
    <t>SAMSUNG GALAXY STAR- S5282</t>
  </si>
  <si>
    <t>SGHS5282</t>
  </si>
  <si>
    <t>GALAXY STAR- S5282</t>
  </si>
  <si>
    <t>SAMSUNG GALAXY TAB 2 - P5100</t>
  </si>
  <si>
    <t>SGHP5100-16GB</t>
  </si>
  <si>
    <t>GALAXY TAB 2 - P5100</t>
  </si>
  <si>
    <t>SAMSUNG GALAXY TAB 3 - P5200</t>
  </si>
  <si>
    <t>SGHP5200-16GB</t>
  </si>
  <si>
    <t>GALAXY TAB 3 - P5200</t>
  </si>
  <si>
    <t>SAMSUNG GALAXY TAB2- P3100-8GB</t>
  </si>
  <si>
    <t>SGHP3100-8GB</t>
  </si>
  <si>
    <t>GALAXY TAB2- P3100-8GB</t>
  </si>
  <si>
    <t>SAMSUNG GALAXY Y PRO DOU B5512</t>
  </si>
  <si>
    <t>SGHB5512</t>
  </si>
  <si>
    <t>GALAXY Y PRO DOU B5512</t>
  </si>
  <si>
    <t>SAMSUNG PHONE  TAO DUOS</t>
  </si>
  <si>
    <t>SGHS5222</t>
  </si>
  <si>
    <t>TAO DUOS</t>
  </si>
  <si>
    <t>SAMSUNG PHONE C270 - DIVO</t>
  </si>
  <si>
    <t>SGHC270</t>
  </si>
  <si>
    <t>C270 - DIVO</t>
  </si>
  <si>
    <t>SAMSUNG PHONE C3222 CH@T</t>
  </si>
  <si>
    <t>SGHC3222</t>
  </si>
  <si>
    <t>C3222 CH@T</t>
  </si>
  <si>
    <t>SAMSUNG PHONE CHAMP DELUX</t>
  </si>
  <si>
    <t>SGHC3312</t>
  </si>
  <si>
    <t>CHAMP DELUX</t>
  </si>
  <si>
    <t>SAMSUNG PHONE CHAT-S3332</t>
  </si>
  <si>
    <t>SGHS3332</t>
  </si>
  <si>
    <t>CHAT-S3332</t>
  </si>
  <si>
    <t>SAMSUNG PHONE E1232</t>
  </si>
  <si>
    <t>SGHE1232</t>
  </si>
  <si>
    <t>E1232</t>
  </si>
  <si>
    <t>SAMSUNG PHONE E1282T</t>
  </si>
  <si>
    <t>SGHE1282T</t>
  </si>
  <si>
    <t>E1282T</t>
  </si>
  <si>
    <t>SAMSUNG PHONE- E2202</t>
  </si>
  <si>
    <t>SGHE2202</t>
  </si>
  <si>
    <t>PHONE- E2202</t>
  </si>
  <si>
    <t>SAMSUNG PHONE E2222 TEXTO</t>
  </si>
  <si>
    <t>SGHE2222</t>
  </si>
  <si>
    <t>E2222 TEXTO</t>
  </si>
  <si>
    <t>SAMSUNG PHONE GALAXY NEXUS</t>
  </si>
  <si>
    <t>SGHI9250</t>
  </si>
  <si>
    <t>GALAXY NEXUS</t>
  </si>
  <si>
    <t>SAMSUNG PHONE GALAXY Y DUOS</t>
  </si>
  <si>
    <t>SGHGT-S6102</t>
  </si>
  <si>
    <t>GALAXY Y DUOS</t>
  </si>
  <si>
    <t>SAMSUNG PHONE POCKET-S5303</t>
  </si>
  <si>
    <t>SGHS5303</t>
  </si>
  <si>
    <t>POCKET-S5303</t>
  </si>
  <si>
    <t>SAMSUNG PHONE S5300- POCKET</t>
  </si>
  <si>
    <t>SGHS5300</t>
  </si>
  <si>
    <t>S5300- POCKET</t>
  </si>
  <si>
    <t>SAMSUNG PHONE S5510 - GLAMIS</t>
  </si>
  <si>
    <t>SGHS5510</t>
  </si>
  <si>
    <t>S5510 - GLAMIS</t>
  </si>
  <si>
    <t>SAMSUNG TAB P7500 - 32GB</t>
  </si>
  <si>
    <t>SGHP7500-32GB</t>
  </si>
  <si>
    <t>TAB P7500 - 32GB</t>
  </si>
  <si>
    <t>SGH PHONE C3322 LAKOTA DUOS</t>
  </si>
  <si>
    <t>SGHC3322</t>
  </si>
  <si>
    <t>SGH C3322 LAKOTA DUOS</t>
  </si>
  <si>
    <t>SGH PHONE E2232 NARI DUOS</t>
  </si>
  <si>
    <t>SGHE2232</t>
  </si>
  <si>
    <t>SGH E2232 NARI DUOS</t>
  </si>
  <si>
    <t>SGH PHONE GALAXY ACE + S7500</t>
  </si>
  <si>
    <t>SGHS7500</t>
  </si>
  <si>
    <t>GALAXY ACE + S7500</t>
  </si>
  <si>
    <t>SGH PHONE GALAXY Y + 4COVERS</t>
  </si>
  <si>
    <t>SGHS5360-SE</t>
  </si>
  <si>
    <t>SGH GALAXY Y</t>
  </si>
  <si>
    <t>SAMSUNG KEYSTONE 2 E1205T</t>
  </si>
  <si>
    <t>SGHE1205T</t>
  </si>
  <si>
    <t>KEYSTONE 2 E1205T</t>
  </si>
  <si>
    <t>SAMSUNG KEYSTONE2-1207T-DOUS</t>
  </si>
  <si>
    <t>SGH1207T</t>
  </si>
  <si>
    <t>KEYSTONE2-1207T-DOUS</t>
  </si>
  <si>
    <t>SONY ERICSSON PHONE SK17I</t>
  </si>
  <si>
    <t>SESK17I</t>
  </si>
  <si>
    <t>Sony</t>
  </si>
  <si>
    <t>SK17I</t>
  </si>
  <si>
    <t>SONY ERICSSON PHONE ST15I</t>
  </si>
  <si>
    <t>SEST15</t>
  </si>
  <si>
    <t>ST15I</t>
  </si>
  <si>
    <t>SONY ERICSSON PHONE WT13I</t>
  </si>
  <si>
    <t>SEWT13I</t>
  </si>
  <si>
    <t>WT13I</t>
  </si>
  <si>
    <t>SONY PHONE - XPERIA P-LT22I</t>
  </si>
  <si>
    <t>SELT22I</t>
  </si>
  <si>
    <t>XPERIA P-LT22I</t>
  </si>
  <si>
    <t>SONY PHONE XPERIA J ST26I</t>
  </si>
  <si>
    <t>SEST26I</t>
  </si>
  <si>
    <t>XPERIA J ST26I</t>
  </si>
  <si>
    <t>SONY PHONE XPERIA TIPO-ST21I2</t>
  </si>
  <si>
    <t>SEST21I2</t>
  </si>
  <si>
    <t>XPERIA TIPO-ST21I2</t>
  </si>
  <si>
    <t>SONY XPERIA E C1605</t>
  </si>
  <si>
    <t>SEC1605</t>
  </si>
  <si>
    <t>XPERIA E C1605</t>
  </si>
  <si>
    <t>SONY XPERIA ZL - C6502</t>
  </si>
  <si>
    <t>SEC6502</t>
  </si>
  <si>
    <t>XPERIA ZL - C6502</t>
  </si>
  <si>
    <t>FX Rate</t>
  </si>
  <si>
    <t>FX Min.</t>
  </si>
  <si>
    <t>Gen. Rate</t>
  </si>
  <si>
    <t>Gen. Min.</t>
  </si>
  <si>
    <t>YOP Insurance Value</t>
  </si>
  <si>
    <t>YOP + 1 Insurance Value</t>
  </si>
  <si>
    <t>These models can't be differentiated in device atlas at the moment so the values have been averaged out and the capacity removed from the identification (NB: iPhone 4S &amp; iPhone 5 have not been merged/ averaged out but the capacities of each device have been removed from the identification)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</si>
</sst>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mmm/yy;@"/>
    <numFmt numFmtId="165" formatCode="_-* #,##0_-;\-* #,##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b/>
      <u/>
      <sz val="10"/>
      <color theme="1"/>
      <name val="Cambria"/>
      <family val="1"/>
    </font>
    <font>
      <sz val="10"/>
      <name val="Arial"/>
      <family val="2"/>
    </font>
    <font>
      <sz val="10"/>
      <color indexed="8"/>
      <name val="Cambria"/>
      <family val="1"/>
    </font>
    <font>
      <sz val="10"/>
      <name val="Calibri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38" fontId="3" fillId="2" borderId="2" xfId="0" applyNumberFormat="1" applyFont="1" applyFill="1" applyBorder="1" applyAlignment="1">
      <alignment horizontal="center" vertical="center" wrapText="1"/>
    </xf>
    <xf numFmtId="38" fontId="3" fillId="3" borderId="3" xfId="0" applyNumberFormat="1" applyFont="1" applyFill="1" applyBorder="1" applyAlignment="1">
      <alignment horizontal="center" vertical="center" wrapText="1"/>
    </xf>
    <xf numFmtId="38" fontId="3" fillId="3" borderId="4" xfId="0" applyNumberFormat="1" applyFont="1" applyFill="1" applyBorder="1" applyAlignment="1">
      <alignment horizontal="center" vertical="center" wrapText="1"/>
    </xf>
    <xf numFmtId="38" fontId="3" fillId="3" borderId="5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164" fontId="3" fillId="3" borderId="3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38" fontId="3" fillId="2" borderId="1" xfId="0" applyNumberFormat="1" applyFont="1" applyFill="1" applyBorder="1" applyAlignment="1">
      <alignment vertical="center" wrapText="1"/>
    </xf>
    <xf numFmtId="38" fontId="3" fillId="2" borderId="6" xfId="0" applyNumberFormat="1" applyFont="1" applyFill="1" applyBorder="1" applyAlignment="1">
      <alignment horizontal="center" vertical="center" wrapText="1"/>
    </xf>
    <xf numFmtId="38" fontId="3" fillId="3" borderId="1" xfId="0" applyNumberFormat="1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38" fontId="2" fillId="0" borderId="1" xfId="0" applyNumberFormat="1" applyFont="1" applyBorder="1"/>
    <xf numFmtId="38" fontId="2" fillId="0" borderId="1" xfId="0" applyNumberFormat="1" applyFont="1" applyBorder="1" applyAlignment="1">
      <alignment vertical="center"/>
    </xf>
    <xf numFmtId="38" fontId="2" fillId="3" borderId="1" xfId="0" applyNumberFormat="1" applyFont="1" applyFill="1" applyBorder="1" applyAlignment="1">
      <alignment vertical="center"/>
    </xf>
    <xf numFmtId="38" fontId="2" fillId="3" borderId="1" xfId="0" applyNumberFormat="1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4" borderId="3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38" fontId="2" fillId="4" borderId="1" xfId="0" applyNumberFormat="1" applyFont="1" applyFill="1" applyBorder="1"/>
    <xf numFmtId="38" fontId="2" fillId="4" borderId="1" xfId="0" applyNumberFormat="1" applyFont="1" applyFill="1" applyBorder="1" applyAlignment="1">
      <alignment vertical="center"/>
    </xf>
    <xf numFmtId="0" fontId="2" fillId="4" borderId="0" xfId="0" applyFont="1" applyFill="1"/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165" fontId="6" fillId="0" borderId="1" xfId="1" applyNumberFormat="1" applyFont="1" applyBorder="1" applyAlignment="1">
      <alignment horizontal="left"/>
    </xf>
    <xf numFmtId="38" fontId="3" fillId="2" borderId="7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vertical="center"/>
    </xf>
    <xf numFmtId="0" fontId="3" fillId="3" borderId="1" xfId="0" applyFont="1" applyFill="1" applyBorder="1"/>
    <xf numFmtId="10" fontId="3" fillId="3" borderId="1" xfId="0" applyNumberFormat="1" applyFont="1" applyFill="1" applyBorder="1"/>
    <xf numFmtId="0" fontId="2" fillId="0" borderId="0" xfId="0" applyFont="1" applyAlignment="1">
      <alignment horizontal="left"/>
    </xf>
    <xf numFmtId="38" fontId="2" fillId="0" borderId="0" xfId="0" applyNumberFormat="1" applyFont="1"/>
    <xf numFmtId="0" fontId="3" fillId="4" borderId="8" xfId="0" applyFont="1" applyFill="1" applyBorder="1" applyAlignment="1">
      <alignment horizontal="left" wrapText="1"/>
    </xf>
    <xf numFmtId="0" fontId="3" fillId="4" borderId="9" xfId="0" applyFont="1" applyFill="1" applyBorder="1" applyAlignment="1">
      <alignment horizontal="left" wrapText="1"/>
    </xf>
    <xf numFmtId="0" fontId="3" fillId="4" borderId="10" xfId="0" applyFont="1" applyFill="1" applyBorder="1" applyAlignment="1">
      <alignment horizontal="left" wrapText="1"/>
    </xf>
    <xf numFmtId="0" fontId="3" fillId="4" borderId="11" xfId="0" applyFont="1" applyFill="1" applyBorder="1" applyAlignment="1">
      <alignment horizontal="left" wrapText="1"/>
    </xf>
    <xf numFmtId="0" fontId="3" fillId="4" borderId="0" xfId="0" applyFont="1" applyFill="1" applyBorder="1" applyAlignment="1">
      <alignment horizontal="left" wrapText="1"/>
    </xf>
    <xf numFmtId="0" fontId="3" fillId="4" borderId="12" xfId="0" applyFont="1" applyFill="1" applyBorder="1" applyAlignment="1">
      <alignment horizontal="left" wrapText="1"/>
    </xf>
    <xf numFmtId="0" fontId="3" fillId="4" borderId="13" xfId="0" applyFont="1" applyFill="1" applyBorder="1" applyAlignment="1">
      <alignment horizontal="left" wrapText="1"/>
    </xf>
    <xf numFmtId="0" fontId="3" fillId="4" borderId="14" xfId="0" applyFont="1" applyFill="1" applyBorder="1" applyAlignment="1">
      <alignment horizontal="left" wrapText="1"/>
    </xf>
    <xf numFmtId="0" fontId="3" fillId="4" borderId="15" xfId="0" applyFont="1" applyFill="1" applyBorder="1" applyAlignment="1">
      <alignment horizontal="left" wrapText="1"/>
    </xf>
  </cellXfs>
  <cellStyles count="15">
    <cellStyle name="Comma 2" xfId="2"/>
    <cellStyle name="Comma 3" xfId="1"/>
    <cellStyle name="Normal" xfId="0" builtinId="0"/>
    <cellStyle name="Normal 10 3" xfId="3"/>
    <cellStyle name="Normal 11 3" xfId="4"/>
    <cellStyle name="Normal 14" xfId="5"/>
    <cellStyle name="Normal 16" xfId="6"/>
    <cellStyle name="Normal 19" xfId="7"/>
    <cellStyle name="Normal 2" xfId="8"/>
    <cellStyle name="Normal 26" xfId="9"/>
    <cellStyle name="Normal 29" xfId="10"/>
    <cellStyle name="Normal 4" xfId="11"/>
    <cellStyle name="Normal 8 3" xfId="12"/>
    <cellStyle name="Percent 2" xfId="13"/>
    <cellStyle name="Percent 3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idah/Documents/Product%20Development/Orient%20Mobile/Catalog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rida%20Mwaura/Local%20Settings/Temporary%20Internet%20Files/Content.Outlook/5AB8HZTY/Financials_vr3_14%2010%20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utlets"/>
      <sheetName val="Jul 2013"/>
      <sheetName val="Sep 2013"/>
      <sheetName val="1st Oct 2013"/>
      <sheetName val="15th Oct 2013"/>
      <sheetName val="Masters"/>
      <sheetName val="PBill"/>
      <sheetName val="Catalog Analysis"/>
      <sheetName val="Sheet4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B4">
            <v>10</v>
          </cell>
          <cell r="C4">
            <v>49</v>
          </cell>
          <cell r="D4">
            <v>0</v>
          </cell>
        </row>
        <row r="5">
          <cell r="B5">
            <v>50</v>
          </cell>
          <cell r="C5">
            <v>99</v>
          </cell>
          <cell r="D5">
            <v>0</v>
          </cell>
        </row>
        <row r="6">
          <cell r="B6">
            <v>100</v>
          </cell>
          <cell r="C6">
            <v>999</v>
          </cell>
          <cell r="D6">
            <v>0</v>
          </cell>
        </row>
        <row r="7">
          <cell r="B7">
            <v>1000</v>
          </cell>
          <cell r="C7">
            <v>2499</v>
          </cell>
          <cell r="D7">
            <v>11</v>
          </cell>
        </row>
        <row r="8">
          <cell r="B8">
            <v>2500</v>
          </cell>
          <cell r="C8">
            <v>4999</v>
          </cell>
          <cell r="D8">
            <v>33</v>
          </cell>
        </row>
        <row r="9">
          <cell r="B9">
            <v>5000</v>
          </cell>
          <cell r="C9">
            <v>9999</v>
          </cell>
          <cell r="D9">
            <v>61</v>
          </cell>
        </row>
        <row r="10">
          <cell r="B10">
            <v>10000</v>
          </cell>
          <cell r="C10">
            <v>19999</v>
          </cell>
          <cell r="D10">
            <v>77</v>
          </cell>
        </row>
        <row r="11">
          <cell r="B11">
            <v>20000</v>
          </cell>
          <cell r="C11">
            <v>34999</v>
          </cell>
          <cell r="D11">
            <v>132</v>
          </cell>
        </row>
        <row r="12">
          <cell r="B12">
            <v>35000</v>
          </cell>
          <cell r="C12">
            <v>49999</v>
          </cell>
          <cell r="D12">
            <v>154</v>
          </cell>
        </row>
        <row r="13">
          <cell r="B13">
            <v>50000</v>
          </cell>
          <cell r="C13">
            <v>70000</v>
          </cell>
          <cell r="D13">
            <v>165</v>
          </cell>
        </row>
      </sheetData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Orange"/>
      <sheetName val="Zain"/>
      <sheetName val="Safaricom"/>
      <sheetName val="Loan Amortization Schedule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Loan Amortization Schedule</v>
          </cell>
        </row>
        <row r="4">
          <cell r="B4" t="str">
            <v>Enter values</v>
          </cell>
          <cell r="H4" t="str">
            <v>Loan summary</v>
          </cell>
        </row>
        <row r="5">
          <cell r="C5" t="str">
            <v>Loan amount</v>
          </cell>
          <cell r="D5">
            <v>5000000</v>
          </cell>
          <cell r="I5" t="str">
            <v>Scheduled payment</v>
          </cell>
          <cell r="J5">
            <v>118949.65043179374</v>
          </cell>
        </row>
        <row r="6">
          <cell r="C6" t="str">
            <v>Annual interest rate</v>
          </cell>
          <cell r="D6">
            <v>0.15</v>
          </cell>
          <cell r="I6" t="str">
            <v>Scheduled number of payments</v>
          </cell>
          <cell r="J6">
            <v>60</v>
          </cell>
        </row>
        <row r="7">
          <cell r="C7" t="str">
            <v>Loan period in years</v>
          </cell>
          <cell r="D7">
            <v>5</v>
          </cell>
          <cell r="I7" t="str">
            <v>Actual number of payments</v>
          </cell>
          <cell r="J7">
            <v>60</v>
          </cell>
        </row>
        <row r="8">
          <cell r="C8" t="str">
            <v>Number of payments per year</v>
          </cell>
          <cell r="D8">
            <v>12</v>
          </cell>
          <cell r="I8" t="str">
            <v>Total early payments</v>
          </cell>
          <cell r="J8">
            <v>0</v>
          </cell>
        </row>
        <row r="9">
          <cell r="C9" t="str">
            <v>Start date of loan</v>
          </cell>
          <cell r="D9">
            <v>40544</v>
          </cell>
          <cell r="I9" t="str">
            <v>Total interest</v>
          </cell>
          <cell r="J9">
            <v>2136979.0259076166</v>
          </cell>
        </row>
        <row r="10">
          <cell r="C10" t="str">
            <v>Optional extra payments</v>
          </cell>
        </row>
        <row r="12">
          <cell r="B12" t="str">
            <v>Lender name:</v>
          </cell>
        </row>
        <row r="16">
          <cell r="A16" t="str">
            <v>Pmt. No.</v>
          </cell>
          <cell r="B16" t="str">
            <v>Payment Date</v>
          </cell>
          <cell r="C16" t="str">
            <v>Beginning Balance</v>
          </cell>
          <cell r="D16" t="str">
            <v>Scheduled Payment</v>
          </cell>
          <cell r="E16" t="str">
            <v>Extra Payment</v>
          </cell>
          <cell r="F16" t="str">
            <v>Total Payment</v>
          </cell>
          <cell r="G16" t="str">
            <v>Principal</v>
          </cell>
          <cell r="H16" t="str">
            <v>Interest</v>
          </cell>
          <cell r="I16" t="str">
            <v>Ending Balance</v>
          </cell>
          <cell r="J16" t="str">
            <v>Cumulative Interest</v>
          </cell>
        </row>
        <row r="18">
          <cell r="A18">
            <v>1</v>
          </cell>
          <cell r="B18">
            <v>40575</v>
          </cell>
          <cell r="C18">
            <v>5000000</v>
          </cell>
          <cell r="D18">
            <v>118949.65043179374</v>
          </cell>
          <cell r="E18">
            <v>0</v>
          </cell>
          <cell r="F18">
            <v>118949.65043179374</v>
          </cell>
          <cell r="G18">
            <v>56449.650431793743</v>
          </cell>
          <cell r="H18">
            <v>62499.999999999993</v>
          </cell>
          <cell r="I18">
            <v>4943550.3495682059</v>
          </cell>
          <cell r="J18">
            <v>62499.999999999993</v>
          </cell>
        </row>
        <row r="19">
          <cell r="A19">
            <v>2</v>
          </cell>
          <cell r="B19">
            <v>40603</v>
          </cell>
          <cell r="C19">
            <v>4943550.3495682059</v>
          </cell>
          <cell r="D19">
            <v>118949.65043179374</v>
          </cell>
          <cell r="E19">
            <v>0</v>
          </cell>
          <cell r="F19">
            <v>118949.65043179374</v>
          </cell>
          <cell r="G19">
            <v>57155.271062191168</v>
          </cell>
          <cell r="H19">
            <v>61794.379369602568</v>
          </cell>
          <cell r="I19">
            <v>4886395.0785060143</v>
          </cell>
          <cell r="J19">
            <v>124294.37936960257</v>
          </cell>
        </row>
        <row r="20">
          <cell r="A20">
            <v>3</v>
          </cell>
          <cell r="B20">
            <v>40634</v>
          </cell>
          <cell r="C20">
            <v>4886395.0785060143</v>
          </cell>
          <cell r="D20">
            <v>118949.65043179374</v>
          </cell>
          <cell r="E20">
            <v>0</v>
          </cell>
          <cell r="F20">
            <v>118949.65043179374</v>
          </cell>
          <cell r="G20">
            <v>57869.711950468562</v>
          </cell>
          <cell r="H20">
            <v>61079.938481325175</v>
          </cell>
          <cell r="I20">
            <v>4828525.3665555455</v>
          </cell>
          <cell r="J20">
            <v>185374.31785092773</v>
          </cell>
        </row>
        <row r="21">
          <cell r="A21">
            <v>4</v>
          </cell>
          <cell r="B21">
            <v>40664</v>
          </cell>
          <cell r="C21">
            <v>4828525.3665555455</v>
          </cell>
          <cell r="D21">
            <v>118949.65043179374</v>
          </cell>
          <cell r="E21">
            <v>0</v>
          </cell>
          <cell r="F21">
            <v>118949.65043179374</v>
          </cell>
          <cell r="G21">
            <v>58593.083349849418</v>
          </cell>
          <cell r="H21">
            <v>60356.567081944318</v>
          </cell>
          <cell r="I21">
            <v>4769932.2832056964</v>
          </cell>
          <cell r="J21">
            <v>245730.88493287205</v>
          </cell>
        </row>
        <row r="22">
          <cell r="A22">
            <v>5</v>
          </cell>
          <cell r="B22">
            <v>40695</v>
          </cell>
          <cell r="C22">
            <v>4769932.2832056964</v>
          </cell>
          <cell r="D22">
            <v>118949.65043179374</v>
          </cell>
          <cell r="E22">
            <v>0</v>
          </cell>
          <cell r="F22">
            <v>118949.65043179374</v>
          </cell>
          <cell r="G22">
            <v>59325.496891722527</v>
          </cell>
          <cell r="H22">
            <v>59624.153540071209</v>
          </cell>
          <cell r="I22">
            <v>4710606.7863139743</v>
          </cell>
          <cell r="J22">
            <v>305355.03847294324</v>
          </cell>
        </row>
        <row r="23">
          <cell r="A23">
            <v>6</v>
          </cell>
          <cell r="B23">
            <v>40725</v>
          </cell>
          <cell r="C23">
            <v>4710606.7863139743</v>
          </cell>
          <cell r="D23">
            <v>118949.65043179374</v>
          </cell>
          <cell r="E23">
            <v>0</v>
          </cell>
          <cell r="F23">
            <v>118949.65043179374</v>
          </cell>
          <cell r="G23">
            <v>60067.065602869057</v>
          </cell>
          <cell r="H23">
            <v>58882.584828924679</v>
          </cell>
          <cell r="I23">
            <v>4650539.7207111055</v>
          </cell>
          <cell r="J23">
            <v>364237.62330186792</v>
          </cell>
        </row>
        <row r="24">
          <cell r="A24">
            <v>7</v>
          </cell>
          <cell r="B24">
            <v>40756</v>
          </cell>
          <cell r="C24">
            <v>4650539.7207111055</v>
          </cell>
          <cell r="D24">
            <v>118949.65043179374</v>
          </cell>
          <cell r="E24">
            <v>0</v>
          </cell>
          <cell r="F24">
            <v>118949.65043179374</v>
          </cell>
          <cell r="G24">
            <v>60817.903922904923</v>
          </cell>
          <cell r="H24">
            <v>58131.746508888813</v>
          </cell>
          <cell r="I24">
            <v>4589721.8167882003</v>
          </cell>
          <cell r="J24">
            <v>422369.36981075676</v>
          </cell>
        </row>
        <row r="25">
          <cell r="A25">
            <v>8</v>
          </cell>
          <cell r="B25">
            <v>40787</v>
          </cell>
          <cell r="C25">
            <v>4589721.8167882003</v>
          </cell>
          <cell r="D25">
            <v>118949.65043179374</v>
          </cell>
          <cell r="E25">
            <v>0</v>
          </cell>
          <cell r="F25">
            <v>118949.65043179374</v>
          </cell>
          <cell r="G25">
            <v>61578.127721941237</v>
          </cell>
          <cell r="H25">
            <v>57371.522709852499</v>
          </cell>
          <cell r="I25">
            <v>4528143.6890662592</v>
          </cell>
          <cell r="J25">
            <v>479740.89252060925</v>
          </cell>
        </row>
        <row r="26">
          <cell r="A26">
            <v>9</v>
          </cell>
          <cell r="B26">
            <v>40817</v>
          </cell>
          <cell r="C26">
            <v>4528143.6890662592</v>
          </cell>
          <cell r="D26">
            <v>118949.65043179374</v>
          </cell>
          <cell r="E26">
            <v>0</v>
          </cell>
          <cell r="F26">
            <v>118949.65043179374</v>
          </cell>
          <cell r="G26">
            <v>62347.854318465492</v>
          </cell>
          <cell r="H26">
            <v>56601.796113328244</v>
          </cell>
          <cell r="I26">
            <v>4465795.8347477941</v>
          </cell>
          <cell r="J26">
            <v>536342.68863393751</v>
          </cell>
        </row>
        <row r="27">
          <cell r="A27">
            <v>10</v>
          </cell>
          <cell r="B27">
            <v>40848</v>
          </cell>
          <cell r="C27">
            <v>4465795.8347477941</v>
          </cell>
          <cell r="D27">
            <v>118949.65043179374</v>
          </cell>
          <cell r="E27">
            <v>0</v>
          </cell>
          <cell r="F27">
            <v>118949.65043179374</v>
          </cell>
          <cell r="G27">
            <v>63127.202497446306</v>
          </cell>
          <cell r="H27">
            <v>55822.44793434743</v>
          </cell>
          <cell r="I27">
            <v>4402668.6322503481</v>
          </cell>
          <cell r="J27">
            <v>592165.13656828494</v>
          </cell>
        </row>
        <row r="28">
          <cell r="A28">
            <v>11</v>
          </cell>
          <cell r="B28">
            <v>40878</v>
          </cell>
          <cell r="C28">
            <v>4402668.6322503481</v>
          </cell>
          <cell r="D28">
            <v>118949.65043179374</v>
          </cell>
          <cell r="E28">
            <v>0</v>
          </cell>
          <cell r="F28">
            <v>118949.65043179374</v>
          </cell>
          <cell r="G28">
            <v>63916.29252866438</v>
          </cell>
          <cell r="H28">
            <v>55033.357903129356</v>
          </cell>
          <cell r="I28">
            <v>4338752.3397216834</v>
          </cell>
          <cell r="J28">
            <v>647198.49447141425</v>
          </cell>
        </row>
        <row r="29">
          <cell r="A29">
            <v>12</v>
          </cell>
          <cell r="B29">
            <v>40909</v>
          </cell>
          <cell r="C29">
            <v>4338752.3397216834</v>
          </cell>
          <cell r="D29">
            <v>118949.65043179374</v>
          </cell>
          <cell r="E29">
            <v>0</v>
          </cell>
          <cell r="F29">
            <v>118949.65043179374</v>
          </cell>
          <cell r="G29">
            <v>64715.246185272699</v>
          </cell>
          <cell r="H29">
            <v>54234.404246521037</v>
          </cell>
          <cell r="I29">
            <v>4274037.0935364105</v>
          </cell>
          <cell r="J29">
            <v>701432.89871793531</v>
          </cell>
        </row>
        <row r="30">
          <cell r="A30">
            <v>13</v>
          </cell>
          <cell r="B30">
            <v>40940</v>
          </cell>
          <cell r="C30">
            <v>4274037.0935364105</v>
          </cell>
          <cell r="D30">
            <v>118949.65043179374</v>
          </cell>
          <cell r="E30">
            <v>0</v>
          </cell>
          <cell r="F30">
            <v>118949.65043179374</v>
          </cell>
          <cell r="G30">
            <v>65524.186762588601</v>
          </cell>
          <cell r="H30">
            <v>53425.463669205135</v>
          </cell>
          <cell r="I30">
            <v>4208512.9067738215</v>
          </cell>
          <cell r="J30">
            <v>754858.3623871404</v>
          </cell>
        </row>
        <row r="31">
          <cell r="A31">
            <v>14</v>
          </cell>
          <cell r="B31">
            <v>40969</v>
          </cell>
          <cell r="C31">
            <v>4208512.9067738215</v>
          </cell>
          <cell r="D31">
            <v>118949.65043179374</v>
          </cell>
          <cell r="E31">
            <v>0</v>
          </cell>
          <cell r="F31">
            <v>118949.65043179374</v>
          </cell>
          <cell r="G31">
            <v>66343.239097120968</v>
          </cell>
          <cell r="H31">
            <v>52606.411334672768</v>
          </cell>
          <cell r="I31">
            <v>4142169.6676767003</v>
          </cell>
          <cell r="J31">
            <v>807464.77372181322</v>
          </cell>
        </row>
        <row r="32">
          <cell r="A32">
            <v>15</v>
          </cell>
          <cell r="B32">
            <v>41000</v>
          </cell>
          <cell r="C32">
            <v>4142169.6676767003</v>
          </cell>
          <cell r="D32">
            <v>118949.65043179374</v>
          </cell>
          <cell r="E32">
            <v>0</v>
          </cell>
          <cell r="F32">
            <v>118949.65043179374</v>
          </cell>
          <cell r="G32">
            <v>67172.529585834971</v>
          </cell>
          <cell r="H32">
            <v>51777.120845958758</v>
          </cell>
          <cell r="I32">
            <v>4074997.1380908652</v>
          </cell>
          <cell r="J32">
            <v>859241.89456777193</v>
          </cell>
        </row>
        <row r="33">
          <cell r="A33">
            <v>16</v>
          </cell>
          <cell r="B33">
            <v>41030</v>
          </cell>
          <cell r="C33">
            <v>4074997.1380908652</v>
          </cell>
          <cell r="D33">
            <v>118949.65043179374</v>
          </cell>
          <cell r="E33">
            <v>0</v>
          </cell>
          <cell r="F33">
            <v>118949.65043179374</v>
          </cell>
          <cell r="G33">
            <v>68012.186205657927</v>
          </cell>
          <cell r="H33">
            <v>50937.464226135809</v>
          </cell>
          <cell r="I33">
            <v>4006984.9518852071</v>
          </cell>
          <cell r="J33">
            <v>910179.3587939078</v>
          </cell>
        </row>
        <row r="34">
          <cell r="A34">
            <v>17</v>
          </cell>
          <cell r="B34">
            <v>41061</v>
          </cell>
          <cell r="C34">
            <v>4006984.9518852071</v>
          </cell>
          <cell r="D34">
            <v>118949.65043179374</v>
          </cell>
          <cell r="E34">
            <v>0</v>
          </cell>
          <cell r="F34">
            <v>118949.65043179374</v>
          </cell>
          <cell r="G34">
            <v>68862.338533228642</v>
          </cell>
          <cell r="H34">
            <v>50087.311898565087</v>
          </cell>
          <cell r="I34">
            <v>3938122.6133519784</v>
          </cell>
          <cell r="J34">
            <v>960266.67069247284</v>
          </cell>
        </row>
        <row r="35">
          <cell r="A35">
            <v>18</v>
          </cell>
          <cell r="B35">
            <v>41091</v>
          </cell>
          <cell r="C35">
            <v>3938122.6133519784</v>
          </cell>
          <cell r="D35">
            <v>118949.65043179374</v>
          </cell>
          <cell r="E35">
            <v>0</v>
          </cell>
          <cell r="F35">
            <v>118949.65043179374</v>
          </cell>
          <cell r="G35">
            <v>69723.117764894007</v>
          </cell>
          <cell r="H35">
            <v>49226.53266689973</v>
          </cell>
          <cell r="I35">
            <v>3868399.4955870844</v>
          </cell>
          <cell r="J35">
            <v>1009493.2033593726</v>
          </cell>
        </row>
        <row r="36">
          <cell r="A36">
            <v>19</v>
          </cell>
          <cell r="B36">
            <v>41122</v>
          </cell>
          <cell r="C36">
            <v>3868399.4955870844</v>
          </cell>
          <cell r="D36">
            <v>118949.65043179374</v>
          </cell>
          <cell r="E36">
            <v>0</v>
          </cell>
          <cell r="F36">
            <v>118949.65043179374</v>
          </cell>
          <cell r="G36">
            <v>70594.656736955192</v>
          </cell>
          <cell r="H36">
            <v>48354.993694838551</v>
          </cell>
          <cell r="I36">
            <v>3797804.8388501294</v>
          </cell>
          <cell r="J36">
            <v>1057848.1970542111</v>
          </cell>
        </row>
        <row r="37">
          <cell r="A37">
            <v>20</v>
          </cell>
          <cell r="B37">
            <v>41153</v>
          </cell>
          <cell r="C37">
            <v>3797804.8388501294</v>
          </cell>
          <cell r="D37">
            <v>118949.65043179374</v>
          </cell>
          <cell r="E37">
            <v>0</v>
          </cell>
          <cell r="F37">
            <v>118949.65043179374</v>
          </cell>
          <cell r="G37">
            <v>71477.089946167107</v>
          </cell>
          <cell r="H37">
            <v>47472.560485626622</v>
          </cell>
          <cell r="I37">
            <v>3726327.7489039623</v>
          </cell>
          <cell r="J37">
            <v>1105320.7575398376</v>
          </cell>
        </row>
        <row r="38">
          <cell r="A38">
            <v>21</v>
          </cell>
          <cell r="B38">
            <v>41183</v>
          </cell>
          <cell r="C38">
            <v>3726327.7489039623</v>
          </cell>
          <cell r="D38">
            <v>118949.65043179374</v>
          </cell>
          <cell r="E38">
            <v>0</v>
          </cell>
          <cell r="F38">
            <v>118949.65043179374</v>
          </cell>
          <cell r="G38">
            <v>72370.553570494201</v>
          </cell>
          <cell r="H38">
            <v>46579.096861299528</v>
          </cell>
          <cell r="I38">
            <v>3653957.1953334683</v>
          </cell>
          <cell r="J38">
            <v>1151899.8544011372</v>
          </cell>
        </row>
        <row r="39">
          <cell r="A39">
            <v>22</v>
          </cell>
          <cell r="B39">
            <v>41214</v>
          </cell>
          <cell r="C39">
            <v>3653957.1953334683</v>
          </cell>
          <cell r="D39">
            <v>118949.65043179374</v>
          </cell>
          <cell r="E39">
            <v>0</v>
          </cell>
          <cell r="F39">
            <v>118949.65043179374</v>
          </cell>
          <cell r="G39">
            <v>73275.185490125383</v>
          </cell>
          <cell r="H39">
            <v>45674.464941668353</v>
          </cell>
          <cell r="I39">
            <v>3580682.0098433429</v>
          </cell>
          <cell r="J39">
            <v>1197574.3193428055</v>
          </cell>
        </row>
        <row r="40">
          <cell r="A40">
            <v>23</v>
          </cell>
          <cell r="B40">
            <v>41244</v>
          </cell>
          <cell r="C40">
            <v>3580682.0098433429</v>
          </cell>
          <cell r="D40">
            <v>118949.65043179374</v>
          </cell>
          <cell r="E40">
            <v>0</v>
          </cell>
          <cell r="F40">
            <v>118949.65043179374</v>
          </cell>
          <cell r="G40">
            <v>74191.125308751944</v>
          </cell>
          <cell r="H40">
            <v>44758.525123041785</v>
          </cell>
          <cell r="I40">
            <v>3506490.8845345909</v>
          </cell>
          <cell r="J40">
            <v>1242332.8444658474</v>
          </cell>
        </row>
        <row r="41">
          <cell r="A41">
            <v>24</v>
          </cell>
          <cell r="B41">
            <v>41275</v>
          </cell>
          <cell r="C41">
            <v>3506490.8845345909</v>
          </cell>
          <cell r="D41">
            <v>118949.65043179374</v>
          </cell>
          <cell r="E41">
            <v>0</v>
          </cell>
          <cell r="F41">
            <v>118949.65043179374</v>
          </cell>
          <cell r="G41">
            <v>75118.51437511135</v>
          </cell>
          <cell r="H41">
            <v>43831.136056682386</v>
          </cell>
          <cell r="I41">
            <v>3431372.3701594793</v>
          </cell>
          <cell r="J41">
            <v>1286163.9805225297</v>
          </cell>
        </row>
        <row r="42">
          <cell r="A42">
            <v>25</v>
          </cell>
          <cell r="B42">
            <v>41306</v>
          </cell>
          <cell r="C42">
            <v>3431372.3701594793</v>
          </cell>
          <cell r="D42">
            <v>118949.65043179374</v>
          </cell>
          <cell r="E42">
            <v>0</v>
          </cell>
          <cell r="F42">
            <v>118949.65043179374</v>
          </cell>
          <cell r="G42">
            <v>76057.495804800245</v>
          </cell>
          <cell r="H42">
            <v>42892.154626993492</v>
          </cell>
          <cell r="I42">
            <v>3355314.8743546791</v>
          </cell>
          <cell r="J42">
            <v>1329056.1351495232</v>
          </cell>
        </row>
        <row r="43">
          <cell r="A43">
            <v>26</v>
          </cell>
          <cell r="B43">
            <v>41334</v>
          </cell>
          <cell r="C43">
            <v>3355314.8743546791</v>
          </cell>
          <cell r="D43">
            <v>118949.65043179374</v>
          </cell>
          <cell r="E43">
            <v>0</v>
          </cell>
          <cell r="F43">
            <v>118949.65043179374</v>
          </cell>
          <cell r="G43">
            <v>77008.21450236025</v>
          </cell>
          <cell r="H43">
            <v>41941.435929433486</v>
          </cell>
          <cell r="I43">
            <v>3278306.6598523189</v>
          </cell>
          <cell r="J43">
            <v>1370997.5710789566</v>
          </cell>
        </row>
        <row r="44">
          <cell r="A44">
            <v>27</v>
          </cell>
          <cell r="B44">
            <v>41365</v>
          </cell>
          <cell r="C44">
            <v>3278306.6598523189</v>
          </cell>
          <cell r="D44">
            <v>118949.65043179374</v>
          </cell>
          <cell r="E44">
            <v>0</v>
          </cell>
          <cell r="F44">
            <v>118949.65043179374</v>
          </cell>
          <cell r="G44">
            <v>77970.817183639752</v>
          </cell>
          <cell r="H44">
            <v>40978.833248153984</v>
          </cell>
          <cell r="I44">
            <v>3200335.8426686791</v>
          </cell>
          <cell r="J44">
            <v>1411976.4043271106</v>
          </cell>
        </row>
        <row r="45">
          <cell r="A45">
            <v>28</v>
          </cell>
          <cell r="B45">
            <v>41395</v>
          </cell>
          <cell r="C45">
            <v>3200335.8426686791</v>
          </cell>
          <cell r="D45">
            <v>118949.65043179374</v>
          </cell>
          <cell r="E45">
            <v>0</v>
          </cell>
          <cell r="F45">
            <v>118949.65043179374</v>
          </cell>
          <cell r="G45">
            <v>78945.452398435242</v>
          </cell>
          <cell r="H45">
            <v>40004.198033358487</v>
          </cell>
          <cell r="I45">
            <v>3121390.3902702439</v>
          </cell>
          <cell r="J45">
            <v>1451980.6023604691</v>
          </cell>
        </row>
        <row r="46">
          <cell r="A46">
            <v>29</v>
          </cell>
          <cell r="B46">
            <v>41426</v>
          </cell>
          <cell r="C46">
            <v>3121390.3902702439</v>
          </cell>
          <cell r="D46">
            <v>118949.65043179374</v>
          </cell>
          <cell r="E46">
            <v>0</v>
          </cell>
          <cell r="F46">
            <v>118949.65043179374</v>
          </cell>
          <cell r="G46">
            <v>79932.270553415699</v>
          </cell>
          <cell r="H46">
            <v>39017.379878378044</v>
          </cell>
          <cell r="I46">
            <v>3041458.1197168282</v>
          </cell>
          <cell r="J46">
            <v>1490997.9822388471</v>
          </cell>
        </row>
        <row r="47">
          <cell r="A47">
            <v>30</v>
          </cell>
          <cell r="B47">
            <v>41456</v>
          </cell>
          <cell r="C47">
            <v>3041458.1197168282</v>
          </cell>
          <cell r="D47">
            <v>118949.65043179374</v>
          </cell>
          <cell r="E47">
            <v>0</v>
          </cell>
          <cell r="F47">
            <v>118949.65043179374</v>
          </cell>
          <cell r="G47">
            <v>80931.423935333383</v>
          </cell>
          <cell r="H47">
            <v>38018.226496460353</v>
          </cell>
          <cell r="I47">
            <v>2960526.695781495</v>
          </cell>
          <cell r="J47">
            <v>1529016.2087353074</v>
          </cell>
        </row>
        <row r="48">
          <cell r="A48">
            <v>31</v>
          </cell>
          <cell r="B48">
            <v>41487</v>
          </cell>
          <cell r="C48">
            <v>2960526.695781495</v>
          </cell>
          <cell r="D48">
            <v>118949.65043179374</v>
          </cell>
          <cell r="E48">
            <v>0</v>
          </cell>
          <cell r="F48">
            <v>118949.65043179374</v>
          </cell>
          <cell r="G48">
            <v>81943.066734525055</v>
          </cell>
          <cell r="H48">
            <v>37006.583697268688</v>
          </cell>
          <cell r="I48">
            <v>2878583.62904697</v>
          </cell>
          <cell r="J48">
            <v>1566022.7924325762</v>
          </cell>
        </row>
        <row r="49">
          <cell r="A49">
            <v>32</v>
          </cell>
          <cell r="B49">
            <v>41518</v>
          </cell>
          <cell r="C49">
            <v>2878583.62904697</v>
          </cell>
          <cell r="D49">
            <v>118949.65043179374</v>
          </cell>
          <cell r="E49">
            <v>0</v>
          </cell>
          <cell r="F49">
            <v>118949.65043179374</v>
          </cell>
          <cell r="G49">
            <v>82967.355068706616</v>
          </cell>
          <cell r="H49">
            <v>35982.295363087127</v>
          </cell>
          <cell r="I49">
            <v>2795616.2739782636</v>
          </cell>
          <cell r="J49">
            <v>1602005.0877956634</v>
          </cell>
        </row>
        <row r="50">
          <cell r="A50">
            <v>33</v>
          </cell>
          <cell r="B50">
            <v>41548</v>
          </cell>
          <cell r="C50">
            <v>2795616.2739782636</v>
          </cell>
          <cell r="D50">
            <v>118949.65043179374</v>
          </cell>
          <cell r="E50">
            <v>0</v>
          </cell>
          <cell r="F50">
            <v>118949.65043179374</v>
          </cell>
          <cell r="G50">
            <v>84004.447007065435</v>
          </cell>
          <cell r="H50">
            <v>34945.203424728294</v>
          </cell>
          <cell r="I50">
            <v>2711611.826971198</v>
          </cell>
          <cell r="J50">
            <v>1636950.2912203916</v>
          </cell>
        </row>
        <row r="51">
          <cell r="A51">
            <v>34</v>
          </cell>
          <cell r="B51">
            <v>41579</v>
          </cell>
          <cell r="C51">
            <v>2711611.826971198</v>
          </cell>
          <cell r="D51">
            <v>118949.65043179374</v>
          </cell>
          <cell r="E51">
            <v>0</v>
          </cell>
          <cell r="F51">
            <v>118949.65043179374</v>
          </cell>
          <cell r="G51">
            <v>85054.502594653764</v>
          </cell>
          <cell r="H51">
            <v>33895.147837139972</v>
          </cell>
          <cell r="I51">
            <v>2626557.324376544</v>
          </cell>
          <cell r="J51">
            <v>1670845.4390575315</v>
          </cell>
        </row>
        <row r="52">
          <cell r="A52">
            <v>35</v>
          </cell>
          <cell r="B52">
            <v>41609</v>
          </cell>
          <cell r="C52">
            <v>2626557.324376544</v>
          </cell>
          <cell r="D52">
            <v>118949.65043179374</v>
          </cell>
          <cell r="E52">
            <v>0</v>
          </cell>
          <cell r="F52">
            <v>118949.65043179374</v>
          </cell>
          <cell r="G52">
            <v>86117.683877086936</v>
          </cell>
          <cell r="H52">
            <v>32831.9665547068</v>
          </cell>
          <cell r="I52">
            <v>2540439.6404994573</v>
          </cell>
          <cell r="J52">
            <v>1703677.4056122382</v>
          </cell>
        </row>
        <row r="53">
          <cell r="A53">
            <v>36</v>
          </cell>
          <cell r="B53">
            <v>41640</v>
          </cell>
          <cell r="C53">
            <v>2540439.6404994573</v>
          </cell>
          <cell r="D53">
            <v>118949.65043179374</v>
          </cell>
          <cell r="E53">
            <v>0</v>
          </cell>
          <cell r="F53">
            <v>118949.65043179374</v>
          </cell>
          <cell r="G53">
            <v>87194.154925550523</v>
          </cell>
          <cell r="H53">
            <v>31755.495506243213</v>
          </cell>
          <cell r="I53">
            <v>2453245.4855739069</v>
          </cell>
          <cell r="J53">
            <v>1735432.9011184815</v>
          </cell>
        </row>
        <row r="54">
          <cell r="A54">
            <v>37</v>
          </cell>
          <cell r="B54">
            <v>41671</v>
          </cell>
          <cell r="C54">
            <v>2453245.4855739069</v>
          </cell>
          <cell r="D54">
            <v>118949.65043179374</v>
          </cell>
          <cell r="E54">
            <v>0</v>
          </cell>
          <cell r="F54">
            <v>118949.65043179374</v>
          </cell>
          <cell r="G54">
            <v>88284.0818621199</v>
          </cell>
          <cell r="H54">
            <v>30665.568569673836</v>
          </cell>
          <cell r="I54">
            <v>2364961.403711787</v>
          </cell>
          <cell r="J54">
            <v>1766098.4696881555</v>
          </cell>
        </row>
        <row r="55">
          <cell r="A55">
            <v>38</v>
          </cell>
          <cell r="B55">
            <v>41699</v>
          </cell>
          <cell r="C55">
            <v>2364961.403711787</v>
          </cell>
          <cell r="D55">
            <v>118949.65043179374</v>
          </cell>
          <cell r="E55">
            <v>0</v>
          </cell>
          <cell r="F55">
            <v>118949.65043179374</v>
          </cell>
          <cell r="G55">
            <v>89387.632885396393</v>
          </cell>
          <cell r="H55">
            <v>29562.017546397339</v>
          </cell>
          <cell r="I55">
            <v>2275573.7708263905</v>
          </cell>
          <cell r="J55">
            <v>1795660.4872345529</v>
          </cell>
        </row>
        <row r="56">
          <cell r="A56">
            <v>39</v>
          </cell>
          <cell r="B56">
            <v>41730</v>
          </cell>
          <cell r="C56">
            <v>2275573.7708263905</v>
          </cell>
          <cell r="D56">
            <v>118949.65043179374</v>
          </cell>
          <cell r="E56">
            <v>0</v>
          </cell>
          <cell r="F56">
            <v>118949.65043179374</v>
          </cell>
          <cell r="G56">
            <v>90504.978296463858</v>
          </cell>
          <cell r="H56">
            <v>28444.672135329878</v>
          </cell>
          <cell r="I56">
            <v>2185068.7925299266</v>
          </cell>
          <cell r="J56">
            <v>1824105.1593698827</v>
          </cell>
        </row>
        <row r="57">
          <cell r="A57">
            <v>40</v>
          </cell>
          <cell r="B57">
            <v>41760</v>
          </cell>
          <cell r="C57">
            <v>2185068.7925299266</v>
          </cell>
          <cell r="D57">
            <v>118949.65043179374</v>
          </cell>
          <cell r="E57">
            <v>0</v>
          </cell>
          <cell r="F57">
            <v>118949.65043179374</v>
          </cell>
          <cell r="G57">
            <v>91636.29052516965</v>
          </cell>
          <cell r="H57">
            <v>27313.359906624082</v>
          </cell>
          <cell r="I57">
            <v>2093432.5020047571</v>
          </cell>
          <cell r="J57">
            <v>1851418.5192765067</v>
          </cell>
        </row>
        <row r="58">
          <cell r="A58">
            <v>41</v>
          </cell>
          <cell r="B58">
            <v>41791</v>
          </cell>
          <cell r="C58">
            <v>2093432.5020047571</v>
          </cell>
          <cell r="D58">
            <v>118949.65043179374</v>
          </cell>
          <cell r="E58">
            <v>0</v>
          </cell>
          <cell r="F58">
            <v>118949.65043179374</v>
          </cell>
          <cell r="G58">
            <v>92781.744156734276</v>
          </cell>
          <cell r="H58">
            <v>26167.90627505946</v>
          </cell>
          <cell r="I58">
            <v>2000650.7578480227</v>
          </cell>
          <cell r="J58">
            <v>1877586.4255515663</v>
          </cell>
        </row>
        <row r="59">
          <cell r="A59">
            <v>42</v>
          </cell>
          <cell r="B59">
            <v>41821</v>
          </cell>
          <cell r="C59">
            <v>2000650.7578480227</v>
          </cell>
          <cell r="D59">
            <v>118949.65043179374</v>
          </cell>
          <cell r="E59">
            <v>0</v>
          </cell>
          <cell r="F59">
            <v>118949.65043179374</v>
          </cell>
          <cell r="G59">
            <v>93941.515958693446</v>
          </cell>
          <cell r="H59">
            <v>25008.134473100286</v>
          </cell>
          <cell r="I59">
            <v>1906709.2418893294</v>
          </cell>
          <cell r="J59">
            <v>1902594.5600246666</v>
          </cell>
        </row>
        <row r="60">
          <cell r="A60">
            <v>43</v>
          </cell>
          <cell r="B60">
            <v>41852</v>
          </cell>
          <cell r="C60">
            <v>1906709.2418893294</v>
          </cell>
          <cell r="D60">
            <v>118949.65043179374</v>
          </cell>
          <cell r="E60">
            <v>0</v>
          </cell>
          <cell r="F60">
            <v>118949.65043179374</v>
          </cell>
          <cell r="G60">
            <v>95115.784908177113</v>
          </cell>
          <cell r="H60">
            <v>23833.86552361662</v>
          </cell>
          <cell r="I60">
            <v>1811593.4569811523</v>
          </cell>
          <cell r="J60">
            <v>1926428.4255482832</v>
          </cell>
        </row>
        <row r="61">
          <cell r="A61">
            <v>44</v>
          </cell>
          <cell r="B61">
            <v>41883</v>
          </cell>
          <cell r="C61">
            <v>1811593.4569811523</v>
          </cell>
          <cell r="D61">
            <v>118949.65043179374</v>
          </cell>
          <cell r="E61">
            <v>0</v>
          </cell>
          <cell r="F61">
            <v>118949.65043179374</v>
          </cell>
          <cell r="G61">
            <v>96304.732219529338</v>
          </cell>
          <cell r="H61">
            <v>22644.918212264402</v>
          </cell>
          <cell r="I61">
            <v>1715288.724761623</v>
          </cell>
          <cell r="J61">
            <v>1949073.3437605475</v>
          </cell>
        </row>
        <row r="62">
          <cell r="A62">
            <v>45</v>
          </cell>
          <cell r="B62">
            <v>41913</v>
          </cell>
          <cell r="C62">
            <v>1715288.724761623</v>
          </cell>
          <cell r="D62">
            <v>118949.65043179374</v>
          </cell>
          <cell r="E62">
            <v>0</v>
          </cell>
          <cell r="F62">
            <v>118949.65043179374</v>
          </cell>
          <cell r="G62">
            <v>97508.541372273452</v>
          </cell>
          <cell r="H62">
            <v>21441.109059520288</v>
          </cell>
          <cell r="I62">
            <v>1617780.1833893496</v>
          </cell>
          <cell r="J62">
            <v>1970514.4528200678</v>
          </cell>
        </row>
        <row r="63">
          <cell r="A63">
            <v>46</v>
          </cell>
          <cell r="B63">
            <v>41944</v>
          </cell>
          <cell r="C63">
            <v>1617780.1833893496</v>
          </cell>
          <cell r="D63">
            <v>118949.65043179374</v>
          </cell>
          <cell r="E63">
            <v>0</v>
          </cell>
          <cell r="F63">
            <v>118949.65043179374</v>
          </cell>
          <cell r="G63">
            <v>98727.398139426863</v>
          </cell>
          <cell r="H63">
            <v>20222.252292366869</v>
          </cell>
          <cell r="I63">
            <v>1519052.7852499227</v>
          </cell>
          <cell r="J63">
            <v>1990736.7051124347</v>
          </cell>
        </row>
        <row r="64">
          <cell r="A64">
            <v>47</v>
          </cell>
          <cell r="B64">
            <v>41974</v>
          </cell>
          <cell r="C64">
            <v>1519052.7852499227</v>
          </cell>
          <cell r="D64">
            <v>118949.65043179374</v>
          </cell>
          <cell r="E64">
            <v>0</v>
          </cell>
          <cell r="F64">
            <v>118949.65043179374</v>
          </cell>
          <cell r="G64">
            <v>99961.4906161697</v>
          </cell>
          <cell r="H64">
            <v>18988.159815624032</v>
          </cell>
          <cell r="I64">
            <v>1419091.2946337529</v>
          </cell>
          <cell r="J64">
            <v>2009724.8649280588</v>
          </cell>
        </row>
        <row r="65">
          <cell r="A65">
            <v>48</v>
          </cell>
          <cell r="B65">
            <v>42005</v>
          </cell>
          <cell r="C65">
            <v>1419091.2946337529</v>
          </cell>
          <cell r="D65">
            <v>118949.65043179374</v>
          </cell>
          <cell r="E65">
            <v>0</v>
          </cell>
          <cell r="F65">
            <v>118949.65043179374</v>
          </cell>
          <cell r="G65">
            <v>101211.00924887182</v>
          </cell>
          <cell r="H65">
            <v>17738.641182921911</v>
          </cell>
          <cell r="I65">
            <v>1317880.2853848811</v>
          </cell>
          <cell r="J65">
            <v>2027463.5061109806</v>
          </cell>
        </row>
        <row r="66">
          <cell r="A66">
            <v>49</v>
          </cell>
          <cell r="B66">
            <v>42036</v>
          </cell>
          <cell r="C66">
            <v>1317880.2853848811</v>
          </cell>
          <cell r="D66">
            <v>118949.65043179374</v>
          </cell>
          <cell r="E66">
            <v>0</v>
          </cell>
          <cell r="F66">
            <v>118949.65043179374</v>
          </cell>
          <cell r="G66">
            <v>102476.14686448273</v>
          </cell>
          <cell r="H66">
            <v>16473.503567311014</v>
          </cell>
          <cell r="I66">
            <v>1215404.1385203984</v>
          </cell>
          <cell r="J66">
            <v>2043937.0096782916</v>
          </cell>
        </row>
        <row r="67">
          <cell r="A67">
            <v>50</v>
          </cell>
          <cell r="B67">
            <v>42064</v>
          </cell>
          <cell r="C67">
            <v>1215404.1385203984</v>
          </cell>
          <cell r="D67">
            <v>118949.65043179374</v>
          </cell>
          <cell r="E67">
            <v>0</v>
          </cell>
          <cell r="F67">
            <v>118949.65043179374</v>
          </cell>
          <cell r="G67">
            <v>103757.09870028876</v>
          </cell>
          <cell r="H67">
            <v>15192.55173150498</v>
          </cell>
          <cell r="I67">
            <v>1111647.0398201097</v>
          </cell>
          <cell r="J67">
            <v>2059129.5614097966</v>
          </cell>
        </row>
        <row r="68">
          <cell r="A68">
            <v>51</v>
          </cell>
          <cell r="B68">
            <v>42095</v>
          </cell>
          <cell r="C68">
            <v>1111647.0398201097</v>
          </cell>
          <cell r="D68">
            <v>118949.65043179374</v>
          </cell>
          <cell r="E68">
            <v>0</v>
          </cell>
          <cell r="F68">
            <v>118949.65043179374</v>
          </cell>
          <cell r="G68">
            <v>105054.06243404237</v>
          </cell>
          <cell r="H68">
            <v>13895.58799775137</v>
          </cell>
          <cell r="I68">
            <v>1006592.9773860674</v>
          </cell>
          <cell r="J68">
            <v>2073025.1494075479</v>
          </cell>
        </row>
        <row r="69">
          <cell r="A69">
            <v>52</v>
          </cell>
          <cell r="B69">
            <v>42125</v>
          </cell>
          <cell r="C69">
            <v>1006592.9773860674</v>
          </cell>
          <cell r="D69">
            <v>118949.65043179374</v>
          </cell>
          <cell r="E69">
            <v>0</v>
          </cell>
          <cell r="F69">
            <v>118949.65043179374</v>
          </cell>
          <cell r="G69">
            <v>106367.2382144679</v>
          </cell>
          <cell r="H69">
            <v>12582.412217325842</v>
          </cell>
          <cell r="I69">
            <v>900225.7391715995</v>
          </cell>
          <cell r="J69">
            <v>2085607.5616248737</v>
          </cell>
        </row>
        <row r="70">
          <cell r="A70">
            <v>53</v>
          </cell>
          <cell r="B70">
            <v>42156</v>
          </cell>
          <cell r="C70">
            <v>900225.7391715995</v>
          </cell>
          <cell r="D70">
            <v>118949.65043179374</v>
          </cell>
          <cell r="E70">
            <v>0</v>
          </cell>
          <cell r="F70">
            <v>118949.65043179374</v>
          </cell>
          <cell r="G70">
            <v>107696.82869214875</v>
          </cell>
          <cell r="H70">
            <v>11252.821739644993</v>
          </cell>
          <cell r="I70">
            <v>792528.91047945071</v>
          </cell>
          <cell r="J70">
            <v>2096860.3833645186</v>
          </cell>
        </row>
        <row r="71">
          <cell r="A71">
            <v>54</v>
          </cell>
          <cell r="B71">
            <v>42186</v>
          </cell>
          <cell r="C71">
            <v>792528.91047945071</v>
          </cell>
          <cell r="D71">
            <v>118949.65043179374</v>
          </cell>
          <cell r="E71">
            <v>0</v>
          </cell>
          <cell r="F71">
            <v>118949.65043179374</v>
          </cell>
          <cell r="G71">
            <v>109043.03905080061</v>
          </cell>
          <cell r="H71">
            <v>9906.6113809931339</v>
          </cell>
          <cell r="I71">
            <v>683485.87142865011</v>
          </cell>
          <cell r="J71">
            <v>2106766.9947455116</v>
          </cell>
        </row>
        <row r="72">
          <cell r="A72">
            <v>55</v>
          </cell>
          <cell r="B72">
            <v>42217</v>
          </cell>
          <cell r="C72">
            <v>683485.87142865011</v>
          </cell>
          <cell r="D72">
            <v>118949.65043179374</v>
          </cell>
          <cell r="E72">
            <v>0</v>
          </cell>
          <cell r="F72">
            <v>118949.65043179374</v>
          </cell>
          <cell r="G72">
            <v>110406.0770389356</v>
          </cell>
          <cell r="H72">
            <v>8543.5733928581267</v>
          </cell>
          <cell r="I72">
            <v>573079.79438971449</v>
          </cell>
          <cell r="J72">
            <v>2115310.5681383698</v>
          </cell>
        </row>
        <row r="73">
          <cell r="A73">
            <v>56</v>
          </cell>
          <cell r="B73">
            <v>42248</v>
          </cell>
          <cell r="C73">
            <v>573079.79438971449</v>
          </cell>
          <cell r="D73">
            <v>118949.65043179374</v>
          </cell>
          <cell r="E73">
            <v>0</v>
          </cell>
          <cell r="F73">
            <v>118949.65043179374</v>
          </cell>
          <cell r="G73">
            <v>111786.1530019223</v>
          </cell>
          <cell r="H73">
            <v>7163.4974298714305</v>
          </cell>
          <cell r="I73">
            <v>461293.64138779219</v>
          </cell>
          <cell r="J73">
            <v>2122474.0655682413</v>
          </cell>
        </row>
        <row r="74">
          <cell r="A74">
            <v>57</v>
          </cell>
          <cell r="B74">
            <v>42278</v>
          </cell>
          <cell r="C74">
            <v>461293.64138779219</v>
          </cell>
          <cell r="D74">
            <v>118949.65043179374</v>
          </cell>
          <cell r="E74">
            <v>0</v>
          </cell>
          <cell r="F74">
            <v>118949.65043179374</v>
          </cell>
          <cell r="G74">
            <v>113183.47991444633</v>
          </cell>
          <cell r="H74">
            <v>5766.1705173474029</v>
          </cell>
          <cell r="I74">
            <v>348110.16147334583</v>
          </cell>
          <cell r="J74">
            <v>2128240.2360855886</v>
          </cell>
        </row>
        <row r="75">
          <cell r="A75">
            <v>58</v>
          </cell>
          <cell r="B75">
            <v>42309</v>
          </cell>
          <cell r="C75">
            <v>348110.16147334583</v>
          </cell>
          <cell r="D75">
            <v>118949.65043179374</v>
          </cell>
          <cell r="E75">
            <v>0</v>
          </cell>
          <cell r="F75">
            <v>118949.65043179374</v>
          </cell>
          <cell r="G75">
            <v>114598.27341337691</v>
          </cell>
          <cell r="H75">
            <v>4351.3770184168225</v>
          </cell>
          <cell r="I75">
            <v>233511.88805996891</v>
          </cell>
          <cell r="J75">
            <v>2132591.6131040053</v>
          </cell>
        </row>
        <row r="76">
          <cell r="A76">
            <v>59</v>
          </cell>
          <cell r="B76">
            <v>42339</v>
          </cell>
          <cell r="C76">
            <v>233511.88805996891</v>
          </cell>
          <cell r="D76">
            <v>118949.65043179374</v>
          </cell>
          <cell r="E76">
            <v>0</v>
          </cell>
          <cell r="F76">
            <v>118949.65043179374</v>
          </cell>
          <cell r="G76">
            <v>116030.75183104412</v>
          </cell>
          <cell r="H76">
            <v>2918.8986007496114</v>
          </cell>
          <cell r="I76">
            <v>117481.13622892479</v>
          </cell>
          <cell r="J76">
            <v>2135510.511704755</v>
          </cell>
        </row>
        <row r="77">
          <cell r="A77">
            <v>60</v>
          </cell>
          <cell r="B77">
            <v>42370</v>
          </cell>
          <cell r="C77">
            <v>117481.13622892479</v>
          </cell>
          <cell r="D77">
            <v>118949.65043179374</v>
          </cell>
          <cell r="E77">
            <v>0</v>
          </cell>
          <cell r="F77">
            <v>117481.13622892479</v>
          </cell>
          <cell r="G77">
            <v>116012.62202606323</v>
          </cell>
          <cell r="H77">
            <v>1468.5142028615599</v>
          </cell>
          <cell r="I77">
            <v>0</v>
          </cell>
          <cell r="J77">
            <v>2136979.0259076166</v>
          </cell>
        </row>
        <row r="78">
          <cell r="A78">
            <v>61</v>
          </cell>
          <cell r="B78">
            <v>42401</v>
          </cell>
          <cell r="C78">
            <v>0</v>
          </cell>
          <cell r="D78">
            <v>118949.65043179374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2136979.0259076166</v>
          </cell>
        </row>
        <row r="79">
          <cell r="A79">
            <v>62</v>
          </cell>
          <cell r="B79">
            <v>42430</v>
          </cell>
          <cell r="C79">
            <v>0</v>
          </cell>
          <cell r="D79">
            <v>118949.65043179374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2136979.0259076166</v>
          </cell>
        </row>
        <row r="80">
          <cell r="A80">
            <v>63</v>
          </cell>
          <cell r="B80">
            <v>42461</v>
          </cell>
          <cell r="C80">
            <v>0</v>
          </cell>
          <cell r="D80">
            <v>118949.65043179374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2136979.0259076166</v>
          </cell>
        </row>
        <row r="81">
          <cell r="A81">
            <v>64</v>
          </cell>
          <cell r="B81">
            <v>42491</v>
          </cell>
          <cell r="C81">
            <v>0</v>
          </cell>
          <cell r="D81">
            <v>118949.65043179374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2136979.0259076166</v>
          </cell>
        </row>
        <row r="82">
          <cell r="A82">
            <v>65</v>
          </cell>
          <cell r="B82">
            <v>42522</v>
          </cell>
          <cell r="C82">
            <v>0</v>
          </cell>
          <cell r="D82">
            <v>118949.65043179374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2136979.0259076166</v>
          </cell>
        </row>
        <row r="83">
          <cell r="A83">
            <v>66</v>
          </cell>
          <cell r="B83">
            <v>42552</v>
          </cell>
          <cell r="C83">
            <v>0</v>
          </cell>
          <cell r="D83">
            <v>118949.65043179374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2136979.0259076166</v>
          </cell>
        </row>
        <row r="84">
          <cell r="A84">
            <v>67</v>
          </cell>
          <cell r="B84">
            <v>42583</v>
          </cell>
          <cell r="C84">
            <v>0</v>
          </cell>
          <cell r="D84">
            <v>118949.65043179374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2136979.0259076166</v>
          </cell>
        </row>
        <row r="85">
          <cell r="A85">
            <v>68</v>
          </cell>
          <cell r="B85">
            <v>42614</v>
          </cell>
          <cell r="C85">
            <v>0</v>
          </cell>
          <cell r="D85">
            <v>118949.65043179374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2136979.0259076166</v>
          </cell>
        </row>
        <row r="86">
          <cell r="A86">
            <v>69</v>
          </cell>
          <cell r="B86">
            <v>42644</v>
          </cell>
          <cell r="C86">
            <v>0</v>
          </cell>
          <cell r="D86">
            <v>118949.65043179374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2136979.0259076166</v>
          </cell>
        </row>
        <row r="87">
          <cell r="A87">
            <v>70</v>
          </cell>
          <cell r="B87">
            <v>42675</v>
          </cell>
          <cell r="C87">
            <v>0</v>
          </cell>
          <cell r="D87">
            <v>118949.65043179374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2136979.0259076166</v>
          </cell>
        </row>
        <row r="88">
          <cell r="A88">
            <v>71</v>
          </cell>
          <cell r="B88">
            <v>42705</v>
          </cell>
          <cell r="C88">
            <v>0</v>
          </cell>
          <cell r="D88">
            <v>118949.65043179374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2136979.0259076166</v>
          </cell>
        </row>
        <row r="89">
          <cell r="A89">
            <v>72</v>
          </cell>
          <cell r="B89">
            <v>42736</v>
          </cell>
          <cell r="C89">
            <v>0</v>
          </cell>
          <cell r="D89">
            <v>118949.65043179374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2136979.0259076166</v>
          </cell>
        </row>
        <row r="90">
          <cell r="A90">
            <v>73</v>
          </cell>
          <cell r="B90">
            <v>42767</v>
          </cell>
          <cell r="C90">
            <v>0</v>
          </cell>
          <cell r="D90">
            <v>118949.65043179374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2136979.0259076166</v>
          </cell>
        </row>
        <row r="91">
          <cell r="A91">
            <v>74</v>
          </cell>
          <cell r="B91">
            <v>42795</v>
          </cell>
          <cell r="C91">
            <v>0</v>
          </cell>
          <cell r="D91">
            <v>118949.65043179374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2136979.0259076166</v>
          </cell>
        </row>
        <row r="92">
          <cell r="A92">
            <v>75</v>
          </cell>
          <cell r="B92">
            <v>42826</v>
          </cell>
          <cell r="C92">
            <v>0</v>
          </cell>
          <cell r="D92">
            <v>118949.65043179374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2136979.0259076166</v>
          </cell>
        </row>
        <row r="93">
          <cell r="A93">
            <v>76</v>
          </cell>
          <cell r="B93">
            <v>42856</v>
          </cell>
          <cell r="C93">
            <v>0</v>
          </cell>
          <cell r="D93">
            <v>118949.65043179374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2136979.0259076166</v>
          </cell>
        </row>
        <row r="94">
          <cell r="A94">
            <v>77</v>
          </cell>
          <cell r="B94">
            <v>42887</v>
          </cell>
          <cell r="C94">
            <v>0</v>
          </cell>
          <cell r="D94">
            <v>118949.65043179374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2136979.0259076166</v>
          </cell>
        </row>
        <row r="95">
          <cell r="A95">
            <v>78</v>
          </cell>
          <cell r="B95">
            <v>42917</v>
          </cell>
          <cell r="C95">
            <v>0</v>
          </cell>
          <cell r="D95">
            <v>118949.65043179374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2136979.0259076166</v>
          </cell>
        </row>
        <row r="96">
          <cell r="A96">
            <v>79</v>
          </cell>
          <cell r="B96">
            <v>42948</v>
          </cell>
          <cell r="C96">
            <v>0</v>
          </cell>
          <cell r="D96">
            <v>118949.65043179374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2136979.0259076166</v>
          </cell>
        </row>
        <row r="97">
          <cell r="A97">
            <v>80</v>
          </cell>
          <cell r="B97">
            <v>42979</v>
          </cell>
          <cell r="C97">
            <v>0</v>
          </cell>
          <cell r="D97">
            <v>118949.65043179374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2136979.0259076166</v>
          </cell>
        </row>
        <row r="98">
          <cell r="A98">
            <v>81</v>
          </cell>
          <cell r="B98">
            <v>43009</v>
          </cell>
          <cell r="C98">
            <v>0</v>
          </cell>
          <cell r="D98">
            <v>118949.65043179374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2136979.0259076166</v>
          </cell>
        </row>
        <row r="99">
          <cell r="A99">
            <v>82</v>
          </cell>
          <cell r="B99">
            <v>43040</v>
          </cell>
          <cell r="C99">
            <v>0</v>
          </cell>
          <cell r="D99">
            <v>118949.65043179374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2136979.0259076166</v>
          </cell>
        </row>
        <row r="100">
          <cell r="A100">
            <v>83</v>
          </cell>
          <cell r="B100">
            <v>43070</v>
          </cell>
          <cell r="C100">
            <v>0</v>
          </cell>
          <cell r="D100">
            <v>118949.65043179374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2136979.0259076166</v>
          </cell>
        </row>
        <row r="101">
          <cell r="A101">
            <v>84</v>
          </cell>
          <cell r="B101">
            <v>43101</v>
          </cell>
          <cell r="C101">
            <v>0</v>
          </cell>
          <cell r="D101">
            <v>118949.65043179374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2136979.0259076166</v>
          </cell>
        </row>
        <row r="102">
          <cell r="A102">
            <v>85</v>
          </cell>
          <cell r="B102">
            <v>43132</v>
          </cell>
          <cell r="C102">
            <v>0</v>
          </cell>
          <cell r="D102">
            <v>118949.65043179374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2136979.0259076166</v>
          </cell>
        </row>
        <row r="103">
          <cell r="A103">
            <v>86</v>
          </cell>
          <cell r="B103">
            <v>43160</v>
          </cell>
          <cell r="C103">
            <v>0</v>
          </cell>
          <cell r="D103">
            <v>118949.65043179374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2136979.0259076166</v>
          </cell>
        </row>
        <row r="104">
          <cell r="A104">
            <v>87</v>
          </cell>
          <cell r="B104">
            <v>43191</v>
          </cell>
          <cell r="C104">
            <v>0</v>
          </cell>
          <cell r="D104">
            <v>118949.65043179374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2136979.0259076166</v>
          </cell>
        </row>
        <row r="105">
          <cell r="A105">
            <v>88</v>
          </cell>
          <cell r="B105">
            <v>43221</v>
          </cell>
          <cell r="C105">
            <v>0</v>
          </cell>
          <cell r="D105">
            <v>118949.65043179374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2136979.0259076166</v>
          </cell>
        </row>
        <row r="106">
          <cell r="A106">
            <v>89</v>
          </cell>
          <cell r="B106">
            <v>43252</v>
          </cell>
          <cell r="C106">
            <v>0</v>
          </cell>
          <cell r="D106">
            <v>118949.65043179374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2136979.0259076166</v>
          </cell>
        </row>
        <row r="107">
          <cell r="A107">
            <v>90</v>
          </cell>
          <cell r="B107">
            <v>43282</v>
          </cell>
          <cell r="C107">
            <v>0</v>
          </cell>
          <cell r="D107">
            <v>118949.65043179374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2136979.0259076166</v>
          </cell>
        </row>
        <row r="108">
          <cell r="A108">
            <v>91</v>
          </cell>
          <cell r="B108">
            <v>43313</v>
          </cell>
          <cell r="C108">
            <v>0</v>
          </cell>
          <cell r="D108">
            <v>118949.65043179374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2136979.0259076166</v>
          </cell>
        </row>
        <row r="109">
          <cell r="A109">
            <v>92</v>
          </cell>
          <cell r="B109">
            <v>43344</v>
          </cell>
          <cell r="C109">
            <v>0</v>
          </cell>
          <cell r="D109">
            <v>118949.65043179374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2136979.0259076166</v>
          </cell>
        </row>
        <row r="110">
          <cell r="A110">
            <v>93</v>
          </cell>
          <cell r="B110">
            <v>43374</v>
          </cell>
          <cell r="C110">
            <v>0</v>
          </cell>
          <cell r="D110">
            <v>118949.65043179374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2136979.0259076166</v>
          </cell>
        </row>
        <row r="111">
          <cell r="A111">
            <v>94</v>
          </cell>
          <cell r="B111">
            <v>43405</v>
          </cell>
          <cell r="C111">
            <v>0</v>
          </cell>
          <cell r="D111">
            <v>118949.65043179374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2136979.0259076166</v>
          </cell>
        </row>
        <row r="112">
          <cell r="A112">
            <v>95</v>
          </cell>
          <cell r="B112">
            <v>43435</v>
          </cell>
          <cell r="C112">
            <v>0</v>
          </cell>
          <cell r="D112">
            <v>118949.65043179374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2136979.0259076166</v>
          </cell>
        </row>
        <row r="113">
          <cell r="A113">
            <v>96</v>
          </cell>
          <cell r="B113">
            <v>43466</v>
          </cell>
          <cell r="C113">
            <v>0</v>
          </cell>
          <cell r="D113">
            <v>118949.65043179374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2136979.0259076166</v>
          </cell>
        </row>
        <row r="114">
          <cell r="A114">
            <v>97</v>
          </cell>
          <cell r="B114">
            <v>43497</v>
          </cell>
          <cell r="C114">
            <v>0</v>
          </cell>
          <cell r="D114">
            <v>118949.65043179374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2136979.0259076166</v>
          </cell>
        </row>
        <row r="115">
          <cell r="A115">
            <v>98</v>
          </cell>
          <cell r="B115">
            <v>43525</v>
          </cell>
          <cell r="C115">
            <v>0</v>
          </cell>
          <cell r="D115">
            <v>118949.65043179374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2136979.0259076166</v>
          </cell>
        </row>
        <row r="116">
          <cell r="A116">
            <v>99</v>
          </cell>
          <cell r="B116">
            <v>43556</v>
          </cell>
          <cell r="C116">
            <v>0</v>
          </cell>
          <cell r="D116">
            <v>118949.65043179374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2136979.0259076166</v>
          </cell>
        </row>
        <row r="117">
          <cell r="A117">
            <v>100</v>
          </cell>
          <cell r="B117">
            <v>43586</v>
          </cell>
          <cell r="C117">
            <v>0</v>
          </cell>
          <cell r="D117">
            <v>118949.65043179374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2136979.0259076166</v>
          </cell>
        </row>
        <row r="118">
          <cell r="A118">
            <v>101</v>
          </cell>
          <cell r="B118">
            <v>43617</v>
          </cell>
          <cell r="C118">
            <v>0</v>
          </cell>
          <cell r="D118">
            <v>118949.65043179374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2136979.0259076166</v>
          </cell>
        </row>
        <row r="119">
          <cell r="A119">
            <v>102</v>
          </cell>
          <cell r="B119">
            <v>43647</v>
          </cell>
          <cell r="C119">
            <v>0</v>
          </cell>
          <cell r="D119">
            <v>118949.65043179374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2136979.0259076166</v>
          </cell>
        </row>
        <row r="120">
          <cell r="A120">
            <v>103</v>
          </cell>
          <cell r="B120">
            <v>43678</v>
          </cell>
          <cell r="C120">
            <v>0</v>
          </cell>
          <cell r="D120">
            <v>118949.65043179374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2136979.0259076166</v>
          </cell>
        </row>
        <row r="121">
          <cell r="A121">
            <v>104</v>
          </cell>
          <cell r="B121">
            <v>43709</v>
          </cell>
          <cell r="C121">
            <v>0</v>
          </cell>
          <cell r="D121">
            <v>118949.65043179374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2136979.0259076166</v>
          </cell>
        </row>
        <row r="122">
          <cell r="A122">
            <v>105</v>
          </cell>
          <cell r="B122">
            <v>43739</v>
          </cell>
          <cell r="C122">
            <v>0</v>
          </cell>
          <cell r="D122">
            <v>118949.65043179374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2136979.0259076166</v>
          </cell>
        </row>
        <row r="123">
          <cell r="A123">
            <v>106</v>
          </cell>
          <cell r="B123">
            <v>43770</v>
          </cell>
          <cell r="C123">
            <v>0</v>
          </cell>
          <cell r="D123">
            <v>118949.65043179374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2136979.0259076166</v>
          </cell>
        </row>
        <row r="124">
          <cell r="A124">
            <v>107</v>
          </cell>
          <cell r="B124">
            <v>43800</v>
          </cell>
          <cell r="C124">
            <v>0</v>
          </cell>
          <cell r="D124">
            <v>118949.65043179374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2136979.0259076166</v>
          </cell>
        </row>
        <row r="125">
          <cell r="A125">
            <v>108</v>
          </cell>
          <cell r="B125">
            <v>43831</v>
          </cell>
          <cell r="C125">
            <v>0</v>
          </cell>
          <cell r="D125">
            <v>118949.65043179374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2136979.0259076166</v>
          </cell>
        </row>
        <row r="126">
          <cell r="A126">
            <v>109</v>
          </cell>
          <cell r="B126">
            <v>43862</v>
          </cell>
          <cell r="C126">
            <v>0</v>
          </cell>
          <cell r="D126">
            <v>118949.65043179374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2136979.0259076166</v>
          </cell>
        </row>
        <row r="127">
          <cell r="A127">
            <v>110</v>
          </cell>
          <cell r="B127">
            <v>43891</v>
          </cell>
          <cell r="C127">
            <v>0</v>
          </cell>
          <cell r="D127">
            <v>118949.65043179374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2136979.0259076166</v>
          </cell>
        </row>
        <row r="128">
          <cell r="A128">
            <v>111</v>
          </cell>
          <cell r="B128">
            <v>43922</v>
          </cell>
          <cell r="C128">
            <v>0</v>
          </cell>
          <cell r="D128">
            <v>118949.65043179374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2136979.0259076166</v>
          </cell>
        </row>
        <row r="129">
          <cell r="A129">
            <v>112</v>
          </cell>
          <cell r="B129">
            <v>43952</v>
          </cell>
          <cell r="C129">
            <v>0</v>
          </cell>
          <cell r="D129">
            <v>118949.65043179374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2136979.0259076166</v>
          </cell>
        </row>
        <row r="130">
          <cell r="A130">
            <v>113</v>
          </cell>
          <cell r="B130">
            <v>43983</v>
          </cell>
          <cell r="C130">
            <v>0</v>
          </cell>
          <cell r="D130">
            <v>118949.65043179374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2136979.0259076166</v>
          </cell>
        </row>
        <row r="131">
          <cell r="A131">
            <v>114</v>
          </cell>
          <cell r="B131">
            <v>44013</v>
          </cell>
          <cell r="C131">
            <v>0</v>
          </cell>
          <cell r="D131">
            <v>118949.65043179374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2136979.0259076166</v>
          </cell>
        </row>
        <row r="132">
          <cell r="A132">
            <v>115</v>
          </cell>
          <cell r="B132">
            <v>44044</v>
          </cell>
          <cell r="C132">
            <v>0</v>
          </cell>
          <cell r="D132">
            <v>118949.65043179374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2136979.0259076166</v>
          </cell>
        </row>
        <row r="133">
          <cell r="A133">
            <v>116</v>
          </cell>
          <cell r="B133">
            <v>44075</v>
          </cell>
          <cell r="C133">
            <v>0</v>
          </cell>
          <cell r="D133">
            <v>118949.65043179374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2136979.0259076166</v>
          </cell>
        </row>
        <row r="134">
          <cell r="A134">
            <v>117</v>
          </cell>
          <cell r="B134">
            <v>44105</v>
          </cell>
          <cell r="C134">
            <v>0</v>
          </cell>
          <cell r="D134">
            <v>118949.65043179374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2136979.0259076166</v>
          </cell>
        </row>
        <row r="135">
          <cell r="A135">
            <v>118</v>
          </cell>
          <cell r="B135">
            <v>44136</v>
          </cell>
          <cell r="C135">
            <v>0</v>
          </cell>
          <cell r="D135">
            <v>118949.65043179374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2136979.0259076166</v>
          </cell>
        </row>
        <row r="136">
          <cell r="A136">
            <v>119</v>
          </cell>
          <cell r="B136">
            <v>44166</v>
          </cell>
          <cell r="C136">
            <v>0</v>
          </cell>
          <cell r="D136">
            <v>118949.65043179374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2136979.0259076166</v>
          </cell>
        </row>
        <row r="137">
          <cell r="A137">
            <v>120</v>
          </cell>
          <cell r="B137">
            <v>44197</v>
          </cell>
          <cell r="C137">
            <v>0</v>
          </cell>
          <cell r="D137">
            <v>118949.65043179374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2136979.0259076166</v>
          </cell>
        </row>
        <row r="138">
          <cell r="A138">
            <v>121</v>
          </cell>
          <cell r="B138">
            <v>44228</v>
          </cell>
          <cell r="C138">
            <v>0</v>
          </cell>
          <cell r="D138">
            <v>118949.65043179374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2136979.0259076166</v>
          </cell>
        </row>
        <row r="139">
          <cell r="A139">
            <v>122</v>
          </cell>
          <cell r="B139">
            <v>44256</v>
          </cell>
          <cell r="C139">
            <v>0</v>
          </cell>
          <cell r="D139">
            <v>118949.65043179374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2136979.0259076166</v>
          </cell>
        </row>
        <row r="140">
          <cell r="A140">
            <v>123</v>
          </cell>
          <cell r="B140">
            <v>44287</v>
          </cell>
          <cell r="C140">
            <v>0</v>
          </cell>
          <cell r="D140">
            <v>118949.65043179374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2136979.0259076166</v>
          </cell>
        </row>
        <row r="141">
          <cell r="A141">
            <v>124</v>
          </cell>
          <cell r="B141">
            <v>44317</v>
          </cell>
          <cell r="C141">
            <v>0</v>
          </cell>
          <cell r="D141">
            <v>118949.65043179374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2136979.0259076166</v>
          </cell>
        </row>
        <row r="142">
          <cell r="A142">
            <v>125</v>
          </cell>
          <cell r="B142">
            <v>44348</v>
          </cell>
          <cell r="C142">
            <v>0</v>
          </cell>
          <cell r="D142">
            <v>118949.65043179374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2136979.0259076166</v>
          </cell>
        </row>
        <row r="143">
          <cell r="A143">
            <v>126</v>
          </cell>
          <cell r="B143">
            <v>44378</v>
          </cell>
          <cell r="C143">
            <v>0</v>
          </cell>
          <cell r="D143">
            <v>118949.65043179374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2136979.0259076166</v>
          </cell>
        </row>
        <row r="144">
          <cell r="A144">
            <v>127</v>
          </cell>
          <cell r="B144">
            <v>44409</v>
          </cell>
          <cell r="C144">
            <v>0</v>
          </cell>
          <cell r="D144">
            <v>118949.65043179374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2136979.0259076166</v>
          </cell>
        </row>
        <row r="145">
          <cell r="A145">
            <v>128</v>
          </cell>
          <cell r="B145">
            <v>44440</v>
          </cell>
          <cell r="C145">
            <v>0</v>
          </cell>
          <cell r="D145">
            <v>118949.65043179374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2136979.0259076166</v>
          </cell>
        </row>
        <row r="146">
          <cell r="A146">
            <v>129</v>
          </cell>
          <cell r="B146">
            <v>44470</v>
          </cell>
          <cell r="C146">
            <v>0</v>
          </cell>
          <cell r="D146">
            <v>118949.65043179374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2136979.0259076166</v>
          </cell>
        </row>
        <row r="147">
          <cell r="A147">
            <v>130</v>
          </cell>
          <cell r="B147">
            <v>44501</v>
          </cell>
          <cell r="C147">
            <v>0</v>
          </cell>
          <cell r="D147">
            <v>118949.65043179374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2136979.0259076166</v>
          </cell>
        </row>
        <row r="148">
          <cell r="A148">
            <v>131</v>
          </cell>
          <cell r="B148">
            <v>44531</v>
          </cell>
          <cell r="C148">
            <v>0</v>
          </cell>
          <cell r="D148">
            <v>118949.65043179374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2136979.0259076166</v>
          </cell>
        </row>
        <row r="149">
          <cell r="A149">
            <v>132</v>
          </cell>
          <cell r="B149">
            <v>44562</v>
          </cell>
          <cell r="C149">
            <v>0</v>
          </cell>
          <cell r="D149">
            <v>118949.65043179374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2136979.0259076166</v>
          </cell>
        </row>
        <row r="150">
          <cell r="A150">
            <v>133</v>
          </cell>
          <cell r="B150">
            <v>44593</v>
          </cell>
          <cell r="C150">
            <v>0</v>
          </cell>
          <cell r="D150">
            <v>118949.65043179374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2136979.0259076166</v>
          </cell>
        </row>
        <row r="151">
          <cell r="A151">
            <v>134</v>
          </cell>
          <cell r="B151">
            <v>44621</v>
          </cell>
          <cell r="C151">
            <v>0</v>
          </cell>
          <cell r="D151">
            <v>118949.65043179374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2136979.0259076166</v>
          </cell>
        </row>
        <row r="152">
          <cell r="A152">
            <v>135</v>
          </cell>
          <cell r="B152">
            <v>44652</v>
          </cell>
          <cell r="C152">
            <v>0</v>
          </cell>
          <cell r="D152">
            <v>118949.65043179374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2136979.0259076166</v>
          </cell>
        </row>
        <row r="153">
          <cell r="A153">
            <v>136</v>
          </cell>
          <cell r="B153">
            <v>44682</v>
          </cell>
          <cell r="C153">
            <v>0</v>
          </cell>
          <cell r="D153">
            <v>118949.65043179374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2136979.0259076166</v>
          </cell>
        </row>
        <row r="154">
          <cell r="A154">
            <v>137</v>
          </cell>
          <cell r="B154">
            <v>44713</v>
          </cell>
          <cell r="C154">
            <v>0</v>
          </cell>
          <cell r="D154">
            <v>118949.65043179374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2136979.0259076166</v>
          </cell>
        </row>
        <row r="155">
          <cell r="A155">
            <v>138</v>
          </cell>
          <cell r="B155">
            <v>44743</v>
          </cell>
          <cell r="C155">
            <v>0</v>
          </cell>
          <cell r="D155">
            <v>118949.65043179374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2136979.0259076166</v>
          </cell>
        </row>
        <row r="156">
          <cell r="A156">
            <v>139</v>
          </cell>
          <cell r="B156">
            <v>44774</v>
          </cell>
          <cell r="C156">
            <v>0</v>
          </cell>
          <cell r="D156">
            <v>118949.65043179374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2136979.0259076166</v>
          </cell>
        </row>
        <row r="157">
          <cell r="A157">
            <v>140</v>
          </cell>
          <cell r="B157">
            <v>44805</v>
          </cell>
          <cell r="C157">
            <v>0</v>
          </cell>
          <cell r="D157">
            <v>118949.65043179374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2136979.0259076166</v>
          </cell>
        </row>
        <row r="158">
          <cell r="A158">
            <v>141</v>
          </cell>
          <cell r="B158">
            <v>44835</v>
          </cell>
          <cell r="C158">
            <v>0</v>
          </cell>
          <cell r="D158">
            <v>118949.65043179374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2136979.0259076166</v>
          </cell>
        </row>
        <row r="159">
          <cell r="A159">
            <v>142</v>
          </cell>
          <cell r="B159">
            <v>44866</v>
          </cell>
          <cell r="C159">
            <v>0</v>
          </cell>
          <cell r="D159">
            <v>118949.65043179374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2136979.0259076166</v>
          </cell>
        </row>
        <row r="160">
          <cell r="A160">
            <v>143</v>
          </cell>
          <cell r="B160">
            <v>44896</v>
          </cell>
          <cell r="C160">
            <v>0</v>
          </cell>
          <cell r="D160">
            <v>118949.65043179374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2136979.0259076166</v>
          </cell>
        </row>
        <row r="161">
          <cell r="A161">
            <v>144</v>
          </cell>
          <cell r="B161">
            <v>44927</v>
          </cell>
          <cell r="C161">
            <v>0</v>
          </cell>
          <cell r="D161">
            <v>118949.65043179374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2136979.0259076166</v>
          </cell>
        </row>
        <row r="162">
          <cell r="A162">
            <v>145</v>
          </cell>
          <cell r="B162">
            <v>44958</v>
          </cell>
          <cell r="C162">
            <v>0</v>
          </cell>
          <cell r="D162">
            <v>118949.65043179374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2136979.0259076166</v>
          </cell>
        </row>
        <row r="163">
          <cell r="A163">
            <v>146</v>
          </cell>
          <cell r="B163">
            <v>44986</v>
          </cell>
          <cell r="C163">
            <v>0</v>
          </cell>
          <cell r="D163">
            <v>118949.65043179374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2136979.0259076166</v>
          </cell>
        </row>
        <row r="164">
          <cell r="A164">
            <v>147</v>
          </cell>
          <cell r="B164">
            <v>45017</v>
          </cell>
          <cell r="C164">
            <v>0</v>
          </cell>
          <cell r="D164">
            <v>118949.65043179374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2136979.0259076166</v>
          </cell>
        </row>
        <row r="165">
          <cell r="A165">
            <v>148</v>
          </cell>
          <cell r="B165">
            <v>45047</v>
          </cell>
          <cell r="C165">
            <v>0</v>
          </cell>
          <cell r="D165">
            <v>118949.65043179374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2136979.0259076166</v>
          </cell>
        </row>
        <row r="166">
          <cell r="A166">
            <v>149</v>
          </cell>
          <cell r="B166">
            <v>45078</v>
          </cell>
          <cell r="C166">
            <v>0</v>
          </cell>
          <cell r="D166">
            <v>118949.65043179374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2136979.0259076166</v>
          </cell>
        </row>
        <row r="167">
          <cell r="A167">
            <v>150</v>
          </cell>
          <cell r="B167">
            <v>45108</v>
          </cell>
          <cell r="C167">
            <v>0</v>
          </cell>
          <cell r="D167">
            <v>118949.65043179374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2136979.0259076166</v>
          </cell>
        </row>
        <row r="168">
          <cell r="A168">
            <v>151</v>
          </cell>
          <cell r="B168">
            <v>45139</v>
          </cell>
          <cell r="C168">
            <v>0</v>
          </cell>
          <cell r="D168">
            <v>118949.65043179374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2136979.0259076166</v>
          </cell>
        </row>
        <row r="169">
          <cell r="A169">
            <v>152</v>
          </cell>
          <cell r="B169">
            <v>45170</v>
          </cell>
          <cell r="C169">
            <v>0</v>
          </cell>
          <cell r="D169">
            <v>118949.65043179374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2136979.0259076166</v>
          </cell>
        </row>
        <row r="170">
          <cell r="A170">
            <v>153</v>
          </cell>
          <cell r="B170">
            <v>45200</v>
          </cell>
          <cell r="C170">
            <v>0</v>
          </cell>
          <cell r="D170">
            <v>118949.65043179374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2136979.0259076166</v>
          </cell>
        </row>
        <row r="171">
          <cell r="A171">
            <v>154</v>
          </cell>
          <cell r="B171">
            <v>45231</v>
          </cell>
          <cell r="C171">
            <v>0</v>
          </cell>
          <cell r="D171">
            <v>118949.65043179374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2136979.0259076166</v>
          </cell>
        </row>
        <row r="172">
          <cell r="A172">
            <v>155</v>
          </cell>
          <cell r="B172">
            <v>45261</v>
          </cell>
          <cell r="C172">
            <v>0</v>
          </cell>
          <cell r="D172">
            <v>118949.65043179374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2136979.0259076166</v>
          </cell>
        </row>
        <row r="173">
          <cell r="A173">
            <v>156</v>
          </cell>
          <cell r="B173">
            <v>45292</v>
          </cell>
          <cell r="C173">
            <v>0</v>
          </cell>
          <cell r="D173">
            <v>118949.65043179374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2136979.0259076166</v>
          </cell>
        </row>
        <row r="174">
          <cell r="A174">
            <v>157</v>
          </cell>
          <cell r="B174">
            <v>45323</v>
          </cell>
          <cell r="C174">
            <v>0</v>
          </cell>
          <cell r="D174">
            <v>118949.65043179374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2136979.0259076166</v>
          </cell>
        </row>
        <row r="175">
          <cell r="A175">
            <v>158</v>
          </cell>
          <cell r="B175">
            <v>45352</v>
          </cell>
          <cell r="C175">
            <v>0</v>
          </cell>
          <cell r="D175">
            <v>118949.65043179374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2136979.0259076166</v>
          </cell>
        </row>
        <row r="176">
          <cell r="A176">
            <v>159</v>
          </cell>
          <cell r="B176">
            <v>45383</v>
          </cell>
          <cell r="C176">
            <v>0</v>
          </cell>
          <cell r="D176">
            <v>118949.65043179374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2136979.0259076166</v>
          </cell>
        </row>
        <row r="177">
          <cell r="A177">
            <v>160</v>
          </cell>
          <cell r="B177">
            <v>45413</v>
          </cell>
          <cell r="C177">
            <v>0</v>
          </cell>
          <cell r="D177">
            <v>118949.65043179374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2136979.0259076166</v>
          </cell>
        </row>
        <row r="178">
          <cell r="A178">
            <v>161</v>
          </cell>
          <cell r="B178">
            <v>45444</v>
          </cell>
          <cell r="C178">
            <v>0</v>
          </cell>
          <cell r="D178">
            <v>118949.65043179374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2136979.0259076166</v>
          </cell>
        </row>
        <row r="179">
          <cell r="A179">
            <v>162</v>
          </cell>
          <cell r="B179">
            <v>45474</v>
          </cell>
          <cell r="C179">
            <v>0</v>
          </cell>
          <cell r="D179">
            <v>118949.65043179374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2136979.0259076166</v>
          </cell>
        </row>
        <row r="180">
          <cell r="A180">
            <v>163</v>
          </cell>
          <cell r="B180">
            <v>45505</v>
          </cell>
          <cell r="C180">
            <v>0</v>
          </cell>
          <cell r="D180">
            <v>118949.65043179374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2136979.0259076166</v>
          </cell>
        </row>
        <row r="181">
          <cell r="A181">
            <v>164</v>
          </cell>
          <cell r="B181">
            <v>45536</v>
          </cell>
          <cell r="C181">
            <v>0</v>
          </cell>
          <cell r="D181">
            <v>118949.65043179374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2136979.0259076166</v>
          </cell>
        </row>
        <row r="182">
          <cell r="A182">
            <v>165</v>
          </cell>
          <cell r="B182">
            <v>45566</v>
          </cell>
          <cell r="C182">
            <v>0</v>
          </cell>
          <cell r="D182">
            <v>118949.65043179374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2136979.0259076166</v>
          </cell>
        </row>
        <row r="183">
          <cell r="A183">
            <v>166</v>
          </cell>
          <cell r="B183">
            <v>45597</v>
          </cell>
          <cell r="C183">
            <v>0</v>
          </cell>
          <cell r="D183">
            <v>118949.65043179374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2136979.0259076166</v>
          </cell>
        </row>
        <row r="184">
          <cell r="A184">
            <v>167</v>
          </cell>
          <cell r="B184">
            <v>45627</v>
          </cell>
          <cell r="C184">
            <v>0</v>
          </cell>
          <cell r="D184">
            <v>118949.65043179374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2136979.0259076166</v>
          </cell>
        </row>
        <row r="185">
          <cell r="A185">
            <v>168</v>
          </cell>
          <cell r="B185">
            <v>45658</v>
          </cell>
          <cell r="C185">
            <v>0</v>
          </cell>
          <cell r="D185">
            <v>118949.65043179374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2136979.0259076166</v>
          </cell>
        </row>
        <row r="186">
          <cell r="A186">
            <v>169</v>
          </cell>
          <cell r="B186">
            <v>45689</v>
          </cell>
          <cell r="C186">
            <v>0</v>
          </cell>
          <cell r="D186">
            <v>118949.65043179374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2136979.0259076166</v>
          </cell>
        </row>
        <row r="187">
          <cell r="A187">
            <v>170</v>
          </cell>
          <cell r="B187">
            <v>45717</v>
          </cell>
          <cell r="C187">
            <v>0</v>
          </cell>
          <cell r="D187">
            <v>118949.65043179374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2136979.0259076166</v>
          </cell>
        </row>
        <row r="188">
          <cell r="A188">
            <v>171</v>
          </cell>
          <cell r="B188">
            <v>45748</v>
          </cell>
          <cell r="C188">
            <v>0</v>
          </cell>
          <cell r="D188">
            <v>118949.65043179374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2136979.0259076166</v>
          </cell>
        </row>
        <row r="189">
          <cell r="A189">
            <v>172</v>
          </cell>
          <cell r="B189">
            <v>45778</v>
          </cell>
          <cell r="C189">
            <v>0</v>
          </cell>
          <cell r="D189">
            <v>118949.65043179374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2136979.0259076166</v>
          </cell>
        </row>
        <row r="190">
          <cell r="A190">
            <v>173</v>
          </cell>
          <cell r="B190">
            <v>45809</v>
          </cell>
          <cell r="C190">
            <v>0</v>
          </cell>
          <cell r="D190">
            <v>118949.65043179374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2136979.0259076166</v>
          </cell>
        </row>
        <row r="191">
          <cell r="A191">
            <v>174</v>
          </cell>
          <cell r="B191">
            <v>45839</v>
          </cell>
          <cell r="C191">
            <v>0</v>
          </cell>
          <cell r="D191">
            <v>118949.65043179374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2136979.0259076166</v>
          </cell>
        </row>
        <row r="192">
          <cell r="A192">
            <v>175</v>
          </cell>
          <cell r="B192">
            <v>45870</v>
          </cell>
          <cell r="C192">
            <v>0</v>
          </cell>
          <cell r="D192">
            <v>118949.65043179374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2136979.0259076166</v>
          </cell>
        </row>
        <row r="193">
          <cell r="A193">
            <v>176</v>
          </cell>
          <cell r="B193">
            <v>45901</v>
          </cell>
          <cell r="C193">
            <v>0</v>
          </cell>
          <cell r="D193">
            <v>118949.65043179374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2136979.0259076166</v>
          </cell>
        </row>
        <row r="194">
          <cell r="A194">
            <v>177</v>
          </cell>
          <cell r="B194">
            <v>45931</v>
          </cell>
          <cell r="C194">
            <v>0</v>
          </cell>
          <cell r="D194">
            <v>118949.65043179374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2136979.0259076166</v>
          </cell>
        </row>
        <row r="195">
          <cell r="A195">
            <v>178</v>
          </cell>
          <cell r="B195">
            <v>45962</v>
          </cell>
          <cell r="C195">
            <v>0</v>
          </cell>
          <cell r="D195">
            <v>118949.65043179374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2136979.0259076166</v>
          </cell>
        </row>
        <row r="196">
          <cell r="A196">
            <v>179</v>
          </cell>
          <cell r="B196">
            <v>45992</v>
          </cell>
          <cell r="C196">
            <v>0</v>
          </cell>
          <cell r="D196">
            <v>118949.65043179374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2136979.0259076166</v>
          </cell>
        </row>
        <row r="197">
          <cell r="A197">
            <v>180</v>
          </cell>
          <cell r="B197">
            <v>46023</v>
          </cell>
          <cell r="C197">
            <v>0</v>
          </cell>
          <cell r="D197">
            <v>118949.65043179374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2136979.0259076166</v>
          </cell>
        </row>
        <row r="198">
          <cell r="A198">
            <v>181</v>
          </cell>
          <cell r="B198">
            <v>46054</v>
          </cell>
          <cell r="C198">
            <v>0</v>
          </cell>
          <cell r="D198">
            <v>118949.65043179374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2136979.0259076166</v>
          </cell>
        </row>
        <row r="199">
          <cell r="A199">
            <v>182</v>
          </cell>
          <cell r="B199">
            <v>46082</v>
          </cell>
          <cell r="C199">
            <v>0</v>
          </cell>
          <cell r="D199">
            <v>118949.65043179374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2136979.0259076166</v>
          </cell>
        </row>
        <row r="200">
          <cell r="A200">
            <v>183</v>
          </cell>
          <cell r="B200">
            <v>46113</v>
          </cell>
          <cell r="C200">
            <v>0</v>
          </cell>
          <cell r="D200">
            <v>118949.65043179374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2136979.0259076166</v>
          </cell>
        </row>
        <row r="201">
          <cell r="A201">
            <v>184</v>
          </cell>
          <cell r="B201">
            <v>46143</v>
          </cell>
          <cell r="C201">
            <v>0</v>
          </cell>
          <cell r="D201">
            <v>118949.65043179374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2136979.0259076166</v>
          </cell>
        </row>
        <row r="202">
          <cell r="A202">
            <v>185</v>
          </cell>
          <cell r="B202">
            <v>46174</v>
          </cell>
          <cell r="C202">
            <v>0</v>
          </cell>
          <cell r="D202">
            <v>118949.65043179374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2136979.0259076166</v>
          </cell>
        </row>
        <row r="203">
          <cell r="A203">
            <v>186</v>
          </cell>
          <cell r="B203">
            <v>46204</v>
          </cell>
          <cell r="C203">
            <v>0</v>
          </cell>
          <cell r="D203">
            <v>118949.65043179374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2136979.0259076166</v>
          </cell>
        </row>
        <row r="204">
          <cell r="A204">
            <v>187</v>
          </cell>
          <cell r="B204">
            <v>46235</v>
          </cell>
          <cell r="C204">
            <v>0</v>
          </cell>
          <cell r="D204">
            <v>118949.65043179374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2136979.0259076166</v>
          </cell>
        </row>
        <row r="205">
          <cell r="A205">
            <v>188</v>
          </cell>
          <cell r="B205">
            <v>46266</v>
          </cell>
          <cell r="C205">
            <v>0</v>
          </cell>
          <cell r="D205">
            <v>118949.65043179374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2136979.0259076166</v>
          </cell>
        </row>
        <row r="206">
          <cell r="A206">
            <v>189</v>
          </cell>
          <cell r="B206">
            <v>46296</v>
          </cell>
          <cell r="C206">
            <v>0</v>
          </cell>
          <cell r="D206">
            <v>118949.65043179374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2136979.0259076166</v>
          </cell>
        </row>
        <row r="207">
          <cell r="A207">
            <v>190</v>
          </cell>
          <cell r="B207">
            <v>46327</v>
          </cell>
          <cell r="C207">
            <v>0</v>
          </cell>
          <cell r="D207">
            <v>118949.65043179374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2136979.0259076166</v>
          </cell>
        </row>
        <row r="208">
          <cell r="A208">
            <v>191</v>
          </cell>
          <cell r="B208">
            <v>46357</v>
          </cell>
          <cell r="C208">
            <v>0</v>
          </cell>
          <cell r="D208">
            <v>118949.65043179374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2136979.0259076166</v>
          </cell>
        </row>
        <row r="209">
          <cell r="A209">
            <v>192</v>
          </cell>
          <cell r="B209">
            <v>46388</v>
          </cell>
          <cell r="C209">
            <v>0</v>
          </cell>
          <cell r="D209">
            <v>118949.65043179374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2136979.0259076166</v>
          </cell>
        </row>
        <row r="210">
          <cell r="A210">
            <v>193</v>
          </cell>
          <cell r="B210">
            <v>46419</v>
          </cell>
          <cell r="C210">
            <v>0</v>
          </cell>
          <cell r="D210">
            <v>118949.65043179374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2136979.0259076166</v>
          </cell>
        </row>
        <row r="211">
          <cell r="A211">
            <v>194</v>
          </cell>
          <cell r="B211">
            <v>46447</v>
          </cell>
          <cell r="C211">
            <v>0</v>
          </cell>
          <cell r="D211">
            <v>118949.65043179374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2136979.0259076166</v>
          </cell>
        </row>
        <row r="212">
          <cell r="A212">
            <v>195</v>
          </cell>
          <cell r="B212">
            <v>46478</v>
          </cell>
          <cell r="C212">
            <v>0</v>
          </cell>
          <cell r="D212">
            <v>118949.65043179374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2136979.0259076166</v>
          </cell>
        </row>
        <row r="213">
          <cell r="A213">
            <v>196</v>
          </cell>
          <cell r="B213">
            <v>46508</v>
          </cell>
          <cell r="C213">
            <v>0</v>
          </cell>
          <cell r="D213">
            <v>118949.65043179374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2136979.0259076166</v>
          </cell>
        </row>
        <row r="214">
          <cell r="A214">
            <v>197</v>
          </cell>
          <cell r="B214">
            <v>46539</v>
          </cell>
          <cell r="C214">
            <v>0</v>
          </cell>
          <cell r="D214">
            <v>118949.65043179374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2136979.0259076166</v>
          </cell>
        </row>
        <row r="215">
          <cell r="A215">
            <v>198</v>
          </cell>
          <cell r="B215">
            <v>46569</v>
          </cell>
          <cell r="C215">
            <v>0</v>
          </cell>
          <cell r="D215">
            <v>118949.65043179374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2136979.0259076166</v>
          </cell>
        </row>
        <row r="216">
          <cell r="A216">
            <v>199</v>
          </cell>
          <cell r="B216">
            <v>46600</v>
          </cell>
          <cell r="C216">
            <v>0</v>
          </cell>
          <cell r="D216">
            <v>118949.65043179374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2136979.0259076166</v>
          </cell>
        </row>
        <row r="217">
          <cell r="A217">
            <v>200</v>
          </cell>
          <cell r="B217">
            <v>46631</v>
          </cell>
          <cell r="C217">
            <v>0</v>
          </cell>
          <cell r="D217">
            <v>118949.65043179374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2136979.0259076166</v>
          </cell>
        </row>
        <row r="218">
          <cell r="A218">
            <v>201</v>
          </cell>
          <cell r="B218">
            <v>46661</v>
          </cell>
          <cell r="C218">
            <v>0</v>
          </cell>
          <cell r="D218">
            <v>118949.65043179374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2136979.0259076166</v>
          </cell>
        </row>
        <row r="219">
          <cell r="A219">
            <v>202</v>
          </cell>
          <cell r="B219">
            <v>46692</v>
          </cell>
          <cell r="C219">
            <v>0</v>
          </cell>
          <cell r="D219">
            <v>118949.65043179374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2136979.0259076166</v>
          </cell>
        </row>
        <row r="220">
          <cell r="A220">
            <v>203</v>
          </cell>
          <cell r="B220">
            <v>46722</v>
          </cell>
          <cell r="C220">
            <v>0</v>
          </cell>
          <cell r="D220">
            <v>118949.65043179374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2136979.0259076166</v>
          </cell>
        </row>
        <row r="221">
          <cell r="A221">
            <v>204</v>
          </cell>
          <cell r="B221">
            <v>46753</v>
          </cell>
          <cell r="C221">
            <v>0</v>
          </cell>
          <cell r="D221">
            <v>118949.65043179374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2136979.0259076166</v>
          </cell>
        </row>
        <row r="222">
          <cell r="A222">
            <v>205</v>
          </cell>
          <cell r="B222">
            <v>46784</v>
          </cell>
          <cell r="C222">
            <v>0</v>
          </cell>
          <cell r="D222">
            <v>118949.65043179374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2136979.0259076166</v>
          </cell>
        </row>
        <row r="223">
          <cell r="A223">
            <v>206</v>
          </cell>
          <cell r="B223">
            <v>46813</v>
          </cell>
          <cell r="C223">
            <v>0</v>
          </cell>
          <cell r="D223">
            <v>118949.65043179374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2136979.0259076166</v>
          </cell>
        </row>
        <row r="224">
          <cell r="A224">
            <v>207</v>
          </cell>
          <cell r="B224">
            <v>46844</v>
          </cell>
          <cell r="C224">
            <v>0</v>
          </cell>
          <cell r="D224">
            <v>118949.65043179374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2136979.0259076166</v>
          </cell>
        </row>
        <row r="225">
          <cell r="A225">
            <v>208</v>
          </cell>
          <cell r="B225">
            <v>46874</v>
          </cell>
          <cell r="C225">
            <v>0</v>
          </cell>
          <cell r="D225">
            <v>118949.65043179374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2136979.0259076166</v>
          </cell>
        </row>
        <row r="226">
          <cell r="A226">
            <v>209</v>
          </cell>
          <cell r="B226">
            <v>46905</v>
          </cell>
          <cell r="C226">
            <v>0</v>
          </cell>
          <cell r="D226">
            <v>118949.65043179374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2136979.0259076166</v>
          </cell>
        </row>
        <row r="227">
          <cell r="A227">
            <v>210</v>
          </cell>
          <cell r="B227">
            <v>46935</v>
          </cell>
          <cell r="C227">
            <v>0</v>
          </cell>
          <cell r="D227">
            <v>118949.65043179374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2136979.0259076166</v>
          </cell>
        </row>
        <row r="228">
          <cell r="A228">
            <v>211</v>
          </cell>
          <cell r="B228">
            <v>46966</v>
          </cell>
          <cell r="C228">
            <v>0</v>
          </cell>
          <cell r="D228">
            <v>118949.65043179374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2136979.0259076166</v>
          </cell>
        </row>
        <row r="229">
          <cell r="A229">
            <v>212</v>
          </cell>
          <cell r="B229">
            <v>46997</v>
          </cell>
          <cell r="C229">
            <v>0</v>
          </cell>
          <cell r="D229">
            <v>118949.65043179374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2136979.0259076166</v>
          </cell>
        </row>
        <row r="230">
          <cell r="A230">
            <v>213</v>
          </cell>
          <cell r="B230">
            <v>47027</v>
          </cell>
          <cell r="C230">
            <v>0</v>
          </cell>
          <cell r="D230">
            <v>118949.65043179374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2136979.0259076166</v>
          </cell>
        </row>
        <row r="231">
          <cell r="A231">
            <v>214</v>
          </cell>
          <cell r="B231">
            <v>47058</v>
          </cell>
          <cell r="C231">
            <v>0</v>
          </cell>
          <cell r="D231">
            <v>118949.65043179374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2136979.0259076166</v>
          </cell>
        </row>
        <row r="232">
          <cell r="A232">
            <v>215</v>
          </cell>
          <cell r="B232">
            <v>47088</v>
          </cell>
          <cell r="C232">
            <v>0</v>
          </cell>
          <cell r="D232">
            <v>118949.65043179374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2136979.0259076166</v>
          </cell>
        </row>
        <row r="233">
          <cell r="A233">
            <v>216</v>
          </cell>
          <cell r="B233">
            <v>47119</v>
          </cell>
          <cell r="C233">
            <v>0</v>
          </cell>
          <cell r="D233">
            <v>118949.65043179374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2136979.0259076166</v>
          </cell>
        </row>
        <row r="234">
          <cell r="A234">
            <v>217</v>
          </cell>
          <cell r="B234">
            <v>47150</v>
          </cell>
          <cell r="C234">
            <v>0</v>
          </cell>
          <cell r="D234">
            <v>118949.65043179374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2136979.0259076166</v>
          </cell>
        </row>
        <row r="235">
          <cell r="A235">
            <v>218</v>
          </cell>
          <cell r="B235">
            <v>47178</v>
          </cell>
          <cell r="C235">
            <v>0</v>
          </cell>
          <cell r="D235">
            <v>118949.65043179374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2136979.0259076166</v>
          </cell>
        </row>
        <row r="236">
          <cell r="A236">
            <v>219</v>
          </cell>
          <cell r="B236">
            <v>47209</v>
          </cell>
          <cell r="C236">
            <v>0</v>
          </cell>
          <cell r="D236">
            <v>118949.65043179374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2136979.0259076166</v>
          </cell>
        </row>
        <row r="237">
          <cell r="A237">
            <v>220</v>
          </cell>
          <cell r="B237">
            <v>47239</v>
          </cell>
          <cell r="C237">
            <v>0</v>
          </cell>
          <cell r="D237">
            <v>118949.65043179374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2136979.0259076166</v>
          </cell>
        </row>
        <row r="238">
          <cell r="A238">
            <v>221</v>
          </cell>
          <cell r="B238">
            <v>47270</v>
          </cell>
          <cell r="C238">
            <v>0</v>
          </cell>
          <cell r="D238">
            <v>118949.65043179374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2136979.0259076166</v>
          </cell>
        </row>
        <row r="239">
          <cell r="A239">
            <v>222</v>
          </cell>
          <cell r="B239">
            <v>47300</v>
          </cell>
          <cell r="C239">
            <v>0</v>
          </cell>
          <cell r="D239">
            <v>118949.65043179374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2136979.0259076166</v>
          </cell>
        </row>
        <row r="240">
          <cell r="A240">
            <v>223</v>
          </cell>
          <cell r="B240">
            <v>47331</v>
          </cell>
          <cell r="C240">
            <v>0</v>
          </cell>
          <cell r="D240">
            <v>118949.65043179374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2136979.0259076166</v>
          </cell>
        </row>
        <row r="241">
          <cell r="A241">
            <v>224</v>
          </cell>
          <cell r="B241">
            <v>47362</v>
          </cell>
          <cell r="C241">
            <v>0</v>
          </cell>
          <cell r="D241">
            <v>118949.65043179374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2136979.0259076166</v>
          </cell>
        </row>
        <row r="242">
          <cell r="A242">
            <v>225</v>
          </cell>
          <cell r="B242">
            <v>47392</v>
          </cell>
          <cell r="C242">
            <v>0</v>
          </cell>
          <cell r="D242">
            <v>118949.65043179374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2136979.0259076166</v>
          </cell>
        </row>
        <row r="243">
          <cell r="A243">
            <v>226</v>
          </cell>
          <cell r="B243">
            <v>47423</v>
          </cell>
          <cell r="C243">
            <v>0</v>
          </cell>
          <cell r="D243">
            <v>118949.65043179374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2136979.0259076166</v>
          </cell>
        </row>
        <row r="244">
          <cell r="A244">
            <v>227</v>
          </cell>
          <cell r="B244">
            <v>47453</v>
          </cell>
          <cell r="C244">
            <v>0</v>
          </cell>
          <cell r="D244">
            <v>118949.65043179374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2136979.0259076166</v>
          </cell>
        </row>
        <row r="245">
          <cell r="A245">
            <v>228</v>
          </cell>
          <cell r="B245">
            <v>47484</v>
          </cell>
          <cell r="C245">
            <v>0</v>
          </cell>
          <cell r="D245">
            <v>118949.65043179374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2136979.0259076166</v>
          </cell>
        </row>
        <row r="246">
          <cell r="A246">
            <v>229</v>
          </cell>
          <cell r="B246">
            <v>47515</v>
          </cell>
          <cell r="C246">
            <v>0</v>
          </cell>
          <cell r="D246">
            <v>118949.65043179374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2136979.0259076166</v>
          </cell>
        </row>
        <row r="247">
          <cell r="A247">
            <v>230</v>
          </cell>
          <cell r="B247">
            <v>47543</v>
          </cell>
          <cell r="C247">
            <v>0</v>
          </cell>
          <cell r="D247">
            <v>118949.65043179374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2136979.0259076166</v>
          </cell>
        </row>
        <row r="248">
          <cell r="A248">
            <v>231</v>
          </cell>
          <cell r="B248">
            <v>47574</v>
          </cell>
          <cell r="C248">
            <v>0</v>
          </cell>
          <cell r="D248">
            <v>118949.65043179374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2136979.0259076166</v>
          </cell>
        </row>
        <row r="249">
          <cell r="A249">
            <v>232</v>
          </cell>
          <cell r="B249">
            <v>47604</v>
          </cell>
          <cell r="C249">
            <v>0</v>
          </cell>
          <cell r="D249">
            <v>118949.65043179374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2136979.0259076166</v>
          </cell>
        </row>
        <row r="250">
          <cell r="A250">
            <v>233</v>
          </cell>
          <cell r="B250">
            <v>47635</v>
          </cell>
          <cell r="C250">
            <v>0</v>
          </cell>
          <cell r="D250">
            <v>118949.65043179374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2136979.0259076166</v>
          </cell>
        </row>
        <row r="251">
          <cell r="A251">
            <v>234</v>
          </cell>
          <cell r="B251">
            <v>47665</v>
          </cell>
          <cell r="C251">
            <v>0</v>
          </cell>
          <cell r="D251">
            <v>118949.65043179374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2136979.0259076166</v>
          </cell>
        </row>
        <row r="252">
          <cell r="A252">
            <v>235</v>
          </cell>
          <cell r="B252">
            <v>47696</v>
          </cell>
          <cell r="C252">
            <v>0</v>
          </cell>
          <cell r="D252">
            <v>118949.65043179374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2136979.0259076166</v>
          </cell>
        </row>
        <row r="253">
          <cell r="A253">
            <v>236</v>
          </cell>
          <cell r="B253">
            <v>47727</v>
          </cell>
          <cell r="C253">
            <v>0</v>
          </cell>
          <cell r="D253">
            <v>118949.65043179374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2136979.0259076166</v>
          </cell>
        </row>
        <row r="254">
          <cell r="A254">
            <v>237</v>
          </cell>
          <cell r="B254">
            <v>47757</v>
          </cell>
          <cell r="C254">
            <v>0</v>
          </cell>
          <cell r="D254">
            <v>118949.65043179374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2136979.0259076166</v>
          </cell>
        </row>
        <row r="255">
          <cell r="A255">
            <v>238</v>
          </cell>
          <cell r="B255">
            <v>47788</v>
          </cell>
          <cell r="C255">
            <v>0</v>
          </cell>
          <cell r="D255">
            <v>118949.65043179374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2136979.0259076166</v>
          </cell>
        </row>
        <row r="256">
          <cell r="A256">
            <v>239</v>
          </cell>
          <cell r="B256">
            <v>47818</v>
          </cell>
          <cell r="C256">
            <v>0</v>
          </cell>
          <cell r="D256">
            <v>118949.65043179374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2136979.0259076166</v>
          </cell>
        </row>
        <row r="257">
          <cell r="A257">
            <v>240</v>
          </cell>
          <cell r="B257">
            <v>47849</v>
          </cell>
          <cell r="C257">
            <v>0</v>
          </cell>
          <cell r="D257">
            <v>118949.65043179374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2136979.0259076166</v>
          </cell>
        </row>
        <row r="258">
          <cell r="A258">
            <v>241</v>
          </cell>
          <cell r="B258">
            <v>47880</v>
          </cell>
          <cell r="C258">
            <v>0</v>
          </cell>
          <cell r="D258">
            <v>118949.65043179374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2136979.0259076166</v>
          </cell>
        </row>
        <row r="259">
          <cell r="A259">
            <v>242</v>
          </cell>
          <cell r="B259">
            <v>47908</v>
          </cell>
          <cell r="C259">
            <v>0</v>
          </cell>
          <cell r="D259">
            <v>118949.65043179374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2136979.0259076166</v>
          </cell>
        </row>
        <row r="260">
          <cell r="A260">
            <v>243</v>
          </cell>
          <cell r="B260">
            <v>47939</v>
          </cell>
          <cell r="C260">
            <v>0</v>
          </cell>
          <cell r="D260">
            <v>118949.65043179374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2136979.0259076166</v>
          </cell>
        </row>
        <row r="261">
          <cell r="A261">
            <v>244</v>
          </cell>
          <cell r="B261">
            <v>47969</v>
          </cell>
          <cell r="C261">
            <v>0</v>
          </cell>
          <cell r="D261">
            <v>118949.65043179374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2136979.0259076166</v>
          </cell>
        </row>
        <row r="262">
          <cell r="A262">
            <v>245</v>
          </cell>
          <cell r="B262">
            <v>48000</v>
          </cell>
          <cell r="C262">
            <v>0</v>
          </cell>
          <cell r="D262">
            <v>118949.65043179374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2136979.0259076166</v>
          </cell>
        </row>
        <row r="263">
          <cell r="A263">
            <v>246</v>
          </cell>
          <cell r="B263">
            <v>48030</v>
          </cell>
          <cell r="C263">
            <v>0</v>
          </cell>
          <cell r="D263">
            <v>118949.65043179374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2136979.0259076166</v>
          </cell>
        </row>
        <row r="264">
          <cell r="A264">
            <v>247</v>
          </cell>
          <cell r="B264">
            <v>48061</v>
          </cell>
          <cell r="C264">
            <v>0</v>
          </cell>
          <cell r="D264">
            <v>118949.65043179374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2136979.0259076166</v>
          </cell>
        </row>
        <row r="265">
          <cell r="A265">
            <v>248</v>
          </cell>
          <cell r="B265">
            <v>48092</v>
          </cell>
          <cell r="C265">
            <v>0</v>
          </cell>
          <cell r="D265">
            <v>118949.65043179374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2136979.0259076166</v>
          </cell>
        </row>
        <row r="266">
          <cell r="A266">
            <v>249</v>
          </cell>
          <cell r="B266">
            <v>48122</v>
          </cell>
          <cell r="C266">
            <v>0</v>
          </cell>
          <cell r="D266">
            <v>118949.65043179374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2136979.0259076166</v>
          </cell>
        </row>
        <row r="267">
          <cell r="A267">
            <v>250</v>
          </cell>
          <cell r="B267">
            <v>48153</v>
          </cell>
          <cell r="C267">
            <v>0</v>
          </cell>
          <cell r="D267">
            <v>118949.65043179374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2136979.0259076166</v>
          </cell>
        </row>
        <row r="268">
          <cell r="A268">
            <v>251</v>
          </cell>
          <cell r="B268">
            <v>48183</v>
          </cell>
          <cell r="C268">
            <v>0</v>
          </cell>
          <cell r="D268">
            <v>118949.65043179374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2136979.0259076166</v>
          </cell>
        </row>
        <row r="269">
          <cell r="A269">
            <v>252</v>
          </cell>
          <cell r="B269">
            <v>48214</v>
          </cell>
          <cell r="C269">
            <v>0</v>
          </cell>
          <cell r="D269">
            <v>118949.65043179374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2136979.0259076166</v>
          </cell>
        </row>
        <row r="270">
          <cell r="A270">
            <v>253</v>
          </cell>
          <cell r="B270">
            <v>48245</v>
          </cell>
          <cell r="C270">
            <v>0</v>
          </cell>
          <cell r="D270">
            <v>118949.65043179374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2136979.0259076166</v>
          </cell>
        </row>
        <row r="271">
          <cell r="A271">
            <v>254</v>
          </cell>
          <cell r="B271">
            <v>48274</v>
          </cell>
          <cell r="C271">
            <v>0</v>
          </cell>
          <cell r="D271">
            <v>118949.65043179374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2136979.0259076166</v>
          </cell>
        </row>
        <row r="272">
          <cell r="A272">
            <v>255</v>
          </cell>
          <cell r="B272">
            <v>48305</v>
          </cell>
          <cell r="C272">
            <v>0</v>
          </cell>
          <cell r="D272">
            <v>118949.65043179374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2136979.0259076166</v>
          </cell>
        </row>
        <row r="273">
          <cell r="A273">
            <v>256</v>
          </cell>
          <cell r="B273">
            <v>48335</v>
          </cell>
          <cell r="C273">
            <v>0</v>
          </cell>
          <cell r="D273">
            <v>118949.65043179374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2136979.0259076166</v>
          </cell>
        </row>
        <row r="274">
          <cell r="A274">
            <v>257</v>
          </cell>
          <cell r="B274">
            <v>48366</v>
          </cell>
          <cell r="C274">
            <v>0</v>
          </cell>
          <cell r="D274">
            <v>118949.65043179374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2136979.0259076166</v>
          </cell>
        </row>
        <row r="275">
          <cell r="A275">
            <v>258</v>
          </cell>
          <cell r="B275">
            <v>48396</v>
          </cell>
          <cell r="C275">
            <v>0</v>
          </cell>
          <cell r="D275">
            <v>118949.65043179374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2136979.0259076166</v>
          </cell>
        </row>
        <row r="276">
          <cell r="A276">
            <v>259</v>
          </cell>
          <cell r="B276">
            <v>48427</v>
          </cell>
          <cell r="C276">
            <v>0</v>
          </cell>
          <cell r="D276">
            <v>118949.65043179374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2136979.0259076166</v>
          </cell>
        </row>
        <row r="277">
          <cell r="A277">
            <v>260</v>
          </cell>
          <cell r="B277">
            <v>48458</v>
          </cell>
          <cell r="C277">
            <v>0</v>
          </cell>
          <cell r="D277">
            <v>118949.65043179374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2136979.0259076166</v>
          </cell>
        </row>
        <row r="278">
          <cell r="A278">
            <v>261</v>
          </cell>
          <cell r="B278">
            <v>48488</v>
          </cell>
          <cell r="C278">
            <v>0</v>
          </cell>
          <cell r="D278">
            <v>118949.65043179374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2136979.0259076166</v>
          </cell>
        </row>
        <row r="279">
          <cell r="A279">
            <v>262</v>
          </cell>
          <cell r="B279">
            <v>48519</v>
          </cell>
          <cell r="C279">
            <v>0</v>
          </cell>
          <cell r="D279">
            <v>118949.65043179374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2136979.0259076166</v>
          </cell>
        </row>
        <row r="280">
          <cell r="A280">
            <v>263</v>
          </cell>
          <cell r="B280">
            <v>48549</v>
          </cell>
          <cell r="C280">
            <v>0</v>
          </cell>
          <cell r="D280">
            <v>118949.65043179374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2136979.0259076166</v>
          </cell>
        </row>
        <row r="281">
          <cell r="A281">
            <v>264</v>
          </cell>
          <cell r="B281">
            <v>48580</v>
          </cell>
          <cell r="C281">
            <v>0</v>
          </cell>
          <cell r="D281">
            <v>118949.65043179374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2136979.0259076166</v>
          </cell>
        </row>
        <row r="282">
          <cell r="A282">
            <v>265</v>
          </cell>
          <cell r="B282">
            <v>48611</v>
          </cell>
          <cell r="C282">
            <v>0</v>
          </cell>
          <cell r="D282">
            <v>118949.65043179374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2136979.0259076166</v>
          </cell>
        </row>
        <row r="283">
          <cell r="A283">
            <v>266</v>
          </cell>
          <cell r="B283">
            <v>48639</v>
          </cell>
          <cell r="C283">
            <v>0</v>
          </cell>
          <cell r="D283">
            <v>118949.65043179374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2136979.0259076166</v>
          </cell>
        </row>
        <row r="284">
          <cell r="A284">
            <v>267</v>
          </cell>
          <cell r="B284">
            <v>48670</v>
          </cell>
          <cell r="C284">
            <v>0</v>
          </cell>
          <cell r="D284">
            <v>118949.65043179374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2136979.0259076166</v>
          </cell>
        </row>
        <row r="285">
          <cell r="A285">
            <v>268</v>
          </cell>
          <cell r="B285">
            <v>48700</v>
          </cell>
          <cell r="C285">
            <v>0</v>
          </cell>
          <cell r="D285">
            <v>118949.65043179374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2136979.0259076166</v>
          </cell>
        </row>
        <row r="286">
          <cell r="A286">
            <v>269</v>
          </cell>
          <cell r="B286">
            <v>48731</v>
          </cell>
          <cell r="C286">
            <v>0</v>
          </cell>
          <cell r="D286">
            <v>118949.65043179374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2136979.0259076166</v>
          </cell>
        </row>
        <row r="287">
          <cell r="A287">
            <v>270</v>
          </cell>
          <cell r="B287">
            <v>48761</v>
          </cell>
          <cell r="C287">
            <v>0</v>
          </cell>
          <cell r="D287">
            <v>118949.65043179374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2136979.0259076166</v>
          </cell>
        </row>
        <row r="288">
          <cell r="A288">
            <v>271</v>
          </cell>
          <cell r="B288">
            <v>48792</v>
          </cell>
          <cell r="C288">
            <v>0</v>
          </cell>
          <cell r="D288">
            <v>118949.65043179374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2136979.0259076166</v>
          </cell>
        </row>
        <row r="289">
          <cell r="A289">
            <v>272</v>
          </cell>
          <cell r="B289">
            <v>48823</v>
          </cell>
          <cell r="C289">
            <v>0</v>
          </cell>
          <cell r="D289">
            <v>118949.65043179374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2136979.0259076166</v>
          </cell>
        </row>
        <row r="290">
          <cell r="A290">
            <v>273</v>
          </cell>
          <cell r="B290">
            <v>48853</v>
          </cell>
          <cell r="C290">
            <v>0</v>
          </cell>
          <cell r="D290">
            <v>118949.65043179374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2136979.0259076166</v>
          </cell>
        </row>
        <row r="291">
          <cell r="A291">
            <v>274</v>
          </cell>
          <cell r="B291">
            <v>48884</v>
          </cell>
          <cell r="C291">
            <v>0</v>
          </cell>
          <cell r="D291">
            <v>118949.65043179374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2136979.0259076166</v>
          </cell>
        </row>
        <row r="292">
          <cell r="A292">
            <v>275</v>
          </cell>
          <cell r="B292">
            <v>48914</v>
          </cell>
          <cell r="C292">
            <v>0</v>
          </cell>
          <cell r="D292">
            <v>118949.65043179374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2136979.0259076166</v>
          </cell>
        </row>
        <row r="293">
          <cell r="A293">
            <v>276</v>
          </cell>
          <cell r="B293">
            <v>48945</v>
          </cell>
          <cell r="C293">
            <v>0</v>
          </cell>
          <cell r="D293">
            <v>118949.65043179374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2136979.0259076166</v>
          </cell>
        </row>
        <row r="294">
          <cell r="A294">
            <v>277</v>
          </cell>
          <cell r="B294">
            <v>48976</v>
          </cell>
          <cell r="C294">
            <v>0</v>
          </cell>
          <cell r="D294">
            <v>118949.65043179374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2136979.0259076166</v>
          </cell>
        </row>
        <row r="295">
          <cell r="A295">
            <v>278</v>
          </cell>
          <cell r="B295">
            <v>49004</v>
          </cell>
          <cell r="C295">
            <v>0</v>
          </cell>
          <cell r="D295">
            <v>118949.65043179374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2136979.0259076166</v>
          </cell>
        </row>
        <row r="296">
          <cell r="A296">
            <v>279</v>
          </cell>
          <cell r="B296">
            <v>49035</v>
          </cell>
          <cell r="C296">
            <v>0</v>
          </cell>
          <cell r="D296">
            <v>118949.65043179374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2136979.0259076166</v>
          </cell>
        </row>
        <row r="297">
          <cell r="A297">
            <v>280</v>
          </cell>
          <cell r="B297">
            <v>49065</v>
          </cell>
          <cell r="C297">
            <v>0</v>
          </cell>
          <cell r="D297">
            <v>118949.65043179374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2136979.0259076166</v>
          </cell>
        </row>
        <row r="298">
          <cell r="A298">
            <v>281</v>
          </cell>
          <cell r="B298">
            <v>49096</v>
          </cell>
          <cell r="C298">
            <v>0</v>
          </cell>
          <cell r="D298">
            <v>118949.65043179374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2136979.0259076166</v>
          </cell>
        </row>
        <row r="299">
          <cell r="A299">
            <v>282</v>
          </cell>
          <cell r="B299">
            <v>49126</v>
          </cell>
          <cell r="C299">
            <v>0</v>
          </cell>
          <cell r="D299">
            <v>118949.65043179374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2136979.0259076166</v>
          </cell>
        </row>
        <row r="300">
          <cell r="A300">
            <v>283</v>
          </cell>
          <cell r="B300">
            <v>49157</v>
          </cell>
          <cell r="C300">
            <v>0</v>
          </cell>
          <cell r="D300">
            <v>118949.65043179374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2136979.0259076166</v>
          </cell>
        </row>
        <row r="301">
          <cell r="A301">
            <v>284</v>
          </cell>
          <cell r="B301">
            <v>49188</v>
          </cell>
          <cell r="C301">
            <v>0</v>
          </cell>
          <cell r="D301">
            <v>118949.65043179374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2136979.0259076166</v>
          </cell>
        </row>
        <row r="302">
          <cell r="A302">
            <v>285</v>
          </cell>
          <cell r="B302">
            <v>49218</v>
          </cell>
          <cell r="C302">
            <v>0</v>
          </cell>
          <cell r="D302">
            <v>118949.65043179374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2136979.0259076166</v>
          </cell>
        </row>
        <row r="303">
          <cell r="A303">
            <v>286</v>
          </cell>
          <cell r="B303">
            <v>49249</v>
          </cell>
          <cell r="C303">
            <v>0</v>
          </cell>
          <cell r="D303">
            <v>118949.65043179374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2136979.0259076166</v>
          </cell>
        </row>
        <row r="304">
          <cell r="A304">
            <v>287</v>
          </cell>
          <cell r="B304">
            <v>49279</v>
          </cell>
          <cell r="C304">
            <v>0</v>
          </cell>
          <cell r="D304">
            <v>118949.65043179374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2136979.0259076166</v>
          </cell>
        </row>
        <row r="305">
          <cell r="A305">
            <v>288</v>
          </cell>
          <cell r="B305">
            <v>49310</v>
          </cell>
          <cell r="C305">
            <v>0</v>
          </cell>
          <cell r="D305">
            <v>118949.65043179374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2136979.0259076166</v>
          </cell>
        </row>
        <row r="306">
          <cell r="A306">
            <v>289</v>
          </cell>
          <cell r="B306">
            <v>49341</v>
          </cell>
          <cell r="C306">
            <v>0</v>
          </cell>
          <cell r="D306">
            <v>118949.65043179374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2136979.0259076166</v>
          </cell>
        </row>
        <row r="307">
          <cell r="A307">
            <v>290</v>
          </cell>
          <cell r="B307">
            <v>49369</v>
          </cell>
          <cell r="C307">
            <v>0</v>
          </cell>
          <cell r="D307">
            <v>118949.65043179374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2136979.0259076166</v>
          </cell>
        </row>
        <row r="308">
          <cell r="A308">
            <v>291</v>
          </cell>
          <cell r="B308">
            <v>49400</v>
          </cell>
          <cell r="C308">
            <v>0</v>
          </cell>
          <cell r="D308">
            <v>118949.65043179374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2136979.0259076166</v>
          </cell>
        </row>
        <row r="309">
          <cell r="A309">
            <v>292</v>
          </cell>
          <cell r="B309">
            <v>49430</v>
          </cell>
          <cell r="C309">
            <v>0</v>
          </cell>
          <cell r="D309">
            <v>118949.65043179374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2136979.0259076166</v>
          </cell>
        </row>
        <row r="310">
          <cell r="A310">
            <v>293</v>
          </cell>
          <cell r="B310">
            <v>49461</v>
          </cell>
          <cell r="C310">
            <v>0</v>
          </cell>
          <cell r="D310">
            <v>118949.65043179374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2136979.0259076166</v>
          </cell>
        </row>
        <row r="311">
          <cell r="A311">
            <v>294</v>
          </cell>
          <cell r="B311">
            <v>49491</v>
          </cell>
          <cell r="C311">
            <v>0</v>
          </cell>
          <cell r="D311">
            <v>118949.65043179374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2136979.0259076166</v>
          </cell>
        </row>
        <row r="312">
          <cell r="A312">
            <v>295</v>
          </cell>
          <cell r="B312">
            <v>49522</v>
          </cell>
          <cell r="C312">
            <v>0</v>
          </cell>
          <cell r="D312">
            <v>118949.65043179374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2136979.0259076166</v>
          </cell>
        </row>
        <row r="313">
          <cell r="A313">
            <v>296</v>
          </cell>
          <cell r="B313">
            <v>49553</v>
          </cell>
          <cell r="C313">
            <v>0</v>
          </cell>
          <cell r="D313">
            <v>118949.65043179374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2136979.0259076166</v>
          </cell>
        </row>
        <row r="314">
          <cell r="A314">
            <v>297</v>
          </cell>
          <cell r="B314">
            <v>49583</v>
          </cell>
          <cell r="C314">
            <v>0</v>
          </cell>
          <cell r="D314">
            <v>118949.65043179374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2136979.0259076166</v>
          </cell>
        </row>
        <row r="315">
          <cell r="A315">
            <v>298</v>
          </cell>
          <cell r="B315">
            <v>49614</v>
          </cell>
          <cell r="C315">
            <v>0</v>
          </cell>
          <cell r="D315">
            <v>118949.65043179374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2136979.0259076166</v>
          </cell>
        </row>
        <row r="316">
          <cell r="A316">
            <v>299</v>
          </cell>
          <cell r="B316">
            <v>49644</v>
          </cell>
          <cell r="C316">
            <v>0</v>
          </cell>
          <cell r="D316">
            <v>118949.65043179374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2136979.0259076166</v>
          </cell>
        </row>
        <row r="317">
          <cell r="A317">
            <v>300</v>
          </cell>
          <cell r="B317">
            <v>49675</v>
          </cell>
          <cell r="C317">
            <v>0</v>
          </cell>
          <cell r="D317">
            <v>118949.65043179374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2136979.0259076166</v>
          </cell>
        </row>
        <row r="318">
          <cell r="A318">
            <v>301</v>
          </cell>
          <cell r="B318">
            <v>49706</v>
          </cell>
          <cell r="C318">
            <v>0</v>
          </cell>
          <cell r="D318">
            <v>118949.65043179374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2136979.0259076166</v>
          </cell>
        </row>
        <row r="319">
          <cell r="A319">
            <v>302</v>
          </cell>
          <cell r="B319">
            <v>49735</v>
          </cell>
          <cell r="C319">
            <v>0</v>
          </cell>
          <cell r="D319">
            <v>118949.65043179374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2136979.0259076166</v>
          </cell>
        </row>
        <row r="320">
          <cell r="A320">
            <v>303</v>
          </cell>
          <cell r="B320">
            <v>49766</v>
          </cell>
          <cell r="C320">
            <v>0</v>
          </cell>
          <cell r="D320">
            <v>118949.65043179374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2136979.0259076166</v>
          </cell>
        </row>
        <row r="321">
          <cell r="A321">
            <v>304</v>
          </cell>
          <cell r="B321">
            <v>49796</v>
          </cell>
          <cell r="C321">
            <v>0</v>
          </cell>
          <cell r="D321">
            <v>118949.65043179374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2136979.0259076166</v>
          </cell>
        </row>
        <row r="322">
          <cell r="A322">
            <v>305</v>
          </cell>
          <cell r="B322">
            <v>49827</v>
          </cell>
          <cell r="C322">
            <v>0</v>
          </cell>
          <cell r="D322">
            <v>118949.65043179374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2136979.0259076166</v>
          </cell>
        </row>
        <row r="323">
          <cell r="A323">
            <v>306</v>
          </cell>
          <cell r="B323">
            <v>49857</v>
          </cell>
          <cell r="C323">
            <v>0</v>
          </cell>
          <cell r="D323">
            <v>118949.65043179374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2136979.0259076166</v>
          </cell>
        </row>
        <row r="324">
          <cell r="A324">
            <v>307</v>
          </cell>
          <cell r="B324">
            <v>49888</v>
          </cell>
          <cell r="C324">
            <v>0</v>
          </cell>
          <cell r="D324">
            <v>118949.65043179374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2136979.0259076166</v>
          </cell>
        </row>
        <row r="325">
          <cell r="A325">
            <v>308</v>
          </cell>
          <cell r="B325">
            <v>49919</v>
          </cell>
          <cell r="C325">
            <v>0</v>
          </cell>
          <cell r="D325">
            <v>118949.65043179374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2136979.0259076166</v>
          </cell>
        </row>
        <row r="326">
          <cell r="A326">
            <v>309</v>
          </cell>
          <cell r="B326">
            <v>49949</v>
          </cell>
          <cell r="C326">
            <v>0</v>
          </cell>
          <cell r="D326">
            <v>118949.65043179374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2136979.0259076166</v>
          </cell>
        </row>
        <row r="327">
          <cell r="A327">
            <v>310</v>
          </cell>
          <cell r="B327">
            <v>49980</v>
          </cell>
          <cell r="C327">
            <v>0</v>
          </cell>
          <cell r="D327">
            <v>118949.65043179374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2136979.0259076166</v>
          </cell>
        </row>
        <row r="328">
          <cell r="A328">
            <v>311</v>
          </cell>
          <cell r="B328">
            <v>50010</v>
          </cell>
          <cell r="C328">
            <v>0</v>
          </cell>
          <cell r="D328">
            <v>118949.65043179374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2136979.0259076166</v>
          </cell>
        </row>
        <row r="329">
          <cell r="A329">
            <v>312</v>
          </cell>
          <cell r="B329">
            <v>50041</v>
          </cell>
          <cell r="C329">
            <v>0</v>
          </cell>
          <cell r="D329">
            <v>118949.65043179374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2136979.0259076166</v>
          </cell>
        </row>
        <row r="330">
          <cell r="A330">
            <v>313</v>
          </cell>
          <cell r="B330">
            <v>50072</v>
          </cell>
          <cell r="C330">
            <v>0</v>
          </cell>
          <cell r="D330">
            <v>118949.65043179374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2136979.0259076166</v>
          </cell>
        </row>
        <row r="331">
          <cell r="A331">
            <v>314</v>
          </cell>
          <cell r="B331">
            <v>50100</v>
          </cell>
          <cell r="C331">
            <v>0</v>
          </cell>
          <cell r="D331">
            <v>118949.65043179374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2136979.0259076166</v>
          </cell>
        </row>
        <row r="332">
          <cell r="A332">
            <v>315</v>
          </cell>
          <cell r="B332">
            <v>50131</v>
          </cell>
          <cell r="C332">
            <v>0</v>
          </cell>
          <cell r="D332">
            <v>118949.65043179374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2136979.0259076166</v>
          </cell>
        </row>
        <row r="333">
          <cell r="A333">
            <v>316</v>
          </cell>
          <cell r="B333">
            <v>50161</v>
          </cell>
          <cell r="C333">
            <v>0</v>
          </cell>
          <cell r="D333">
            <v>118949.65043179374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2136979.0259076166</v>
          </cell>
        </row>
        <row r="334">
          <cell r="A334">
            <v>317</v>
          </cell>
          <cell r="B334">
            <v>50192</v>
          </cell>
          <cell r="C334">
            <v>0</v>
          </cell>
          <cell r="D334">
            <v>118949.65043179374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2136979.0259076166</v>
          </cell>
        </row>
        <row r="335">
          <cell r="A335">
            <v>318</v>
          </cell>
          <cell r="B335">
            <v>50222</v>
          </cell>
          <cell r="C335">
            <v>0</v>
          </cell>
          <cell r="D335">
            <v>118949.65043179374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2136979.0259076166</v>
          </cell>
        </row>
        <row r="336">
          <cell r="A336">
            <v>319</v>
          </cell>
          <cell r="B336">
            <v>50253</v>
          </cell>
          <cell r="C336">
            <v>0</v>
          </cell>
          <cell r="D336">
            <v>118949.65043179374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2136979.0259076166</v>
          </cell>
        </row>
        <row r="337">
          <cell r="A337">
            <v>320</v>
          </cell>
          <cell r="B337">
            <v>50284</v>
          </cell>
          <cell r="C337">
            <v>0</v>
          </cell>
          <cell r="D337">
            <v>118949.65043179374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2136979.0259076166</v>
          </cell>
        </row>
        <row r="338">
          <cell r="A338">
            <v>321</v>
          </cell>
          <cell r="B338">
            <v>50314</v>
          </cell>
          <cell r="C338">
            <v>0</v>
          </cell>
          <cell r="D338">
            <v>118949.65043179374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2136979.0259076166</v>
          </cell>
        </row>
        <row r="339">
          <cell r="A339">
            <v>322</v>
          </cell>
          <cell r="B339">
            <v>50345</v>
          </cell>
          <cell r="C339">
            <v>0</v>
          </cell>
          <cell r="D339">
            <v>118949.65043179374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2136979.0259076166</v>
          </cell>
        </row>
        <row r="340">
          <cell r="A340">
            <v>323</v>
          </cell>
          <cell r="B340">
            <v>50375</v>
          </cell>
          <cell r="C340">
            <v>0</v>
          </cell>
          <cell r="D340">
            <v>118949.65043179374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2136979.0259076166</v>
          </cell>
        </row>
        <row r="341">
          <cell r="A341">
            <v>324</v>
          </cell>
          <cell r="B341">
            <v>50406</v>
          </cell>
          <cell r="C341">
            <v>0</v>
          </cell>
          <cell r="D341">
            <v>118949.65043179374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2136979.0259076166</v>
          </cell>
        </row>
        <row r="342">
          <cell r="A342">
            <v>325</v>
          </cell>
          <cell r="B342">
            <v>50437</v>
          </cell>
          <cell r="C342">
            <v>0</v>
          </cell>
          <cell r="D342">
            <v>118949.65043179374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2136979.0259076166</v>
          </cell>
        </row>
        <row r="343">
          <cell r="A343">
            <v>326</v>
          </cell>
          <cell r="B343">
            <v>50465</v>
          </cell>
          <cell r="C343">
            <v>0</v>
          </cell>
          <cell r="D343">
            <v>118949.65043179374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2136979.0259076166</v>
          </cell>
        </row>
        <row r="344">
          <cell r="A344">
            <v>327</v>
          </cell>
          <cell r="B344">
            <v>50496</v>
          </cell>
          <cell r="C344">
            <v>0</v>
          </cell>
          <cell r="D344">
            <v>118949.65043179374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2136979.0259076166</v>
          </cell>
        </row>
        <row r="345">
          <cell r="A345">
            <v>328</v>
          </cell>
          <cell r="B345">
            <v>50526</v>
          </cell>
          <cell r="C345">
            <v>0</v>
          </cell>
          <cell r="D345">
            <v>118949.65043179374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2136979.0259076166</v>
          </cell>
        </row>
        <row r="346">
          <cell r="A346">
            <v>329</v>
          </cell>
          <cell r="B346">
            <v>50557</v>
          </cell>
          <cell r="C346">
            <v>0</v>
          </cell>
          <cell r="D346">
            <v>118949.65043179374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2136979.0259076166</v>
          </cell>
        </row>
        <row r="347">
          <cell r="A347">
            <v>330</v>
          </cell>
          <cell r="B347">
            <v>50587</v>
          </cell>
          <cell r="C347">
            <v>0</v>
          </cell>
          <cell r="D347">
            <v>118949.65043179374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2136979.0259076166</v>
          </cell>
        </row>
        <row r="348">
          <cell r="A348">
            <v>331</v>
          </cell>
          <cell r="B348">
            <v>50618</v>
          </cell>
          <cell r="C348">
            <v>0</v>
          </cell>
          <cell r="D348">
            <v>118949.65043179374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2136979.0259076166</v>
          </cell>
        </row>
        <row r="349">
          <cell r="A349">
            <v>332</v>
          </cell>
          <cell r="B349">
            <v>50649</v>
          </cell>
          <cell r="C349">
            <v>0</v>
          </cell>
          <cell r="D349">
            <v>118949.65043179374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2136979.0259076166</v>
          </cell>
        </row>
        <row r="350">
          <cell r="A350">
            <v>333</v>
          </cell>
          <cell r="B350">
            <v>50679</v>
          </cell>
          <cell r="C350">
            <v>0</v>
          </cell>
          <cell r="D350">
            <v>118949.65043179374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2136979.0259076166</v>
          </cell>
        </row>
        <row r="351">
          <cell r="A351">
            <v>334</v>
          </cell>
          <cell r="B351">
            <v>50710</v>
          </cell>
          <cell r="C351">
            <v>0</v>
          </cell>
          <cell r="D351">
            <v>118949.65043179374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2136979.0259076166</v>
          </cell>
        </row>
        <row r="352">
          <cell r="A352">
            <v>335</v>
          </cell>
          <cell r="B352">
            <v>50740</v>
          </cell>
          <cell r="C352">
            <v>0</v>
          </cell>
          <cell r="D352">
            <v>118949.65043179374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2136979.0259076166</v>
          </cell>
        </row>
        <row r="353">
          <cell r="A353">
            <v>336</v>
          </cell>
          <cell r="B353">
            <v>50771</v>
          </cell>
          <cell r="C353">
            <v>0</v>
          </cell>
          <cell r="D353">
            <v>118949.65043179374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2136979.0259076166</v>
          </cell>
        </row>
        <row r="354">
          <cell r="A354">
            <v>337</v>
          </cell>
          <cell r="B354">
            <v>50802</v>
          </cell>
          <cell r="C354">
            <v>0</v>
          </cell>
          <cell r="D354">
            <v>118949.65043179374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2136979.0259076166</v>
          </cell>
        </row>
        <row r="355">
          <cell r="A355">
            <v>338</v>
          </cell>
          <cell r="B355">
            <v>50830</v>
          </cell>
          <cell r="C355">
            <v>0</v>
          </cell>
          <cell r="D355">
            <v>118949.65043179374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2136979.0259076166</v>
          </cell>
        </row>
        <row r="356">
          <cell r="A356">
            <v>339</v>
          </cell>
          <cell r="B356">
            <v>50861</v>
          </cell>
          <cell r="C356">
            <v>0</v>
          </cell>
          <cell r="D356">
            <v>118949.65043179374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2136979.0259076166</v>
          </cell>
        </row>
        <row r="357">
          <cell r="A357">
            <v>340</v>
          </cell>
          <cell r="B357">
            <v>50891</v>
          </cell>
          <cell r="C357">
            <v>0</v>
          </cell>
          <cell r="D357">
            <v>118949.65043179374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2136979.0259076166</v>
          </cell>
        </row>
        <row r="358">
          <cell r="A358">
            <v>341</v>
          </cell>
          <cell r="B358">
            <v>50922</v>
          </cell>
          <cell r="C358">
            <v>0</v>
          </cell>
          <cell r="D358">
            <v>118949.65043179374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2136979.0259076166</v>
          </cell>
        </row>
        <row r="359">
          <cell r="A359">
            <v>342</v>
          </cell>
          <cell r="B359">
            <v>50952</v>
          </cell>
          <cell r="C359">
            <v>0</v>
          </cell>
          <cell r="D359">
            <v>118949.65043179374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2136979.0259076166</v>
          </cell>
        </row>
        <row r="360">
          <cell r="A360">
            <v>343</v>
          </cell>
          <cell r="B360">
            <v>50983</v>
          </cell>
          <cell r="C360">
            <v>0</v>
          </cell>
          <cell r="D360">
            <v>118949.65043179374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2136979.0259076166</v>
          </cell>
        </row>
        <row r="361">
          <cell r="A361">
            <v>344</v>
          </cell>
          <cell r="B361">
            <v>51014</v>
          </cell>
          <cell r="C361">
            <v>0</v>
          </cell>
          <cell r="D361">
            <v>118949.65043179374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2136979.0259076166</v>
          </cell>
        </row>
        <row r="362">
          <cell r="A362">
            <v>345</v>
          </cell>
          <cell r="B362">
            <v>51044</v>
          </cell>
          <cell r="C362">
            <v>0</v>
          </cell>
          <cell r="D362">
            <v>118949.65043179374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2136979.0259076166</v>
          </cell>
        </row>
        <row r="363">
          <cell r="A363">
            <v>346</v>
          </cell>
          <cell r="B363">
            <v>51075</v>
          </cell>
          <cell r="C363">
            <v>0</v>
          </cell>
          <cell r="D363">
            <v>118949.65043179374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2136979.0259076166</v>
          </cell>
        </row>
        <row r="364">
          <cell r="A364">
            <v>347</v>
          </cell>
          <cell r="B364">
            <v>51105</v>
          </cell>
          <cell r="C364">
            <v>0</v>
          </cell>
          <cell r="D364">
            <v>118949.65043179374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2136979.0259076166</v>
          </cell>
        </row>
        <row r="365">
          <cell r="A365">
            <v>348</v>
          </cell>
          <cell r="B365">
            <v>51136</v>
          </cell>
          <cell r="C365">
            <v>0</v>
          </cell>
          <cell r="D365">
            <v>118949.65043179374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2136979.0259076166</v>
          </cell>
        </row>
        <row r="366">
          <cell r="A366">
            <v>349</v>
          </cell>
          <cell r="B366">
            <v>51167</v>
          </cell>
          <cell r="C366">
            <v>0</v>
          </cell>
          <cell r="D366">
            <v>118949.65043179374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2136979.0259076166</v>
          </cell>
        </row>
        <row r="367">
          <cell r="A367">
            <v>350</v>
          </cell>
          <cell r="B367">
            <v>51196</v>
          </cell>
          <cell r="C367">
            <v>0</v>
          </cell>
          <cell r="D367">
            <v>118949.65043179374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2136979.0259076166</v>
          </cell>
        </row>
        <row r="368">
          <cell r="A368">
            <v>351</v>
          </cell>
          <cell r="B368">
            <v>51227</v>
          </cell>
          <cell r="C368">
            <v>0</v>
          </cell>
          <cell r="D368">
            <v>118949.65043179374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2136979.0259076166</v>
          </cell>
        </row>
        <row r="369">
          <cell r="A369">
            <v>352</v>
          </cell>
          <cell r="B369">
            <v>51257</v>
          </cell>
          <cell r="C369">
            <v>0</v>
          </cell>
          <cell r="D369">
            <v>118949.65043179374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2136979.0259076166</v>
          </cell>
        </row>
        <row r="370">
          <cell r="A370">
            <v>353</v>
          </cell>
          <cell r="B370">
            <v>51288</v>
          </cell>
          <cell r="C370">
            <v>0</v>
          </cell>
          <cell r="D370">
            <v>118949.65043179374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2136979.0259076166</v>
          </cell>
        </row>
        <row r="371">
          <cell r="A371">
            <v>354</v>
          </cell>
          <cell r="B371">
            <v>51318</v>
          </cell>
          <cell r="C371">
            <v>0</v>
          </cell>
          <cell r="D371">
            <v>118949.65043179374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2136979.0259076166</v>
          </cell>
        </row>
        <row r="372">
          <cell r="A372">
            <v>355</v>
          </cell>
          <cell r="B372">
            <v>51349</v>
          </cell>
          <cell r="C372">
            <v>0</v>
          </cell>
          <cell r="D372">
            <v>118949.65043179374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2136979.0259076166</v>
          </cell>
        </row>
        <row r="373">
          <cell r="A373">
            <v>356</v>
          </cell>
          <cell r="B373">
            <v>51380</v>
          </cell>
          <cell r="C373">
            <v>0</v>
          </cell>
          <cell r="D373">
            <v>118949.65043179374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2136979.0259076166</v>
          </cell>
        </row>
        <row r="374">
          <cell r="A374">
            <v>357</v>
          </cell>
          <cell r="B374">
            <v>51410</v>
          </cell>
          <cell r="C374">
            <v>0</v>
          </cell>
          <cell r="D374">
            <v>118949.65043179374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2136979.0259076166</v>
          </cell>
        </row>
        <row r="375">
          <cell r="A375">
            <v>358</v>
          </cell>
          <cell r="B375">
            <v>51441</v>
          </cell>
          <cell r="C375">
            <v>0</v>
          </cell>
          <cell r="D375">
            <v>118949.65043179374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2136979.0259076166</v>
          </cell>
        </row>
        <row r="376">
          <cell r="A376">
            <v>359</v>
          </cell>
          <cell r="B376">
            <v>51471</v>
          </cell>
          <cell r="C376">
            <v>0</v>
          </cell>
          <cell r="D376">
            <v>118949.65043179374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2136979.0259076166</v>
          </cell>
        </row>
        <row r="377">
          <cell r="A377">
            <v>360</v>
          </cell>
          <cell r="B377">
            <v>51502</v>
          </cell>
          <cell r="C377">
            <v>0</v>
          </cell>
          <cell r="D377">
            <v>118949.65043179374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2136979.0259076166</v>
          </cell>
        </row>
        <row r="378">
          <cell r="A378">
            <v>361</v>
          </cell>
          <cell r="B378">
            <v>51533</v>
          </cell>
          <cell r="C378">
            <v>0</v>
          </cell>
          <cell r="D378">
            <v>118949.65043179374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2136979.0259076166</v>
          </cell>
        </row>
        <row r="379">
          <cell r="A379">
            <v>362</v>
          </cell>
          <cell r="B379">
            <v>51561</v>
          </cell>
          <cell r="C379">
            <v>0</v>
          </cell>
          <cell r="D379">
            <v>118949.65043179374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2136979.0259076166</v>
          </cell>
        </row>
        <row r="380">
          <cell r="A380">
            <v>363</v>
          </cell>
          <cell r="B380">
            <v>51592</v>
          </cell>
          <cell r="C380">
            <v>0</v>
          </cell>
          <cell r="D380">
            <v>118949.65043179374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2136979.0259076166</v>
          </cell>
        </row>
        <row r="381">
          <cell r="A381">
            <v>364</v>
          </cell>
          <cell r="B381">
            <v>51622</v>
          </cell>
          <cell r="C381">
            <v>0</v>
          </cell>
          <cell r="D381">
            <v>118949.65043179374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2136979.0259076166</v>
          </cell>
        </row>
        <row r="382">
          <cell r="A382">
            <v>365</v>
          </cell>
          <cell r="B382">
            <v>51653</v>
          </cell>
          <cell r="C382">
            <v>0</v>
          </cell>
          <cell r="D382">
            <v>118949.65043179374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2136979.0259076166</v>
          </cell>
        </row>
        <row r="383">
          <cell r="A383">
            <v>366</v>
          </cell>
          <cell r="B383">
            <v>51683</v>
          </cell>
          <cell r="C383">
            <v>0</v>
          </cell>
          <cell r="D383">
            <v>118949.65043179374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2136979.0259076166</v>
          </cell>
        </row>
        <row r="384">
          <cell r="A384">
            <v>367</v>
          </cell>
          <cell r="B384">
            <v>51714</v>
          </cell>
          <cell r="C384">
            <v>0</v>
          </cell>
          <cell r="D384">
            <v>118949.65043179374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2136979.0259076166</v>
          </cell>
        </row>
        <row r="385">
          <cell r="A385">
            <v>368</v>
          </cell>
          <cell r="B385">
            <v>51745</v>
          </cell>
          <cell r="C385">
            <v>0</v>
          </cell>
          <cell r="D385">
            <v>118949.65043179374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2136979.0259076166</v>
          </cell>
        </row>
        <row r="386">
          <cell r="A386">
            <v>369</v>
          </cell>
          <cell r="B386">
            <v>51775</v>
          </cell>
          <cell r="C386">
            <v>0</v>
          </cell>
          <cell r="D386">
            <v>118949.65043179374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2136979.0259076166</v>
          </cell>
        </row>
        <row r="387">
          <cell r="A387">
            <v>370</v>
          </cell>
          <cell r="B387">
            <v>51806</v>
          </cell>
          <cell r="C387">
            <v>0</v>
          </cell>
          <cell r="D387">
            <v>118949.65043179374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2136979.0259076166</v>
          </cell>
        </row>
        <row r="388">
          <cell r="A388">
            <v>371</v>
          </cell>
          <cell r="B388">
            <v>51836</v>
          </cell>
          <cell r="C388">
            <v>0</v>
          </cell>
          <cell r="D388">
            <v>118949.65043179374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2136979.0259076166</v>
          </cell>
        </row>
        <row r="389">
          <cell r="A389">
            <v>372</v>
          </cell>
          <cell r="B389">
            <v>51867</v>
          </cell>
          <cell r="C389">
            <v>0</v>
          </cell>
          <cell r="D389">
            <v>118949.65043179374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2136979.0259076166</v>
          </cell>
        </row>
        <row r="390">
          <cell r="A390">
            <v>373</v>
          </cell>
          <cell r="B390">
            <v>51898</v>
          </cell>
          <cell r="C390">
            <v>0</v>
          </cell>
          <cell r="D390">
            <v>118949.65043179374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2136979.0259076166</v>
          </cell>
        </row>
        <row r="391">
          <cell r="A391">
            <v>374</v>
          </cell>
          <cell r="B391">
            <v>51926</v>
          </cell>
          <cell r="C391">
            <v>0</v>
          </cell>
          <cell r="D391">
            <v>118949.65043179374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2136979.0259076166</v>
          </cell>
        </row>
        <row r="392">
          <cell r="A392">
            <v>375</v>
          </cell>
          <cell r="B392">
            <v>51957</v>
          </cell>
          <cell r="C392">
            <v>0</v>
          </cell>
          <cell r="D392">
            <v>118949.65043179374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2136979.0259076166</v>
          </cell>
        </row>
        <row r="393">
          <cell r="A393">
            <v>376</v>
          </cell>
          <cell r="B393">
            <v>51987</v>
          </cell>
          <cell r="C393">
            <v>0</v>
          </cell>
          <cell r="D393">
            <v>118949.65043179374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2136979.0259076166</v>
          </cell>
        </row>
        <row r="394">
          <cell r="A394">
            <v>377</v>
          </cell>
          <cell r="B394">
            <v>52018</v>
          </cell>
          <cell r="C394">
            <v>0</v>
          </cell>
          <cell r="D394">
            <v>118949.65043179374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2136979.0259076166</v>
          </cell>
        </row>
        <row r="395">
          <cell r="A395">
            <v>378</v>
          </cell>
          <cell r="B395">
            <v>52048</v>
          </cell>
          <cell r="C395">
            <v>0</v>
          </cell>
          <cell r="D395">
            <v>118949.65043179374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2136979.0259076166</v>
          </cell>
        </row>
        <row r="396">
          <cell r="A396">
            <v>379</v>
          </cell>
          <cell r="B396">
            <v>52079</v>
          </cell>
          <cell r="C396">
            <v>0</v>
          </cell>
          <cell r="D396">
            <v>118949.65043179374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2136979.0259076166</v>
          </cell>
        </row>
        <row r="397">
          <cell r="A397">
            <v>380</v>
          </cell>
          <cell r="B397">
            <v>52110</v>
          </cell>
          <cell r="C397">
            <v>0</v>
          </cell>
          <cell r="D397">
            <v>118949.65043179374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2136979.0259076166</v>
          </cell>
        </row>
        <row r="398">
          <cell r="A398">
            <v>381</v>
          </cell>
          <cell r="B398">
            <v>52140</v>
          </cell>
          <cell r="C398">
            <v>0</v>
          </cell>
          <cell r="D398">
            <v>118949.65043179374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2136979.0259076166</v>
          </cell>
        </row>
        <row r="399">
          <cell r="A399">
            <v>382</v>
          </cell>
          <cell r="B399">
            <v>52171</v>
          </cell>
          <cell r="C399">
            <v>0</v>
          </cell>
          <cell r="D399">
            <v>118949.65043179374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2136979.0259076166</v>
          </cell>
        </row>
        <row r="400">
          <cell r="A400">
            <v>383</v>
          </cell>
          <cell r="B400">
            <v>52201</v>
          </cell>
          <cell r="C400">
            <v>0</v>
          </cell>
          <cell r="D400">
            <v>118949.65043179374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2136979.0259076166</v>
          </cell>
        </row>
        <row r="401">
          <cell r="A401">
            <v>384</v>
          </cell>
          <cell r="B401">
            <v>52232</v>
          </cell>
          <cell r="C401">
            <v>0</v>
          </cell>
          <cell r="D401">
            <v>118949.65043179374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2136979.0259076166</v>
          </cell>
        </row>
        <row r="402">
          <cell r="A402">
            <v>385</v>
          </cell>
          <cell r="B402">
            <v>52263</v>
          </cell>
          <cell r="C402">
            <v>0</v>
          </cell>
          <cell r="D402">
            <v>118949.65043179374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2136979.0259076166</v>
          </cell>
        </row>
        <row r="403">
          <cell r="A403">
            <v>386</v>
          </cell>
          <cell r="B403">
            <v>52291</v>
          </cell>
          <cell r="C403">
            <v>0</v>
          </cell>
          <cell r="D403">
            <v>118949.65043179374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2136979.0259076166</v>
          </cell>
        </row>
        <row r="404">
          <cell r="A404">
            <v>387</v>
          </cell>
          <cell r="B404">
            <v>52322</v>
          </cell>
          <cell r="C404">
            <v>0</v>
          </cell>
          <cell r="D404">
            <v>118949.65043179374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2136979.0259076166</v>
          </cell>
        </row>
        <row r="405">
          <cell r="A405">
            <v>388</v>
          </cell>
          <cell r="B405">
            <v>52352</v>
          </cell>
          <cell r="C405">
            <v>0</v>
          </cell>
          <cell r="D405">
            <v>118949.65043179374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2136979.0259076166</v>
          </cell>
        </row>
        <row r="406">
          <cell r="A406">
            <v>389</v>
          </cell>
          <cell r="B406">
            <v>52383</v>
          </cell>
          <cell r="C406">
            <v>0</v>
          </cell>
          <cell r="D406">
            <v>118949.65043179374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2136979.0259076166</v>
          </cell>
        </row>
        <row r="407">
          <cell r="A407">
            <v>390</v>
          </cell>
          <cell r="B407">
            <v>52413</v>
          </cell>
          <cell r="C407">
            <v>0</v>
          </cell>
          <cell r="D407">
            <v>118949.65043179374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2136979.0259076166</v>
          </cell>
        </row>
        <row r="408">
          <cell r="A408">
            <v>391</v>
          </cell>
          <cell r="B408">
            <v>52444</v>
          </cell>
          <cell r="C408">
            <v>0</v>
          </cell>
          <cell r="D408">
            <v>118949.65043179374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2136979.0259076166</v>
          </cell>
        </row>
        <row r="409">
          <cell r="A409">
            <v>392</v>
          </cell>
          <cell r="B409">
            <v>52475</v>
          </cell>
          <cell r="C409">
            <v>0</v>
          </cell>
          <cell r="D409">
            <v>118949.65043179374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2136979.0259076166</v>
          </cell>
        </row>
        <row r="410">
          <cell r="A410">
            <v>393</v>
          </cell>
          <cell r="B410">
            <v>52505</v>
          </cell>
          <cell r="C410">
            <v>0</v>
          </cell>
          <cell r="D410">
            <v>118949.65043179374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2136979.0259076166</v>
          </cell>
        </row>
        <row r="411">
          <cell r="A411">
            <v>394</v>
          </cell>
          <cell r="B411">
            <v>52536</v>
          </cell>
          <cell r="C411">
            <v>0</v>
          </cell>
          <cell r="D411">
            <v>118949.65043179374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2136979.0259076166</v>
          </cell>
        </row>
        <row r="412">
          <cell r="A412">
            <v>395</v>
          </cell>
          <cell r="B412">
            <v>52566</v>
          </cell>
          <cell r="C412">
            <v>0</v>
          </cell>
          <cell r="D412">
            <v>118949.65043179374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2136979.0259076166</v>
          </cell>
        </row>
        <row r="413">
          <cell r="A413">
            <v>396</v>
          </cell>
          <cell r="B413">
            <v>52597</v>
          </cell>
          <cell r="C413">
            <v>0</v>
          </cell>
          <cell r="D413">
            <v>118949.65043179374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2136979.0259076166</v>
          </cell>
        </row>
        <row r="414">
          <cell r="A414">
            <v>397</v>
          </cell>
          <cell r="B414">
            <v>52628</v>
          </cell>
          <cell r="C414">
            <v>0</v>
          </cell>
          <cell r="D414">
            <v>118949.65043179374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2136979.0259076166</v>
          </cell>
        </row>
        <row r="415">
          <cell r="A415">
            <v>398</v>
          </cell>
          <cell r="B415">
            <v>52657</v>
          </cell>
          <cell r="C415">
            <v>0</v>
          </cell>
          <cell r="D415">
            <v>118949.65043179374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2136979.0259076166</v>
          </cell>
        </row>
        <row r="416">
          <cell r="A416">
            <v>399</v>
          </cell>
          <cell r="B416">
            <v>52688</v>
          </cell>
          <cell r="C416">
            <v>0</v>
          </cell>
          <cell r="D416">
            <v>118949.65043179374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2136979.0259076166</v>
          </cell>
        </row>
        <row r="417">
          <cell r="A417">
            <v>400</v>
          </cell>
          <cell r="B417">
            <v>52718</v>
          </cell>
          <cell r="C417">
            <v>0</v>
          </cell>
          <cell r="D417">
            <v>118949.65043179374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2136979.0259076166</v>
          </cell>
        </row>
        <row r="418">
          <cell r="A418">
            <v>401</v>
          </cell>
          <cell r="B418">
            <v>52749</v>
          </cell>
          <cell r="C418">
            <v>0</v>
          </cell>
          <cell r="D418">
            <v>118949.65043179374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2136979.0259076166</v>
          </cell>
        </row>
        <row r="419">
          <cell r="A419">
            <v>402</v>
          </cell>
          <cell r="B419">
            <v>52779</v>
          </cell>
          <cell r="C419">
            <v>0</v>
          </cell>
          <cell r="D419">
            <v>118949.65043179374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2136979.0259076166</v>
          </cell>
        </row>
        <row r="420">
          <cell r="A420">
            <v>403</v>
          </cell>
          <cell r="B420">
            <v>52810</v>
          </cell>
          <cell r="C420">
            <v>0</v>
          </cell>
          <cell r="D420">
            <v>118949.65043179374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2136979.0259076166</v>
          </cell>
        </row>
        <row r="421">
          <cell r="A421">
            <v>404</v>
          </cell>
          <cell r="B421">
            <v>52841</v>
          </cell>
          <cell r="C421">
            <v>0</v>
          </cell>
          <cell r="D421">
            <v>118949.65043179374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2136979.0259076166</v>
          </cell>
        </row>
        <row r="422">
          <cell r="A422">
            <v>405</v>
          </cell>
          <cell r="B422">
            <v>52871</v>
          </cell>
          <cell r="C422">
            <v>0</v>
          </cell>
          <cell r="D422">
            <v>118949.65043179374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2136979.0259076166</v>
          </cell>
        </row>
        <row r="423">
          <cell r="A423">
            <v>406</v>
          </cell>
          <cell r="B423">
            <v>52902</v>
          </cell>
          <cell r="C423">
            <v>0</v>
          </cell>
          <cell r="D423">
            <v>118949.65043179374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2136979.0259076166</v>
          </cell>
        </row>
        <row r="424">
          <cell r="A424">
            <v>407</v>
          </cell>
          <cell r="B424">
            <v>52932</v>
          </cell>
          <cell r="C424">
            <v>0</v>
          </cell>
          <cell r="D424">
            <v>118949.65043179374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2136979.0259076166</v>
          </cell>
        </row>
        <row r="425">
          <cell r="A425">
            <v>408</v>
          </cell>
          <cell r="B425">
            <v>52963</v>
          </cell>
          <cell r="C425">
            <v>0</v>
          </cell>
          <cell r="D425">
            <v>118949.65043179374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2136979.0259076166</v>
          </cell>
        </row>
        <row r="426">
          <cell r="A426">
            <v>409</v>
          </cell>
          <cell r="B426">
            <v>52994</v>
          </cell>
          <cell r="C426">
            <v>0</v>
          </cell>
          <cell r="D426">
            <v>118949.65043179374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2136979.0259076166</v>
          </cell>
        </row>
        <row r="427">
          <cell r="A427">
            <v>410</v>
          </cell>
          <cell r="B427">
            <v>53022</v>
          </cell>
          <cell r="C427">
            <v>0</v>
          </cell>
          <cell r="D427">
            <v>118949.65043179374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2136979.0259076166</v>
          </cell>
        </row>
        <row r="428">
          <cell r="A428">
            <v>411</v>
          </cell>
          <cell r="B428">
            <v>53053</v>
          </cell>
          <cell r="C428">
            <v>0</v>
          </cell>
          <cell r="D428">
            <v>118949.65043179374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2136979.0259076166</v>
          </cell>
        </row>
        <row r="429">
          <cell r="A429">
            <v>412</v>
          </cell>
          <cell r="B429">
            <v>53083</v>
          </cell>
          <cell r="C429">
            <v>0</v>
          </cell>
          <cell r="D429">
            <v>118949.65043179374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2136979.0259076166</v>
          </cell>
        </row>
        <row r="430">
          <cell r="A430">
            <v>413</v>
          </cell>
          <cell r="B430">
            <v>53114</v>
          </cell>
          <cell r="C430">
            <v>0</v>
          </cell>
          <cell r="D430">
            <v>118949.65043179374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2136979.0259076166</v>
          </cell>
        </row>
        <row r="431">
          <cell r="A431">
            <v>414</v>
          </cell>
          <cell r="B431">
            <v>53144</v>
          </cell>
          <cell r="C431">
            <v>0</v>
          </cell>
          <cell r="D431">
            <v>118949.65043179374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2136979.0259076166</v>
          </cell>
        </row>
        <row r="432">
          <cell r="A432">
            <v>415</v>
          </cell>
          <cell r="B432">
            <v>53175</v>
          </cell>
          <cell r="C432">
            <v>0</v>
          </cell>
          <cell r="D432">
            <v>118949.65043179374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2136979.0259076166</v>
          </cell>
        </row>
        <row r="433">
          <cell r="A433">
            <v>416</v>
          </cell>
          <cell r="B433">
            <v>53206</v>
          </cell>
          <cell r="C433">
            <v>0</v>
          </cell>
          <cell r="D433">
            <v>118949.65043179374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2136979.0259076166</v>
          </cell>
        </row>
        <row r="434">
          <cell r="A434">
            <v>417</v>
          </cell>
          <cell r="B434">
            <v>53236</v>
          </cell>
          <cell r="C434">
            <v>0</v>
          </cell>
          <cell r="D434">
            <v>118949.65043179374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2136979.0259076166</v>
          </cell>
        </row>
        <row r="435">
          <cell r="A435">
            <v>418</v>
          </cell>
          <cell r="B435">
            <v>53267</v>
          </cell>
          <cell r="C435">
            <v>0</v>
          </cell>
          <cell r="D435">
            <v>118949.65043179374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2136979.0259076166</v>
          </cell>
        </row>
        <row r="436">
          <cell r="A436">
            <v>419</v>
          </cell>
          <cell r="B436">
            <v>53297</v>
          </cell>
          <cell r="C436">
            <v>0</v>
          </cell>
          <cell r="D436">
            <v>118949.65043179374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2136979.0259076166</v>
          </cell>
        </row>
        <row r="437">
          <cell r="A437">
            <v>420</v>
          </cell>
          <cell r="B437">
            <v>53328</v>
          </cell>
          <cell r="C437">
            <v>0</v>
          </cell>
          <cell r="D437">
            <v>118949.65043179374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2136979.0259076166</v>
          </cell>
        </row>
        <row r="438">
          <cell r="A438">
            <v>421</v>
          </cell>
          <cell r="B438">
            <v>53359</v>
          </cell>
          <cell r="C438">
            <v>0</v>
          </cell>
          <cell r="D438">
            <v>118949.65043179374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2136979.0259076166</v>
          </cell>
        </row>
        <row r="439">
          <cell r="A439">
            <v>422</v>
          </cell>
          <cell r="B439">
            <v>53387</v>
          </cell>
          <cell r="C439">
            <v>0</v>
          </cell>
          <cell r="D439">
            <v>118949.65043179374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2136979.0259076166</v>
          </cell>
        </row>
        <row r="440">
          <cell r="A440">
            <v>423</v>
          </cell>
          <cell r="B440">
            <v>53418</v>
          </cell>
          <cell r="C440">
            <v>0</v>
          </cell>
          <cell r="D440">
            <v>118949.65043179374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2136979.0259076166</v>
          </cell>
        </row>
        <row r="441">
          <cell r="A441">
            <v>424</v>
          </cell>
          <cell r="B441">
            <v>53448</v>
          </cell>
          <cell r="C441">
            <v>0</v>
          </cell>
          <cell r="D441">
            <v>118949.65043179374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2136979.0259076166</v>
          </cell>
        </row>
        <row r="442">
          <cell r="A442">
            <v>425</v>
          </cell>
          <cell r="B442">
            <v>53479</v>
          </cell>
          <cell r="C442">
            <v>0</v>
          </cell>
          <cell r="D442">
            <v>118949.65043179374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2136979.0259076166</v>
          </cell>
        </row>
        <row r="443">
          <cell r="A443">
            <v>426</v>
          </cell>
          <cell r="B443">
            <v>53509</v>
          </cell>
          <cell r="C443">
            <v>0</v>
          </cell>
          <cell r="D443">
            <v>118949.65043179374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2136979.0259076166</v>
          </cell>
        </row>
        <row r="444">
          <cell r="A444">
            <v>427</v>
          </cell>
          <cell r="B444">
            <v>53540</v>
          </cell>
          <cell r="C444">
            <v>0</v>
          </cell>
          <cell r="D444">
            <v>118949.65043179374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2136979.0259076166</v>
          </cell>
        </row>
        <row r="445">
          <cell r="A445">
            <v>428</v>
          </cell>
          <cell r="B445">
            <v>53571</v>
          </cell>
          <cell r="C445">
            <v>0</v>
          </cell>
          <cell r="D445">
            <v>118949.65043179374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2136979.0259076166</v>
          </cell>
        </row>
        <row r="446">
          <cell r="A446">
            <v>429</v>
          </cell>
          <cell r="B446">
            <v>53601</v>
          </cell>
          <cell r="C446">
            <v>0</v>
          </cell>
          <cell r="D446">
            <v>118949.65043179374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2136979.0259076166</v>
          </cell>
        </row>
        <row r="447">
          <cell r="A447">
            <v>430</v>
          </cell>
          <cell r="B447">
            <v>53632</v>
          </cell>
          <cell r="C447">
            <v>0</v>
          </cell>
          <cell r="D447">
            <v>118949.65043179374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2136979.0259076166</v>
          </cell>
        </row>
        <row r="448">
          <cell r="A448">
            <v>431</v>
          </cell>
          <cell r="B448">
            <v>53662</v>
          </cell>
          <cell r="C448">
            <v>0</v>
          </cell>
          <cell r="D448">
            <v>118949.65043179374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2136979.0259076166</v>
          </cell>
        </row>
        <row r="449">
          <cell r="A449">
            <v>432</v>
          </cell>
          <cell r="B449">
            <v>53693</v>
          </cell>
          <cell r="C449">
            <v>0</v>
          </cell>
          <cell r="D449">
            <v>118949.65043179374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2136979.0259076166</v>
          </cell>
        </row>
        <row r="450">
          <cell r="A450">
            <v>433</v>
          </cell>
          <cell r="B450">
            <v>53724</v>
          </cell>
          <cell r="C450">
            <v>0</v>
          </cell>
          <cell r="D450">
            <v>118949.65043179374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2136979.0259076166</v>
          </cell>
        </row>
        <row r="451">
          <cell r="A451">
            <v>434</v>
          </cell>
          <cell r="B451">
            <v>53752</v>
          </cell>
          <cell r="C451">
            <v>0</v>
          </cell>
          <cell r="D451">
            <v>118949.65043179374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2136979.0259076166</v>
          </cell>
        </row>
        <row r="452">
          <cell r="A452">
            <v>435</v>
          </cell>
          <cell r="B452">
            <v>53783</v>
          </cell>
          <cell r="C452">
            <v>0</v>
          </cell>
          <cell r="D452">
            <v>118949.65043179374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2136979.0259076166</v>
          </cell>
        </row>
        <row r="453">
          <cell r="A453">
            <v>436</v>
          </cell>
          <cell r="B453">
            <v>53813</v>
          </cell>
          <cell r="C453">
            <v>0</v>
          </cell>
          <cell r="D453">
            <v>118949.65043179374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2136979.0259076166</v>
          </cell>
        </row>
        <row r="454">
          <cell r="A454">
            <v>437</v>
          </cell>
          <cell r="B454">
            <v>53844</v>
          </cell>
          <cell r="C454">
            <v>0</v>
          </cell>
          <cell r="D454">
            <v>118949.65043179374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2136979.0259076166</v>
          </cell>
        </row>
        <row r="455">
          <cell r="A455">
            <v>438</v>
          </cell>
          <cell r="B455">
            <v>53874</v>
          </cell>
          <cell r="C455">
            <v>0</v>
          </cell>
          <cell r="D455">
            <v>118949.65043179374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2136979.0259076166</v>
          </cell>
        </row>
        <row r="456">
          <cell r="A456">
            <v>439</v>
          </cell>
          <cell r="B456">
            <v>53905</v>
          </cell>
          <cell r="C456">
            <v>0</v>
          </cell>
          <cell r="D456">
            <v>118949.65043179374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2136979.0259076166</v>
          </cell>
        </row>
        <row r="457">
          <cell r="A457">
            <v>440</v>
          </cell>
          <cell r="B457">
            <v>53936</v>
          </cell>
          <cell r="C457">
            <v>0</v>
          </cell>
          <cell r="D457">
            <v>118949.65043179374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2136979.0259076166</v>
          </cell>
        </row>
        <row r="458">
          <cell r="A458">
            <v>441</v>
          </cell>
          <cell r="B458">
            <v>53966</v>
          </cell>
          <cell r="C458">
            <v>0</v>
          </cell>
          <cell r="D458">
            <v>118949.65043179374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2136979.0259076166</v>
          </cell>
        </row>
        <row r="459">
          <cell r="A459">
            <v>442</v>
          </cell>
          <cell r="B459">
            <v>53997</v>
          </cell>
          <cell r="C459">
            <v>0</v>
          </cell>
          <cell r="D459">
            <v>118949.65043179374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2136979.0259076166</v>
          </cell>
        </row>
        <row r="460">
          <cell r="A460">
            <v>443</v>
          </cell>
          <cell r="B460">
            <v>54027</v>
          </cell>
          <cell r="C460">
            <v>0</v>
          </cell>
          <cell r="D460">
            <v>118949.65043179374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2136979.0259076166</v>
          </cell>
        </row>
        <row r="461">
          <cell r="A461">
            <v>444</v>
          </cell>
          <cell r="B461">
            <v>54058</v>
          </cell>
          <cell r="C461">
            <v>0</v>
          </cell>
          <cell r="D461">
            <v>118949.65043179374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2136979.0259076166</v>
          </cell>
        </row>
        <row r="462">
          <cell r="A462">
            <v>445</v>
          </cell>
          <cell r="B462">
            <v>54089</v>
          </cell>
          <cell r="C462">
            <v>0</v>
          </cell>
          <cell r="D462">
            <v>118949.65043179374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2136979.0259076166</v>
          </cell>
        </row>
        <row r="463">
          <cell r="A463">
            <v>446</v>
          </cell>
          <cell r="B463">
            <v>54118</v>
          </cell>
          <cell r="C463">
            <v>0</v>
          </cell>
          <cell r="D463">
            <v>118949.65043179374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2136979.0259076166</v>
          </cell>
        </row>
        <row r="464">
          <cell r="A464">
            <v>447</v>
          </cell>
          <cell r="B464">
            <v>54149</v>
          </cell>
          <cell r="C464">
            <v>0</v>
          </cell>
          <cell r="D464">
            <v>118949.65043179374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2136979.0259076166</v>
          </cell>
        </row>
        <row r="465">
          <cell r="A465">
            <v>448</v>
          </cell>
          <cell r="B465">
            <v>54179</v>
          </cell>
          <cell r="C465">
            <v>0</v>
          </cell>
          <cell r="D465">
            <v>118949.65043179374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2136979.0259076166</v>
          </cell>
        </row>
        <row r="466">
          <cell r="A466">
            <v>449</v>
          </cell>
          <cell r="B466">
            <v>54210</v>
          </cell>
          <cell r="C466">
            <v>0</v>
          </cell>
          <cell r="D466">
            <v>118949.65043179374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2136979.0259076166</v>
          </cell>
        </row>
        <row r="467">
          <cell r="A467">
            <v>450</v>
          </cell>
          <cell r="B467">
            <v>54240</v>
          </cell>
          <cell r="C467">
            <v>0</v>
          </cell>
          <cell r="D467">
            <v>118949.65043179374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2136979.0259076166</v>
          </cell>
        </row>
        <row r="468">
          <cell r="A468">
            <v>451</v>
          </cell>
          <cell r="B468">
            <v>54271</v>
          </cell>
          <cell r="C468">
            <v>0</v>
          </cell>
          <cell r="D468">
            <v>118949.65043179374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2136979.0259076166</v>
          </cell>
        </row>
        <row r="469">
          <cell r="A469">
            <v>452</v>
          </cell>
          <cell r="B469">
            <v>54302</v>
          </cell>
          <cell r="C469">
            <v>0</v>
          </cell>
          <cell r="D469">
            <v>118949.65043179374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2136979.0259076166</v>
          </cell>
        </row>
        <row r="470">
          <cell r="A470">
            <v>453</v>
          </cell>
          <cell r="B470">
            <v>54332</v>
          </cell>
          <cell r="C470">
            <v>0</v>
          </cell>
          <cell r="D470">
            <v>118949.65043179374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2136979.0259076166</v>
          </cell>
        </row>
        <row r="471">
          <cell r="A471">
            <v>454</v>
          </cell>
          <cell r="B471">
            <v>54363</v>
          </cell>
          <cell r="C471">
            <v>0</v>
          </cell>
          <cell r="D471">
            <v>118949.65043179374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2136979.0259076166</v>
          </cell>
        </row>
        <row r="472">
          <cell r="A472">
            <v>455</v>
          </cell>
          <cell r="B472">
            <v>54393</v>
          </cell>
          <cell r="C472">
            <v>0</v>
          </cell>
          <cell r="D472">
            <v>118949.65043179374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2136979.0259076166</v>
          </cell>
        </row>
        <row r="473">
          <cell r="A473">
            <v>456</v>
          </cell>
          <cell r="B473">
            <v>54424</v>
          </cell>
          <cell r="C473">
            <v>0</v>
          </cell>
          <cell r="D473">
            <v>118949.65043179374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2136979.0259076166</v>
          </cell>
        </row>
        <row r="474">
          <cell r="A474">
            <v>457</v>
          </cell>
          <cell r="B474">
            <v>54455</v>
          </cell>
          <cell r="C474">
            <v>0</v>
          </cell>
          <cell r="D474">
            <v>118949.65043179374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2136979.0259076166</v>
          </cell>
        </row>
        <row r="475">
          <cell r="A475">
            <v>458</v>
          </cell>
          <cell r="B475">
            <v>54483</v>
          </cell>
          <cell r="C475">
            <v>0</v>
          </cell>
          <cell r="D475">
            <v>118949.65043179374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2136979.0259076166</v>
          </cell>
        </row>
        <row r="476">
          <cell r="A476">
            <v>459</v>
          </cell>
          <cell r="B476">
            <v>54514</v>
          </cell>
          <cell r="C476">
            <v>0</v>
          </cell>
          <cell r="D476">
            <v>118949.65043179374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2136979.0259076166</v>
          </cell>
        </row>
        <row r="477">
          <cell r="A477">
            <v>460</v>
          </cell>
          <cell r="B477">
            <v>54544</v>
          </cell>
          <cell r="C477">
            <v>0</v>
          </cell>
          <cell r="D477">
            <v>118949.65043179374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2136979.0259076166</v>
          </cell>
        </row>
        <row r="478">
          <cell r="A478">
            <v>461</v>
          </cell>
          <cell r="B478">
            <v>54575</v>
          </cell>
          <cell r="C478">
            <v>0</v>
          </cell>
          <cell r="D478">
            <v>118949.65043179374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2136979.0259076166</v>
          </cell>
        </row>
        <row r="479">
          <cell r="A479">
            <v>462</v>
          </cell>
          <cell r="B479">
            <v>54605</v>
          </cell>
          <cell r="C479">
            <v>0</v>
          </cell>
          <cell r="D479">
            <v>118949.65043179374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2136979.0259076166</v>
          </cell>
        </row>
        <row r="480">
          <cell r="A480">
            <v>463</v>
          </cell>
          <cell r="B480">
            <v>54636</v>
          </cell>
          <cell r="C480">
            <v>0</v>
          </cell>
          <cell r="D480">
            <v>118949.65043179374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2136979.0259076166</v>
          </cell>
        </row>
        <row r="481">
          <cell r="A481">
            <v>464</v>
          </cell>
          <cell r="B481">
            <v>54667</v>
          </cell>
          <cell r="C481">
            <v>0</v>
          </cell>
          <cell r="D481">
            <v>118949.65043179374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2136979.0259076166</v>
          </cell>
        </row>
        <row r="482">
          <cell r="A482">
            <v>465</v>
          </cell>
          <cell r="B482">
            <v>54697</v>
          </cell>
          <cell r="C482">
            <v>0</v>
          </cell>
          <cell r="D482">
            <v>118949.65043179374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2136979.0259076166</v>
          </cell>
        </row>
        <row r="483">
          <cell r="A483">
            <v>466</v>
          </cell>
          <cell r="B483">
            <v>54728</v>
          </cell>
          <cell r="C483">
            <v>0</v>
          </cell>
          <cell r="D483">
            <v>118949.65043179374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2136979.0259076166</v>
          </cell>
        </row>
        <row r="484">
          <cell r="A484">
            <v>467</v>
          </cell>
          <cell r="B484">
            <v>54758</v>
          </cell>
          <cell r="C484">
            <v>0</v>
          </cell>
          <cell r="D484">
            <v>118949.65043179374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2136979.0259076166</v>
          </cell>
        </row>
        <row r="485">
          <cell r="A485">
            <v>468</v>
          </cell>
          <cell r="B485">
            <v>54789</v>
          </cell>
          <cell r="C485">
            <v>0</v>
          </cell>
          <cell r="D485">
            <v>118949.65043179374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2136979.0259076166</v>
          </cell>
        </row>
        <row r="486">
          <cell r="A486">
            <v>469</v>
          </cell>
          <cell r="B486">
            <v>54820</v>
          </cell>
          <cell r="C486">
            <v>0</v>
          </cell>
          <cell r="D486">
            <v>118949.65043179374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2136979.0259076166</v>
          </cell>
        </row>
        <row r="487">
          <cell r="A487">
            <v>470</v>
          </cell>
          <cell r="B487">
            <v>54848</v>
          </cell>
          <cell r="C487">
            <v>0</v>
          </cell>
          <cell r="D487">
            <v>118949.65043179374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2136979.0259076166</v>
          </cell>
        </row>
        <row r="488">
          <cell r="A488">
            <v>471</v>
          </cell>
          <cell r="B488">
            <v>54879</v>
          </cell>
          <cell r="C488">
            <v>0</v>
          </cell>
          <cell r="D488">
            <v>118949.65043179374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2136979.0259076166</v>
          </cell>
        </row>
        <row r="489">
          <cell r="A489">
            <v>472</v>
          </cell>
          <cell r="B489">
            <v>54909</v>
          </cell>
          <cell r="C489">
            <v>0</v>
          </cell>
          <cell r="D489">
            <v>118949.65043179374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2136979.0259076166</v>
          </cell>
        </row>
        <row r="490">
          <cell r="A490">
            <v>473</v>
          </cell>
          <cell r="B490">
            <v>54940</v>
          </cell>
          <cell r="C490">
            <v>0</v>
          </cell>
          <cell r="D490">
            <v>118949.65043179374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2136979.0259076166</v>
          </cell>
        </row>
        <row r="491">
          <cell r="A491">
            <v>474</v>
          </cell>
          <cell r="B491">
            <v>54970</v>
          </cell>
          <cell r="C491">
            <v>0</v>
          </cell>
          <cell r="D491">
            <v>118949.65043179374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2136979.0259076166</v>
          </cell>
        </row>
        <row r="492">
          <cell r="A492">
            <v>475</v>
          </cell>
          <cell r="B492">
            <v>55001</v>
          </cell>
          <cell r="C492">
            <v>0</v>
          </cell>
          <cell r="D492">
            <v>118949.65043179374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2136979.0259076166</v>
          </cell>
        </row>
        <row r="493">
          <cell r="A493">
            <v>476</v>
          </cell>
          <cell r="B493">
            <v>55032</v>
          </cell>
          <cell r="C493">
            <v>0</v>
          </cell>
          <cell r="D493">
            <v>118949.65043179374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2136979.0259076166</v>
          </cell>
        </row>
        <row r="494">
          <cell r="A494">
            <v>477</v>
          </cell>
          <cell r="B494">
            <v>55062</v>
          </cell>
          <cell r="C494">
            <v>0</v>
          </cell>
          <cell r="D494">
            <v>118949.65043179374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2136979.0259076166</v>
          </cell>
        </row>
        <row r="495">
          <cell r="A495">
            <v>478</v>
          </cell>
          <cell r="B495">
            <v>55093</v>
          </cell>
          <cell r="C495">
            <v>0</v>
          </cell>
          <cell r="D495">
            <v>118949.65043179374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2136979.0259076166</v>
          </cell>
        </row>
        <row r="496">
          <cell r="A496">
            <v>479</v>
          </cell>
          <cell r="B496">
            <v>55123</v>
          </cell>
          <cell r="C496">
            <v>0</v>
          </cell>
          <cell r="D496">
            <v>118949.65043179374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2136979.0259076166</v>
          </cell>
        </row>
        <row r="497">
          <cell r="A497">
            <v>480</v>
          </cell>
          <cell r="B497">
            <v>55154</v>
          </cell>
          <cell r="C497">
            <v>0</v>
          </cell>
          <cell r="D497">
            <v>118949.65043179374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2136979.0259076166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00"/>
  <sheetViews>
    <sheetView tabSelected="1" workbookViewId="0">
      <pane xSplit="1" ySplit="2" topLeftCell="B168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2.75"/>
  <cols>
    <col min="1" max="1" width="4.42578125" style="8" bestFit="1" customWidth="1"/>
    <col min="2" max="2" width="6.5703125" style="36" bestFit="1" customWidth="1"/>
    <col min="3" max="3" width="31.5703125" style="8" bestFit="1" customWidth="1"/>
    <col min="4" max="4" width="16.28515625" style="39" bestFit="1" customWidth="1"/>
    <col min="5" max="5" width="9.7109375" style="8" bestFit="1" customWidth="1"/>
    <col min="6" max="6" width="25.7109375" style="39" bestFit="1" customWidth="1"/>
    <col min="7" max="7" width="6.7109375" style="39" bestFit="1" customWidth="1"/>
    <col min="8" max="8" width="8.140625" style="40" bestFit="1" customWidth="1"/>
    <col min="9" max="9" width="10.140625" style="8" bestFit="1" customWidth="1"/>
    <col min="10" max="10" width="2.7109375" style="8" customWidth="1"/>
    <col min="11" max="11" width="9.7109375" style="8" bestFit="1" customWidth="1"/>
    <col min="12" max="12" width="9.42578125" style="8" bestFit="1" customWidth="1"/>
    <col min="13" max="13" width="9.42578125" style="8" customWidth="1"/>
    <col min="14" max="14" width="9.5703125" style="8" bestFit="1" customWidth="1"/>
    <col min="15" max="15" width="11.42578125" style="8" bestFit="1" customWidth="1"/>
    <col min="16" max="17" width="10.5703125" style="8" bestFit="1" customWidth="1"/>
    <col min="18" max="18" width="12.5703125" style="8" bestFit="1" customWidth="1"/>
    <col min="19" max="19" width="11.7109375" style="8" customWidth="1"/>
    <col min="20" max="20" width="2.7109375" style="8" customWidth="1"/>
    <col min="21" max="21" width="9.7109375" style="8" bestFit="1" customWidth="1"/>
    <col min="22" max="23" width="9.7109375" style="8" customWidth="1"/>
    <col min="24" max="24" width="9.5703125" style="8" bestFit="1" customWidth="1"/>
    <col min="25" max="25" width="11.42578125" style="8" bestFit="1" customWidth="1"/>
    <col min="26" max="27" width="10.5703125" style="8" bestFit="1" customWidth="1"/>
    <col min="28" max="28" width="9.140625" style="8"/>
    <col min="29" max="29" width="9" style="8" bestFit="1" customWidth="1"/>
    <col min="30" max="30" width="2.7109375" style="8" customWidth="1"/>
    <col min="31" max="31" width="9.7109375" style="8" bestFit="1" customWidth="1"/>
    <col min="32" max="33" width="9.7109375" style="8" customWidth="1"/>
    <col min="34" max="34" width="9.5703125" style="8" bestFit="1" customWidth="1"/>
    <col min="35" max="35" width="11.42578125" style="8" bestFit="1" customWidth="1"/>
    <col min="36" max="36" width="10.5703125" style="8" customWidth="1"/>
    <col min="37" max="37" width="10.5703125" style="8" bestFit="1" customWidth="1"/>
    <col min="38" max="38" width="9.140625" style="8"/>
    <col min="39" max="39" width="9" style="40" bestFit="1" customWidth="1"/>
    <col min="40" max="40" width="2.7109375" style="8" customWidth="1"/>
    <col min="41" max="16384" width="9.140625" style="8"/>
  </cols>
  <sheetData>
    <row r="1" spans="1:40" ht="12.75" customHeight="1">
      <c r="A1" s="1"/>
      <c r="B1" s="2"/>
      <c r="C1" s="3" t="s">
        <v>0</v>
      </c>
      <c r="D1" s="3"/>
      <c r="E1" s="3"/>
      <c r="F1" s="3"/>
      <c r="G1" s="3"/>
      <c r="H1" s="3"/>
      <c r="I1" s="3"/>
      <c r="J1" s="4"/>
      <c r="K1" s="5" t="s">
        <v>1</v>
      </c>
      <c r="L1" s="6"/>
      <c r="M1" s="6"/>
      <c r="N1" s="6"/>
      <c r="O1" s="6"/>
      <c r="P1" s="6"/>
      <c r="Q1" s="6"/>
      <c r="R1" s="6"/>
      <c r="S1" s="7"/>
      <c r="T1" s="4"/>
      <c r="U1" s="5" t="s">
        <v>2</v>
      </c>
      <c r="V1" s="6"/>
      <c r="W1" s="6"/>
      <c r="X1" s="6"/>
      <c r="Y1" s="6"/>
      <c r="Z1" s="6"/>
      <c r="AA1" s="6"/>
      <c r="AB1" s="6"/>
      <c r="AC1" s="7"/>
      <c r="AD1" s="4"/>
      <c r="AE1" s="5" t="s">
        <v>3</v>
      </c>
      <c r="AF1" s="6"/>
      <c r="AG1" s="6"/>
      <c r="AH1" s="6"/>
      <c r="AI1" s="6"/>
      <c r="AJ1" s="6"/>
      <c r="AK1" s="6"/>
      <c r="AL1" s="6"/>
      <c r="AM1" s="7"/>
      <c r="AN1" s="4"/>
    </row>
    <row r="2" spans="1:40" ht="102">
      <c r="A2" s="9" t="s">
        <v>4</v>
      </c>
      <c r="B2" s="10" t="s">
        <v>5</v>
      </c>
      <c r="C2" s="9" t="s">
        <v>6</v>
      </c>
      <c r="D2" s="11" t="s">
        <v>7</v>
      </c>
      <c r="E2" s="9" t="s">
        <v>8</v>
      </c>
      <c r="F2" s="11" t="s">
        <v>9</v>
      </c>
      <c r="G2" s="11" t="s">
        <v>10</v>
      </c>
      <c r="H2" s="12" t="s">
        <v>11</v>
      </c>
      <c r="I2" s="12" t="s">
        <v>12</v>
      </c>
      <c r="J2" s="13"/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4" t="s">
        <v>18</v>
      </c>
      <c r="Q2" s="14" t="s">
        <v>19</v>
      </c>
      <c r="R2" s="14" t="s">
        <v>20</v>
      </c>
      <c r="S2" s="14" t="s">
        <v>21</v>
      </c>
      <c r="T2" s="13"/>
      <c r="U2" s="14" t="s">
        <v>13</v>
      </c>
      <c r="V2" s="14" t="s">
        <v>22</v>
      </c>
      <c r="W2" s="14" t="s">
        <v>15</v>
      </c>
      <c r="X2" s="14" t="s">
        <v>16</v>
      </c>
      <c r="Y2" s="14" t="s">
        <v>17</v>
      </c>
      <c r="Z2" s="14" t="s">
        <v>18</v>
      </c>
      <c r="AA2" s="14" t="s">
        <v>19</v>
      </c>
      <c r="AB2" s="14" t="s">
        <v>20</v>
      </c>
      <c r="AC2" s="14" t="s">
        <v>21</v>
      </c>
      <c r="AD2" s="13"/>
      <c r="AE2" s="14" t="s">
        <v>13</v>
      </c>
      <c r="AF2" s="14" t="s">
        <v>22</v>
      </c>
      <c r="AG2" s="14" t="s">
        <v>15</v>
      </c>
      <c r="AH2" s="14" t="s">
        <v>16</v>
      </c>
      <c r="AI2" s="14" t="s">
        <v>17</v>
      </c>
      <c r="AJ2" s="14" t="s">
        <v>18</v>
      </c>
      <c r="AK2" s="14" t="s">
        <v>19</v>
      </c>
      <c r="AL2" s="14" t="s">
        <v>20</v>
      </c>
      <c r="AM2" s="14" t="s">
        <v>21</v>
      </c>
      <c r="AN2" s="13"/>
    </row>
    <row r="3" spans="1:40">
      <c r="A3" s="15">
        <v>1</v>
      </c>
      <c r="B3" s="16">
        <v>41518</v>
      </c>
      <c r="C3" s="17" t="s">
        <v>23</v>
      </c>
      <c r="D3" s="18" t="s">
        <v>24</v>
      </c>
      <c r="E3" s="17" t="s">
        <v>25</v>
      </c>
      <c r="F3" s="18" t="s">
        <v>26</v>
      </c>
      <c r="G3" s="18" t="s">
        <v>27</v>
      </c>
      <c r="H3" s="19">
        <v>5799</v>
      </c>
      <c r="I3" s="20">
        <f t="shared" ref="I3:I72" si="0">FLOOR((H3*0.95),10)</f>
        <v>5500</v>
      </c>
      <c r="J3" s="13"/>
      <c r="K3" s="21">
        <f t="shared" ref="K3:K72" si="1">H3</f>
        <v>5799</v>
      </c>
      <c r="L3" s="21">
        <f t="shared" ref="L3:L72" si="2">MAX($D$192,(K3*$D$191*1.0045))</f>
        <v>899</v>
      </c>
      <c r="M3" s="21">
        <v>15</v>
      </c>
      <c r="N3" s="21">
        <f>MROUND(L3+M3+(VLOOKUP((L3+M3),[1]PBill!$B$4:$D$13,3,TRUE)),5)</f>
        <v>915</v>
      </c>
      <c r="O3" s="21">
        <f>VLOOKUP((((115%*L3)+M3)/3),[1]PBill!$B$4:$D$13,3,TRUE)</f>
        <v>0</v>
      </c>
      <c r="P3" s="21">
        <f t="shared" ref="P3:P72" si="3">(115%*L3)+M3+(3*O3)</f>
        <v>1048.8499999999999</v>
      </c>
      <c r="Q3" s="21">
        <f t="shared" ref="Q3:Q72" si="4">MROUND((P3/3),5)</f>
        <v>350</v>
      </c>
      <c r="R3" s="21">
        <f t="shared" ref="R3:R72" si="5">MIN((K3-1000),(K3*0.9))</f>
        <v>4799</v>
      </c>
      <c r="S3" s="21">
        <f t="shared" ref="S3:S72" si="6">MROUND((95%*R3),10)</f>
        <v>4560</v>
      </c>
      <c r="T3" s="13"/>
      <c r="U3" s="21">
        <f t="shared" ref="U3:U68" si="7">MROUND(($D$195*H3),10)</f>
        <v>5070</v>
      </c>
      <c r="V3" s="21">
        <f t="shared" ref="V3:V72" si="8">MAX($D$194,(U3*$D$193*1.0045))</f>
        <v>999</v>
      </c>
      <c r="W3" s="21">
        <v>15</v>
      </c>
      <c r="X3" s="21">
        <f>MROUND(V3+W3+(VLOOKUP((V3+W3),[1]PBill!$B$4:$D$13,3,TRUE)),5)</f>
        <v>1025</v>
      </c>
      <c r="Y3" s="21">
        <f>VLOOKUP((((115%*V3)+W3)/3),[1]PBill!$B$4:$D$13,3,TRUE)</f>
        <v>0</v>
      </c>
      <c r="Z3" s="21">
        <f t="shared" ref="Z3:Z72" si="9">(115%*V3)+W3+(3*Y3)</f>
        <v>1163.8499999999999</v>
      </c>
      <c r="AA3" s="21">
        <f t="shared" ref="AA3:AA72" si="10">MROUND((Z3/3),5)</f>
        <v>390</v>
      </c>
      <c r="AB3" s="21">
        <f t="shared" ref="AB3:AB72" si="11">MROUND((MIN((U3-1000),(U3*0.9))),10)</f>
        <v>4070</v>
      </c>
      <c r="AC3" s="21">
        <f t="shared" ref="AC3:AC72" si="12">MROUND((95%*AB3),10)</f>
        <v>3870</v>
      </c>
      <c r="AD3" s="13"/>
      <c r="AE3" s="21">
        <f>MROUND(($D$196*H3),10)</f>
        <v>3620</v>
      </c>
      <c r="AF3" s="21">
        <f t="shared" ref="AF3:AF72" si="13">MAX($D$194,(AE3*$D$193*1.0045))</f>
        <v>999</v>
      </c>
      <c r="AG3" s="21">
        <v>15</v>
      </c>
      <c r="AH3" s="21">
        <f>MROUND(AF3+AG3+(VLOOKUP((AF3+AG3),[1]PBill!$B$4:$D$13,3,TRUE)),5)</f>
        <v>1025</v>
      </c>
      <c r="AI3" s="21">
        <f>VLOOKUP((((115%*AF3)+AG3)/3),[1]PBill!$B$4:$D$13,3,TRUE)</f>
        <v>0</v>
      </c>
      <c r="AJ3" s="21">
        <f t="shared" ref="AJ3:AJ72" si="14">(115%*AF3)+AG3+(3*AI3)</f>
        <v>1163.8499999999999</v>
      </c>
      <c r="AK3" s="21">
        <f>MROUND((AJ3/3),5)</f>
        <v>390</v>
      </c>
      <c r="AL3" s="21">
        <f t="shared" ref="AL3:AL72" si="15">MROUND((MIN((AE3-1000),(AE3*0.9))),10)</f>
        <v>2620</v>
      </c>
      <c r="AM3" s="22">
        <f t="shared" ref="AM3:AM72" si="16">MROUND((95%*AL3),10)</f>
        <v>2490</v>
      </c>
      <c r="AN3" s="13"/>
    </row>
    <row r="4" spans="1:40">
      <c r="A4" s="15">
        <v>2</v>
      </c>
      <c r="B4" s="16">
        <v>41518</v>
      </c>
      <c r="C4" s="17" t="s">
        <v>28</v>
      </c>
      <c r="D4" s="18" t="s">
        <v>29</v>
      </c>
      <c r="E4" s="17" t="s">
        <v>25</v>
      </c>
      <c r="F4" s="18" t="s">
        <v>30</v>
      </c>
      <c r="G4" s="18" t="s">
        <v>27</v>
      </c>
      <c r="H4" s="19">
        <v>32999</v>
      </c>
      <c r="I4" s="20">
        <f t="shared" si="0"/>
        <v>31340</v>
      </c>
      <c r="J4" s="13"/>
      <c r="K4" s="21">
        <f t="shared" si="1"/>
        <v>32999</v>
      </c>
      <c r="L4" s="21">
        <f t="shared" si="2"/>
        <v>3149.0120725000002</v>
      </c>
      <c r="M4" s="21">
        <v>15</v>
      </c>
      <c r="N4" s="21">
        <f>MROUND(L4+M4+(VLOOKUP((L4+M4),[1]PBill!$B$4:$D$13,3,TRUE)),5)</f>
        <v>3195</v>
      </c>
      <c r="O4" s="21">
        <f>VLOOKUP((((115%*L4)+M4)/3),[1]PBill!$B$4:$D$13,3,TRUE)</f>
        <v>11</v>
      </c>
      <c r="P4" s="21">
        <f t="shared" si="3"/>
        <v>3669.3638833750001</v>
      </c>
      <c r="Q4" s="21">
        <f t="shared" si="4"/>
        <v>1225</v>
      </c>
      <c r="R4" s="21">
        <f t="shared" si="5"/>
        <v>29699.100000000002</v>
      </c>
      <c r="S4" s="21">
        <f t="shared" si="6"/>
        <v>28210</v>
      </c>
      <c r="T4" s="13"/>
      <c r="U4" s="21">
        <f t="shared" si="7"/>
        <v>28870</v>
      </c>
      <c r="V4" s="21">
        <f t="shared" si="8"/>
        <v>2899.9914999999996</v>
      </c>
      <c r="W4" s="21">
        <v>15</v>
      </c>
      <c r="X4" s="21">
        <f>MROUND(V4+W4+(VLOOKUP((V4+W4),[1]PBill!$B$4:$D$13,3,TRUE)),5)</f>
        <v>2950</v>
      </c>
      <c r="Y4" s="21">
        <f>VLOOKUP((((115%*V4)+W4)/3),[1]PBill!$B$4:$D$13,3,TRUE)</f>
        <v>11</v>
      </c>
      <c r="Z4" s="21">
        <f t="shared" si="9"/>
        <v>3382.9902249999991</v>
      </c>
      <c r="AA4" s="21">
        <f t="shared" si="10"/>
        <v>1130</v>
      </c>
      <c r="AB4" s="21">
        <f t="shared" si="11"/>
        <v>25980</v>
      </c>
      <c r="AC4" s="21">
        <f t="shared" si="12"/>
        <v>24680</v>
      </c>
      <c r="AD4" s="13"/>
      <c r="AE4" s="21">
        <f t="shared" ref="AE4:AE73" si="17">MROUND(($D$196*H4),10)</f>
        <v>20620</v>
      </c>
      <c r="AF4" s="21">
        <f t="shared" si="13"/>
        <v>2071.279</v>
      </c>
      <c r="AG4" s="21">
        <v>15</v>
      </c>
      <c r="AH4" s="21">
        <f>MROUND(AF4+AG4+(VLOOKUP((AF4+AG4),[1]PBill!$B$4:$D$13,3,TRUE)),5)</f>
        <v>2095</v>
      </c>
      <c r="AI4" s="21">
        <f>VLOOKUP((((115%*AF4)+AG4)/3),[1]PBill!$B$4:$D$13,3,TRUE)</f>
        <v>0</v>
      </c>
      <c r="AJ4" s="21">
        <f t="shared" si="14"/>
        <v>2396.9708499999997</v>
      </c>
      <c r="AK4" s="21">
        <f>MROUND((AJ4/3),5)</f>
        <v>800</v>
      </c>
      <c r="AL4" s="21">
        <f t="shared" si="15"/>
        <v>18560</v>
      </c>
      <c r="AM4" s="22">
        <f t="shared" si="16"/>
        <v>17630</v>
      </c>
      <c r="AN4" s="13"/>
    </row>
    <row r="5" spans="1:40">
      <c r="A5" s="15">
        <v>3</v>
      </c>
      <c r="B5" s="16">
        <v>41518</v>
      </c>
      <c r="C5" s="17" t="s">
        <v>31</v>
      </c>
      <c r="D5" s="18" t="s">
        <v>32</v>
      </c>
      <c r="E5" s="17" t="s">
        <v>25</v>
      </c>
      <c r="F5" s="18" t="s">
        <v>33</v>
      </c>
      <c r="G5" s="18" t="s">
        <v>27</v>
      </c>
      <c r="H5" s="19">
        <v>12999</v>
      </c>
      <c r="I5" s="20">
        <f t="shared" si="0"/>
        <v>12340</v>
      </c>
      <c r="J5" s="13"/>
      <c r="K5" s="21">
        <f t="shared" si="1"/>
        <v>12999</v>
      </c>
      <c r="L5" s="21">
        <f t="shared" si="2"/>
        <v>1240.4620725</v>
      </c>
      <c r="M5" s="21">
        <v>15</v>
      </c>
      <c r="N5" s="21">
        <f>MROUND(L5+M5+(VLOOKUP((L5+M5),[1]PBill!$B$4:$D$13,3,TRUE)),5)</f>
        <v>1265</v>
      </c>
      <c r="O5" s="21">
        <f>VLOOKUP((((115%*L5)+M5)/3),[1]PBill!$B$4:$D$13,3,TRUE)</f>
        <v>0</v>
      </c>
      <c r="P5" s="21">
        <f t="shared" si="3"/>
        <v>1441.5313833749999</v>
      </c>
      <c r="Q5" s="21">
        <f t="shared" si="4"/>
        <v>480</v>
      </c>
      <c r="R5" s="21">
        <f t="shared" si="5"/>
        <v>11699.1</v>
      </c>
      <c r="S5" s="21">
        <f t="shared" si="6"/>
        <v>11110</v>
      </c>
      <c r="T5" s="13"/>
      <c r="U5" s="21">
        <f t="shared" si="7"/>
        <v>11370</v>
      </c>
      <c r="V5" s="21">
        <f t="shared" si="8"/>
        <v>1142.1164999999999</v>
      </c>
      <c r="W5" s="21">
        <v>15</v>
      </c>
      <c r="X5" s="21">
        <f>MROUND(V5+W5+(VLOOKUP((V5+W5),[1]PBill!$B$4:$D$13,3,TRUE)),5)</f>
        <v>1170</v>
      </c>
      <c r="Y5" s="21">
        <f>VLOOKUP((((115%*V5)+W5)/3),[1]PBill!$B$4:$D$13,3,TRUE)</f>
        <v>0</v>
      </c>
      <c r="Z5" s="21">
        <f t="shared" si="9"/>
        <v>1328.4339749999997</v>
      </c>
      <c r="AA5" s="21">
        <f t="shared" si="10"/>
        <v>445</v>
      </c>
      <c r="AB5" s="21">
        <f t="shared" si="11"/>
        <v>10230</v>
      </c>
      <c r="AC5" s="21">
        <f t="shared" si="12"/>
        <v>9720</v>
      </c>
      <c r="AD5" s="13"/>
      <c r="AE5" s="21">
        <f t="shared" si="17"/>
        <v>8120</v>
      </c>
      <c r="AF5" s="21">
        <f t="shared" si="13"/>
        <v>999</v>
      </c>
      <c r="AG5" s="21">
        <v>15</v>
      </c>
      <c r="AH5" s="21">
        <f>MROUND(AF5+AG5+(VLOOKUP((AF5+AG5),[1]PBill!$B$4:$D$13,3,TRUE)),5)</f>
        <v>1025</v>
      </c>
      <c r="AI5" s="21">
        <f>VLOOKUP((((115%*AF5)+AG5)/3),[1]PBill!$B$4:$D$13,3,TRUE)</f>
        <v>0</v>
      </c>
      <c r="AJ5" s="21">
        <f t="shared" si="14"/>
        <v>1163.8499999999999</v>
      </c>
      <c r="AK5" s="21">
        <f t="shared" ref="AK5:AK74" si="18">MROUND((AJ5/3),5)</f>
        <v>390</v>
      </c>
      <c r="AL5" s="21">
        <f t="shared" si="15"/>
        <v>7120</v>
      </c>
      <c r="AM5" s="22">
        <f t="shared" si="16"/>
        <v>6760</v>
      </c>
      <c r="AN5" s="13"/>
    </row>
    <row r="6" spans="1:40">
      <c r="A6" s="15">
        <v>4</v>
      </c>
      <c r="B6" s="16">
        <v>41518</v>
      </c>
      <c r="C6" s="17" t="s">
        <v>34</v>
      </c>
      <c r="D6" s="18" t="s">
        <v>35</v>
      </c>
      <c r="E6" s="17" t="s">
        <v>25</v>
      </c>
      <c r="F6" s="18" t="s">
        <v>36</v>
      </c>
      <c r="G6" s="18" t="s">
        <v>27</v>
      </c>
      <c r="H6" s="19">
        <v>4599</v>
      </c>
      <c r="I6" s="20">
        <f t="shared" si="0"/>
        <v>4360</v>
      </c>
      <c r="J6" s="13"/>
      <c r="K6" s="21">
        <f t="shared" si="1"/>
        <v>4599</v>
      </c>
      <c r="L6" s="21">
        <f t="shared" si="2"/>
        <v>899</v>
      </c>
      <c r="M6" s="21">
        <v>15</v>
      </c>
      <c r="N6" s="21">
        <f>MROUND(L6+M6+(VLOOKUP((L6+M6),[1]PBill!$B$4:$D$13,3,TRUE)),5)</f>
        <v>915</v>
      </c>
      <c r="O6" s="21">
        <f>VLOOKUP((((115%*L6)+M6)/3),[1]PBill!$B$4:$D$13,3,TRUE)</f>
        <v>0</v>
      </c>
      <c r="P6" s="21">
        <f t="shared" si="3"/>
        <v>1048.8499999999999</v>
      </c>
      <c r="Q6" s="21">
        <f t="shared" si="4"/>
        <v>350</v>
      </c>
      <c r="R6" s="21">
        <f t="shared" si="5"/>
        <v>3599</v>
      </c>
      <c r="S6" s="21">
        <f t="shared" si="6"/>
        <v>3420</v>
      </c>
      <c r="T6" s="13"/>
      <c r="U6" s="21">
        <f t="shared" si="7"/>
        <v>4020</v>
      </c>
      <c r="V6" s="21">
        <f t="shared" si="8"/>
        <v>999</v>
      </c>
      <c r="W6" s="21">
        <v>15</v>
      </c>
      <c r="X6" s="21">
        <f>MROUND(V6+W6+(VLOOKUP((V6+W6),[1]PBill!$B$4:$D$13,3,TRUE)),5)</f>
        <v>1025</v>
      </c>
      <c r="Y6" s="21">
        <f>VLOOKUP((((115%*V6)+W6)/3),[1]PBill!$B$4:$D$13,3,TRUE)</f>
        <v>0</v>
      </c>
      <c r="Z6" s="21">
        <f t="shared" si="9"/>
        <v>1163.8499999999999</v>
      </c>
      <c r="AA6" s="21">
        <f t="shared" si="10"/>
        <v>390</v>
      </c>
      <c r="AB6" s="21">
        <f t="shared" si="11"/>
        <v>3020</v>
      </c>
      <c r="AC6" s="21">
        <f t="shared" si="12"/>
        <v>2870</v>
      </c>
      <c r="AD6" s="13"/>
      <c r="AE6" s="21">
        <f t="shared" si="17"/>
        <v>2870</v>
      </c>
      <c r="AF6" s="21">
        <f t="shared" si="13"/>
        <v>999</v>
      </c>
      <c r="AG6" s="21">
        <v>15</v>
      </c>
      <c r="AH6" s="21">
        <f>MROUND(AF6+AG6+(VLOOKUP((AF6+AG6),[1]PBill!$B$4:$D$13,3,TRUE)),5)</f>
        <v>1025</v>
      </c>
      <c r="AI6" s="21">
        <f>VLOOKUP((((115%*AF6)+AG6)/3),[1]PBill!$B$4:$D$13,3,TRUE)</f>
        <v>0</v>
      </c>
      <c r="AJ6" s="21">
        <f t="shared" si="14"/>
        <v>1163.8499999999999</v>
      </c>
      <c r="AK6" s="21">
        <f t="shared" si="18"/>
        <v>390</v>
      </c>
      <c r="AL6" s="21">
        <f t="shared" si="15"/>
        <v>1870</v>
      </c>
      <c r="AM6" s="22">
        <f t="shared" si="16"/>
        <v>1780</v>
      </c>
      <c r="AN6" s="13"/>
    </row>
    <row r="7" spans="1:40">
      <c r="A7" s="15">
        <v>5</v>
      </c>
      <c r="B7" s="16">
        <v>41518</v>
      </c>
      <c r="C7" s="17" t="s">
        <v>37</v>
      </c>
      <c r="D7" s="18" t="s">
        <v>38</v>
      </c>
      <c r="E7" s="17" t="s">
        <v>25</v>
      </c>
      <c r="F7" s="18" t="s">
        <v>39</v>
      </c>
      <c r="G7" s="18" t="s">
        <v>27</v>
      </c>
      <c r="H7" s="19">
        <v>21999</v>
      </c>
      <c r="I7" s="20">
        <f t="shared" si="0"/>
        <v>20890</v>
      </c>
      <c r="J7" s="13"/>
      <c r="K7" s="21">
        <f t="shared" si="1"/>
        <v>21999</v>
      </c>
      <c r="L7" s="21">
        <f t="shared" si="2"/>
        <v>2099.3095725000003</v>
      </c>
      <c r="M7" s="21">
        <v>15</v>
      </c>
      <c r="N7" s="21">
        <f>MROUND(L7+M7+(VLOOKUP((L7+M7),[1]PBill!$B$4:$D$13,3,TRUE)),5)</f>
        <v>2125</v>
      </c>
      <c r="O7" s="21">
        <f>VLOOKUP((((115%*L7)+M7)/3),[1]PBill!$B$4:$D$13,3,TRUE)</f>
        <v>0</v>
      </c>
      <c r="P7" s="21">
        <f t="shared" si="3"/>
        <v>2429.2060083750002</v>
      </c>
      <c r="Q7" s="21">
        <f t="shared" si="4"/>
        <v>810</v>
      </c>
      <c r="R7" s="21">
        <f t="shared" si="5"/>
        <v>19799.100000000002</v>
      </c>
      <c r="S7" s="21">
        <f t="shared" si="6"/>
        <v>18810</v>
      </c>
      <c r="T7" s="13"/>
      <c r="U7" s="21">
        <f t="shared" si="7"/>
        <v>19250</v>
      </c>
      <c r="V7" s="21">
        <f t="shared" si="8"/>
        <v>1933.6624999999999</v>
      </c>
      <c r="W7" s="21">
        <v>15</v>
      </c>
      <c r="X7" s="21">
        <f>MROUND(V7+W7+(VLOOKUP((V7+W7),[1]PBill!$B$4:$D$13,3,TRUE)),5)</f>
        <v>1960</v>
      </c>
      <c r="Y7" s="21">
        <f>VLOOKUP((((115%*V7)+W7)/3),[1]PBill!$B$4:$D$13,3,TRUE)</f>
        <v>0</v>
      </c>
      <c r="Z7" s="21">
        <f t="shared" si="9"/>
        <v>2238.7118749999995</v>
      </c>
      <c r="AA7" s="21">
        <f t="shared" si="10"/>
        <v>745</v>
      </c>
      <c r="AB7" s="21">
        <f t="shared" si="11"/>
        <v>17330</v>
      </c>
      <c r="AC7" s="21">
        <f t="shared" si="12"/>
        <v>16460</v>
      </c>
      <c r="AD7" s="13"/>
      <c r="AE7" s="21">
        <f t="shared" si="17"/>
        <v>13750</v>
      </c>
      <c r="AF7" s="21">
        <f t="shared" si="13"/>
        <v>1381.1875</v>
      </c>
      <c r="AG7" s="21">
        <v>15</v>
      </c>
      <c r="AH7" s="21">
        <f>MROUND(AF7+AG7+(VLOOKUP((AF7+AG7),[1]PBill!$B$4:$D$13,3,TRUE)),5)</f>
        <v>1405</v>
      </c>
      <c r="AI7" s="21">
        <f>VLOOKUP((((115%*AF7)+AG7)/3),[1]PBill!$B$4:$D$13,3,TRUE)</f>
        <v>0</v>
      </c>
      <c r="AJ7" s="21">
        <f t="shared" si="14"/>
        <v>1603.3656249999999</v>
      </c>
      <c r="AK7" s="21">
        <f t="shared" si="18"/>
        <v>535</v>
      </c>
      <c r="AL7" s="21">
        <f t="shared" si="15"/>
        <v>12380</v>
      </c>
      <c r="AM7" s="22">
        <f t="shared" si="16"/>
        <v>11760</v>
      </c>
      <c r="AN7" s="13"/>
    </row>
    <row r="8" spans="1:40">
      <c r="A8" s="15">
        <v>6</v>
      </c>
      <c r="B8" s="16">
        <v>41518</v>
      </c>
      <c r="C8" s="17" t="s">
        <v>40</v>
      </c>
      <c r="D8" s="18" t="s">
        <v>41</v>
      </c>
      <c r="E8" s="17" t="s">
        <v>25</v>
      </c>
      <c r="F8" s="18" t="s">
        <v>42</v>
      </c>
      <c r="G8" s="18" t="s">
        <v>27</v>
      </c>
      <c r="H8" s="19">
        <v>3699</v>
      </c>
      <c r="I8" s="20">
        <f t="shared" si="0"/>
        <v>3510</v>
      </c>
      <c r="J8" s="13"/>
      <c r="K8" s="21">
        <f t="shared" si="1"/>
        <v>3699</v>
      </c>
      <c r="L8" s="21">
        <f t="shared" si="2"/>
        <v>899</v>
      </c>
      <c r="M8" s="21">
        <v>15</v>
      </c>
      <c r="N8" s="21">
        <f>MROUND(L8+M8+(VLOOKUP((L8+M8),[1]PBill!$B$4:$D$13,3,TRUE)),5)</f>
        <v>915</v>
      </c>
      <c r="O8" s="21">
        <f>VLOOKUP((((115%*L8)+M8)/3),[1]PBill!$B$4:$D$13,3,TRUE)</f>
        <v>0</v>
      </c>
      <c r="P8" s="21">
        <f t="shared" si="3"/>
        <v>1048.8499999999999</v>
      </c>
      <c r="Q8" s="21">
        <f t="shared" si="4"/>
        <v>350</v>
      </c>
      <c r="R8" s="21">
        <f t="shared" si="5"/>
        <v>2699</v>
      </c>
      <c r="S8" s="21">
        <f t="shared" si="6"/>
        <v>2560</v>
      </c>
      <c r="T8" s="13"/>
      <c r="U8" s="21">
        <f t="shared" si="7"/>
        <v>3240</v>
      </c>
      <c r="V8" s="21">
        <f t="shared" si="8"/>
        <v>999</v>
      </c>
      <c r="W8" s="21">
        <v>15</v>
      </c>
      <c r="X8" s="21">
        <f>MROUND(V8+W8+(VLOOKUP((V8+W8),[1]PBill!$B$4:$D$13,3,TRUE)),5)</f>
        <v>1025</v>
      </c>
      <c r="Y8" s="21">
        <f>VLOOKUP((((115%*V8)+W8)/3),[1]PBill!$B$4:$D$13,3,TRUE)</f>
        <v>0</v>
      </c>
      <c r="Z8" s="21">
        <f t="shared" si="9"/>
        <v>1163.8499999999999</v>
      </c>
      <c r="AA8" s="21">
        <f t="shared" si="10"/>
        <v>390</v>
      </c>
      <c r="AB8" s="21">
        <f t="shared" si="11"/>
        <v>2240</v>
      </c>
      <c r="AC8" s="21">
        <f t="shared" si="12"/>
        <v>2130</v>
      </c>
      <c r="AD8" s="13"/>
      <c r="AE8" s="21">
        <f t="shared" si="17"/>
        <v>2310</v>
      </c>
      <c r="AF8" s="21">
        <f t="shared" si="13"/>
        <v>999</v>
      </c>
      <c r="AG8" s="21">
        <v>15</v>
      </c>
      <c r="AH8" s="21">
        <f>MROUND(AF8+AG8+(VLOOKUP((AF8+AG8),[1]PBill!$B$4:$D$13,3,TRUE)),5)</f>
        <v>1025</v>
      </c>
      <c r="AI8" s="21">
        <f>VLOOKUP((((115%*AF8)+AG8)/3),[1]PBill!$B$4:$D$13,3,TRUE)</f>
        <v>0</v>
      </c>
      <c r="AJ8" s="21">
        <f t="shared" si="14"/>
        <v>1163.8499999999999</v>
      </c>
      <c r="AK8" s="21">
        <f t="shared" si="18"/>
        <v>390</v>
      </c>
      <c r="AL8" s="21">
        <f t="shared" si="15"/>
        <v>1310</v>
      </c>
      <c r="AM8" s="22">
        <f t="shared" si="16"/>
        <v>1240</v>
      </c>
      <c r="AN8" s="13"/>
    </row>
    <row r="9" spans="1:40">
      <c r="A9" s="15">
        <v>7</v>
      </c>
      <c r="B9" s="16">
        <v>41487</v>
      </c>
      <c r="C9" s="23" t="s">
        <v>43</v>
      </c>
      <c r="D9" s="24" t="s">
        <v>44</v>
      </c>
      <c r="E9" s="23" t="s">
        <v>25</v>
      </c>
      <c r="F9" s="24" t="s">
        <v>45</v>
      </c>
      <c r="G9" s="24" t="s">
        <v>27</v>
      </c>
      <c r="H9" s="19">
        <v>8699</v>
      </c>
      <c r="I9" s="20">
        <f t="shared" si="0"/>
        <v>8260</v>
      </c>
      <c r="J9" s="13"/>
      <c r="K9" s="21">
        <f t="shared" si="1"/>
        <v>8699</v>
      </c>
      <c r="L9" s="21">
        <f t="shared" si="2"/>
        <v>899</v>
      </c>
      <c r="M9" s="21">
        <v>15</v>
      </c>
      <c r="N9" s="21">
        <f>MROUND(L9+M9+(VLOOKUP((L9+M9),[1]PBill!$B$4:$D$13,3,TRUE)),5)</f>
        <v>915</v>
      </c>
      <c r="O9" s="21">
        <f>VLOOKUP((((115%*L9)+M9)/3),[1]PBill!$B$4:$D$13,3,TRUE)</f>
        <v>0</v>
      </c>
      <c r="P9" s="21">
        <f t="shared" si="3"/>
        <v>1048.8499999999999</v>
      </c>
      <c r="Q9" s="21">
        <f t="shared" si="4"/>
        <v>350</v>
      </c>
      <c r="R9" s="21">
        <f t="shared" si="5"/>
        <v>7699</v>
      </c>
      <c r="S9" s="21">
        <f t="shared" si="6"/>
        <v>7310</v>
      </c>
      <c r="T9" s="13"/>
      <c r="U9" s="21">
        <f t="shared" si="7"/>
        <v>7610</v>
      </c>
      <c r="V9" s="21">
        <f t="shared" si="8"/>
        <v>999</v>
      </c>
      <c r="W9" s="21">
        <v>15</v>
      </c>
      <c r="X9" s="21">
        <f>MROUND(V9+W9+(VLOOKUP((V9+W9),[1]PBill!$B$4:$D$13,3,TRUE)),5)</f>
        <v>1025</v>
      </c>
      <c r="Y9" s="21">
        <f>VLOOKUP((((115%*V9)+W9)/3),[1]PBill!$B$4:$D$13,3,TRUE)</f>
        <v>0</v>
      </c>
      <c r="Z9" s="21">
        <f t="shared" si="9"/>
        <v>1163.8499999999999</v>
      </c>
      <c r="AA9" s="21">
        <f t="shared" si="10"/>
        <v>390</v>
      </c>
      <c r="AB9" s="21">
        <f t="shared" si="11"/>
        <v>6610</v>
      </c>
      <c r="AC9" s="21">
        <f t="shared" si="12"/>
        <v>6280</v>
      </c>
      <c r="AD9" s="13"/>
      <c r="AE9" s="21">
        <f t="shared" si="17"/>
        <v>5440</v>
      </c>
      <c r="AF9" s="21">
        <f t="shared" si="13"/>
        <v>999</v>
      </c>
      <c r="AG9" s="21">
        <v>15</v>
      </c>
      <c r="AH9" s="21">
        <f>MROUND(AF9+AG9+(VLOOKUP((AF9+AG9),[1]PBill!$B$4:$D$13,3,TRUE)),5)</f>
        <v>1025</v>
      </c>
      <c r="AI9" s="21">
        <f>VLOOKUP((((115%*AF9)+AG9)/3),[1]PBill!$B$4:$D$13,3,TRUE)</f>
        <v>0</v>
      </c>
      <c r="AJ9" s="21">
        <f t="shared" si="14"/>
        <v>1163.8499999999999</v>
      </c>
      <c r="AK9" s="21">
        <f t="shared" si="18"/>
        <v>390</v>
      </c>
      <c r="AL9" s="21">
        <f t="shared" si="15"/>
        <v>4440</v>
      </c>
      <c r="AM9" s="22">
        <f t="shared" si="16"/>
        <v>4220</v>
      </c>
      <c r="AN9" s="13"/>
    </row>
    <row r="10" spans="1:40">
      <c r="A10" s="15">
        <v>8</v>
      </c>
      <c r="B10" s="16">
        <v>41518</v>
      </c>
      <c r="C10" s="17" t="s">
        <v>46</v>
      </c>
      <c r="D10" s="18" t="s">
        <v>47</v>
      </c>
      <c r="E10" s="17" t="s">
        <v>25</v>
      </c>
      <c r="F10" s="18" t="s">
        <v>48</v>
      </c>
      <c r="G10" s="18" t="s">
        <v>27</v>
      </c>
      <c r="H10" s="19">
        <v>3999</v>
      </c>
      <c r="I10" s="20">
        <f t="shared" si="0"/>
        <v>3790</v>
      </c>
      <c r="J10" s="13"/>
      <c r="K10" s="21">
        <f t="shared" si="1"/>
        <v>3999</v>
      </c>
      <c r="L10" s="21">
        <f t="shared" si="2"/>
        <v>899</v>
      </c>
      <c r="M10" s="21">
        <v>15</v>
      </c>
      <c r="N10" s="21">
        <f>MROUND(L10+M10+(VLOOKUP((L10+M10),[1]PBill!$B$4:$D$13,3,TRUE)),5)</f>
        <v>915</v>
      </c>
      <c r="O10" s="21">
        <f>VLOOKUP((((115%*L10)+M10)/3),[1]PBill!$B$4:$D$13,3,TRUE)</f>
        <v>0</v>
      </c>
      <c r="P10" s="21">
        <f t="shared" si="3"/>
        <v>1048.8499999999999</v>
      </c>
      <c r="Q10" s="21">
        <f t="shared" si="4"/>
        <v>350</v>
      </c>
      <c r="R10" s="21">
        <f t="shared" si="5"/>
        <v>2999</v>
      </c>
      <c r="S10" s="21">
        <f t="shared" si="6"/>
        <v>2850</v>
      </c>
      <c r="T10" s="13"/>
      <c r="U10" s="21">
        <f t="shared" si="7"/>
        <v>3500</v>
      </c>
      <c r="V10" s="21">
        <f t="shared" si="8"/>
        <v>999</v>
      </c>
      <c r="W10" s="21">
        <v>15</v>
      </c>
      <c r="X10" s="21">
        <f>MROUND(V10+W10+(VLOOKUP((V10+W10),[1]PBill!$B$4:$D$13,3,TRUE)),5)</f>
        <v>1025</v>
      </c>
      <c r="Y10" s="21">
        <f>VLOOKUP((((115%*V10)+W10)/3),[1]PBill!$B$4:$D$13,3,TRUE)</f>
        <v>0</v>
      </c>
      <c r="Z10" s="21">
        <f t="shared" si="9"/>
        <v>1163.8499999999999</v>
      </c>
      <c r="AA10" s="21">
        <f t="shared" si="10"/>
        <v>390</v>
      </c>
      <c r="AB10" s="21">
        <f t="shared" si="11"/>
        <v>2500</v>
      </c>
      <c r="AC10" s="21">
        <f t="shared" si="12"/>
        <v>2380</v>
      </c>
      <c r="AD10" s="13"/>
      <c r="AE10" s="21">
        <f t="shared" si="17"/>
        <v>2500</v>
      </c>
      <c r="AF10" s="21">
        <f t="shared" si="13"/>
        <v>999</v>
      </c>
      <c r="AG10" s="21">
        <v>15</v>
      </c>
      <c r="AH10" s="21">
        <f>MROUND(AF10+AG10+(VLOOKUP((AF10+AG10),[1]PBill!$B$4:$D$13,3,TRUE)),5)</f>
        <v>1025</v>
      </c>
      <c r="AI10" s="21">
        <f>VLOOKUP((((115%*AF10)+AG10)/3),[1]PBill!$B$4:$D$13,3,TRUE)</f>
        <v>0</v>
      </c>
      <c r="AJ10" s="21">
        <f t="shared" si="14"/>
        <v>1163.8499999999999</v>
      </c>
      <c r="AK10" s="21">
        <f t="shared" si="18"/>
        <v>390</v>
      </c>
      <c r="AL10" s="21">
        <f t="shared" si="15"/>
        <v>1500</v>
      </c>
      <c r="AM10" s="22">
        <f t="shared" si="16"/>
        <v>1430</v>
      </c>
      <c r="AN10" s="13"/>
    </row>
    <row r="11" spans="1:40">
      <c r="A11" s="15">
        <v>9</v>
      </c>
      <c r="B11" s="16">
        <v>41487</v>
      </c>
      <c r="C11" s="23" t="s">
        <v>49</v>
      </c>
      <c r="D11" s="24" t="s">
        <v>50</v>
      </c>
      <c r="E11" s="23" t="s">
        <v>25</v>
      </c>
      <c r="F11" s="24" t="s">
        <v>51</v>
      </c>
      <c r="G11" s="24" t="s">
        <v>27</v>
      </c>
      <c r="H11" s="19">
        <v>4899</v>
      </c>
      <c r="I11" s="20">
        <f t="shared" si="0"/>
        <v>4650</v>
      </c>
      <c r="J11" s="13"/>
      <c r="K11" s="21">
        <f t="shared" si="1"/>
        <v>4899</v>
      </c>
      <c r="L11" s="21">
        <f t="shared" si="2"/>
        <v>899</v>
      </c>
      <c r="M11" s="21">
        <v>15</v>
      </c>
      <c r="N11" s="21">
        <f>MROUND(L11+M11+(VLOOKUP((L11+M11),[1]PBill!$B$4:$D$13,3,TRUE)),5)</f>
        <v>915</v>
      </c>
      <c r="O11" s="21">
        <f>VLOOKUP((((115%*L11)+M11)/3),[1]PBill!$B$4:$D$13,3,TRUE)</f>
        <v>0</v>
      </c>
      <c r="P11" s="21">
        <f t="shared" si="3"/>
        <v>1048.8499999999999</v>
      </c>
      <c r="Q11" s="21">
        <f t="shared" si="4"/>
        <v>350</v>
      </c>
      <c r="R11" s="21">
        <f t="shared" si="5"/>
        <v>3899</v>
      </c>
      <c r="S11" s="21">
        <f t="shared" si="6"/>
        <v>3700</v>
      </c>
      <c r="T11" s="13"/>
      <c r="U11" s="21">
        <f t="shared" si="7"/>
        <v>4290</v>
      </c>
      <c r="V11" s="21">
        <f t="shared" si="8"/>
        <v>999</v>
      </c>
      <c r="W11" s="21">
        <v>15</v>
      </c>
      <c r="X11" s="21">
        <f>MROUND(V11+W11+(VLOOKUP((V11+W11),[1]PBill!$B$4:$D$13,3,TRUE)),5)</f>
        <v>1025</v>
      </c>
      <c r="Y11" s="21">
        <f>VLOOKUP((((115%*V11)+W11)/3),[1]PBill!$B$4:$D$13,3,TRUE)</f>
        <v>0</v>
      </c>
      <c r="Z11" s="21">
        <f t="shared" si="9"/>
        <v>1163.8499999999999</v>
      </c>
      <c r="AA11" s="21">
        <f t="shared" si="10"/>
        <v>390</v>
      </c>
      <c r="AB11" s="21">
        <f t="shared" si="11"/>
        <v>3290</v>
      </c>
      <c r="AC11" s="21">
        <f t="shared" si="12"/>
        <v>3130</v>
      </c>
      <c r="AD11" s="13"/>
      <c r="AE11" s="21">
        <f t="shared" si="17"/>
        <v>3060</v>
      </c>
      <c r="AF11" s="21">
        <f t="shared" si="13"/>
        <v>999</v>
      </c>
      <c r="AG11" s="21">
        <v>15</v>
      </c>
      <c r="AH11" s="21">
        <f>MROUND(AF11+AG11+(VLOOKUP((AF11+AG11),[1]PBill!$B$4:$D$13,3,TRUE)),5)</f>
        <v>1025</v>
      </c>
      <c r="AI11" s="21">
        <f>VLOOKUP((((115%*AF11)+AG11)/3),[1]PBill!$B$4:$D$13,3,TRUE)</f>
        <v>0</v>
      </c>
      <c r="AJ11" s="21">
        <f t="shared" si="14"/>
        <v>1163.8499999999999</v>
      </c>
      <c r="AK11" s="21">
        <f t="shared" si="18"/>
        <v>390</v>
      </c>
      <c r="AL11" s="21">
        <f t="shared" si="15"/>
        <v>2060</v>
      </c>
      <c r="AM11" s="22">
        <f t="shared" si="16"/>
        <v>1960</v>
      </c>
      <c r="AN11" s="13"/>
    </row>
    <row r="12" spans="1:40">
      <c r="A12" s="15">
        <v>10</v>
      </c>
      <c r="B12" s="16">
        <v>41518</v>
      </c>
      <c r="C12" s="17" t="s">
        <v>52</v>
      </c>
      <c r="D12" s="18" t="s">
        <v>53</v>
      </c>
      <c r="E12" s="17" t="s">
        <v>25</v>
      </c>
      <c r="F12" s="18" t="s">
        <v>54</v>
      </c>
      <c r="G12" s="18" t="s">
        <v>27</v>
      </c>
      <c r="H12" s="19">
        <v>9199</v>
      </c>
      <c r="I12" s="20">
        <f t="shared" si="0"/>
        <v>8730</v>
      </c>
      <c r="J12" s="13"/>
      <c r="K12" s="21">
        <f t="shared" si="1"/>
        <v>9199</v>
      </c>
      <c r="L12" s="21">
        <f t="shared" si="2"/>
        <v>899</v>
      </c>
      <c r="M12" s="21">
        <v>15</v>
      </c>
      <c r="N12" s="21">
        <f>MROUND(L12+M12+(VLOOKUP((L12+M12),[1]PBill!$B$4:$D$13,3,TRUE)),5)</f>
        <v>915</v>
      </c>
      <c r="O12" s="21">
        <f>VLOOKUP((((115%*L12)+M12)/3),[1]PBill!$B$4:$D$13,3,TRUE)</f>
        <v>0</v>
      </c>
      <c r="P12" s="21">
        <f t="shared" si="3"/>
        <v>1048.8499999999999</v>
      </c>
      <c r="Q12" s="21">
        <f t="shared" si="4"/>
        <v>350</v>
      </c>
      <c r="R12" s="21">
        <f t="shared" si="5"/>
        <v>8199</v>
      </c>
      <c r="S12" s="21">
        <f t="shared" si="6"/>
        <v>7790</v>
      </c>
      <c r="T12" s="13"/>
      <c r="U12" s="21">
        <f t="shared" si="7"/>
        <v>8050</v>
      </c>
      <c r="V12" s="21">
        <f t="shared" si="8"/>
        <v>999</v>
      </c>
      <c r="W12" s="21">
        <v>15</v>
      </c>
      <c r="X12" s="21">
        <f>MROUND(V12+W12+(VLOOKUP((V12+W12),[1]PBill!$B$4:$D$13,3,TRUE)),5)</f>
        <v>1025</v>
      </c>
      <c r="Y12" s="21">
        <f>VLOOKUP((((115%*V12)+W12)/3),[1]PBill!$B$4:$D$13,3,TRUE)</f>
        <v>0</v>
      </c>
      <c r="Z12" s="21">
        <f t="shared" si="9"/>
        <v>1163.8499999999999</v>
      </c>
      <c r="AA12" s="21">
        <f t="shared" si="10"/>
        <v>390</v>
      </c>
      <c r="AB12" s="21">
        <f t="shared" si="11"/>
        <v>7050</v>
      </c>
      <c r="AC12" s="21">
        <f t="shared" si="12"/>
        <v>6700</v>
      </c>
      <c r="AD12" s="13"/>
      <c r="AE12" s="21">
        <f t="shared" si="17"/>
        <v>5750</v>
      </c>
      <c r="AF12" s="21">
        <f t="shared" si="13"/>
        <v>999</v>
      </c>
      <c r="AG12" s="21">
        <v>15</v>
      </c>
      <c r="AH12" s="21">
        <f>MROUND(AF12+AG12+(VLOOKUP((AF12+AG12),[1]PBill!$B$4:$D$13,3,TRUE)),5)</f>
        <v>1025</v>
      </c>
      <c r="AI12" s="21">
        <f>VLOOKUP((((115%*AF12)+AG12)/3),[1]PBill!$B$4:$D$13,3,TRUE)</f>
        <v>0</v>
      </c>
      <c r="AJ12" s="21">
        <f t="shared" si="14"/>
        <v>1163.8499999999999</v>
      </c>
      <c r="AK12" s="21">
        <f t="shared" si="18"/>
        <v>390</v>
      </c>
      <c r="AL12" s="21">
        <f t="shared" si="15"/>
        <v>4750</v>
      </c>
      <c r="AM12" s="22">
        <f t="shared" si="16"/>
        <v>4510</v>
      </c>
      <c r="AN12" s="13"/>
    </row>
    <row r="13" spans="1:40">
      <c r="A13" s="15">
        <v>11</v>
      </c>
      <c r="B13" s="16">
        <v>41487</v>
      </c>
      <c r="C13" s="23" t="s">
        <v>55</v>
      </c>
      <c r="D13" s="24" t="s">
        <v>56</v>
      </c>
      <c r="E13" s="23" t="s">
        <v>25</v>
      </c>
      <c r="F13" s="24" t="s">
        <v>57</v>
      </c>
      <c r="G13" s="24" t="s">
        <v>27</v>
      </c>
      <c r="H13" s="19">
        <v>7199</v>
      </c>
      <c r="I13" s="20">
        <f t="shared" si="0"/>
        <v>6830</v>
      </c>
      <c r="J13" s="13"/>
      <c r="K13" s="21">
        <f t="shared" si="1"/>
        <v>7199</v>
      </c>
      <c r="L13" s="21">
        <f t="shared" si="2"/>
        <v>899</v>
      </c>
      <c r="M13" s="21">
        <v>15</v>
      </c>
      <c r="N13" s="21">
        <f>MROUND(L13+M13+(VLOOKUP((L13+M13),[1]PBill!$B$4:$D$13,3,TRUE)),5)</f>
        <v>915</v>
      </c>
      <c r="O13" s="21">
        <f>VLOOKUP((((115%*L13)+M13)/3),[1]PBill!$B$4:$D$13,3,TRUE)</f>
        <v>0</v>
      </c>
      <c r="P13" s="21">
        <f t="shared" si="3"/>
        <v>1048.8499999999999</v>
      </c>
      <c r="Q13" s="21">
        <f t="shared" si="4"/>
        <v>350</v>
      </c>
      <c r="R13" s="21">
        <f t="shared" si="5"/>
        <v>6199</v>
      </c>
      <c r="S13" s="21">
        <f t="shared" si="6"/>
        <v>5890</v>
      </c>
      <c r="T13" s="13"/>
      <c r="U13" s="21">
        <f t="shared" si="7"/>
        <v>6300</v>
      </c>
      <c r="V13" s="21">
        <f t="shared" si="8"/>
        <v>999</v>
      </c>
      <c r="W13" s="21">
        <v>15</v>
      </c>
      <c r="X13" s="21">
        <f>MROUND(V13+W13+(VLOOKUP((V13+W13),[1]PBill!$B$4:$D$13,3,TRUE)),5)</f>
        <v>1025</v>
      </c>
      <c r="Y13" s="21">
        <f>VLOOKUP((((115%*V13)+W13)/3),[1]PBill!$B$4:$D$13,3,TRUE)</f>
        <v>0</v>
      </c>
      <c r="Z13" s="21">
        <f t="shared" si="9"/>
        <v>1163.8499999999999</v>
      </c>
      <c r="AA13" s="21">
        <f t="shared" si="10"/>
        <v>390</v>
      </c>
      <c r="AB13" s="21">
        <f t="shared" si="11"/>
        <v>5300</v>
      </c>
      <c r="AC13" s="21">
        <f t="shared" si="12"/>
        <v>5040</v>
      </c>
      <c r="AD13" s="13"/>
      <c r="AE13" s="21">
        <f t="shared" si="17"/>
        <v>4500</v>
      </c>
      <c r="AF13" s="21">
        <f t="shared" si="13"/>
        <v>999</v>
      </c>
      <c r="AG13" s="21">
        <v>15</v>
      </c>
      <c r="AH13" s="21">
        <f>MROUND(AF13+AG13+(VLOOKUP((AF13+AG13),[1]PBill!$B$4:$D$13,3,TRUE)),5)</f>
        <v>1025</v>
      </c>
      <c r="AI13" s="21">
        <f>VLOOKUP((((115%*AF13)+AG13)/3),[1]PBill!$B$4:$D$13,3,TRUE)</f>
        <v>0</v>
      </c>
      <c r="AJ13" s="21">
        <f t="shared" si="14"/>
        <v>1163.8499999999999</v>
      </c>
      <c r="AK13" s="21">
        <f t="shared" si="18"/>
        <v>390</v>
      </c>
      <c r="AL13" s="21">
        <f t="shared" si="15"/>
        <v>3500</v>
      </c>
      <c r="AM13" s="22">
        <f t="shared" si="16"/>
        <v>3330</v>
      </c>
      <c r="AN13" s="13"/>
    </row>
    <row r="14" spans="1:40">
      <c r="A14" s="15">
        <v>12</v>
      </c>
      <c r="B14" s="16">
        <v>41518</v>
      </c>
      <c r="C14" s="17" t="s">
        <v>58</v>
      </c>
      <c r="D14" s="18" t="s">
        <v>59</v>
      </c>
      <c r="E14" s="17" t="s">
        <v>25</v>
      </c>
      <c r="F14" s="18" t="s">
        <v>60</v>
      </c>
      <c r="G14" s="18" t="s">
        <v>27</v>
      </c>
      <c r="H14" s="19">
        <v>5599</v>
      </c>
      <c r="I14" s="20">
        <f t="shared" si="0"/>
        <v>5310</v>
      </c>
      <c r="J14" s="13"/>
      <c r="K14" s="21">
        <f t="shared" si="1"/>
        <v>5599</v>
      </c>
      <c r="L14" s="21">
        <f t="shared" si="2"/>
        <v>899</v>
      </c>
      <c r="M14" s="21">
        <v>15</v>
      </c>
      <c r="N14" s="21">
        <f>MROUND(L14+M14+(VLOOKUP((L14+M14),[1]PBill!$B$4:$D$13,3,TRUE)),5)</f>
        <v>915</v>
      </c>
      <c r="O14" s="21">
        <f>VLOOKUP((((115%*L14)+M14)/3),[1]PBill!$B$4:$D$13,3,TRUE)</f>
        <v>0</v>
      </c>
      <c r="P14" s="21">
        <f t="shared" si="3"/>
        <v>1048.8499999999999</v>
      </c>
      <c r="Q14" s="21">
        <f t="shared" si="4"/>
        <v>350</v>
      </c>
      <c r="R14" s="21">
        <f t="shared" si="5"/>
        <v>4599</v>
      </c>
      <c r="S14" s="21">
        <f t="shared" si="6"/>
        <v>4370</v>
      </c>
      <c r="T14" s="13"/>
      <c r="U14" s="21">
        <f t="shared" si="7"/>
        <v>4900</v>
      </c>
      <c r="V14" s="21">
        <f t="shared" si="8"/>
        <v>999</v>
      </c>
      <c r="W14" s="21">
        <v>15</v>
      </c>
      <c r="X14" s="21">
        <f>MROUND(V14+W14+(VLOOKUP((V14+W14),[1]PBill!$B$4:$D$13,3,TRUE)),5)</f>
        <v>1025</v>
      </c>
      <c r="Y14" s="21">
        <f>VLOOKUP((((115%*V14)+W14)/3),[1]PBill!$B$4:$D$13,3,TRUE)</f>
        <v>0</v>
      </c>
      <c r="Z14" s="21">
        <f t="shared" si="9"/>
        <v>1163.8499999999999</v>
      </c>
      <c r="AA14" s="21">
        <f t="shared" si="10"/>
        <v>390</v>
      </c>
      <c r="AB14" s="21">
        <f t="shared" si="11"/>
        <v>3900</v>
      </c>
      <c r="AC14" s="21">
        <f t="shared" si="12"/>
        <v>3710</v>
      </c>
      <c r="AD14" s="13"/>
      <c r="AE14" s="21">
        <f t="shared" si="17"/>
        <v>3500</v>
      </c>
      <c r="AF14" s="21">
        <f t="shared" si="13"/>
        <v>999</v>
      </c>
      <c r="AG14" s="21">
        <v>15</v>
      </c>
      <c r="AH14" s="21">
        <f>MROUND(AF14+AG14+(VLOOKUP((AF14+AG14),[1]PBill!$B$4:$D$13,3,TRUE)),5)</f>
        <v>1025</v>
      </c>
      <c r="AI14" s="21">
        <f>VLOOKUP((((115%*AF14)+AG14)/3),[1]PBill!$B$4:$D$13,3,TRUE)</f>
        <v>0</v>
      </c>
      <c r="AJ14" s="21">
        <f t="shared" si="14"/>
        <v>1163.8499999999999</v>
      </c>
      <c r="AK14" s="21">
        <f t="shared" si="18"/>
        <v>390</v>
      </c>
      <c r="AL14" s="21">
        <f t="shared" si="15"/>
        <v>2500</v>
      </c>
      <c r="AM14" s="22">
        <f t="shared" si="16"/>
        <v>2380</v>
      </c>
      <c r="AN14" s="13"/>
    </row>
    <row r="15" spans="1:40">
      <c r="A15" s="15">
        <v>13</v>
      </c>
      <c r="B15" s="16">
        <v>41518</v>
      </c>
      <c r="C15" s="17" t="s">
        <v>61</v>
      </c>
      <c r="D15" s="18" t="s">
        <v>62</v>
      </c>
      <c r="E15" s="17" t="s">
        <v>25</v>
      </c>
      <c r="F15" s="18" t="s">
        <v>63</v>
      </c>
      <c r="G15" s="18" t="s">
        <v>27</v>
      </c>
      <c r="H15" s="19">
        <v>9799</v>
      </c>
      <c r="I15" s="20">
        <f t="shared" si="0"/>
        <v>9300</v>
      </c>
      <c r="J15" s="13"/>
      <c r="K15" s="21">
        <f t="shared" si="1"/>
        <v>9799</v>
      </c>
      <c r="L15" s="21">
        <f t="shared" si="2"/>
        <v>935.09407249999992</v>
      </c>
      <c r="M15" s="21">
        <v>15</v>
      </c>
      <c r="N15" s="21">
        <f>MROUND(L15+M15+(VLOOKUP((L15+M15),[1]PBill!$B$4:$D$13,3,TRUE)),5)</f>
        <v>950</v>
      </c>
      <c r="O15" s="21">
        <f>VLOOKUP((((115%*L15)+M15)/3),[1]PBill!$B$4:$D$13,3,TRUE)</f>
        <v>0</v>
      </c>
      <c r="P15" s="21">
        <f t="shared" si="3"/>
        <v>1090.3581833749997</v>
      </c>
      <c r="Q15" s="21">
        <f t="shared" si="4"/>
        <v>365</v>
      </c>
      <c r="R15" s="21">
        <f t="shared" si="5"/>
        <v>8799</v>
      </c>
      <c r="S15" s="21">
        <f t="shared" si="6"/>
        <v>8360</v>
      </c>
      <c r="T15" s="13"/>
      <c r="U15" s="21">
        <f t="shared" si="7"/>
        <v>8570</v>
      </c>
      <c r="V15" s="21">
        <f t="shared" si="8"/>
        <v>999</v>
      </c>
      <c r="W15" s="21">
        <v>15</v>
      </c>
      <c r="X15" s="21">
        <f>MROUND(V15+W15+(VLOOKUP((V15+W15),[1]PBill!$B$4:$D$13,3,TRUE)),5)</f>
        <v>1025</v>
      </c>
      <c r="Y15" s="21">
        <f>VLOOKUP((((115%*V15)+W15)/3),[1]PBill!$B$4:$D$13,3,TRUE)</f>
        <v>0</v>
      </c>
      <c r="Z15" s="21">
        <f t="shared" si="9"/>
        <v>1163.8499999999999</v>
      </c>
      <c r="AA15" s="21">
        <f t="shared" si="10"/>
        <v>390</v>
      </c>
      <c r="AB15" s="21">
        <f t="shared" si="11"/>
        <v>7570</v>
      </c>
      <c r="AC15" s="21">
        <f t="shared" si="12"/>
        <v>7190</v>
      </c>
      <c r="AD15" s="13"/>
      <c r="AE15" s="21">
        <f t="shared" si="17"/>
        <v>6120</v>
      </c>
      <c r="AF15" s="21">
        <f t="shared" si="13"/>
        <v>999</v>
      </c>
      <c r="AG15" s="21">
        <v>15</v>
      </c>
      <c r="AH15" s="21">
        <f>MROUND(AF15+AG15+(VLOOKUP((AF15+AG15),[1]PBill!$B$4:$D$13,3,TRUE)),5)</f>
        <v>1025</v>
      </c>
      <c r="AI15" s="21">
        <f>VLOOKUP((((115%*AF15)+AG15)/3),[1]PBill!$B$4:$D$13,3,TRUE)</f>
        <v>0</v>
      </c>
      <c r="AJ15" s="21">
        <f t="shared" si="14"/>
        <v>1163.8499999999999</v>
      </c>
      <c r="AK15" s="21">
        <f t="shared" si="18"/>
        <v>390</v>
      </c>
      <c r="AL15" s="21">
        <f t="shared" si="15"/>
        <v>5120</v>
      </c>
      <c r="AM15" s="22">
        <f t="shared" si="16"/>
        <v>4860</v>
      </c>
      <c r="AN15" s="13"/>
    </row>
    <row r="16" spans="1:40">
      <c r="A16" s="15">
        <v>14</v>
      </c>
      <c r="B16" s="16">
        <v>41487</v>
      </c>
      <c r="C16" s="23" t="s">
        <v>64</v>
      </c>
      <c r="D16" s="24" t="s">
        <v>65</v>
      </c>
      <c r="E16" s="23" t="s">
        <v>25</v>
      </c>
      <c r="F16" s="24" t="s">
        <v>66</v>
      </c>
      <c r="G16" s="24" t="s">
        <v>27</v>
      </c>
      <c r="H16" s="19">
        <v>10399</v>
      </c>
      <c r="I16" s="20">
        <f t="shared" si="0"/>
        <v>9870</v>
      </c>
      <c r="J16" s="13"/>
      <c r="K16" s="21">
        <f t="shared" si="1"/>
        <v>10399</v>
      </c>
      <c r="L16" s="21">
        <f t="shared" si="2"/>
        <v>992.35057249999988</v>
      </c>
      <c r="M16" s="21">
        <v>15</v>
      </c>
      <c r="N16" s="21">
        <f>MROUND(L16+M16+(VLOOKUP((L16+M16),[1]PBill!$B$4:$D$13,3,TRUE)),5)</f>
        <v>1020</v>
      </c>
      <c r="O16" s="21">
        <f>VLOOKUP((((115%*L16)+M16)/3),[1]PBill!$B$4:$D$13,3,TRUE)</f>
        <v>0</v>
      </c>
      <c r="P16" s="21">
        <f t="shared" si="3"/>
        <v>1156.2031583749997</v>
      </c>
      <c r="Q16" s="21">
        <f t="shared" si="4"/>
        <v>385</v>
      </c>
      <c r="R16" s="21">
        <f t="shared" si="5"/>
        <v>9359.1</v>
      </c>
      <c r="S16" s="21">
        <f t="shared" si="6"/>
        <v>8890</v>
      </c>
      <c r="T16" s="13"/>
      <c r="U16" s="21">
        <f t="shared" si="7"/>
        <v>9100</v>
      </c>
      <c r="V16" s="21">
        <f t="shared" si="8"/>
        <v>999</v>
      </c>
      <c r="W16" s="21">
        <v>15</v>
      </c>
      <c r="X16" s="21">
        <f>MROUND(V16+W16+(VLOOKUP((V16+W16),[1]PBill!$B$4:$D$13,3,TRUE)),5)</f>
        <v>1025</v>
      </c>
      <c r="Y16" s="21">
        <f>VLOOKUP((((115%*V16)+W16)/3),[1]PBill!$B$4:$D$13,3,TRUE)</f>
        <v>0</v>
      </c>
      <c r="Z16" s="21">
        <f t="shared" si="9"/>
        <v>1163.8499999999999</v>
      </c>
      <c r="AA16" s="21">
        <f t="shared" si="10"/>
        <v>390</v>
      </c>
      <c r="AB16" s="21">
        <f t="shared" si="11"/>
        <v>8100</v>
      </c>
      <c r="AC16" s="21">
        <f t="shared" si="12"/>
        <v>7700</v>
      </c>
      <c r="AD16" s="13"/>
      <c r="AE16" s="21">
        <f t="shared" si="17"/>
        <v>6500</v>
      </c>
      <c r="AF16" s="21">
        <f t="shared" si="13"/>
        <v>999</v>
      </c>
      <c r="AG16" s="21">
        <v>15</v>
      </c>
      <c r="AH16" s="21">
        <f>MROUND(AF16+AG16+(VLOOKUP((AF16+AG16),[1]PBill!$B$4:$D$13,3,TRUE)),5)</f>
        <v>1025</v>
      </c>
      <c r="AI16" s="21">
        <f>VLOOKUP((((115%*AF16)+AG16)/3),[1]PBill!$B$4:$D$13,3,TRUE)</f>
        <v>0</v>
      </c>
      <c r="AJ16" s="21">
        <f t="shared" si="14"/>
        <v>1163.8499999999999</v>
      </c>
      <c r="AK16" s="21">
        <f t="shared" si="18"/>
        <v>390</v>
      </c>
      <c r="AL16" s="21">
        <f t="shared" si="15"/>
        <v>5500</v>
      </c>
      <c r="AM16" s="22">
        <f t="shared" si="16"/>
        <v>5230</v>
      </c>
      <c r="AN16" s="13"/>
    </row>
    <row r="17" spans="1:40">
      <c r="A17" s="15">
        <v>15</v>
      </c>
      <c r="B17" s="16">
        <v>41487</v>
      </c>
      <c r="C17" s="23" t="s">
        <v>67</v>
      </c>
      <c r="D17" s="24" t="s">
        <v>68</v>
      </c>
      <c r="E17" s="23" t="s">
        <v>25</v>
      </c>
      <c r="F17" s="24" t="s">
        <v>69</v>
      </c>
      <c r="G17" s="24" t="s">
        <v>27</v>
      </c>
      <c r="H17" s="19">
        <v>10399</v>
      </c>
      <c r="I17" s="20">
        <f t="shared" si="0"/>
        <v>9870</v>
      </c>
      <c r="J17" s="13"/>
      <c r="K17" s="21">
        <f t="shared" si="1"/>
        <v>10399</v>
      </c>
      <c r="L17" s="21">
        <f t="shared" si="2"/>
        <v>992.35057249999988</v>
      </c>
      <c r="M17" s="21">
        <v>15</v>
      </c>
      <c r="N17" s="21">
        <f>MROUND(L17+M17+(VLOOKUP((L17+M17),[1]PBill!$B$4:$D$13,3,TRUE)),5)</f>
        <v>1020</v>
      </c>
      <c r="O17" s="21">
        <f>VLOOKUP((((115%*L17)+M17)/3),[1]PBill!$B$4:$D$13,3,TRUE)</f>
        <v>0</v>
      </c>
      <c r="P17" s="21">
        <f t="shared" si="3"/>
        <v>1156.2031583749997</v>
      </c>
      <c r="Q17" s="21">
        <f t="shared" si="4"/>
        <v>385</v>
      </c>
      <c r="R17" s="21">
        <f t="shared" si="5"/>
        <v>9359.1</v>
      </c>
      <c r="S17" s="21">
        <f t="shared" si="6"/>
        <v>8890</v>
      </c>
      <c r="T17" s="13"/>
      <c r="U17" s="21">
        <f t="shared" si="7"/>
        <v>9100</v>
      </c>
      <c r="V17" s="21">
        <f t="shared" si="8"/>
        <v>999</v>
      </c>
      <c r="W17" s="21">
        <v>15</v>
      </c>
      <c r="X17" s="21">
        <f>MROUND(V17+W17+(VLOOKUP((V17+W17),[1]PBill!$B$4:$D$13,3,TRUE)),5)</f>
        <v>1025</v>
      </c>
      <c r="Y17" s="21">
        <f>VLOOKUP((((115%*V17)+W17)/3),[1]PBill!$B$4:$D$13,3,TRUE)</f>
        <v>0</v>
      </c>
      <c r="Z17" s="21">
        <f t="shared" si="9"/>
        <v>1163.8499999999999</v>
      </c>
      <c r="AA17" s="21">
        <f t="shared" si="10"/>
        <v>390</v>
      </c>
      <c r="AB17" s="21">
        <f t="shared" si="11"/>
        <v>8100</v>
      </c>
      <c r="AC17" s="21">
        <f t="shared" si="12"/>
        <v>7700</v>
      </c>
      <c r="AD17" s="13"/>
      <c r="AE17" s="21">
        <f t="shared" si="17"/>
        <v>6500</v>
      </c>
      <c r="AF17" s="21">
        <f t="shared" si="13"/>
        <v>999</v>
      </c>
      <c r="AG17" s="21">
        <v>15</v>
      </c>
      <c r="AH17" s="21">
        <f>MROUND(AF17+AG17+(VLOOKUP((AF17+AG17),[1]PBill!$B$4:$D$13,3,TRUE)),5)</f>
        <v>1025</v>
      </c>
      <c r="AI17" s="21">
        <f>VLOOKUP((((115%*AF17)+AG17)/3),[1]PBill!$B$4:$D$13,3,TRUE)</f>
        <v>0</v>
      </c>
      <c r="AJ17" s="21">
        <f t="shared" si="14"/>
        <v>1163.8499999999999</v>
      </c>
      <c r="AK17" s="21">
        <f t="shared" si="18"/>
        <v>390</v>
      </c>
      <c r="AL17" s="21">
        <f t="shared" si="15"/>
        <v>5500</v>
      </c>
      <c r="AM17" s="22">
        <f t="shared" si="16"/>
        <v>5230</v>
      </c>
      <c r="AN17" s="13"/>
    </row>
    <row r="18" spans="1:40">
      <c r="A18" s="15">
        <v>16</v>
      </c>
      <c r="B18" s="16">
        <v>41518</v>
      </c>
      <c r="C18" s="17" t="s">
        <v>70</v>
      </c>
      <c r="D18" s="18" t="s">
        <v>71</v>
      </c>
      <c r="E18" s="17" t="s">
        <v>25</v>
      </c>
      <c r="F18" s="18" t="s">
        <v>72</v>
      </c>
      <c r="G18" s="18" t="s">
        <v>27</v>
      </c>
      <c r="H18" s="19">
        <v>19999</v>
      </c>
      <c r="I18" s="20">
        <f t="shared" si="0"/>
        <v>18990</v>
      </c>
      <c r="J18" s="13"/>
      <c r="K18" s="21">
        <f t="shared" si="1"/>
        <v>19999</v>
      </c>
      <c r="L18" s="21">
        <f t="shared" si="2"/>
        <v>1908.4545724999998</v>
      </c>
      <c r="M18" s="21">
        <v>15</v>
      </c>
      <c r="N18" s="21">
        <f>MROUND(L18+M18+(VLOOKUP((L18+M18),[1]PBill!$B$4:$D$13,3,TRUE)),5)</f>
        <v>1935</v>
      </c>
      <c r="O18" s="21">
        <f>VLOOKUP((((115%*L18)+M18)/3),[1]PBill!$B$4:$D$13,3,TRUE)</f>
        <v>0</v>
      </c>
      <c r="P18" s="21">
        <f t="shared" si="3"/>
        <v>2209.7227583749996</v>
      </c>
      <c r="Q18" s="21">
        <f t="shared" si="4"/>
        <v>735</v>
      </c>
      <c r="R18" s="21">
        <f t="shared" si="5"/>
        <v>17999.100000000002</v>
      </c>
      <c r="S18" s="21">
        <f t="shared" si="6"/>
        <v>17100</v>
      </c>
      <c r="T18" s="13"/>
      <c r="U18" s="21">
        <f t="shared" si="7"/>
        <v>17500</v>
      </c>
      <c r="V18" s="21">
        <f t="shared" si="8"/>
        <v>1757.875</v>
      </c>
      <c r="W18" s="21">
        <v>15</v>
      </c>
      <c r="X18" s="21">
        <f>MROUND(V18+W18+(VLOOKUP((V18+W18),[1]PBill!$B$4:$D$13,3,TRUE)),5)</f>
        <v>1785</v>
      </c>
      <c r="Y18" s="21">
        <f>VLOOKUP((((115%*V18)+W18)/3),[1]PBill!$B$4:$D$13,3,TRUE)</f>
        <v>0</v>
      </c>
      <c r="Z18" s="21">
        <f t="shared" si="9"/>
        <v>2036.5562499999999</v>
      </c>
      <c r="AA18" s="21">
        <f t="shared" si="10"/>
        <v>680</v>
      </c>
      <c r="AB18" s="21">
        <f t="shared" si="11"/>
        <v>15750</v>
      </c>
      <c r="AC18" s="21">
        <f t="shared" si="12"/>
        <v>14960</v>
      </c>
      <c r="AD18" s="13"/>
      <c r="AE18" s="21">
        <f t="shared" si="17"/>
        <v>12500</v>
      </c>
      <c r="AF18" s="21">
        <f t="shared" si="13"/>
        <v>1255.625</v>
      </c>
      <c r="AG18" s="21">
        <v>15</v>
      </c>
      <c r="AH18" s="21">
        <f>MROUND(AF18+AG18+(VLOOKUP((AF18+AG18),[1]PBill!$B$4:$D$13,3,TRUE)),5)</f>
        <v>1280</v>
      </c>
      <c r="AI18" s="21">
        <f>VLOOKUP((((115%*AF18)+AG18)/3),[1]PBill!$B$4:$D$13,3,TRUE)</f>
        <v>0</v>
      </c>
      <c r="AJ18" s="21">
        <f t="shared" si="14"/>
        <v>1458.96875</v>
      </c>
      <c r="AK18" s="21">
        <f t="shared" si="18"/>
        <v>485</v>
      </c>
      <c r="AL18" s="21">
        <f t="shared" si="15"/>
        <v>11250</v>
      </c>
      <c r="AM18" s="22">
        <f t="shared" si="16"/>
        <v>10690</v>
      </c>
      <c r="AN18" s="13"/>
    </row>
    <row r="19" spans="1:40">
      <c r="A19" s="15">
        <v>17</v>
      </c>
      <c r="B19" s="16">
        <v>41487</v>
      </c>
      <c r="C19" s="23" t="s">
        <v>73</v>
      </c>
      <c r="D19" s="24" t="s">
        <v>74</v>
      </c>
      <c r="E19" s="23" t="s">
        <v>25</v>
      </c>
      <c r="F19" s="24" t="s">
        <v>75</v>
      </c>
      <c r="G19" s="24" t="s">
        <v>27</v>
      </c>
      <c r="H19" s="19">
        <v>8699</v>
      </c>
      <c r="I19" s="20">
        <f t="shared" si="0"/>
        <v>8260</v>
      </c>
      <c r="J19" s="13"/>
      <c r="K19" s="21">
        <f t="shared" si="1"/>
        <v>8699</v>
      </c>
      <c r="L19" s="21">
        <f t="shared" si="2"/>
        <v>899</v>
      </c>
      <c r="M19" s="21">
        <v>15</v>
      </c>
      <c r="N19" s="21">
        <f>MROUND(L19+M19+(VLOOKUP((L19+M19),[1]PBill!$B$4:$D$13,3,TRUE)),5)</f>
        <v>915</v>
      </c>
      <c r="O19" s="21">
        <f>VLOOKUP((((115%*L19)+M19)/3),[1]PBill!$B$4:$D$13,3,TRUE)</f>
        <v>0</v>
      </c>
      <c r="P19" s="21">
        <f t="shared" si="3"/>
        <v>1048.8499999999999</v>
      </c>
      <c r="Q19" s="21">
        <f t="shared" si="4"/>
        <v>350</v>
      </c>
      <c r="R19" s="21">
        <f t="shared" si="5"/>
        <v>7699</v>
      </c>
      <c r="S19" s="21">
        <f t="shared" si="6"/>
        <v>7310</v>
      </c>
      <c r="T19" s="13"/>
      <c r="U19" s="21">
        <f t="shared" si="7"/>
        <v>7610</v>
      </c>
      <c r="V19" s="21">
        <f t="shared" si="8"/>
        <v>999</v>
      </c>
      <c r="W19" s="21">
        <v>15</v>
      </c>
      <c r="X19" s="21">
        <f>MROUND(V19+W19+(VLOOKUP((V19+W19),[1]PBill!$B$4:$D$13,3,TRUE)),5)</f>
        <v>1025</v>
      </c>
      <c r="Y19" s="21">
        <f>VLOOKUP((((115%*V19)+W19)/3),[1]PBill!$B$4:$D$13,3,TRUE)</f>
        <v>0</v>
      </c>
      <c r="Z19" s="21">
        <f t="shared" si="9"/>
        <v>1163.8499999999999</v>
      </c>
      <c r="AA19" s="21">
        <f t="shared" si="10"/>
        <v>390</v>
      </c>
      <c r="AB19" s="21">
        <f t="shared" si="11"/>
        <v>6610</v>
      </c>
      <c r="AC19" s="21">
        <f t="shared" si="12"/>
        <v>6280</v>
      </c>
      <c r="AD19" s="13"/>
      <c r="AE19" s="21">
        <f t="shared" si="17"/>
        <v>5440</v>
      </c>
      <c r="AF19" s="21">
        <f t="shared" si="13"/>
        <v>999</v>
      </c>
      <c r="AG19" s="21">
        <v>15</v>
      </c>
      <c r="AH19" s="21">
        <f>MROUND(AF19+AG19+(VLOOKUP((AF19+AG19),[1]PBill!$B$4:$D$13,3,TRUE)),5)</f>
        <v>1025</v>
      </c>
      <c r="AI19" s="21">
        <f>VLOOKUP((((115%*AF19)+AG19)/3),[1]PBill!$B$4:$D$13,3,TRUE)</f>
        <v>0</v>
      </c>
      <c r="AJ19" s="21">
        <f t="shared" si="14"/>
        <v>1163.8499999999999</v>
      </c>
      <c r="AK19" s="21">
        <f t="shared" si="18"/>
        <v>390</v>
      </c>
      <c r="AL19" s="21">
        <f t="shared" si="15"/>
        <v>4440</v>
      </c>
      <c r="AM19" s="22">
        <f t="shared" si="16"/>
        <v>4220</v>
      </c>
      <c r="AN19" s="13"/>
    </row>
    <row r="20" spans="1:40">
      <c r="A20" s="15">
        <v>18</v>
      </c>
      <c r="B20" s="16">
        <v>41518</v>
      </c>
      <c r="C20" s="17" t="s">
        <v>76</v>
      </c>
      <c r="D20" s="18" t="s">
        <v>77</v>
      </c>
      <c r="E20" s="17" t="s">
        <v>25</v>
      </c>
      <c r="F20" s="18" t="s">
        <v>78</v>
      </c>
      <c r="G20" s="18" t="s">
        <v>27</v>
      </c>
      <c r="H20" s="19">
        <v>5799</v>
      </c>
      <c r="I20" s="20">
        <f t="shared" si="0"/>
        <v>5500</v>
      </c>
      <c r="J20" s="13"/>
      <c r="K20" s="21">
        <f t="shared" si="1"/>
        <v>5799</v>
      </c>
      <c r="L20" s="21">
        <f t="shared" si="2"/>
        <v>899</v>
      </c>
      <c r="M20" s="21">
        <v>15</v>
      </c>
      <c r="N20" s="21">
        <f>MROUND(L20+M20+(VLOOKUP((L20+M20),[1]PBill!$B$4:$D$13,3,TRUE)),5)</f>
        <v>915</v>
      </c>
      <c r="O20" s="21">
        <f>VLOOKUP((((115%*L20)+M20)/3),[1]PBill!$B$4:$D$13,3,TRUE)</f>
        <v>0</v>
      </c>
      <c r="P20" s="21">
        <f t="shared" si="3"/>
        <v>1048.8499999999999</v>
      </c>
      <c r="Q20" s="21">
        <f t="shared" si="4"/>
        <v>350</v>
      </c>
      <c r="R20" s="21">
        <f t="shared" si="5"/>
        <v>4799</v>
      </c>
      <c r="S20" s="21">
        <f t="shared" si="6"/>
        <v>4560</v>
      </c>
      <c r="T20" s="13"/>
      <c r="U20" s="21">
        <f t="shared" si="7"/>
        <v>5070</v>
      </c>
      <c r="V20" s="21">
        <f t="shared" si="8"/>
        <v>999</v>
      </c>
      <c r="W20" s="21">
        <v>15</v>
      </c>
      <c r="X20" s="21">
        <f>MROUND(V20+W20+(VLOOKUP((V20+W20),[1]PBill!$B$4:$D$13,3,TRUE)),5)</f>
        <v>1025</v>
      </c>
      <c r="Y20" s="21">
        <f>VLOOKUP((((115%*V20)+W20)/3),[1]PBill!$B$4:$D$13,3,TRUE)</f>
        <v>0</v>
      </c>
      <c r="Z20" s="21">
        <f t="shared" si="9"/>
        <v>1163.8499999999999</v>
      </c>
      <c r="AA20" s="21">
        <f t="shared" si="10"/>
        <v>390</v>
      </c>
      <c r="AB20" s="21">
        <f t="shared" si="11"/>
        <v>4070</v>
      </c>
      <c r="AC20" s="21">
        <f t="shared" si="12"/>
        <v>3870</v>
      </c>
      <c r="AD20" s="13"/>
      <c r="AE20" s="21">
        <f t="shared" si="17"/>
        <v>3620</v>
      </c>
      <c r="AF20" s="21">
        <f t="shared" si="13"/>
        <v>999</v>
      </c>
      <c r="AG20" s="21">
        <v>15</v>
      </c>
      <c r="AH20" s="21">
        <f>MROUND(AF20+AG20+(VLOOKUP((AF20+AG20),[1]PBill!$B$4:$D$13,3,TRUE)),5)</f>
        <v>1025</v>
      </c>
      <c r="AI20" s="21">
        <f>VLOOKUP((((115%*AF20)+AG20)/3),[1]PBill!$B$4:$D$13,3,TRUE)</f>
        <v>0</v>
      </c>
      <c r="AJ20" s="21">
        <f t="shared" si="14"/>
        <v>1163.8499999999999</v>
      </c>
      <c r="AK20" s="21">
        <f t="shared" si="18"/>
        <v>390</v>
      </c>
      <c r="AL20" s="21">
        <f t="shared" si="15"/>
        <v>2620</v>
      </c>
      <c r="AM20" s="22">
        <f t="shared" si="16"/>
        <v>2490</v>
      </c>
      <c r="AN20" s="13"/>
    </row>
    <row r="21" spans="1:40">
      <c r="A21" s="15">
        <v>19</v>
      </c>
      <c r="B21" s="16">
        <v>41487</v>
      </c>
      <c r="C21" s="23" t="s">
        <v>79</v>
      </c>
      <c r="D21" s="24" t="s">
        <v>80</v>
      </c>
      <c r="E21" s="23" t="s">
        <v>25</v>
      </c>
      <c r="F21" s="24" t="s">
        <v>81</v>
      </c>
      <c r="G21" s="24" t="s">
        <v>27</v>
      </c>
      <c r="H21" s="19">
        <v>22999</v>
      </c>
      <c r="I21" s="20">
        <f t="shared" si="0"/>
        <v>21840</v>
      </c>
      <c r="J21" s="13"/>
      <c r="K21" s="21">
        <f t="shared" si="1"/>
        <v>22999</v>
      </c>
      <c r="L21" s="21">
        <f t="shared" si="2"/>
        <v>2194.7370725000001</v>
      </c>
      <c r="M21" s="21">
        <v>15</v>
      </c>
      <c r="N21" s="21">
        <f>MROUND(L21+M21+(VLOOKUP((L21+M21),[1]PBill!$B$4:$D$13,3,TRUE)),5)</f>
        <v>2220</v>
      </c>
      <c r="O21" s="21">
        <f>VLOOKUP((((115%*L21)+M21)/3),[1]PBill!$B$4:$D$13,3,TRUE)</f>
        <v>0</v>
      </c>
      <c r="P21" s="21">
        <f t="shared" si="3"/>
        <v>2538.9476333749999</v>
      </c>
      <c r="Q21" s="21">
        <f t="shared" si="4"/>
        <v>845</v>
      </c>
      <c r="R21" s="21">
        <f t="shared" si="5"/>
        <v>20699.100000000002</v>
      </c>
      <c r="S21" s="21">
        <f t="shared" si="6"/>
        <v>19660</v>
      </c>
      <c r="T21" s="13"/>
      <c r="U21" s="21">
        <f t="shared" si="7"/>
        <v>20120</v>
      </c>
      <c r="V21" s="21">
        <f t="shared" si="8"/>
        <v>2021.0539999999999</v>
      </c>
      <c r="W21" s="21">
        <v>15</v>
      </c>
      <c r="X21" s="21">
        <f>MROUND(V21+W21+(VLOOKUP((V21+W21),[1]PBill!$B$4:$D$13,3,TRUE)),5)</f>
        <v>2045</v>
      </c>
      <c r="Y21" s="21">
        <f>VLOOKUP((((115%*V21)+W21)/3),[1]PBill!$B$4:$D$13,3,TRUE)</f>
        <v>0</v>
      </c>
      <c r="Z21" s="21">
        <f t="shared" si="9"/>
        <v>2339.2120999999997</v>
      </c>
      <c r="AA21" s="21">
        <f t="shared" si="10"/>
        <v>780</v>
      </c>
      <c r="AB21" s="21">
        <f t="shared" si="11"/>
        <v>18110</v>
      </c>
      <c r="AC21" s="21">
        <f t="shared" si="12"/>
        <v>17200</v>
      </c>
      <c r="AD21" s="13"/>
      <c r="AE21" s="21">
        <f t="shared" si="17"/>
        <v>14370</v>
      </c>
      <c r="AF21" s="21">
        <f t="shared" si="13"/>
        <v>1443.4665</v>
      </c>
      <c r="AG21" s="21">
        <v>15</v>
      </c>
      <c r="AH21" s="21">
        <f>MROUND(AF21+AG21+(VLOOKUP((AF21+AG21),[1]PBill!$B$4:$D$13,3,TRUE)),5)</f>
        <v>1470</v>
      </c>
      <c r="AI21" s="21">
        <f>VLOOKUP((((115%*AF21)+AG21)/3),[1]PBill!$B$4:$D$13,3,TRUE)</f>
        <v>0</v>
      </c>
      <c r="AJ21" s="21">
        <f t="shared" si="14"/>
        <v>1674.9864749999999</v>
      </c>
      <c r="AK21" s="21">
        <f t="shared" si="18"/>
        <v>560</v>
      </c>
      <c r="AL21" s="21">
        <f t="shared" si="15"/>
        <v>12930</v>
      </c>
      <c r="AM21" s="22">
        <f t="shared" si="16"/>
        <v>12280</v>
      </c>
      <c r="AN21" s="13"/>
    </row>
    <row r="22" spans="1:40">
      <c r="A22" s="15">
        <v>20</v>
      </c>
      <c r="B22" s="16">
        <v>41518</v>
      </c>
      <c r="C22" s="17" t="s">
        <v>82</v>
      </c>
      <c r="D22" s="18" t="s">
        <v>83</v>
      </c>
      <c r="E22" s="17" t="s">
        <v>25</v>
      </c>
      <c r="F22" s="18" t="s">
        <v>84</v>
      </c>
      <c r="G22" s="18" t="s">
        <v>27</v>
      </c>
      <c r="H22" s="19">
        <v>31999</v>
      </c>
      <c r="I22" s="20">
        <f t="shared" si="0"/>
        <v>30390</v>
      </c>
      <c r="J22" s="13"/>
      <c r="K22" s="21">
        <f t="shared" si="1"/>
        <v>31999</v>
      </c>
      <c r="L22" s="21">
        <f t="shared" si="2"/>
        <v>3053.5845724999999</v>
      </c>
      <c r="M22" s="21">
        <v>15</v>
      </c>
      <c r="N22" s="21">
        <f>MROUND(L22+M22+(VLOOKUP((L22+M22),[1]PBill!$B$4:$D$13,3,TRUE)),5)</f>
        <v>3100</v>
      </c>
      <c r="O22" s="21">
        <f>VLOOKUP((((115%*L22)+M22)/3),[1]PBill!$B$4:$D$13,3,TRUE)</f>
        <v>11</v>
      </c>
      <c r="P22" s="21">
        <f t="shared" si="3"/>
        <v>3559.6222583749995</v>
      </c>
      <c r="Q22" s="21">
        <f t="shared" si="4"/>
        <v>1185</v>
      </c>
      <c r="R22" s="21">
        <f t="shared" si="5"/>
        <v>28799.100000000002</v>
      </c>
      <c r="S22" s="21">
        <f t="shared" si="6"/>
        <v>27360</v>
      </c>
      <c r="T22" s="13"/>
      <c r="U22" s="21">
        <f t="shared" si="7"/>
        <v>28000</v>
      </c>
      <c r="V22" s="21">
        <f t="shared" si="8"/>
        <v>2812.6</v>
      </c>
      <c r="W22" s="21">
        <v>15</v>
      </c>
      <c r="X22" s="21">
        <f>MROUND(V22+W22+(VLOOKUP((V22+W22),[1]PBill!$B$4:$D$13,3,TRUE)),5)</f>
        <v>2860</v>
      </c>
      <c r="Y22" s="21">
        <f>VLOOKUP((((115%*V22)+W22)/3),[1]PBill!$B$4:$D$13,3,TRUE)</f>
        <v>11</v>
      </c>
      <c r="Z22" s="21">
        <f t="shared" si="9"/>
        <v>3282.49</v>
      </c>
      <c r="AA22" s="21">
        <f t="shared" si="10"/>
        <v>1095</v>
      </c>
      <c r="AB22" s="21">
        <f t="shared" si="11"/>
        <v>25200</v>
      </c>
      <c r="AC22" s="21">
        <f t="shared" si="12"/>
        <v>23940</v>
      </c>
      <c r="AD22" s="13"/>
      <c r="AE22" s="21">
        <f t="shared" si="17"/>
        <v>20000</v>
      </c>
      <c r="AF22" s="21">
        <f t="shared" si="13"/>
        <v>2009</v>
      </c>
      <c r="AG22" s="21">
        <v>15</v>
      </c>
      <c r="AH22" s="21">
        <f>MROUND(AF22+AG22+(VLOOKUP((AF22+AG22),[1]PBill!$B$4:$D$13,3,TRUE)),5)</f>
        <v>2035</v>
      </c>
      <c r="AI22" s="21">
        <f>VLOOKUP((((115%*AF22)+AG22)/3),[1]PBill!$B$4:$D$13,3,TRUE)</f>
        <v>0</v>
      </c>
      <c r="AJ22" s="21">
        <f t="shared" si="14"/>
        <v>2325.35</v>
      </c>
      <c r="AK22" s="21">
        <f t="shared" si="18"/>
        <v>775</v>
      </c>
      <c r="AL22" s="21">
        <f t="shared" si="15"/>
        <v>18000</v>
      </c>
      <c r="AM22" s="22">
        <f t="shared" si="16"/>
        <v>17100</v>
      </c>
      <c r="AN22" s="13"/>
    </row>
    <row r="23" spans="1:40">
      <c r="A23" s="15">
        <v>21</v>
      </c>
      <c r="B23" s="16">
        <v>41487</v>
      </c>
      <c r="C23" s="23" t="s">
        <v>85</v>
      </c>
      <c r="D23" s="24" t="s">
        <v>86</v>
      </c>
      <c r="E23" s="23" t="s">
        <v>25</v>
      </c>
      <c r="F23" s="24" t="s">
        <v>87</v>
      </c>
      <c r="G23" s="24" t="s">
        <v>88</v>
      </c>
      <c r="H23" s="19">
        <v>22999</v>
      </c>
      <c r="I23" s="20">
        <f t="shared" si="0"/>
        <v>21840</v>
      </c>
      <c r="J23" s="13"/>
      <c r="K23" s="21">
        <f t="shared" si="1"/>
        <v>22999</v>
      </c>
      <c r="L23" s="21">
        <f t="shared" si="2"/>
        <v>2194.7370725000001</v>
      </c>
      <c r="M23" s="21">
        <v>15</v>
      </c>
      <c r="N23" s="21">
        <f>MROUND(L23+M23+(VLOOKUP((L23+M23),[1]PBill!$B$4:$D$13,3,TRUE)),5)</f>
        <v>2220</v>
      </c>
      <c r="O23" s="21">
        <f>VLOOKUP((((115%*L23)+M23)/3),[1]PBill!$B$4:$D$13,3,TRUE)</f>
        <v>0</v>
      </c>
      <c r="P23" s="21">
        <f t="shared" si="3"/>
        <v>2538.9476333749999</v>
      </c>
      <c r="Q23" s="21">
        <f t="shared" si="4"/>
        <v>845</v>
      </c>
      <c r="R23" s="21">
        <f t="shared" si="5"/>
        <v>20699.100000000002</v>
      </c>
      <c r="S23" s="21">
        <f t="shared" si="6"/>
        <v>19660</v>
      </c>
      <c r="T23" s="13"/>
      <c r="U23" s="21">
        <f t="shared" si="7"/>
        <v>20120</v>
      </c>
      <c r="V23" s="21">
        <f t="shared" si="8"/>
        <v>2021.0539999999999</v>
      </c>
      <c r="W23" s="21">
        <v>15</v>
      </c>
      <c r="X23" s="21">
        <f>MROUND(V23+W23+(VLOOKUP((V23+W23),[1]PBill!$B$4:$D$13,3,TRUE)),5)</f>
        <v>2045</v>
      </c>
      <c r="Y23" s="21">
        <f>VLOOKUP((((115%*V23)+W23)/3),[1]PBill!$B$4:$D$13,3,TRUE)</f>
        <v>0</v>
      </c>
      <c r="Z23" s="21">
        <f t="shared" si="9"/>
        <v>2339.2120999999997</v>
      </c>
      <c r="AA23" s="21">
        <f t="shared" si="10"/>
        <v>780</v>
      </c>
      <c r="AB23" s="21">
        <f t="shared" si="11"/>
        <v>18110</v>
      </c>
      <c r="AC23" s="21">
        <f t="shared" si="12"/>
        <v>17200</v>
      </c>
      <c r="AD23" s="13"/>
      <c r="AE23" s="21">
        <f t="shared" si="17"/>
        <v>14370</v>
      </c>
      <c r="AF23" s="21">
        <f t="shared" si="13"/>
        <v>1443.4665</v>
      </c>
      <c r="AG23" s="21">
        <v>15</v>
      </c>
      <c r="AH23" s="21">
        <f>MROUND(AF23+AG23+(VLOOKUP((AF23+AG23),[1]PBill!$B$4:$D$13,3,TRUE)),5)</f>
        <v>1470</v>
      </c>
      <c r="AI23" s="21">
        <f>VLOOKUP((((115%*AF23)+AG23)/3),[1]PBill!$B$4:$D$13,3,TRUE)</f>
        <v>0</v>
      </c>
      <c r="AJ23" s="21">
        <f t="shared" si="14"/>
        <v>1674.9864749999999</v>
      </c>
      <c r="AK23" s="21">
        <f t="shared" si="18"/>
        <v>560</v>
      </c>
      <c r="AL23" s="21">
        <f t="shared" si="15"/>
        <v>12930</v>
      </c>
      <c r="AM23" s="22">
        <f t="shared" si="16"/>
        <v>12280</v>
      </c>
      <c r="AN23" s="13"/>
    </row>
    <row r="24" spans="1:40">
      <c r="A24" s="15">
        <v>22</v>
      </c>
      <c r="B24" s="16">
        <v>41518</v>
      </c>
      <c r="C24" s="17" t="s">
        <v>89</v>
      </c>
      <c r="D24" s="18" t="s">
        <v>90</v>
      </c>
      <c r="E24" s="17" t="s">
        <v>25</v>
      </c>
      <c r="F24" s="18" t="s">
        <v>91</v>
      </c>
      <c r="G24" s="18" t="s">
        <v>27</v>
      </c>
      <c r="H24" s="19">
        <v>8799</v>
      </c>
      <c r="I24" s="20">
        <f t="shared" si="0"/>
        <v>8350</v>
      </c>
      <c r="J24" s="13"/>
      <c r="K24" s="21">
        <f t="shared" si="1"/>
        <v>8799</v>
      </c>
      <c r="L24" s="21">
        <f t="shared" si="2"/>
        <v>899</v>
      </c>
      <c r="M24" s="21">
        <v>15</v>
      </c>
      <c r="N24" s="21">
        <f>MROUND(L24+M24+(VLOOKUP((L24+M24),[1]PBill!$B$4:$D$13,3,TRUE)),5)</f>
        <v>915</v>
      </c>
      <c r="O24" s="21">
        <f>VLOOKUP((((115%*L24)+M24)/3),[1]PBill!$B$4:$D$13,3,TRUE)</f>
        <v>0</v>
      </c>
      <c r="P24" s="21">
        <f t="shared" si="3"/>
        <v>1048.8499999999999</v>
      </c>
      <c r="Q24" s="21">
        <f t="shared" si="4"/>
        <v>350</v>
      </c>
      <c r="R24" s="21">
        <f t="shared" si="5"/>
        <v>7799</v>
      </c>
      <c r="S24" s="21">
        <f t="shared" si="6"/>
        <v>7410</v>
      </c>
      <c r="T24" s="13"/>
      <c r="U24" s="21">
        <f t="shared" si="7"/>
        <v>7700</v>
      </c>
      <c r="V24" s="21">
        <f t="shared" si="8"/>
        <v>999</v>
      </c>
      <c r="W24" s="21">
        <v>15</v>
      </c>
      <c r="X24" s="21">
        <f>MROUND(V24+W24+(VLOOKUP((V24+W24),[1]PBill!$B$4:$D$13,3,TRUE)),5)</f>
        <v>1025</v>
      </c>
      <c r="Y24" s="21">
        <f>VLOOKUP((((115%*V24)+W24)/3),[1]PBill!$B$4:$D$13,3,TRUE)</f>
        <v>0</v>
      </c>
      <c r="Z24" s="21">
        <f t="shared" si="9"/>
        <v>1163.8499999999999</v>
      </c>
      <c r="AA24" s="21">
        <f t="shared" si="10"/>
        <v>390</v>
      </c>
      <c r="AB24" s="21">
        <f t="shared" si="11"/>
        <v>6700</v>
      </c>
      <c r="AC24" s="21">
        <f t="shared" si="12"/>
        <v>6370</v>
      </c>
      <c r="AD24" s="13"/>
      <c r="AE24" s="21">
        <f t="shared" si="17"/>
        <v>5500</v>
      </c>
      <c r="AF24" s="21">
        <f t="shared" si="13"/>
        <v>999</v>
      </c>
      <c r="AG24" s="21">
        <v>15</v>
      </c>
      <c r="AH24" s="21">
        <f>MROUND(AF24+AG24+(VLOOKUP((AF24+AG24),[1]PBill!$B$4:$D$13,3,TRUE)),5)</f>
        <v>1025</v>
      </c>
      <c r="AI24" s="21">
        <f>VLOOKUP((((115%*AF24)+AG24)/3),[1]PBill!$B$4:$D$13,3,TRUE)</f>
        <v>0</v>
      </c>
      <c r="AJ24" s="21">
        <f t="shared" si="14"/>
        <v>1163.8499999999999</v>
      </c>
      <c r="AK24" s="21">
        <f t="shared" si="18"/>
        <v>390</v>
      </c>
      <c r="AL24" s="21">
        <f t="shared" si="15"/>
        <v>4500</v>
      </c>
      <c r="AM24" s="22">
        <f t="shared" si="16"/>
        <v>4280</v>
      </c>
      <c r="AN24" s="13"/>
    </row>
    <row r="25" spans="1:40">
      <c r="A25" s="15">
        <v>23</v>
      </c>
      <c r="B25" s="16">
        <v>41518</v>
      </c>
      <c r="C25" s="17" t="s">
        <v>92</v>
      </c>
      <c r="D25" s="18" t="s">
        <v>93</v>
      </c>
      <c r="E25" s="17" t="s">
        <v>25</v>
      </c>
      <c r="F25" s="18" t="s">
        <v>94</v>
      </c>
      <c r="G25" s="18" t="s">
        <v>27</v>
      </c>
      <c r="H25" s="19">
        <v>3099</v>
      </c>
      <c r="I25" s="20">
        <f t="shared" si="0"/>
        <v>2940</v>
      </c>
      <c r="J25" s="13"/>
      <c r="K25" s="21">
        <f t="shared" si="1"/>
        <v>3099</v>
      </c>
      <c r="L25" s="21">
        <f t="shared" si="2"/>
        <v>899</v>
      </c>
      <c r="M25" s="21">
        <v>15</v>
      </c>
      <c r="N25" s="21">
        <f>MROUND(L25+M25+(VLOOKUP((L25+M25),[1]PBill!$B$4:$D$13,3,TRUE)),5)</f>
        <v>915</v>
      </c>
      <c r="O25" s="21">
        <f>VLOOKUP((((115%*L25)+M25)/3),[1]PBill!$B$4:$D$13,3,TRUE)</f>
        <v>0</v>
      </c>
      <c r="P25" s="21">
        <f t="shared" si="3"/>
        <v>1048.8499999999999</v>
      </c>
      <c r="Q25" s="21">
        <f t="shared" si="4"/>
        <v>350</v>
      </c>
      <c r="R25" s="21">
        <f t="shared" si="5"/>
        <v>2099</v>
      </c>
      <c r="S25" s="21">
        <f t="shared" si="6"/>
        <v>1990</v>
      </c>
      <c r="T25" s="13"/>
      <c r="U25" s="21">
        <f t="shared" si="7"/>
        <v>2710</v>
      </c>
      <c r="V25" s="21">
        <f t="shared" si="8"/>
        <v>999</v>
      </c>
      <c r="W25" s="21">
        <v>15</v>
      </c>
      <c r="X25" s="21">
        <f>MROUND(V25+W25+(VLOOKUP((V25+W25),[1]PBill!$B$4:$D$13,3,TRUE)),5)</f>
        <v>1025</v>
      </c>
      <c r="Y25" s="21">
        <f>VLOOKUP((((115%*V25)+W25)/3),[1]PBill!$B$4:$D$13,3,TRUE)</f>
        <v>0</v>
      </c>
      <c r="Z25" s="21">
        <f t="shared" si="9"/>
        <v>1163.8499999999999</v>
      </c>
      <c r="AA25" s="21">
        <f t="shared" si="10"/>
        <v>390</v>
      </c>
      <c r="AB25" s="21">
        <f t="shared" si="11"/>
        <v>1710</v>
      </c>
      <c r="AC25" s="21">
        <f t="shared" si="12"/>
        <v>1620</v>
      </c>
      <c r="AD25" s="13"/>
      <c r="AE25" s="21">
        <f t="shared" si="17"/>
        <v>1940</v>
      </c>
      <c r="AF25" s="21">
        <f t="shared" si="13"/>
        <v>999</v>
      </c>
      <c r="AG25" s="21">
        <v>15</v>
      </c>
      <c r="AH25" s="21">
        <f>MROUND(AF25+AG25+(VLOOKUP((AF25+AG25),[1]PBill!$B$4:$D$13,3,TRUE)),5)</f>
        <v>1025</v>
      </c>
      <c r="AI25" s="21">
        <f>VLOOKUP((((115%*AF25)+AG25)/3),[1]PBill!$B$4:$D$13,3,TRUE)</f>
        <v>0</v>
      </c>
      <c r="AJ25" s="21">
        <f t="shared" si="14"/>
        <v>1163.8499999999999</v>
      </c>
      <c r="AK25" s="21">
        <f t="shared" si="18"/>
        <v>390</v>
      </c>
      <c r="AL25" s="21">
        <f t="shared" si="15"/>
        <v>940</v>
      </c>
      <c r="AM25" s="22">
        <f t="shared" si="16"/>
        <v>890</v>
      </c>
      <c r="AN25" s="13"/>
    </row>
    <row r="26" spans="1:40">
      <c r="A26" s="15">
        <v>24</v>
      </c>
      <c r="B26" s="16">
        <v>41548</v>
      </c>
      <c r="C26" s="23" t="s">
        <v>95</v>
      </c>
      <c r="D26" s="24" t="s">
        <v>96</v>
      </c>
      <c r="E26" s="23" t="s">
        <v>25</v>
      </c>
      <c r="F26" s="24" t="s">
        <v>97</v>
      </c>
      <c r="G26" s="24" t="s">
        <v>27</v>
      </c>
      <c r="H26" s="19">
        <v>1750</v>
      </c>
      <c r="I26" s="20">
        <f>FLOOR((H26*0.95),10)</f>
        <v>1660</v>
      </c>
      <c r="J26" s="13"/>
      <c r="K26" s="21">
        <f>H26</f>
        <v>1750</v>
      </c>
      <c r="L26" s="21">
        <f>MAX($D$192,(K26*$D$191*1.0045))</f>
        <v>899</v>
      </c>
      <c r="M26" s="21">
        <v>15</v>
      </c>
      <c r="N26" s="21">
        <f>L26+M26+(VLOOKUP((L26+M26),[1]PBill!$B$4:$D$13,3,TRUE))</f>
        <v>914</v>
      </c>
      <c r="O26" s="21">
        <f>VLOOKUP((((115%*L26)+M26)/3),[1]PBill!$B$4:$D$13,3,TRUE)</f>
        <v>0</v>
      </c>
      <c r="P26" s="21">
        <f>(115%*L26)+M26+(3*O26)</f>
        <v>1048.8499999999999</v>
      </c>
      <c r="Q26" s="21">
        <f>P26/3</f>
        <v>349.61666666666662</v>
      </c>
      <c r="R26" s="21">
        <f>MIN((K26-1000),(K26*0.9))</f>
        <v>750</v>
      </c>
      <c r="S26" s="21">
        <f>MROUND((95%*R26),10)</f>
        <v>710</v>
      </c>
      <c r="T26" s="13"/>
      <c r="U26" s="21">
        <f>MROUND(($D$195*H26),10)</f>
        <v>1530</v>
      </c>
      <c r="V26" s="21">
        <f>MAX($D$194,(U26*$D$193*1.0045))</f>
        <v>999</v>
      </c>
      <c r="W26" s="21">
        <v>15</v>
      </c>
      <c r="X26" s="21">
        <f>V26+W26+(VLOOKUP(V26,[1]PBill!$B$4:$D$13,3,TRUE))</f>
        <v>1014</v>
      </c>
      <c r="Y26" s="21">
        <f>VLOOKUP((((115%*V26)+W26)/3),[1]PBill!$B$4:$D$13,3,TRUE)</f>
        <v>0</v>
      </c>
      <c r="Z26" s="21">
        <f>(115%*V26)+W26+(3*Y26)</f>
        <v>1163.8499999999999</v>
      </c>
      <c r="AA26" s="21">
        <f>Z26/3</f>
        <v>387.95</v>
      </c>
      <c r="AB26" s="21">
        <f>MROUND((MIN((U26-1000),(U26*0.9))),10)</f>
        <v>530</v>
      </c>
      <c r="AC26" s="21">
        <f>MROUND((95%*AB26),10)</f>
        <v>500</v>
      </c>
      <c r="AD26" s="13"/>
      <c r="AE26" s="21">
        <f>MROUND(($D$196*H26),10)</f>
        <v>1090</v>
      </c>
      <c r="AF26" s="21">
        <f>MAX($D$194,(AE26*$D$193*1.0045))</f>
        <v>999</v>
      </c>
      <c r="AG26" s="21">
        <v>15</v>
      </c>
      <c r="AH26" s="21">
        <f>AF26+AG26+(VLOOKUP((AF26+AG26),[1]PBill!$B$4:$D$13,3,TRUE))</f>
        <v>1025</v>
      </c>
      <c r="AI26" s="21">
        <f>VLOOKUP((((115%*AF26)+AG26)/3),[1]PBill!$B$4:$D$13,3,TRUE)</f>
        <v>0</v>
      </c>
      <c r="AJ26" s="21">
        <f>(115%*AF26)+AG26+(3*AI26)</f>
        <v>1163.8499999999999</v>
      </c>
      <c r="AK26" s="21">
        <f>AJ26/3</f>
        <v>387.95</v>
      </c>
      <c r="AL26" s="21">
        <f>MROUND((MIN((AE26-1000),(AE26*0.9))),10)</f>
        <v>90</v>
      </c>
      <c r="AM26" s="22">
        <f>MROUND((95%*AL26),10)</f>
        <v>90</v>
      </c>
      <c r="AN26" s="13"/>
    </row>
    <row r="27" spans="1:40">
      <c r="A27" s="15">
        <v>25</v>
      </c>
      <c r="B27" s="16">
        <v>41548</v>
      </c>
      <c r="C27" s="23" t="s">
        <v>98</v>
      </c>
      <c r="D27" s="24" t="s">
        <v>99</v>
      </c>
      <c r="E27" s="23" t="s">
        <v>25</v>
      </c>
      <c r="F27" s="24" t="s">
        <v>100</v>
      </c>
      <c r="G27" s="24" t="s">
        <v>27</v>
      </c>
      <c r="H27" s="19">
        <v>2599</v>
      </c>
      <c r="I27" s="20">
        <f>FLOOR((H27*0.95),10)</f>
        <v>2460</v>
      </c>
      <c r="J27" s="13"/>
      <c r="K27" s="21">
        <f>H27</f>
        <v>2599</v>
      </c>
      <c r="L27" s="21">
        <f>MAX($D$192,(K27*$D$191*1.0045))</f>
        <v>899</v>
      </c>
      <c r="M27" s="21">
        <v>15</v>
      </c>
      <c r="N27" s="21">
        <f>L27+M27+(VLOOKUP((L27+M27),[1]PBill!$B$4:$D$13,3,TRUE))</f>
        <v>914</v>
      </c>
      <c r="O27" s="21">
        <f>VLOOKUP((((115%*L27)+M27)/3),[1]PBill!$B$4:$D$13,3,TRUE)</f>
        <v>0</v>
      </c>
      <c r="P27" s="21">
        <f>(115%*L27)+M27+(3*O27)</f>
        <v>1048.8499999999999</v>
      </c>
      <c r="Q27" s="21">
        <f>P27/3</f>
        <v>349.61666666666662</v>
      </c>
      <c r="R27" s="21">
        <f>MIN((K27-1000),(K27*0.9))</f>
        <v>1599</v>
      </c>
      <c r="S27" s="21">
        <f>MROUND((95%*R27),10)</f>
        <v>1520</v>
      </c>
      <c r="T27" s="13"/>
      <c r="U27" s="21">
        <f>MROUND(($D$195*H27),10)</f>
        <v>2270</v>
      </c>
      <c r="V27" s="21">
        <f>MAX($D$194,(U27*$D$193*1.0045))</f>
        <v>999</v>
      </c>
      <c r="W27" s="21">
        <v>15</v>
      </c>
      <c r="X27" s="21">
        <f>V27+W27+(VLOOKUP(V27,[1]PBill!$B$4:$D$13,3,TRUE))</f>
        <v>1014</v>
      </c>
      <c r="Y27" s="21">
        <f>VLOOKUP((((115%*V27)+W27)/3),[1]PBill!$B$4:$D$13,3,TRUE)</f>
        <v>0</v>
      </c>
      <c r="Z27" s="21">
        <f>(115%*V27)+W27+(3*Y27)</f>
        <v>1163.8499999999999</v>
      </c>
      <c r="AA27" s="21">
        <f>Z27/3</f>
        <v>387.95</v>
      </c>
      <c r="AB27" s="21">
        <f>MROUND((MIN((U27-1000),(U27*0.9))),10)</f>
        <v>1270</v>
      </c>
      <c r="AC27" s="21">
        <f>MROUND((95%*AB27),10)</f>
        <v>1210</v>
      </c>
      <c r="AD27" s="13"/>
      <c r="AE27" s="21">
        <f>MROUND(($D$196*H27),10)</f>
        <v>1620</v>
      </c>
      <c r="AF27" s="21">
        <f>MAX($D$194,(AE27*$D$193*1.0045))</f>
        <v>999</v>
      </c>
      <c r="AG27" s="21">
        <v>15</v>
      </c>
      <c r="AH27" s="21">
        <f>AF27+AG27+(VLOOKUP((AF27+AG27),[1]PBill!$B$4:$D$13,3,TRUE))</f>
        <v>1025</v>
      </c>
      <c r="AI27" s="21">
        <f>VLOOKUP((((115%*AF27)+AG27)/3),[1]PBill!$B$4:$D$13,3,TRUE)</f>
        <v>0</v>
      </c>
      <c r="AJ27" s="21">
        <f>(115%*AF27)+AG27+(3*AI27)</f>
        <v>1163.8499999999999</v>
      </c>
      <c r="AK27" s="21">
        <f>AJ27/3</f>
        <v>387.95</v>
      </c>
      <c r="AL27" s="21">
        <f>MROUND((MIN((AE27-1000),(AE27*0.9))),10)</f>
        <v>620</v>
      </c>
      <c r="AM27" s="22">
        <f>MROUND((95%*AL27),10)</f>
        <v>590</v>
      </c>
      <c r="AN27" s="13"/>
    </row>
    <row r="28" spans="1:40">
      <c r="A28" s="15">
        <v>26</v>
      </c>
      <c r="B28" s="16">
        <v>41487</v>
      </c>
      <c r="C28" s="23" t="s">
        <v>101</v>
      </c>
      <c r="D28" s="24" t="s">
        <v>102</v>
      </c>
      <c r="E28" s="23" t="s">
        <v>103</v>
      </c>
      <c r="F28" s="24" t="s">
        <v>101</v>
      </c>
      <c r="G28" s="24" t="s">
        <v>27</v>
      </c>
      <c r="H28" s="19">
        <v>44999</v>
      </c>
      <c r="I28" s="20">
        <f t="shared" si="0"/>
        <v>42740</v>
      </c>
      <c r="J28" s="13"/>
      <c r="K28" s="21">
        <f t="shared" si="1"/>
        <v>44999</v>
      </c>
      <c r="L28" s="21">
        <f t="shared" si="2"/>
        <v>4294.1420724999998</v>
      </c>
      <c r="M28" s="21">
        <v>15</v>
      </c>
      <c r="N28" s="21">
        <f>MROUND(L28+M28+(VLOOKUP((L28+M28),[1]PBill!$B$4:$D$13,3,TRUE)),5)</f>
        <v>4340</v>
      </c>
      <c r="O28" s="21">
        <f>VLOOKUP((((115%*L28)+M28)/3),[1]PBill!$B$4:$D$13,3,TRUE)</f>
        <v>11</v>
      </c>
      <c r="P28" s="21">
        <f t="shared" si="3"/>
        <v>4986.2633833749996</v>
      </c>
      <c r="Q28" s="21">
        <f t="shared" si="4"/>
        <v>1660</v>
      </c>
      <c r="R28" s="21">
        <f t="shared" si="5"/>
        <v>40499.1</v>
      </c>
      <c r="S28" s="21">
        <f t="shared" si="6"/>
        <v>38470</v>
      </c>
      <c r="T28" s="13"/>
      <c r="U28" s="21">
        <f t="shared" si="7"/>
        <v>39370</v>
      </c>
      <c r="V28" s="21">
        <f t="shared" si="8"/>
        <v>3954.7165</v>
      </c>
      <c r="W28" s="21">
        <v>15</v>
      </c>
      <c r="X28" s="21">
        <f>MROUND(V28+W28+(VLOOKUP((V28+W28),[1]PBill!$B$4:$D$13,3,TRUE)),5)</f>
        <v>4005</v>
      </c>
      <c r="Y28" s="21">
        <f>VLOOKUP((((115%*V28)+W28)/3),[1]PBill!$B$4:$D$13,3,TRUE)</f>
        <v>11</v>
      </c>
      <c r="Z28" s="21">
        <f t="shared" si="9"/>
        <v>4595.9239749999997</v>
      </c>
      <c r="AA28" s="21">
        <f t="shared" si="10"/>
        <v>1530</v>
      </c>
      <c r="AB28" s="21">
        <f t="shared" si="11"/>
        <v>35430</v>
      </c>
      <c r="AC28" s="21">
        <f t="shared" si="12"/>
        <v>33660</v>
      </c>
      <c r="AD28" s="13"/>
      <c r="AE28" s="21">
        <f t="shared" si="17"/>
        <v>28120</v>
      </c>
      <c r="AF28" s="21">
        <f t="shared" si="13"/>
        <v>2824.654</v>
      </c>
      <c r="AG28" s="21">
        <v>15</v>
      </c>
      <c r="AH28" s="21">
        <f>MROUND(AF28+AG28+(VLOOKUP((AF28+AG28),[1]PBill!$B$4:$D$13,3,TRUE)),5)</f>
        <v>2875</v>
      </c>
      <c r="AI28" s="21">
        <f>VLOOKUP((((115%*AF28)+AG28)/3),[1]PBill!$B$4:$D$13,3,TRUE)</f>
        <v>11</v>
      </c>
      <c r="AJ28" s="21">
        <f t="shared" si="14"/>
        <v>3296.3520999999996</v>
      </c>
      <c r="AK28" s="21">
        <f t="shared" si="18"/>
        <v>1100</v>
      </c>
      <c r="AL28" s="21">
        <f t="shared" si="15"/>
        <v>25310</v>
      </c>
      <c r="AM28" s="22">
        <f t="shared" si="16"/>
        <v>24040</v>
      </c>
      <c r="AN28" s="13"/>
    </row>
    <row r="29" spans="1:40">
      <c r="A29" s="15">
        <v>27</v>
      </c>
      <c r="B29" s="16">
        <v>41518</v>
      </c>
      <c r="C29" s="17" t="s">
        <v>104</v>
      </c>
      <c r="D29" s="18" t="s">
        <v>105</v>
      </c>
      <c r="E29" s="17" t="s">
        <v>103</v>
      </c>
      <c r="F29" s="18" t="s">
        <v>106</v>
      </c>
      <c r="G29" s="18" t="s">
        <v>27</v>
      </c>
      <c r="H29" s="19">
        <v>43999</v>
      </c>
      <c r="I29" s="20">
        <f t="shared" si="0"/>
        <v>41790</v>
      </c>
      <c r="J29" s="13"/>
      <c r="K29" s="21">
        <f t="shared" si="1"/>
        <v>43999</v>
      </c>
      <c r="L29" s="21">
        <f t="shared" si="2"/>
        <v>4198.7145724999991</v>
      </c>
      <c r="M29" s="21">
        <v>15</v>
      </c>
      <c r="N29" s="21">
        <f>MROUND(L29+M29+(VLOOKUP((L29+M29),[1]PBill!$B$4:$D$13,3,TRUE)),5)</f>
        <v>4245</v>
      </c>
      <c r="O29" s="21">
        <f>VLOOKUP((((115%*L29)+M29)/3),[1]PBill!$B$4:$D$13,3,TRUE)</f>
        <v>11</v>
      </c>
      <c r="P29" s="21">
        <f t="shared" si="3"/>
        <v>4876.5217583749982</v>
      </c>
      <c r="Q29" s="21">
        <f t="shared" si="4"/>
        <v>1625</v>
      </c>
      <c r="R29" s="21">
        <f t="shared" si="5"/>
        <v>39599.1</v>
      </c>
      <c r="S29" s="21">
        <f t="shared" si="6"/>
        <v>37620</v>
      </c>
      <c r="T29" s="13"/>
      <c r="U29" s="21">
        <f t="shared" si="7"/>
        <v>38500</v>
      </c>
      <c r="V29" s="21">
        <f t="shared" si="8"/>
        <v>3867.3249999999998</v>
      </c>
      <c r="W29" s="21">
        <v>15</v>
      </c>
      <c r="X29" s="21">
        <f>MROUND(V29+W29+(VLOOKUP((V29+W29),[1]PBill!$B$4:$D$13,3,TRUE)),5)</f>
        <v>3915</v>
      </c>
      <c r="Y29" s="21">
        <f>VLOOKUP((((115%*V29)+W29)/3),[1]PBill!$B$4:$D$13,3,TRUE)</f>
        <v>11</v>
      </c>
      <c r="Z29" s="21">
        <f t="shared" si="9"/>
        <v>4495.423749999999</v>
      </c>
      <c r="AA29" s="21">
        <f t="shared" si="10"/>
        <v>1500</v>
      </c>
      <c r="AB29" s="21">
        <f t="shared" si="11"/>
        <v>34650</v>
      </c>
      <c r="AC29" s="21">
        <f t="shared" si="12"/>
        <v>32920</v>
      </c>
      <c r="AD29" s="13"/>
      <c r="AE29" s="21">
        <f t="shared" si="17"/>
        <v>27500</v>
      </c>
      <c r="AF29" s="21">
        <f t="shared" si="13"/>
        <v>2762.375</v>
      </c>
      <c r="AG29" s="21">
        <v>15</v>
      </c>
      <c r="AH29" s="21">
        <f>MROUND(AF29+AG29+(VLOOKUP((AF29+AG29),[1]PBill!$B$4:$D$13,3,TRUE)),5)</f>
        <v>2810</v>
      </c>
      <c r="AI29" s="21">
        <f>VLOOKUP((((115%*AF29)+AG29)/3),[1]PBill!$B$4:$D$13,3,TRUE)</f>
        <v>11</v>
      </c>
      <c r="AJ29" s="21">
        <f t="shared" si="14"/>
        <v>3224.7312499999998</v>
      </c>
      <c r="AK29" s="21">
        <f t="shared" si="18"/>
        <v>1075</v>
      </c>
      <c r="AL29" s="21">
        <f t="shared" si="15"/>
        <v>24750</v>
      </c>
      <c r="AM29" s="22">
        <f t="shared" si="16"/>
        <v>23510</v>
      </c>
      <c r="AN29" s="13"/>
    </row>
    <row r="30" spans="1:40">
      <c r="A30" s="15">
        <v>28</v>
      </c>
      <c r="B30" s="16">
        <v>41487</v>
      </c>
      <c r="C30" s="23" t="s">
        <v>107</v>
      </c>
      <c r="D30" s="24" t="s">
        <v>108</v>
      </c>
      <c r="E30" s="23" t="s">
        <v>103</v>
      </c>
      <c r="F30" s="24">
        <v>9220</v>
      </c>
      <c r="G30" s="24" t="s">
        <v>27</v>
      </c>
      <c r="H30" s="19">
        <v>14999</v>
      </c>
      <c r="I30" s="20">
        <f t="shared" si="0"/>
        <v>14240</v>
      </c>
      <c r="J30" s="13"/>
      <c r="K30" s="21">
        <f t="shared" si="1"/>
        <v>14999</v>
      </c>
      <c r="L30" s="21">
        <f t="shared" si="2"/>
        <v>1431.3170725</v>
      </c>
      <c r="M30" s="21">
        <v>15</v>
      </c>
      <c r="N30" s="21">
        <f>MROUND(L30+M30+(VLOOKUP((L30+M30),[1]PBill!$B$4:$D$13,3,TRUE)),5)</f>
        <v>1455</v>
      </c>
      <c r="O30" s="21">
        <f>VLOOKUP((((115%*L30)+M30)/3),[1]PBill!$B$4:$D$13,3,TRUE)</f>
        <v>0</v>
      </c>
      <c r="P30" s="21">
        <f t="shared" si="3"/>
        <v>1661.0146333749999</v>
      </c>
      <c r="Q30" s="21">
        <f t="shared" si="4"/>
        <v>555</v>
      </c>
      <c r="R30" s="21">
        <f t="shared" si="5"/>
        <v>13499.1</v>
      </c>
      <c r="S30" s="21">
        <f t="shared" si="6"/>
        <v>12820</v>
      </c>
      <c r="T30" s="13"/>
      <c r="U30" s="21">
        <f t="shared" si="7"/>
        <v>13120</v>
      </c>
      <c r="V30" s="21">
        <f t="shared" si="8"/>
        <v>1317.904</v>
      </c>
      <c r="W30" s="21">
        <v>15</v>
      </c>
      <c r="X30" s="21">
        <f>MROUND(V30+W30+(VLOOKUP((V30+W30),[1]PBill!$B$4:$D$13,3,TRUE)),5)</f>
        <v>1345</v>
      </c>
      <c r="Y30" s="21">
        <f>VLOOKUP((((115%*V30)+W30)/3),[1]PBill!$B$4:$D$13,3,TRUE)</f>
        <v>0</v>
      </c>
      <c r="Z30" s="21">
        <f t="shared" si="9"/>
        <v>1530.5895999999998</v>
      </c>
      <c r="AA30" s="21">
        <f t="shared" si="10"/>
        <v>510</v>
      </c>
      <c r="AB30" s="21">
        <f t="shared" si="11"/>
        <v>11810</v>
      </c>
      <c r="AC30" s="21">
        <f t="shared" si="12"/>
        <v>11220</v>
      </c>
      <c r="AD30" s="13"/>
      <c r="AE30" s="21">
        <f t="shared" si="17"/>
        <v>9370</v>
      </c>
      <c r="AF30" s="21">
        <f t="shared" si="13"/>
        <v>999</v>
      </c>
      <c r="AG30" s="21">
        <v>15</v>
      </c>
      <c r="AH30" s="21">
        <f>MROUND(AF30+AG30+(VLOOKUP((AF30+AG30),[1]PBill!$B$4:$D$13,3,TRUE)),5)</f>
        <v>1025</v>
      </c>
      <c r="AI30" s="21">
        <f>VLOOKUP((((115%*AF30)+AG30)/3),[1]PBill!$B$4:$D$13,3,TRUE)</f>
        <v>0</v>
      </c>
      <c r="AJ30" s="21">
        <f t="shared" si="14"/>
        <v>1163.8499999999999</v>
      </c>
      <c r="AK30" s="21">
        <f t="shared" si="18"/>
        <v>390</v>
      </c>
      <c r="AL30" s="21">
        <f t="shared" si="15"/>
        <v>8370</v>
      </c>
      <c r="AM30" s="22">
        <f t="shared" si="16"/>
        <v>7950</v>
      </c>
      <c r="AN30" s="13"/>
    </row>
    <row r="31" spans="1:40">
      <c r="A31" s="15">
        <v>29</v>
      </c>
      <c r="B31" s="16">
        <v>41518</v>
      </c>
      <c r="C31" s="17" t="s">
        <v>109</v>
      </c>
      <c r="D31" s="18" t="s">
        <v>110</v>
      </c>
      <c r="E31" s="17" t="s">
        <v>103</v>
      </c>
      <c r="F31" s="18" t="s">
        <v>111</v>
      </c>
      <c r="G31" s="18" t="s">
        <v>27</v>
      </c>
      <c r="H31" s="19">
        <v>23199</v>
      </c>
      <c r="I31" s="20">
        <f t="shared" si="0"/>
        <v>22030</v>
      </c>
      <c r="J31" s="13"/>
      <c r="K31" s="21">
        <f t="shared" si="1"/>
        <v>23199</v>
      </c>
      <c r="L31" s="21">
        <f t="shared" si="2"/>
        <v>2213.8225725000002</v>
      </c>
      <c r="M31" s="21">
        <v>15</v>
      </c>
      <c r="N31" s="21">
        <f>MROUND(L31+M31+(VLOOKUP((L31+M31),[1]PBill!$B$4:$D$13,3,TRUE)),5)</f>
        <v>2240</v>
      </c>
      <c r="O31" s="21">
        <f>VLOOKUP((((115%*L31)+M31)/3),[1]PBill!$B$4:$D$13,3,TRUE)</f>
        <v>0</v>
      </c>
      <c r="P31" s="21">
        <f t="shared" si="3"/>
        <v>2560.8959583750002</v>
      </c>
      <c r="Q31" s="21">
        <f t="shared" si="4"/>
        <v>855</v>
      </c>
      <c r="R31" s="21">
        <f t="shared" si="5"/>
        <v>20879.100000000002</v>
      </c>
      <c r="S31" s="21">
        <f t="shared" si="6"/>
        <v>19840</v>
      </c>
      <c r="T31" s="13"/>
      <c r="U31" s="21">
        <f t="shared" si="7"/>
        <v>20300</v>
      </c>
      <c r="V31" s="21">
        <f t="shared" si="8"/>
        <v>2039.135</v>
      </c>
      <c r="W31" s="21">
        <v>15</v>
      </c>
      <c r="X31" s="21">
        <f>MROUND(V31+W31+(VLOOKUP((V31+W31),[1]PBill!$B$4:$D$13,3,TRUE)),5)</f>
        <v>2065</v>
      </c>
      <c r="Y31" s="21">
        <f>VLOOKUP((((115%*V31)+W31)/3),[1]PBill!$B$4:$D$13,3,TRUE)</f>
        <v>0</v>
      </c>
      <c r="Z31" s="21">
        <f t="shared" si="9"/>
        <v>2360.0052499999997</v>
      </c>
      <c r="AA31" s="21">
        <f t="shared" si="10"/>
        <v>785</v>
      </c>
      <c r="AB31" s="21">
        <f t="shared" si="11"/>
        <v>18270</v>
      </c>
      <c r="AC31" s="21">
        <f t="shared" si="12"/>
        <v>17360</v>
      </c>
      <c r="AD31" s="13"/>
      <c r="AE31" s="21">
        <f t="shared" si="17"/>
        <v>14500</v>
      </c>
      <c r="AF31" s="21">
        <f t="shared" si="13"/>
        <v>1456.5249999999999</v>
      </c>
      <c r="AG31" s="21">
        <v>15</v>
      </c>
      <c r="AH31" s="21">
        <f>MROUND(AF31+AG31+(VLOOKUP((AF31+AG31),[1]PBill!$B$4:$D$13,3,TRUE)),5)</f>
        <v>1485</v>
      </c>
      <c r="AI31" s="21">
        <f>VLOOKUP((((115%*AF31)+AG31)/3),[1]PBill!$B$4:$D$13,3,TRUE)</f>
        <v>0</v>
      </c>
      <c r="AJ31" s="21">
        <f t="shared" si="14"/>
        <v>1690.0037499999996</v>
      </c>
      <c r="AK31" s="21">
        <f t="shared" si="18"/>
        <v>565</v>
      </c>
      <c r="AL31" s="21">
        <f t="shared" si="15"/>
        <v>13050</v>
      </c>
      <c r="AM31" s="22">
        <f t="shared" si="16"/>
        <v>12400</v>
      </c>
      <c r="AN31" s="13"/>
    </row>
    <row r="32" spans="1:40">
      <c r="A32" s="15">
        <v>30</v>
      </c>
      <c r="B32" s="16">
        <v>41487</v>
      </c>
      <c r="C32" s="23" t="s">
        <v>112</v>
      </c>
      <c r="D32" s="24" t="s">
        <v>113</v>
      </c>
      <c r="E32" s="23" t="s">
        <v>103</v>
      </c>
      <c r="F32" s="24">
        <v>9320</v>
      </c>
      <c r="G32" s="24" t="s">
        <v>27</v>
      </c>
      <c r="H32" s="19">
        <v>19999</v>
      </c>
      <c r="I32" s="20">
        <f t="shared" si="0"/>
        <v>18990</v>
      </c>
      <c r="J32" s="13"/>
      <c r="K32" s="21">
        <f t="shared" si="1"/>
        <v>19999</v>
      </c>
      <c r="L32" s="21">
        <f t="shared" si="2"/>
        <v>1908.4545724999998</v>
      </c>
      <c r="M32" s="21">
        <v>15</v>
      </c>
      <c r="N32" s="21">
        <f>MROUND(L32+M32+(VLOOKUP((L32+M32),[1]PBill!$B$4:$D$13,3,TRUE)),5)</f>
        <v>1935</v>
      </c>
      <c r="O32" s="21">
        <f>VLOOKUP((((115%*L32)+M32)/3),[1]PBill!$B$4:$D$13,3,TRUE)</f>
        <v>0</v>
      </c>
      <c r="P32" s="21">
        <f t="shared" si="3"/>
        <v>2209.7227583749996</v>
      </c>
      <c r="Q32" s="21">
        <f t="shared" si="4"/>
        <v>735</v>
      </c>
      <c r="R32" s="21">
        <f t="shared" si="5"/>
        <v>17999.100000000002</v>
      </c>
      <c r="S32" s="21">
        <f t="shared" si="6"/>
        <v>17100</v>
      </c>
      <c r="T32" s="13"/>
      <c r="U32" s="21">
        <f t="shared" si="7"/>
        <v>17500</v>
      </c>
      <c r="V32" s="21">
        <f t="shared" si="8"/>
        <v>1757.875</v>
      </c>
      <c r="W32" s="21">
        <v>15</v>
      </c>
      <c r="X32" s="21">
        <f>MROUND(V32+W32+(VLOOKUP((V32+W32),[1]PBill!$B$4:$D$13,3,TRUE)),5)</f>
        <v>1785</v>
      </c>
      <c r="Y32" s="21">
        <f>VLOOKUP((((115%*V32)+W32)/3),[1]PBill!$B$4:$D$13,3,TRUE)</f>
        <v>0</v>
      </c>
      <c r="Z32" s="21">
        <f t="shared" si="9"/>
        <v>2036.5562499999999</v>
      </c>
      <c r="AA32" s="21">
        <f t="shared" si="10"/>
        <v>680</v>
      </c>
      <c r="AB32" s="21">
        <f t="shared" si="11"/>
        <v>15750</v>
      </c>
      <c r="AC32" s="21">
        <f t="shared" si="12"/>
        <v>14960</v>
      </c>
      <c r="AD32" s="13"/>
      <c r="AE32" s="21">
        <f t="shared" si="17"/>
        <v>12500</v>
      </c>
      <c r="AF32" s="21">
        <f t="shared" si="13"/>
        <v>1255.625</v>
      </c>
      <c r="AG32" s="21">
        <v>15</v>
      </c>
      <c r="AH32" s="21">
        <f>MROUND(AF32+AG32+(VLOOKUP((AF32+AG32),[1]PBill!$B$4:$D$13,3,TRUE)),5)</f>
        <v>1280</v>
      </c>
      <c r="AI32" s="21">
        <f>VLOOKUP((((115%*AF32)+AG32)/3),[1]PBill!$B$4:$D$13,3,TRUE)</f>
        <v>0</v>
      </c>
      <c r="AJ32" s="21">
        <f t="shared" si="14"/>
        <v>1458.96875</v>
      </c>
      <c r="AK32" s="21">
        <f t="shared" si="18"/>
        <v>485</v>
      </c>
      <c r="AL32" s="21">
        <f t="shared" si="15"/>
        <v>11250</v>
      </c>
      <c r="AM32" s="22">
        <f t="shared" si="16"/>
        <v>10690</v>
      </c>
      <c r="AN32" s="13"/>
    </row>
    <row r="33" spans="1:40">
      <c r="A33" s="15">
        <v>31</v>
      </c>
      <c r="B33" s="16">
        <v>41487</v>
      </c>
      <c r="C33" s="23" t="s">
        <v>114</v>
      </c>
      <c r="D33" s="24" t="s">
        <v>115</v>
      </c>
      <c r="E33" s="23" t="s">
        <v>103</v>
      </c>
      <c r="F33" s="24" t="s">
        <v>115</v>
      </c>
      <c r="G33" s="24" t="s">
        <v>27</v>
      </c>
      <c r="H33" s="19">
        <v>32499</v>
      </c>
      <c r="I33" s="20">
        <f t="shared" si="0"/>
        <v>30870</v>
      </c>
      <c r="J33" s="13"/>
      <c r="K33" s="21">
        <f t="shared" si="1"/>
        <v>32499</v>
      </c>
      <c r="L33" s="21">
        <f t="shared" si="2"/>
        <v>3101.2983225000003</v>
      </c>
      <c r="M33" s="21">
        <v>15</v>
      </c>
      <c r="N33" s="21">
        <f>MROUND(L33+M33+(VLOOKUP((L33+M33),[1]PBill!$B$4:$D$13,3,TRUE)),5)</f>
        <v>3150</v>
      </c>
      <c r="O33" s="21">
        <f>VLOOKUP((((115%*L33)+M33)/3),[1]PBill!$B$4:$D$13,3,TRUE)</f>
        <v>11</v>
      </c>
      <c r="P33" s="21">
        <f t="shared" si="3"/>
        <v>3614.4930708749998</v>
      </c>
      <c r="Q33" s="21">
        <f t="shared" si="4"/>
        <v>1205</v>
      </c>
      <c r="R33" s="21">
        <f t="shared" si="5"/>
        <v>29249.100000000002</v>
      </c>
      <c r="S33" s="21">
        <f t="shared" si="6"/>
        <v>27790</v>
      </c>
      <c r="T33" s="13"/>
      <c r="U33" s="21">
        <f t="shared" si="7"/>
        <v>28440</v>
      </c>
      <c r="V33" s="21">
        <f t="shared" si="8"/>
        <v>2856.7979999999998</v>
      </c>
      <c r="W33" s="21">
        <v>15</v>
      </c>
      <c r="X33" s="21">
        <f>MROUND(V33+W33+(VLOOKUP((V33+W33),[1]PBill!$B$4:$D$13,3,TRUE)),5)</f>
        <v>2905</v>
      </c>
      <c r="Y33" s="21">
        <f>VLOOKUP((((115%*V33)+W33)/3),[1]PBill!$B$4:$D$13,3,TRUE)</f>
        <v>11</v>
      </c>
      <c r="Z33" s="21">
        <f t="shared" si="9"/>
        <v>3333.3176999999996</v>
      </c>
      <c r="AA33" s="21">
        <f t="shared" si="10"/>
        <v>1110</v>
      </c>
      <c r="AB33" s="21">
        <f t="shared" si="11"/>
        <v>25600</v>
      </c>
      <c r="AC33" s="21">
        <f t="shared" si="12"/>
        <v>24320</v>
      </c>
      <c r="AD33" s="13"/>
      <c r="AE33" s="21">
        <f t="shared" si="17"/>
        <v>20310</v>
      </c>
      <c r="AF33" s="21">
        <f t="shared" si="13"/>
        <v>2040.1395</v>
      </c>
      <c r="AG33" s="21">
        <v>15</v>
      </c>
      <c r="AH33" s="21">
        <f>MROUND(AF33+AG33+(VLOOKUP((AF33+AG33),[1]PBill!$B$4:$D$13,3,TRUE)),5)</f>
        <v>2065</v>
      </c>
      <c r="AI33" s="21">
        <f>VLOOKUP((((115%*AF33)+AG33)/3),[1]PBill!$B$4:$D$13,3,TRUE)</f>
        <v>0</v>
      </c>
      <c r="AJ33" s="21">
        <f t="shared" si="14"/>
        <v>2361.160425</v>
      </c>
      <c r="AK33" s="21">
        <f t="shared" si="18"/>
        <v>785</v>
      </c>
      <c r="AL33" s="21">
        <f t="shared" si="15"/>
        <v>18280</v>
      </c>
      <c r="AM33" s="22">
        <f t="shared" si="16"/>
        <v>17370</v>
      </c>
      <c r="AN33" s="13"/>
    </row>
    <row r="34" spans="1:40">
      <c r="A34" s="15">
        <v>32</v>
      </c>
      <c r="B34" s="16">
        <v>41518</v>
      </c>
      <c r="C34" s="17" t="s">
        <v>116</v>
      </c>
      <c r="D34" s="18" t="s">
        <v>117</v>
      </c>
      <c r="E34" s="17" t="s">
        <v>103</v>
      </c>
      <c r="F34" s="18" t="s">
        <v>118</v>
      </c>
      <c r="G34" s="18" t="s">
        <v>27</v>
      </c>
      <c r="H34" s="19">
        <v>71999</v>
      </c>
      <c r="I34" s="20">
        <f t="shared" si="0"/>
        <v>68390</v>
      </c>
      <c r="J34" s="13"/>
      <c r="K34" s="21">
        <f t="shared" si="1"/>
        <v>71999</v>
      </c>
      <c r="L34" s="21">
        <f t="shared" si="2"/>
        <v>6870.6845724999994</v>
      </c>
      <c r="M34" s="21">
        <v>15</v>
      </c>
      <c r="N34" s="21">
        <f>MROUND(L34+M34+(VLOOKUP((L34+M34),[1]PBill!$B$4:$D$13,3,TRUE)),5)</f>
        <v>6945</v>
      </c>
      <c r="O34" s="21">
        <f>VLOOKUP((((115%*L34)+M34)/3),[1]PBill!$B$4:$D$13,3,TRUE)</f>
        <v>33</v>
      </c>
      <c r="P34" s="21">
        <f t="shared" si="3"/>
        <v>8015.2872583749986</v>
      </c>
      <c r="Q34" s="21">
        <f t="shared" si="4"/>
        <v>2670</v>
      </c>
      <c r="R34" s="21">
        <f t="shared" si="5"/>
        <v>64799.1</v>
      </c>
      <c r="S34" s="21">
        <f t="shared" si="6"/>
        <v>61560</v>
      </c>
      <c r="T34" s="13"/>
      <c r="U34" s="21">
        <f t="shared" si="7"/>
        <v>63000</v>
      </c>
      <c r="V34" s="21">
        <f t="shared" si="8"/>
        <v>6328.3499999999995</v>
      </c>
      <c r="W34" s="21">
        <v>15</v>
      </c>
      <c r="X34" s="21">
        <f>MROUND(V34+W34+(VLOOKUP((V34+W34),[1]PBill!$B$4:$D$13,3,TRUE)),5)</f>
        <v>6405</v>
      </c>
      <c r="Y34" s="21">
        <f>VLOOKUP((((115%*V34)+W34)/3),[1]PBill!$B$4:$D$13,3,TRUE)</f>
        <v>11</v>
      </c>
      <c r="Z34" s="21">
        <f t="shared" si="9"/>
        <v>7325.6024999999991</v>
      </c>
      <c r="AA34" s="21">
        <f t="shared" si="10"/>
        <v>2440</v>
      </c>
      <c r="AB34" s="21">
        <f t="shared" si="11"/>
        <v>56700</v>
      </c>
      <c r="AC34" s="21">
        <f t="shared" si="12"/>
        <v>53870</v>
      </c>
      <c r="AD34" s="13"/>
      <c r="AE34" s="21">
        <f t="shared" si="17"/>
        <v>45000</v>
      </c>
      <c r="AF34" s="21">
        <f t="shared" si="13"/>
        <v>4520.25</v>
      </c>
      <c r="AG34" s="21">
        <v>15</v>
      </c>
      <c r="AH34" s="21">
        <f>MROUND(AF34+AG34+(VLOOKUP((AF34+AG34),[1]PBill!$B$4:$D$13,3,TRUE)),5)</f>
        <v>4570</v>
      </c>
      <c r="AI34" s="21">
        <f>VLOOKUP((((115%*AF34)+AG34)/3),[1]PBill!$B$4:$D$13,3,TRUE)</f>
        <v>11</v>
      </c>
      <c r="AJ34" s="21">
        <f t="shared" si="14"/>
        <v>5246.2874999999995</v>
      </c>
      <c r="AK34" s="21">
        <f t="shared" si="18"/>
        <v>1750</v>
      </c>
      <c r="AL34" s="21">
        <f t="shared" si="15"/>
        <v>40500</v>
      </c>
      <c r="AM34" s="22">
        <f t="shared" si="16"/>
        <v>38480</v>
      </c>
      <c r="AN34" s="13"/>
    </row>
    <row r="35" spans="1:40">
      <c r="A35" s="15">
        <v>33</v>
      </c>
      <c r="B35" s="16">
        <v>41518</v>
      </c>
      <c r="C35" s="17" t="s">
        <v>119</v>
      </c>
      <c r="D35" s="18" t="s">
        <v>120</v>
      </c>
      <c r="E35" s="17" t="s">
        <v>103</v>
      </c>
      <c r="F35" s="18" t="s">
        <v>121</v>
      </c>
      <c r="G35" s="18" t="s">
        <v>27</v>
      </c>
      <c r="H35" s="19">
        <v>47499</v>
      </c>
      <c r="I35" s="20">
        <f t="shared" si="0"/>
        <v>45120</v>
      </c>
      <c r="J35" s="13"/>
      <c r="K35" s="21">
        <f t="shared" si="1"/>
        <v>47499</v>
      </c>
      <c r="L35" s="21">
        <f t="shared" si="2"/>
        <v>4532.7108224999993</v>
      </c>
      <c r="M35" s="21">
        <v>15</v>
      </c>
      <c r="N35" s="21">
        <f>MROUND(L35+M35+(VLOOKUP((L35+M35),[1]PBill!$B$4:$D$13,3,TRUE)),5)</f>
        <v>4580</v>
      </c>
      <c r="O35" s="21">
        <f>VLOOKUP((((115%*L35)+M35)/3),[1]PBill!$B$4:$D$13,3,TRUE)</f>
        <v>11</v>
      </c>
      <c r="P35" s="21">
        <f t="shared" si="3"/>
        <v>5260.6174458749983</v>
      </c>
      <c r="Q35" s="21">
        <f t="shared" si="4"/>
        <v>1755</v>
      </c>
      <c r="R35" s="21">
        <f t="shared" si="5"/>
        <v>42749.1</v>
      </c>
      <c r="S35" s="21">
        <f t="shared" si="6"/>
        <v>40610</v>
      </c>
      <c r="T35" s="13"/>
      <c r="U35" s="21">
        <f t="shared" si="7"/>
        <v>41560</v>
      </c>
      <c r="V35" s="21">
        <f t="shared" si="8"/>
        <v>4174.7020000000002</v>
      </c>
      <c r="W35" s="21">
        <v>15</v>
      </c>
      <c r="X35" s="21">
        <f>MROUND(V35+W35+(VLOOKUP((V35+W35),[1]PBill!$B$4:$D$13,3,TRUE)),5)</f>
        <v>4225</v>
      </c>
      <c r="Y35" s="21">
        <f>VLOOKUP((((115%*V35)+W35)/3),[1]PBill!$B$4:$D$13,3,TRUE)</f>
        <v>11</v>
      </c>
      <c r="Z35" s="21">
        <f t="shared" si="9"/>
        <v>4848.9072999999999</v>
      </c>
      <c r="AA35" s="21">
        <f t="shared" si="10"/>
        <v>1615</v>
      </c>
      <c r="AB35" s="21">
        <f t="shared" si="11"/>
        <v>37400</v>
      </c>
      <c r="AC35" s="21">
        <f t="shared" si="12"/>
        <v>35530</v>
      </c>
      <c r="AD35" s="13"/>
      <c r="AE35" s="21">
        <f t="shared" si="17"/>
        <v>29690</v>
      </c>
      <c r="AF35" s="21">
        <f t="shared" si="13"/>
        <v>2982.3604999999998</v>
      </c>
      <c r="AG35" s="21">
        <v>15</v>
      </c>
      <c r="AH35" s="21">
        <f>MROUND(AF35+AG35+(VLOOKUP((AF35+AG35),[1]PBill!$B$4:$D$13,3,TRUE)),5)</f>
        <v>3030</v>
      </c>
      <c r="AI35" s="21">
        <f>VLOOKUP((((115%*AF35)+AG35)/3),[1]PBill!$B$4:$D$13,3,TRUE)</f>
        <v>11</v>
      </c>
      <c r="AJ35" s="21">
        <f t="shared" si="14"/>
        <v>3477.7145749999995</v>
      </c>
      <c r="AK35" s="21">
        <f t="shared" si="18"/>
        <v>1160</v>
      </c>
      <c r="AL35" s="21">
        <f t="shared" si="15"/>
        <v>26720</v>
      </c>
      <c r="AM35" s="22">
        <f t="shared" si="16"/>
        <v>25380</v>
      </c>
      <c r="AN35" s="13"/>
    </row>
    <row r="36" spans="1:40">
      <c r="A36" s="15">
        <v>34</v>
      </c>
      <c r="B36" s="16">
        <v>41518</v>
      </c>
      <c r="C36" s="17" t="s">
        <v>122</v>
      </c>
      <c r="D36" s="18" t="s">
        <v>123</v>
      </c>
      <c r="E36" s="17" t="s">
        <v>103</v>
      </c>
      <c r="F36" s="18" t="s">
        <v>124</v>
      </c>
      <c r="G36" s="18" t="s">
        <v>27</v>
      </c>
      <c r="H36" s="19">
        <v>65999</v>
      </c>
      <c r="I36" s="20">
        <f t="shared" si="0"/>
        <v>62690</v>
      </c>
      <c r="J36" s="13"/>
      <c r="K36" s="21">
        <f t="shared" si="1"/>
        <v>65999</v>
      </c>
      <c r="L36" s="21">
        <f t="shared" si="2"/>
        <v>6298.1195724999998</v>
      </c>
      <c r="M36" s="21">
        <v>15</v>
      </c>
      <c r="N36" s="21">
        <f>MROUND(L36+M36+(VLOOKUP((L36+M36),[1]PBill!$B$4:$D$13,3,TRUE)),5)</f>
        <v>6375</v>
      </c>
      <c r="O36" s="21">
        <f>VLOOKUP((((115%*L36)+M36)/3),[1]PBill!$B$4:$D$13,3,TRUE)</f>
        <v>11</v>
      </c>
      <c r="P36" s="21">
        <f t="shared" si="3"/>
        <v>7290.8375083749988</v>
      </c>
      <c r="Q36" s="21">
        <f t="shared" si="4"/>
        <v>2430</v>
      </c>
      <c r="R36" s="21">
        <f t="shared" si="5"/>
        <v>59399.1</v>
      </c>
      <c r="S36" s="21">
        <f t="shared" si="6"/>
        <v>56430</v>
      </c>
      <c r="T36" s="13"/>
      <c r="U36" s="21">
        <f t="shared" si="7"/>
        <v>57750</v>
      </c>
      <c r="V36" s="21">
        <f t="shared" si="8"/>
        <v>5800.9874999999993</v>
      </c>
      <c r="W36" s="21">
        <v>15</v>
      </c>
      <c r="X36" s="21">
        <f>MROUND(V36+W36+(VLOOKUP((V36+W36),[1]PBill!$B$4:$D$13,3,TRUE)),5)</f>
        <v>5875</v>
      </c>
      <c r="Y36" s="21">
        <f>VLOOKUP((((115%*V36)+W36)/3),[1]PBill!$B$4:$D$13,3,TRUE)</f>
        <v>11</v>
      </c>
      <c r="Z36" s="21">
        <f t="shared" si="9"/>
        <v>6719.135624999999</v>
      </c>
      <c r="AA36" s="21">
        <f t="shared" si="10"/>
        <v>2240</v>
      </c>
      <c r="AB36" s="21">
        <f t="shared" si="11"/>
        <v>51980</v>
      </c>
      <c r="AC36" s="21">
        <f t="shared" si="12"/>
        <v>49380</v>
      </c>
      <c r="AD36" s="13"/>
      <c r="AE36" s="21">
        <f t="shared" si="17"/>
        <v>41250</v>
      </c>
      <c r="AF36" s="21">
        <f t="shared" si="13"/>
        <v>4143.5625</v>
      </c>
      <c r="AG36" s="21">
        <v>15</v>
      </c>
      <c r="AH36" s="21">
        <f>MROUND(AF36+AG36+(VLOOKUP((AF36+AG36),[1]PBill!$B$4:$D$13,3,TRUE)),5)</f>
        <v>4190</v>
      </c>
      <c r="AI36" s="21">
        <f>VLOOKUP((((115%*AF36)+AG36)/3),[1]PBill!$B$4:$D$13,3,TRUE)</f>
        <v>11</v>
      </c>
      <c r="AJ36" s="21">
        <f t="shared" si="14"/>
        <v>4813.0968749999993</v>
      </c>
      <c r="AK36" s="21">
        <f t="shared" si="18"/>
        <v>1605</v>
      </c>
      <c r="AL36" s="21">
        <f t="shared" si="15"/>
        <v>37130</v>
      </c>
      <c r="AM36" s="22">
        <f t="shared" si="16"/>
        <v>35270</v>
      </c>
      <c r="AN36" s="13"/>
    </row>
    <row r="37" spans="1:40">
      <c r="A37" s="15">
        <v>35</v>
      </c>
      <c r="B37" s="16">
        <v>41518</v>
      </c>
      <c r="C37" s="17" t="s">
        <v>125</v>
      </c>
      <c r="D37" s="18" t="s">
        <v>126</v>
      </c>
      <c r="E37" s="17" t="s">
        <v>103</v>
      </c>
      <c r="F37" s="18" t="s">
        <v>127</v>
      </c>
      <c r="G37" s="18" t="s">
        <v>88</v>
      </c>
      <c r="H37" s="19">
        <v>46399</v>
      </c>
      <c r="I37" s="20">
        <f t="shared" si="0"/>
        <v>44070</v>
      </c>
      <c r="J37" s="13"/>
      <c r="K37" s="21">
        <f t="shared" si="1"/>
        <v>46399</v>
      </c>
      <c r="L37" s="21">
        <f t="shared" si="2"/>
        <v>4427.7405724999999</v>
      </c>
      <c r="M37" s="21">
        <v>15</v>
      </c>
      <c r="N37" s="21">
        <f>MROUND(L37+M37+(VLOOKUP((L37+M37),[1]PBill!$B$4:$D$13,3,TRUE)),5)</f>
        <v>4475</v>
      </c>
      <c r="O37" s="21">
        <f>VLOOKUP((((115%*L37)+M37)/3),[1]PBill!$B$4:$D$13,3,TRUE)</f>
        <v>11</v>
      </c>
      <c r="P37" s="21">
        <f t="shared" si="3"/>
        <v>5139.9016583749999</v>
      </c>
      <c r="Q37" s="21">
        <f t="shared" si="4"/>
        <v>1715</v>
      </c>
      <c r="R37" s="21">
        <f t="shared" si="5"/>
        <v>41759.1</v>
      </c>
      <c r="S37" s="21">
        <f t="shared" si="6"/>
        <v>39670</v>
      </c>
      <c r="T37" s="13"/>
      <c r="U37" s="21">
        <f t="shared" si="7"/>
        <v>40600</v>
      </c>
      <c r="V37" s="21">
        <f t="shared" si="8"/>
        <v>4078.27</v>
      </c>
      <c r="W37" s="21">
        <v>15</v>
      </c>
      <c r="X37" s="21">
        <f>MROUND(V37+W37+(VLOOKUP((V37+W37),[1]PBill!$B$4:$D$13,3,TRUE)),5)</f>
        <v>4125</v>
      </c>
      <c r="Y37" s="21">
        <f>VLOOKUP((((115%*V37)+W37)/3),[1]PBill!$B$4:$D$13,3,TRUE)</f>
        <v>11</v>
      </c>
      <c r="Z37" s="21">
        <f t="shared" si="9"/>
        <v>4738.0104999999994</v>
      </c>
      <c r="AA37" s="21">
        <f t="shared" si="10"/>
        <v>1580</v>
      </c>
      <c r="AB37" s="21">
        <f t="shared" si="11"/>
        <v>36540</v>
      </c>
      <c r="AC37" s="21">
        <f t="shared" si="12"/>
        <v>34710</v>
      </c>
      <c r="AD37" s="13"/>
      <c r="AE37" s="21">
        <f t="shared" si="17"/>
        <v>29000</v>
      </c>
      <c r="AF37" s="21">
        <f t="shared" si="13"/>
        <v>2913.0499999999997</v>
      </c>
      <c r="AG37" s="21">
        <v>15</v>
      </c>
      <c r="AH37" s="21">
        <f>MROUND(AF37+AG37+(VLOOKUP((AF37+AG37),[1]PBill!$B$4:$D$13,3,TRUE)),5)</f>
        <v>2960</v>
      </c>
      <c r="AI37" s="21">
        <f>VLOOKUP((((115%*AF37)+AG37)/3),[1]PBill!$B$4:$D$13,3,TRUE)</f>
        <v>11</v>
      </c>
      <c r="AJ37" s="21">
        <f t="shared" si="14"/>
        <v>3398.0074999999993</v>
      </c>
      <c r="AK37" s="21">
        <f t="shared" si="18"/>
        <v>1135</v>
      </c>
      <c r="AL37" s="21">
        <f t="shared" si="15"/>
        <v>26100</v>
      </c>
      <c r="AM37" s="22">
        <f t="shared" si="16"/>
        <v>24800</v>
      </c>
      <c r="AN37" s="13"/>
    </row>
    <row r="38" spans="1:40">
      <c r="A38" s="15">
        <v>36</v>
      </c>
      <c r="B38" s="16">
        <v>41518</v>
      </c>
      <c r="C38" s="17" t="s">
        <v>128</v>
      </c>
      <c r="D38" s="18" t="s">
        <v>129</v>
      </c>
      <c r="E38" s="17" t="s">
        <v>130</v>
      </c>
      <c r="F38" s="18" t="s">
        <v>131</v>
      </c>
      <c r="G38" s="18" t="s">
        <v>88</v>
      </c>
      <c r="H38" s="19">
        <v>110000</v>
      </c>
      <c r="I38" s="20">
        <f t="shared" si="0"/>
        <v>104500</v>
      </c>
      <c r="J38" s="13"/>
      <c r="K38" s="21">
        <f t="shared" si="1"/>
        <v>110000</v>
      </c>
      <c r="L38" s="21">
        <f t="shared" si="2"/>
        <v>10497.025</v>
      </c>
      <c r="M38" s="21">
        <v>15</v>
      </c>
      <c r="N38" s="21">
        <f>MROUND(L38+M38+(VLOOKUP((L38+M38),[1]PBill!$B$4:$D$13,3,TRUE)),5)</f>
        <v>10590</v>
      </c>
      <c r="O38" s="21">
        <f>VLOOKUP((((115%*L38)+M38)/3),[1]PBill!$B$4:$D$13,3,TRUE)</f>
        <v>33</v>
      </c>
      <c r="P38" s="21">
        <f t="shared" si="3"/>
        <v>12185.578749999999</v>
      </c>
      <c r="Q38" s="21">
        <f t="shared" si="4"/>
        <v>4060</v>
      </c>
      <c r="R38" s="21">
        <f t="shared" si="5"/>
        <v>99000</v>
      </c>
      <c r="S38" s="21">
        <f t="shared" si="6"/>
        <v>94050</v>
      </c>
      <c r="T38" s="13"/>
      <c r="U38" s="21">
        <f t="shared" si="7"/>
        <v>96250</v>
      </c>
      <c r="V38" s="21">
        <f t="shared" si="8"/>
        <v>9668.3125</v>
      </c>
      <c r="W38" s="21">
        <v>15</v>
      </c>
      <c r="X38" s="21">
        <f>MROUND(V38+W38+(VLOOKUP((V38+W38),[1]PBill!$B$4:$D$13,3,TRUE)),5)</f>
        <v>9745</v>
      </c>
      <c r="Y38" s="21">
        <f>VLOOKUP((((115%*V38)+W38)/3),[1]PBill!$B$4:$D$13,3,TRUE)</f>
        <v>33</v>
      </c>
      <c r="Z38" s="21">
        <f t="shared" si="9"/>
        <v>11232.559374999999</v>
      </c>
      <c r="AA38" s="21">
        <f t="shared" si="10"/>
        <v>3745</v>
      </c>
      <c r="AB38" s="21">
        <f t="shared" si="11"/>
        <v>86630</v>
      </c>
      <c r="AC38" s="21">
        <f t="shared" si="12"/>
        <v>82300</v>
      </c>
      <c r="AD38" s="13"/>
      <c r="AE38" s="21">
        <f t="shared" si="17"/>
        <v>68750</v>
      </c>
      <c r="AF38" s="21">
        <f t="shared" si="13"/>
        <v>6905.9375</v>
      </c>
      <c r="AG38" s="21">
        <v>15</v>
      </c>
      <c r="AH38" s="21">
        <f>MROUND(AF38+AG38+(VLOOKUP((AF38+AG38),[1]PBill!$B$4:$D$13,3,TRUE)),5)</f>
        <v>6980</v>
      </c>
      <c r="AI38" s="21">
        <f>VLOOKUP((((115%*AF38)+AG38)/3),[1]PBill!$B$4:$D$13,3,TRUE)</f>
        <v>33</v>
      </c>
      <c r="AJ38" s="21">
        <f t="shared" si="14"/>
        <v>8055.8281249999991</v>
      </c>
      <c r="AK38" s="21">
        <f t="shared" si="18"/>
        <v>2685</v>
      </c>
      <c r="AL38" s="21">
        <f t="shared" si="15"/>
        <v>61880</v>
      </c>
      <c r="AM38" s="22">
        <f t="shared" si="16"/>
        <v>58790</v>
      </c>
      <c r="AN38" s="13"/>
    </row>
    <row r="39" spans="1:40">
      <c r="A39" s="15">
        <v>37</v>
      </c>
      <c r="B39" s="16">
        <v>41518</v>
      </c>
      <c r="C39" s="17" t="s">
        <v>132</v>
      </c>
      <c r="D39" s="18" t="s">
        <v>133</v>
      </c>
      <c r="E39" s="17" t="s">
        <v>134</v>
      </c>
      <c r="F39" s="18" t="s">
        <v>135</v>
      </c>
      <c r="G39" s="18" t="s">
        <v>88</v>
      </c>
      <c r="H39" s="19">
        <v>23199</v>
      </c>
      <c r="I39" s="20">
        <f t="shared" si="0"/>
        <v>22030</v>
      </c>
      <c r="J39" s="13"/>
      <c r="K39" s="21">
        <f t="shared" si="1"/>
        <v>23199</v>
      </c>
      <c r="L39" s="21">
        <f t="shared" si="2"/>
        <v>2213.8225725000002</v>
      </c>
      <c r="M39" s="21">
        <v>15</v>
      </c>
      <c r="N39" s="21">
        <f>MROUND(L39+M39+(VLOOKUP((L39+M39),[1]PBill!$B$4:$D$13,3,TRUE)),5)</f>
        <v>2240</v>
      </c>
      <c r="O39" s="21">
        <f>VLOOKUP((((115%*L39)+M39)/3),[1]PBill!$B$4:$D$13,3,TRUE)</f>
        <v>0</v>
      </c>
      <c r="P39" s="21">
        <f t="shared" si="3"/>
        <v>2560.8959583750002</v>
      </c>
      <c r="Q39" s="21">
        <f t="shared" si="4"/>
        <v>855</v>
      </c>
      <c r="R39" s="21">
        <f t="shared" si="5"/>
        <v>20879.100000000002</v>
      </c>
      <c r="S39" s="21">
        <f t="shared" si="6"/>
        <v>19840</v>
      </c>
      <c r="T39" s="13"/>
      <c r="U39" s="21">
        <f t="shared" si="7"/>
        <v>20300</v>
      </c>
      <c r="V39" s="21">
        <f t="shared" si="8"/>
        <v>2039.135</v>
      </c>
      <c r="W39" s="21">
        <v>15</v>
      </c>
      <c r="X39" s="21">
        <f>MROUND(V39+W39+(VLOOKUP((V39+W39),[1]PBill!$B$4:$D$13,3,TRUE)),5)</f>
        <v>2065</v>
      </c>
      <c r="Y39" s="21">
        <f>VLOOKUP((((115%*V39)+W39)/3),[1]PBill!$B$4:$D$13,3,TRUE)</f>
        <v>0</v>
      </c>
      <c r="Z39" s="21">
        <f t="shared" si="9"/>
        <v>2360.0052499999997</v>
      </c>
      <c r="AA39" s="21">
        <f t="shared" si="10"/>
        <v>785</v>
      </c>
      <c r="AB39" s="21">
        <f t="shared" si="11"/>
        <v>18270</v>
      </c>
      <c r="AC39" s="21">
        <f t="shared" si="12"/>
        <v>17360</v>
      </c>
      <c r="AD39" s="13"/>
      <c r="AE39" s="21">
        <f t="shared" si="17"/>
        <v>14500</v>
      </c>
      <c r="AF39" s="21">
        <f t="shared" si="13"/>
        <v>1456.5249999999999</v>
      </c>
      <c r="AG39" s="21">
        <v>15</v>
      </c>
      <c r="AH39" s="21">
        <f>MROUND(AF39+AG39+(VLOOKUP((AF39+AG39),[1]PBill!$B$4:$D$13,3,TRUE)),5)</f>
        <v>1485</v>
      </c>
      <c r="AI39" s="21">
        <f>VLOOKUP((((115%*AF39)+AG39)/3),[1]PBill!$B$4:$D$13,3,TRUE)</f>
        <v>0</v>
      </c>
      <c r="AJ39" s="21">
        <f t="shared" si="14"/>
        <v>1690.0037499999996</v>
      </c>
      <c r="AK39" s="21">
        <f t="shared" si="18"/>
        <v>565</v>
      </c>
      <c r="AL39" s="21">
        <f t="shared" si="15"/>
        <v>13050</v>
      </c>
      <c r="AM39" s="22">
        <f t="shared" si="16"/>
        <v>12400</v>
      </c>
      <c r="AN39" s="13"/>
    </row>
    <row r="40" spans="1:40">
      <c r="A40" s="15">
        <v>38</v>
      </c>
      <c r="B40" s="16">
        <v>41518</v>
      </c>
      <c r="C40" s="17" t="s">
        <v>136</v>
      </c>
      <c r="D40" s="18" t="s">
        <v>137</v>
      </c>
      <c r="E40" s="17" t="s">
        <v>134</v>
      </c>
      <c r="F40" s="18" t="s">
        <v>138</v>
      </c>
      <c r="G40" s="18" t="s">
        <v>88</v>
      </c>
      <c r="H40" s="19">
        <v>22999</v>
      </c>
      <c r="I40" s="20">
        <f t="shared" si="0"/>
        <v>21840</v>
      </c>
      <c r="J40" s="13"/>
      <c r="K40" s="21">
        <f t="shared" si="1"/>
        <v>22999</v>
      </c>
      <c r="L40" s="21">
        <f t="shared" si="2"/>
        <v>2194.7370725000001</v>
      </c>
      <c r="M40" s="21">
        <v>15</v>
      </c>
      <c r="N40" s="21">
        <f>MROUND(L40+M40+(VLOOKUP((L40+M40),[1]PBill!$B$4:$D$13,3,TRUE)),5)</f>
        <v>2220</v>
      </c>
      <c r="O40" s="21">
        <f>VLOOKUP((((115%*L40)+M40)/3),[1]PBill!$B$4:$D$13,3,TRUE)</f>
        <v>0</v>
      </c>
      <c r="P40" s="21">
        <f t="shared" si="3"/>
        <v>2538.9476333749999</v>
      </c>
      <c r="Q40" s="21">
        <f t="shared" si="4"/>
        <v>845</v>
      </c>
      <c r="R40" s="21">
        <f t="shared" si="5"/>
        <v>20699.100000000002</v>
      </c>
      <c r="S40" s="21">
        <f t="shared" si="6"/>
        <v>19660</v>
      </c>
      <c r="T40" s="13"/>
      <c r="U40" s="21">
        <f t="shared" si="7"/>
        <v>20120</v>
      </c>
      <c r="V40" s="21">
        <f t="shared" si="8"/>
        <v>2021.0539999999999</v>
      </c>
      <c r="W40" s="21">
        <v>15</v>
      </c>
      <c r="X40" s="21">
        <f>MROUND(V40+W40+(VLOOKUP((V40+W40),[1]PBill!$B$4:$D$13,3,TRUE)),5)</f>
        <v>2045</v>
      </c>
      <c r="Y40" s="21">
        <f>VLOOKUP((((115%*V40)+W40)/3),[1]PBill!$B$4:$D$13,3,TRUE)</f>
        <v>0</v>
      </c>
      <c r="Z40" s="21">
        <f t="shared" si="9"/>
        <v>2339.2120999999997</v>
      </c>
      <c r="AA40" s="21">
        <f t="shared" si="10"/>
        <v>780</v>
      </c>
      <c r="AB40" s="21">
        <f t="shared" si="11"/>
        <v>18110</v>
      </c>
      <c r="AC40" s="21">
        <f t="shared" si="12"/>
        <v>17200</v>
      </c>
      <c r="AD40" s="13"/>
      <c r="AE40" s="21">
        <f t="shared" si="17"/>
        <v>14370</v>
      </c>
      <c r="AF40" s="21">
        <f t="shared" si="13"/>
        <v>1443.4665</v>
      </c>
      <c r="AG40" s="21">
        <v>15</v>
      </c>
      <c r="AH40" s="21">
        <f>MROUND(AF40+AG40+(VLOOKUP((AF40+AG40),[1]PBill!$B$4:$D$13,3,TRUE)),5)</f>
        <v>1470</v>
      </c>
      <c r="AI40" s="21">
        <f>VLOOKUP((((115%*AF40)+AG40)/3),[1]PBill!$B$4:$D$13,3,TRUE)</f>
        <v>0</v>
      </c>
      <c r="AJ40" s="21">
        <f t="shared" si="14"/>
        <v>1674.9864749999999</v>
      </c>
      <c r="AK40" s="21">
        <f t="shared" si="18"/>
        <v>560</v>
      </c>
      <c r="AL40" s="21">
        <f t="shared" si="15"/>
        <v>12930</v>
      </c>
      <c r="AM40" s="22">
        <f t="shared" si="16"/>
        <v>12280</v>
      </c>
      <c r="AN40" s="13"/>
    </row>
    <row r="41" spans="1:40">
      <c r="A41" s="15">
        <v>39</v>
      </c>
      <c r="B41" s="16">
        <v>41518</v>
      </c>
      <c r="C41" s="17" t="s">
        <v>139</v>
      </c>
      <c r="D41" s="18" t="s">
        <v>140</v>
      </c>
      <c r="E41" s="17" t="s">
        <v>134</v>
      </c>
      <c r="F41" s="18" t="s">
        <v>141</v>
      </c>
      <c r="G41" s="18" t="s">
        <v>27</v>
      </c>
      <c r="H41" s="19">
        <v>39999</v>
      </c>
      <c r="I41" s="20">
        <f t="shared" si="0"/>
        <v>37990</v>
      </c>
      <c r="J41" s="13"/>
      <c r="K41" s="21">
        <f t="shared" si="1"/>
        <v>39999</v>
      </c>
      <c r="L41" s="21">
        <f t="shared" si="2"/>
        <v>3817.0045725</v>
      </c>
      <c r="M41" s="21">
        <v>15</v>
      </c>
      <c r="N41" s="21">
        <f>MROUND(L41+M41+(VLOOKUP((L41+M41),[1]PBill!$B$4:$D$13,3,TRUE)),5)</f>
        <v>3865</v>
      </c>
      <c r="O41" s="21">
        <f>VLOOKUP((((115%*L41)+M41)/3),[1]PBill!$B$4:$D$13,3,TRUE)</f>
        <v>11</v>
      </c>
      <c r="P41" s="21">
        <f t="shared" si="3"/>
        <v>4437.5552583749995</v>
      </c>
      <c r="Q41" s="21">
        <f t="shared" si="4"/>
        <v>1480</v>
      </c>
      <c r="R41" s="21">
        <f t="shared" si="5"/>
        <v>35999.1</v>
      </c>
      <c r="S41" s="21">
        <f t="shared" si="6"/>
        <v>34200</v>
      </c>
      <c r="T41" s="13"/>
      <c r="U41" s="21">
        <f t="shared" si="7"/>
        <v>35000</v>
      </c>
      <c r="V41" s="21">
        <f t="shared" si="8"/>
        <v>3515.75</v>
      </c>
      <c r="W41" s="21">
        <v>15</v>
      </c>
      <c r="X41" s="21">
        <f>MROUND(V41+W41+(VLOOKUP((V41+W41),[1]PBill!$B$4:$D$13,3,TRUE)),5)</f>
        <v>3565</v>
      </c>
      <c r="Y41" s="21">
        <f>VLOOKUP((((115%*V41)+W41)/3),[1]PBill!$B$4:$D$13,3,TRUE)</f>
        <v>11</v>
      </c>
      <c r="Z41" s="21">
        <f t="shared" si="9"/>
        <v>4091.1124999999997</v>
      </c>
      <c r="AA41" s="21">
        <f t="shared" si="10"/>
        <v>1365</v>
      </c>
      <c r="AB41" s="21">
        <f t="shared" si="11"/>
        <v>31500</v>
      </c>
      <c r="AC41" s="21">
        <f t="shared" si="12"/>
        <v>29930</v>
      </c>
      <c r="AD41" s="13"/>
      <c r="AE41" s="21">
        <f t="shared" si="17"/>
        <v>25000</v>
      </c>
      <c r="AF41" s="21">
        <f t="shared" si="13"/>
        <v>2511.25</v>
      </c>
      <c r="AG41" s="21">
        <v>15</v>
      </c>
      <c r="AH41" s="21">
        <f>MROUND(AF41+AG41+(VLOOKUP((AF41+AG41),[1]PBill!$B$4:$D$13,3,TRUE)),5)</f>
        <v>2560</v>
      </c>
      <c r="AI41" s="21">
        <f>VLOOKUP((((115%*AF41)+AG41)/3),[1]PBill!$B$4:$D$13,3,TRUE)</f>
        <v>0</v>
      </c>
      <c r="AJ41" s="21">
        <f t="shared" si="14"/>
        <v>2902.9375</v>
      </c>
      <c r="AK41" s="21">
        <f t="shared" si="18"/>
        <v>970</v>
      </c>
      <c r="AL41" s="21">
        <f t="shared" si="15"/>
        <v>22500</v>
      </c>
      <c r="AM41" s="22">
        <f t="shared" si="16"/>
        <v>21380</v>
      </c>
      <c r="AN41" s="13"/>
    </row>
    <row r="42" spans="1:40">
      <c r="A42" s="15">
        <v>40</v>
      </c>
      <c r="B42" s="16">
        <v>41562</v>
      </c>
      <c r="C42" s="17" t="s">
        <v>142</v>
      </c>
      <c r="D42" s="17" t="s">
        <v>143</v>
      </c>
      <c r="E42" s="17" t="s">
        <v>134</v>
      </c>
      <c r="F42" s="18" t="s">
        <v>144</v>
      </c>
      <c r="G42" s="18" t="s">
        <v>27</v>
      </c>
      <c r="H42" s="19">
        <v>25499</v>
      </c>
      <c r="I42" s="20">
        <f t="shared" si="0"/>
        <v>24220</v>
      </c>
      <c r="J42" s="13"/>
      <c r="K42" s="21">
        <f t="shared" si="1"/>
        <v>25499</v>
      </c>
      <c r="L42" s="21">
        <f t="shared" si="2"/>
        <v>2433.3058225</v>
      </c>
      <c r="M42" s="21">
        <v>15</v>
      </c>
      <c r="N42" s="21">
        <f>MROUND(L42+M42+(VLOOKUP((L42+M42),[1]PBill!$B$4:$D$13,3,TRUE)),5)</f>
        <v>2460</v>
      </c>
      <c r="O42" s="21">
        <f>VLOOKUP((((115%*L42)+M42)/3),[1]PBill!$B$4:$D$13,3,TRUE)</f>
        <v>0</v>
      </c>
      <c r="P42" s="21">
        <f t="shared" si="3"/>
        <v>2813.301695875</v>
      </c>
      <c r="Q42" s="21">
        <f t="shared" si="4"/>
        <v>940</v>
      </c>
      <c r="R42" s="21">
        <f t="shared" si="5"/>
        <v>22949.100000000002</v>
      </c>
      <c r="S42" s="21">
        <f t="shared" si="6"/>
        <v>21800</v>
      </c>
      <c r="T42" s="13"/>
      <c r="U42" s="21">
        <f t="shared" si="7"/>
        <v>22310</v>
      </c>
      <c r="V42" s="21">
        <f t="shared" si="8"/>
        <v>2241.0394999999999</v>
      </c>
      <c r="W42" s="21">
        <v>15</v>
      </c>
      <c r="X42" s="21">
        <f>MROUND(V42+W42+(VLOOKUP((V42+W42),[1]PBill!$B$4:$D$13,3,TRUE)),5)</f>
        <v>2265</v>
      </c>
      <c r="Y42" s="21">
        <f>VLOOKUP((((115%*V42)+W42)/3),[1]PBill!$B$4:$D$13,3,TRUE)</f>
        <v>0</v>
      </c>
      <c r="Z42" s="21">
        <f t="shared" si="9"/>
        <v>2592.1954249999994</v>
      </c>
      <c r="AA42" s="21">
        <f t="shared" si="10"/>
        <v>865</v>
      </c>
      <c r="AB42" s="21">
        <f t="shared" si="11"/>
        <v>20080</v>
      </c>
      <c r="AC42" s="21">
        <f t="shared" si="12"/>
        <v>19080</v>
      </c>
      <c r="AD42" s="13"/>
      <c r="AE42" s="21">
        <f t="shared" si="17"/>
        <v>15940</v>
      </c>
      <c r="AF42" s="21">
        <f t="shared" si="13"/>
        <v>1601.173</v>
      </c>
      <c r="AG42" s="21">
        <v>15</v>
      </c>
      <c r="AH42" s="21">
        <f>MROUND(AF42+AG42+(VLOOKUP((AF42+AG42),[1]PBill!$B$4:$D$13,3,TRUE)),5)</f>
        <v>1625</v>
      </c>
      <c r="AI42" s="21">
        <f>VLOOKUP((((115%*AF42)+AG42)/3),[1]PBill!$B$4:$D$13,3,TRUE)</f>
        <v>0</v>
      </c>
      <c r="AJ42" s="21">
        <f t="shared" si="14"/>
        <v>1856.3489499999998</v>
      </c>
      <c r="AK42" s="21">
        <f t="shared" si="18"/>
        <v>620</v>
      </c>
      <c r="AL42" s="21">
        <f t="shared" si="15"/>
        <v>14350</v>
      </c>
      <c r="AM42" s="22">
        <f t="shared" si="16"/>
        <v>13630</v>
      </c>
      <c r="AN42" s="13"/>
    </row>
    <row r="43" spans="1:40">
      <c r="A43" s="15">
        <v>41</v>
      </c>
      <c r="B43" s="16">
        <v>41562</v>
      </c>
      <c r="C43" s="17" t="s">
        <v>145</v>
      </c>
      <c r="D43" s="17" t="s">
        <v>146</v>
      </c>
      <c r="E43" s="17" t="s">
        <v>134</v>
      </c>
      <c r="F43" s="18" t="s">
        <v>147</v>
      </c>
      <c r="G43" s="18" t="s">
        <v>27</v>
      </c>
      <c r="H43" s="19">
        <v>48699</v>
      </c>
      <c r="I43" s="20">
        <f t="shared" si="0"/>
        <v>46260</v>
      </c>
      <c r="J43" s="13"/>
      <c r="K43" s="21">
        <f t="shared" si="1"/>
        <v>48699</v>
      </c>
      <c r="L43" s="21">
        <f t="shared" si="2"/>
        <v>4647.2238224999992</v>
      </c>
      <c r="M43" s="21">
        <v>15</v>
      </c>
      <c r="N43" s="21">
        <f>MROUND(L43+M43+(VLOOKUP((L43+M43),[1]PBill!$B$4:$D$13,3,TRUE)),5)</f>
        <v>4695</v>
      </c>
      <c r="O43" s="21">
        <f>VLOOKUP((((115%*L43)+M43)/3),[1]PBill!$B$4:$D$13,3,TRUE)</f>
        <v>11</v>
      </c>
      <c r="P43" s="21">
        <f t="shared" si="3"/>
        <v>5392.3073958749983</v>
      </c>
      <c r="Q43" s="21">
        <f t="shared" si="4"/>
        <v>1795</v>
      </c>
      <c r="R43" s="21">
        <f t="shared" si="5"/>
        <v>43829.1</v>
      </c>
      <c r="S43" s="21">
        <f t="shared" si="6"/>
        <v>41640</v>
      </c>
      <c r="T43" s="13"/>
      <c r="U43" s="21">
        <f t="shared" si="7"/>
        <v>42610</v>
      </c>
      <c r="V43" s="21">
        <f t="shared" si="8"/>
        <v>4280.1745000000001</v>
      </c>
      <c r="W43" s="21">
        <v>15</v>
      </c>
      <c r="X43" s="21">
        <f>MROUND(V43+W43+(VLOOKUP((V43+W43),[1]PBill!$B$4:$D$13,3,TRUE)),5)</f>
        <v>4330</v>
      </c>
      <c r="Y43" s="21">
        <f>VLOOKUP((((115%*V43)+W43)/3),[1]PBill!$B$4:$D$13,3,TRUE)</f>
        <v>11</v>
      </c>
      <c r="Z43" s="21">
        <f t="shared" si="9"/>
        <v>4970.200675</v>
      </c>
      <c r="AA43" s="21">
        <f t="shared" si="10"/>
        <v>1655</v>
      </c>
      <c r="AB43" s="21">
        <f t="shared" si="11"/>
        <v>38350</v>
      </c>
      <c r="AC43" s="21">
        <f t="shared" si="12"/>
        <v>36430</v>
      </c>
      <c r="AD43" s="13"/>
      <c r="AE43" s="21">
        <f t="shared" si="17"/>
        <v>30440</v>
      </c>
      <c r="AF43" s="21">
        <f t="shared" si="13"/>
        <v>3057.6979999999999</v>
      </c>
      <c r="AG43" s="21">
        <v>15</v>
      </c>
      <c r="AH43" s="21">
        <f>MROUND(AF43+AG43+(VLOOKUP((AF43+AG43),[1]PBill!$B$4:$D$13,3,TRUE)),5)</f>
        <v>3105</v>
      </c>
      <c r="AI43" s="21">
        <f>VLOOKUP((((115%*AF43)+AG43)/3),[1]PBill!$B$4:$D$13,3,TRUE)</f>
        <v>11</v>
      </c>
      <c r="AJ43" s="21">
        <f t="shared" si="14"/>
        <v>3564.3526999999995</v>
      </c>
      <c r="AK43" s="21">
        <f t="shared" si="18"/>
        <v>1190</v>
      </c>
      <c r="AL43" s="21">
        <f t="shared" si="15"/>
        <v>27400</v>
      </c>
      <c r="AM43" s="22">
        <f t="shared" si="16"/>
        <v>26030</v>
      </c>
      <c r="AN43" s="13"/>
    </row>
    <row r="44" spans="1:40" s="31" customFormat="1">
      <c r="A44" s="25">
        <v>42</v>
      </c>
      <c r="B44" s="26">
        <v>41518</v>
      </c>
      <c r="C44" s="27" t="s">
        <v>148</v>
      </c>
      <c r="D44" s="28" t="s">
        <v>149</v>
      </c>
      <c r="E44" s="27" t="s">
        <v>150</v>
      </c>
      <c r="F44" s="27" t="s">
        <v>148</v>
      </c>
      <c r="G44" s="28" t="s">
        <v>88</v>
      </c>
      <c r="H44" s="29">
        <f>AVERAGE(69999,74999)</f>
        <v>72499</v>
      </c>
      <c r="I44" s="30">
        <f t="shared" si="0"/>
        <v>68870</v>
      </c>
      <c r="J44" s="13"/>
      <c r="K44" s="30">
        <f t="shared" si="1"/>
        <v>72499</v>
      </c>
      <c r="L44" s="30">
        <f t="shared" si="2"/>
        <v>6918.3983224999993</v>
      </c>
      <c r="M44" s="30">
        <v>15</v>
      </c>
      <c r="N44" s="30">
        <f>MROUND(L44+M44+(VLOOKUP((L44+M44),[1]PBill!$B$4:$D$13,3,TRUE)),5)</f>
        <v>6995</v>
      </c>
      <c r="O44" s="30">
        <f>VLOOKUP((((115%*L44)+M44)/3),[1]PBill!$B$4:$D$13,3,TRUE)</f>
        <v>33</v>
      </c>
      <c r="P44" s="30">
        <f t="shared" si="3"/>
        <v>8070.1580708749989</v>
      </c>
      <c r="Q44" s="30">
        <f t="shared" si="4"/>
        <v>2690</v>
      </c>
      <c r="R44" s="30">
        <f t="shared" si="5"/>
        <v>65249.1</v>
      </c>
      <c r="S44" s="30">
        <f t="shared" si="6"/>
        <v>61990</v>
      </c>
      <c r="T44" s="13"/>
      <c r="U44" s="21">
        <f t="shared" si="7"/>
        <v>63440</v>
      </c>
      <c r="V44" s="30">
        <f t="shared" si="8"/>
        <v>6372.5479999999998</v>
      </c>
      <c r="W44" s="30">
        <v>15</v>
      </c>
      <c r="X44" s="30">
        <f>MROUND(V44+W44+(VLOOKUP((V44+W44),[1]PBill!$B$4:$D$13,3,TRUE)),5)</f>
        <v>6450</v>
      </c>
      <c r="Y44" s="30">
        <f>VLOOKUP((((115%*V44)+W44)/3),[1]PBill!$B$4:$D$13,3,TRUE)</f>
        <v>11</v>
      </c>
      <c r="Z44" s="30">
        <f t="shared" si="9"/>
        <v>7376.4301999999989</v>
      </c>
      <c r="AA44" s="30">
        <f t="shared" si="10"/>
        <v>2460</v>
      </c>
      <c r="AB44" s="30">
        <f t="shared" si="11"/>
        <v>57100</v>
      </c>
      <c r="AC44" s="30">
        <f t="shared" si="12"/>
        <v>54250</v>
      </c>
      <c r="AD44" s="13"/>
      <c r="AE44" s="21">
        <f t="shared" si="17"/>
        <v>45310</v>
      </c>
      <c r="AF44" s="30">
        <f t="shared" si="13"/>
        <v>4551.3894999999993</v>
      </c>
      <c r="AG44" s="30">
        <v>15</v>
      </c>
      <c r="AH44" s="30">
        <f>MROUND(AF44+AG44+(VLOOKUP((AF44+AG44),[1]PBill!$B$4:$D$13,3,TRUE)),5)</f>
        <v>4600</v>
      </c>
      <c r="AI44" s="30">
        <f>VLOOKUP((((115%*AF44)+AG44)/3),[1]PBill!$B$4:$D$13,3,TRUE)</f>
        <v>11</v>
      </c>
      <c r="AJ44" s="30">
        <f t="shared" si="14"/>
        <v>5282.0979249999991</v>
      </c>
      <c r="AK44" s="30">
        <f t="shared" si="18"/>
        <v>1760</v>
      </c>
      <c r="AL44" s="30">
        <f t="shared" si="15"/>
        <v>40780</v>
      </c>
      <c r="AM44" s="29">
        <f t="shared" si="16"/>
        <v>38740</v>
      </c>
      <c r="AN44" s="13"/>
    </row>
    <row r="45" spans="1:40" s="31" customFormat="1">
      <c r="A45" s="25">
        <v>43</v>
      </c>
      <c r="B45" s="26">
        <v>41518</v>
      </c>
      <c r="C45" s="27" t="s">
        <v>148</v>
      </c>
      <c r="D45" s="28" t="s">
        <v>151</v>
      </c>
      <c r="E45" s="27" t="s">
        <v>150</v>
      </c>
      <c r="F45" s="27" t="s">
        <v>148</v>
      </c>
      <c r="G45" s="28" t="s">
        <v>88</v>
      </c>
      <c r="H45" s="29">
        <f>AVERAGE(69999,74999)</f>
        <v>72499</v>
      </c>
      <c r="I45" s="30">
        <f t="shared" si="0"/>
        <v>68870</v>
      </c>
      <c r="J45" s="13"/>
      <c r="K45" s="30">
        <f t="shared" si="1"/>
        <v>72499</v>
      </c>
      <c r="L45" s="30">
        <f t="shared" si="2"/>
        <v>6918.3983224999993</v>
      </c>
      <c r="M45" s="30">
        <v>15</v>
      </c>
      <c r="N45" s="30">
        <f>MROUND(L45+M45+(VLOOKUP((L45+M45),[1]PBill!$B$4:$D$13,3,TRUE)),5)</f>
        <v>6995</v>
      </c>
      <c r="O45" s="30">
        <f>VLOOKUP((((115%*L45)+M45)/3),[1]PBill!$B$4:$D$13,3,TRUE)</f>
        <v>33</v>
      </c>
      <c r="P45" s="30">
        <f t="shared" si="3"/>
        <v>8070.1580708749989</v>
      </c>
      <c r="Q45" s="30">
        <f t="shared" si="4"/>
        <v>2690</v>
      </c>
      <c r="R45" s="30">
        <f t="shared" si="5"/>
        <v>65249.1</v>
      </c>
      <c r="S45" s="30">
        <f t="shared" si="6"/>
        <v>61990</v>
      </c>
      <c r="T45" s="13"/>
      <c r="U45" s="21">
        <f t="shared" si="7"/>
        <v>63440</v>
      </c>
      <c r="V45" s="30">
        <f t="shared" si="8"/>
        <v>6372.5479999999998</v>
      </c>
      <c r="W45" s="30">
        <v>15</v>
      </c>
      <c r="X45" s="30">
        <f>MROUND(V45+W45+(VLOOKUP((V45+W45),[1]PBill!$B$4:$D$13,3,TRUE)),5)</f>
        <v>6450</v>
      </c>
      <c r="Y45" s="30">
        <f>VLOOKUP((((115%*V45)+W45)/3),[1]PBill!$B$4:$D$13,3,TRUE)</f>
        <v>11</v>
      </c>
      <c r="Z45" s="30">
        <f t="shared" si="9"/>
        <v>7376.4301999999989</v>
      </c>
      <c r="AA45" s="30">
        <f t="shared" si="10"/>
        <v>2460</v>
      </c>
      <c r="AB45" s="30">
        <f t="shared" si="11"/>
        <v>57100</v>
      </c>
      <c r="AC45" s="30">
        <f t="shared" si="12"/>
        <v>54250</v>
      </c>
      <c r="AD45" s="13"/>
      <c r="AE45" s="21">
        <f t="shared" si="17"/>
        <v>45310</v>
      </c>
      <c r="AF45" s="30">
        <f t="shared" si="13"/>
        <v>4551.3894999999993</v>
      </c>
      <c r="AG45" s="30">
        <v>15</v>
      </c>
      <c r="AH45" s="30">
        <f>MROUND(AF45+AG45+(VLOOKUP((AF45+AG45),[1]PBill!$B$4:$D$13,3,TRUE)),5)</f>
        <v>4600</v>
      </c>
      <c r="AI45" s="30">
        <f>VLOOKUP((((115%*AF45)+AG45)/3),[1]PBill!$B$4:$D$13,3,TRUE)</f>
        <v>11</v>
      </c>
      <c r="AJ45" s="30">
        <f t="shared" si="14"/>
        <v>5282.0979249999991</v>
      </c>
      <c r="AK45" s="30">
        <f t="shared" si="18"/>
        <v>1760</v>
      </c>
      <c r="AL45" s="30">
        <f t="shared" si="15"/>
        <v>40780</v>
      </c>
      <c r="AM45" s="29">
        <f t="shared" si="16"/>
        <v>38740</v>
      </c>
      <c r="AN45" s="13"/>
    </row>
    <row r="46" spans="1:40">
      <c r="A46" s="15">
        <v>44</v>
      </c>
      <c r="B46" s="16">
        <v>41518</v>
      </c>
      <c r="C46" s="17" t="s">
        <v>152</v>
      </c>
      <c r="D46" s="18" t="s">
        <v>153</v>
      </c>
      <c r="E46" s="17" t="s">
        <v>150</v>
      </c>
      <c r="F46" s="18" t="s">
        <v>152</v>
      </c>
      <c r="G46" s="18" t="s">
        <v>88</v>
      </c>
      <c r="H46" s="19">
        <v>57999</v>
      </c>
      <c r="I46" s="20">
        <f t="shared" si="0"/>
        <v>55090</v>
      </c>
      <c r="J46" s="13"/>
      <c r="K46" s="21">
        <f t="shared" si="1"/>
        <v>57999</v>
      </c>
      <c r="L46" s="21">
        <f t="shared" si="2"/>
        <v>5534.6995724999997</v>
      </c>
      <c r="M46" s="21">
        <v>15</v>
      </c>
      <c r="N46" s="21">
        <f>MROUND(L46+M46+(VLOOKUP((L46+M46),[1]PBill!$B$4:$D$13,3,TRUE)),5)</f>
        <v>5610</v>
      </c>
      <c r="O46" s="21">
        <f>VLOOKUP((((115%*L46)+M46)/3),[1]PBill!$B$4:$D$13,3,TRUE)</f>
        <v>11</v>
      </c>
      <c r="P46" s="21">
        <f t="shared" si="3"/>
        <v>6412.9045083749988</v>
      </c>
      <c r="Q46" s="21">
        <f t="shared" si="4"/>
        <v>2140</v>
      </c>
      <c r="R46" s="21">
        <f t="shared" si="5"/>
        <v>52199.1</v>
      </c>
      <c r="S46" s="21">
        <f t="shared" si="6"/>
        <v>49590</v>
      </c>
      <c r="T46" s="13"/>
      <c r="U46" s="21">
        <f t="shared" si="7"/>
        <v>50750</v>
      </c>
      <c r="V46" s="21">
        <f t="shared" si="8"/>
        <v>5097.8374999999996</v>
      </c>
      <c r="W46" s="21">
        <v>15</v>
      </c>
      <c r="X46" s="21">
        <f>MROUND(V46+W46+(VLOOKUP((V46+W46),[1]PBill!$B$4:$D$13,3,TRUE)),5)</f>
        <v>5175</v>
      </c>
      <c r="Y46" s="21">
        <f>VLOOKUP((((115%*V46)+W46)/3),[1]PBill!$B$4:$D$13,3,TRUE)</f>
        <v>11</v>
      </c>
      <c r="Z46" s="21">
        <f t="shared" si="9"/>
        <v>5910.5131249999995</v>
      </c>
      <c r="AA46" s="21">
        <f t="shared" si="10"/>
        <v>1970</v>
      </c>
      <c r="AB46" s="21">
        <f t="shared" si="11"/>
        <v>45680</v>
      </c>
      <c r="AC46" s="21">
        <f t="shared" si="12"/>
        <v>43400</v>
      </c>
      <c r="AD46" s="13"/>
      <c r="AE46" s="21">
        <f t="shared" si="17"/>
        <v>36250</v>
      </c>
      <c r="AF46" s="21">
        <f t="shared" si="13"/>
        <v>3641.3125</v>
      </c>
      <c r="AG46" s="21">
        <v>15</v>
      </c>
      <c r="AH46" s="21">
        <f>MROUND(AF46+AG46+(VLOOKUP((AF46+AG46),[1]PBill!$B$4:$D$13,3,TRUE)),5)</f>
        <v>3690</v>
      </c>
      <c r="AI46" s="21">
        <f>VLOOKUP((((115%*AF46)+AG46)/3),[1]PBill!$B$4:$D$13,3,TRUE)</f>
        <v>11</v>
      </c>
      <c r="AJ46" s="21">
        <f t="shared" si="14"/>
        <v>4235.5093749999996</v>
      </c>
      <c r="AK46" s="21">
        <f t="shared" si="18"/>
        <v>1410</v>
      </c>
      <c r="AL46" s="21">
        <f t="shared" si="15"/>
        <v>32630</v>
      </c>
      <c r="AM46" s="22">
        <f t="shared" si="16"/>
        <v>31000</v>
      </c>
      <c r="AN46" s="13"/>
    </row>
    <row r="47" spans="1:40" s="31" customFormat="1">
      <c r="A47" s="25">
        <v>45</v>
      </c>
      <c r="B47" s="26">
        <v>41518</v>
      </c>
      <c r="C47" s="27" t="s">
        <v>154</v>
      </c>
      <c r="D47" s="28" t="s">
        <v>155</v>
      </c>
      <c r="E47" s="27" t="s">
        <v>150</v>
      </c>
      <c r="F47" s="27" t="s">
        <v>154</v>
      </c>
      <c r="G47" s="28" t="s">
        <v>88</v>
      </c>
      <c r="H47" s="29">
        <f>AVERAGE(76999,89999)</f>
        <v>83499</v>
      </c>
      <c r="I47" s="30">
        <f t="shared" si="0"/>
        <v>79320</v>
      </c>
      <c r="J47" s="13"/>
      <c r="K47" s="30">
        <f t="shared" si="1"/>
        <v>83499</v>
      </c>
      <c r="L47" s="30">
        <f t="shared" si="2"/>
        <v>7968.1008224999996</v>
      </c>
      <c r="M47" s="30">
        <v>15</v>
      </c>
      <c r="N47" s="30">
        <f>MROUND(L47+M47+(VLOOKUP((L47+M47),[1]PBill!$B$4:$D$13,3,TRUE)),5)</f>
        <v>8045</v>
      </c>
      <c r="O47" s="30">
        <f>VLOOKUP((((115%*L47)+M47)/3),[1]PBill!$B$4:$D$13,3,TRUE)</f>
        <v>33</v>
      </c>
      <c r="P47" s="30">
        <f t="shared" si="3"/>
        <v>9277.3159458749997</v>
      </c>
      <c r="Q47" s="30">
        <f t="shared" si="4"/>
        <v>3090</v>
      </c>
      <c r="R47" s="30">
        <f t="shared" si="5"/>
        <v>75149.100000000006</v>
      </c>
      <c r="S47" s="30">
        <f t="shared" si="6"/>
        <v>71390</v>
      </c>
      <c r="T47" s="13"/>
      <c r="U47" s="21">
        <f t="shared" si="7"/>
        <v>73060</v>
      </c>
      <c r="V47" s="30">
        <f t="shared" si="8"/>
        <v>7338.8769999999995</v>
      </c>
      <c r="W47" s="30">
        <v>15</v>
      </c>
      <c r="X47" s="30">
        <f>MROUND(V47+W47+(VLOOKUP((V47+W47),[1]PBill!$B$4:$D$13,3,TRUE)),5)</f>
        <v>7415</v>
      </c>
      <c r="Y47" s="30">
        <f>VLOOKUP((((115%*V47)+W47)/3),[1]PBill!$B$4:$D$13,3,TRUE)</f>
        <v>33</v>
      </c>
      <c r="Z47" s="30">
        <f t="shared" si="9"/>
        <v>8553.7085499999994</v>
      </c>
      <c r="AA47" s="30">
        <f t="shared" si="10"/>
        <v>2850</v>
      </c>
      <c r="AB47" s="30">
        <f t="shared" si="11"/>
        <v>65750</v>
      </c>
      <c r="AC47" s="30">
        <f t="shared" si="12"/>
        <v>62460</v>
      </c>
      <c r="AD47" s="13"/>
      <c r="AE47" s="21">
        <f t="shared" si="17"/>
        <v>52190</v>
      </c>
      <c r="AF47" s="30">
        <f t="shared" si="13"/>
        <v>5242.4854999999998</v>
      </c>
      <c r="AG47" s="30">
        <v>15</v>
      </c>
      <c r="AH47" s="30">
        <f>MROUND(AF47+AG47+(VLOOKUP((AF47+AG47),[1]PBill!$B$4:$D$13,3,TRUE)),5)</f>
        <v>5320</v>
      </c>
      <c r="AI47" s="30">
        <f>VLOOKUP((((115%*AF47)+AG47)/3),[1]PBill!$B$4:$D$13,3,TRUE)</f>
        <v>11</v>
      </c>
      <c r="AJ47" s="30">
        <f t="shared" si="14"/>
        <v>6076.8583249999992</v>
      </c>
      <c r="AK47" s="30">
        <f t="shared" si="18"/>
        <v>2025</v>
      </c>
      <c r="AL47" s="30">
        <f t="shared" si="15"/>
        <v>46970</v>
      </c>
      <c r="AM47" s="29">
        <f t="shared" si="16"/>
        <v>44620</v>
      </c>
      <c r="AN47" s="13"/>
    </row>
    <row r="48" spans="1:40" s="31" customFormat="1">
      <c r="A48" s="25">
        <v>46</v>
      </c>
      <c r="B48" s="26">
        <v>41518</v>
      </c>
      <c r="C48" s="27" t="s">
        <v>154</v>
      </c>
      <c r="D48" s="28" t="s">
        <v>156</v>
      </c>
      <c r="E48" s="27" t="s">
        <v>150</v>
      </c>
      <c r="F48" s="27" t="s">
        <v>154</v>
      </c>
      <c r="G48" s="28" t="s">
        <v>88</v>
      </c>
      <c r="H48" s="29">
        <f>AVERAGE(76999,89999)</f>
        <v>83499</v>
      </c>
      <c r="I48" s="30">
        <f t="shared" si="0"/>
        <v>79320</v>
      </c>
      <c r="J48" s="13"/>
      <c r="K48" s="30">
        <f t="shared" si="1"/>
        <v>83499</v>
      </c>
      <c r="L48" s="30">
        <f t="shared" si="2"/>
        <v>7968.1008224999996</v>
      </c>
      <c r="M48" s="30">
        <v>15</v>
      </c>
      <c r="N48" s="30">
        <f>MROUND(L48+M48+(VLOOKUP((L48+M48),[1]PBill!$B$4:$D$13,3,TRUE)),5)</f>
        <v>8045</v>
      </c>
      <c r="O48" s="30">
        <f>VLOOKUP((((115%*L48)+M48)/3),[1]PBill!$B$4:$D$13,3,TRUE)</f>
        <v>33</v>
      </c>
      <c r="P48" s="30">
        <f t="shared" si="3"/>
        <v>9277.3159458749997</v>
      </c>
      <c r="Q48" s="30">
        <f t="shared" si="4"/>
        <v>3090</v>
      </c>
      <c r="R48" s="30">
        <f t="shared" si="5"/>
        <v>75149.100000000006</v>
      </c>
      <c r="S48" s="30">
        <f t="shared" si="6"/>
        <v>71390</v>
      </c>
      <c r="T48" s="13"/>
      <c r="U48" s="21">
        <f t="shared" si="7"/>
        <v>73060</v>
      </c>
      <c r="V48" s="30">
        <f t="shared" si="8"/>
        <v>7338.8769999999995</v>
      </c>
      <c r="W48" s="30">
        <v>15</v>
      </c>
      <c r="X48" s="30">
        <f>MROUND(V48+W48+(VLOOKUP((V48+W48),[1]PBill!$B$4:$D$13,3,TRUE)),5)</f>
        <v>7415</v>
      </c>
      <c r="Y48" s="30">
        <f>VLOOKUP((((115%*V48)+W48)/3),[1]PBill!$B$4:$D$13,3,TRUE)</f>
        <v>33</v>
      </c>
      <c r="Z48" s="30">
        <f t="shared" si="9"/>
        <v>8553.7085499999994</v>
      </c>
      <c r="AA48" s="30">
        <f t="shared" si="10"/>
        <v>2850</v>
      </c>
      <c r="AB48" s="30">
        <f t="shared" si="11"/>
        <v>65750</v>
      </c>
      <c r="AC48" s="30">
        <f t="shared" si="12"/>
        <v>62460</v>
      </c>
      <c r="AD48" s="13"/>
      <c r="AE48" s="21">
        <f t="shared" si="17"/>
        <v>52190</v>
      </c>
      <c r="AF48" s="30">
        <f t="shared" si="13"/>
        <v>5242.4854999999998</v>
      </c>
      <c r="AG48" s="30">
        <v>15</v>
      </c>
      <c r="AH48" s="30">
        <f>MROUND(AF48+AG48+(VLOOKUP((AF48+AG48),[1]PBill!$B$4:$D$13,3,TRUE)),5)</f>
        <v>5320</v>
      </c>
      <c r="AI48" s="30">
        <f>VLOOKUP((((115%*AF48)+AG48)/3),[1]PBill!$B$4:$D$13,3,TRUE)</f>
        <v>11</v>
      </c>
      <c r="AJ48" s="30">
        <f t="shared" si="14"/>
        <v>6076.8583249999992</v>
      </c>
      <c r="AK48" s="30">
        <f t="shared" si="18"/>
        <v>2025</v>
      </c>
      <c r="AL48" s="30">
        <f t="shared" si="15"/>
        <v>46970</v>
      </c>
      <c r="AM48" s="29">
        <f t="shared" si="16"/>
        <v>44620</v>
      </c>
      <c r="AN48" s="13"/>
    </row>
    <row r="49" spans="1:40" s="31" customFormat="1">
      <c r="A49" s="25">
        <v>47</v>
      </c>
      <c r="B49" s="26">
        <v>41518</v>
      </c>
      <c r="C49" s="27" t="s">
        <v>157</v>
      </c>
      <c r="D49" s="28" t="s">
        <v>158</v>
      </c>
      <c r="E49" s="27" t="s">
        <v>150</v>
      </c>
      <c r="F49" s="27" t="s">
        <v>157</v>
      </c>
      <c r="G49" s="28" t="s">
        <v>88</v>
      </c>
      <c r="H49" s="29">
        <f>AVERAGE(57999,72999)</f>
        <v>65499</v>
      </c>
      <c r="I49" s="30">
        <f t="shared" si="0"/>
        <v>62220</v>
      </c>
      <c r="J49" s="13"/>
      <c r="K49" s="30">
        <f t="shared" si="1"/>
        <v>65499</v>
      </c>
      <c r="L49" s="30">
        <f t="shared" si="2"/>
        <v>6250.405822499999</v>
      </c>
      <c r="M49" s="30">
        <v>15</v>
      </c>
      <c r="N49" s="30">
        <f>MROUND(L49+M49+(VLOOKUP((L49+M49),[1]PBill!$B$4:$D$13,3,TRUE)),5)</f>
        <v>6325</v>
      </c>
      <c r="O49" s="30">
        <f>VLOOKUP((((115%*L49)+M49)/3),[1]PBill!$B$4:$D$13,3,TRUE)</f>
        <v>11</v>
      </c>
      <c r="P49" s="30">
        <f t="shared" si="3"/>
        <v>7235.9666958749985</v>
      </c>
      <c r="Q49" s="30">
        <f t="shared" si="4"/>
        <v>2410</v>
      </c>
      <c r="R49" s="30">
        <f t="shared" si="5"/>
        <v>58949.1</v>
      </c>
      <c r="S49" s="30">
        <f t="shared" si="6"/>
        <v>56000</v>
      </c>
      <c r="T49" s="13"/>
      <c r="U49" s="21">
        <f t="shared" si="7"/>
        <v>57310</v>
      </c>
      <c r="V49" s="30">
        <f t="shared" si="8"/>
        <v>5756.7894999999999</v>
      </c>
      <c r="W49" s="30">
        <v>15</v>
      </c>
      <c r="X49" s="30">
        <f>MROUND(V49+W49+(VLOOKUP((V49+W49),[1]PBill!$B$4:$D$13,3,TRUE)),5)</f>
        <v>5835</v>
      </c>
      <c r="Y49" s="30">
        <f>VLOOKUP((((115%*V49)+W49)/3),[1]PBill!$B$4:$D$13,3,TRUE)</f>
        <v>11</v>
      </c>
      <c r="Z49" s="30">
        <f t="shared" si="9"/>
        <v>6668.3079249999992</v>
      </c>
      <c r="AA49" s="30">
        <f t="shared" si="10"/>
        <v>2225</v>
      </c>
      <c r="AB49" s="30">
        <f t="shared" si="11"/>
        <v>51580</v>
      </c>
      <c r="AC49" s="30">
        <f t="shared" si="12"/>
        <v>49000</v>
      </c>
      <c r="AD49" s="13"/>
      <c r="AE49" s="21">
        <f t="shared" si="17"/>
        <v>40940</v>
      </c>
      <c r="AF49" s="30">
        <f t="shared" si="13"/>
        <v>4112.4229999999998</v>
      </c>
      <c r="AG49" s="30">
        <v>15</v>
      </c>
      <c r="AH49" s="30">
        <f>MROUND(AF49+AG49+(VLOOKUP((AF49+AG49),[1]PBill!$B$4:$D$13,3,TRUE)),5)</f>
        <v>4160</v>
      </c>
      <c r="AI49" s="30">
        <f>VLOOKUP((((115%*AF49)+AG49)/3),[1]PBill!$B$4:$D$13,3,TRUE)</f>
        <v>11</v>
      </c>
      <c r="AJ49" s="30">
        <f t="shared" si="14"/>
        <v>4777.2864499999996</v>
      </c>
      <c r="AK49" s="30">
        <f t="shared" si="18"/>
        <v>1590</v>
      </c>
      <c r="AL49" s="30">
        <f t="shared" si="15"/>
        <v>36850</v>
      </c>
      <c r="AM49" s="29">
        <f t="shared" si="16"/>
        <v>35010</v>
      </c>
      <c r="AN49" s="13"/>
    </row>
    <row r="50" spans="1:40" s="31" customFormat="1">
      <c r="A50" s="25">
        <v>48</v>
      </c>
      <c r="B50" s="26">
        <v>41518</v>
      </c>
      <c r="C50" s="27" t="s">
        <v>157</v>
      </c>
      <c r="D50" s="28" t="s">
        <v>159</v>
      </c>
      <c r="E50" s="27" t="s">
        <v>150</v>
      </c>
      <c r="F50" s="27" t="s">
        <v>157</v>
      </c>
      <c r="G50" s="28" t="s">
        <v>88</v>
      </c>
      <c r="H50" s="29">
        <f>AVERAGE(57999,72999)</f>
        <v>65499</v>
      </c>
      <c r="I50" s="30">
        <f t="shared" si="0"/>
        <v>62220</v>
      </c>
      <c r="J50" s="13"/>
      <c r="K50" s="30">
        <f t="shared" si="1"/>
        <v>65499</v>
      </c>
      <c r="L50" s="30">
        <f t="shared" si="2"/>
        <v>6250.405822499999</v>
      </c>
      <c r="M50" s="30">
        <v>15</v>
      </c>
      <c r="N50" s="30">
        <f>MROUND(L50+M50+(VLOOKUP((L50+M50),[1]PBill!$B$4:$D$13,3,TRUE)),5)</f>
        <v>6325</v>
      </c>
      <c r="O50" s="30">
        <f>VLOOKUP((((115%*L50)+M50)/3),[1]PBill!$B$4:$D$13,3,TRUE)</f>
        <v>11</v>
      </c>
      <c r="P50" s="30">
        <f t="shared" si="3"/>
        <v>7235.9666958749985</v>
      </c>
      <c r="Q50" s="30">
        <f t="shared" si="4"/>
        <v>2410</v>
      </c>
      <c r="R50" s="30">
        <f t="shared" si="5"/>
        <v>58949.1</v>
      </c>
      <c r="S50" s="30">
        <f t="shared" si="6"/>
        <v>56000</v>
      </c>
      <c r="T50" s="13"/>
      <c r="U50" s="21">
        <f t="shared" si="7"/>
        <v>57310</v>
      </c>
      <c r="V50" s="30">
        <f t="shared" si="8"/>
        <v>5756.7894999999999</v>
      </c>
      <c r="W50" s="30">
        <v>15</v>
      </c>
      <c r="X50" s="30">
        <f>MROUND(V50+W50+(VLOOKUP((V50+W50),[1]PBill!$B$4:$D$13,3,TRUE)),5)</f>
        <v>5835</v>
      </c>
      <c r="Y50" s="30">
        <f>VLOOKUP((((115%*V50)+W50)/3),[1]PBill!$B$4:$D$13,3,TRUE)</f>
        <v>11</v>
      </c>
      <c r="Z50" s="30">
        <f t="shared" si="9"/>
        <v>6668.3079249999992</v>
      </c>
      <c r="AA50" s="30">
        <f t="shared" si="10"/>
        <v>2225</v>
      </c>
      <c r="AB50" s="30">
        <f t="shared" si="11"/>
        <v>51580</v>
      </c>
      <c r="AC50" s="30">
        <f t="shared" si="12"/>
        <v>49000</v>
      </c>
      <c r="AD50" s="13"/>
      <c r="AE50" s="21">
        <f t="shared" si="17"/>
        <v>40940</v>
      </c>
      <c r="AF50" s="30">
        <f t="shared" si="13"/>
        <v>4112.4229999999998</v>
      </c>
      <c r="AG50" s="30">
        <v>15</v>
      </c>
      <c r="AH50" s="30">
        <f>MROUND(AF50+AG50+(VLOOKUP((AF50+AG50),[1]PBill!$B$4:$D$13,3,TRUE)),5)</f>
        <v>4160</v>
      </c>
      <c r="AI50" s="30">
        <f>VLOOKUP((((115%*AF50)+AG50)/3),[1]PBill!$B$4:$D$13,3,TRUE)</f>
        <v>11</v>
      </c>
      <c r="AJ50" s="30">
        <f t="shared" si="14"/>
        <v>4777.2864499999996</v>
      </c>
      <c r="AK50" s="30">
        <f t="shared" si="18"/>
        <v>1590</v>
      </c>
      <c r="AL50" s="30">
        <f t="shared" si="15"/>
        <v>36850</v>
      </c>
      <c r="AM50" s="29">
        <f t="shared" si="16"/>
        <v>35010</v>
      </c>
      <c r="AN50" s="13"/>
    </row>
    <row r="51" spans="1:40" s="31" customFormat="1">
      <c r="A51" s="25">
        <v>49</v>
      </c>
      <c r="B51" s="26">
        <v>41562</v>
      </c>
      <c r="C51" s="27" t="s">
        <v>160</v>
      </c>
      <c r="D51" s="27" t="s">
        <v>161</v>
      </c>
      <c r="E51" s="32" t="s">
        <v>150</v>
      </c>
      <c r="F51" s="27" t="s">
        <v>160</v>
      </c>
      <c r="G51" s="33" t="s">
        <v>27</v>
      </c>
      <c r="H51" s="29">
        <v>81199</v>
      </c>
      <c r="I51" s="30">
        <f t="shared" si="0"/>
        <v>77130</v>
      </c>
      <c r="J51" s="13"/>
      <c r="K51" s="30">
        <f t="shared" si="1"/>
        <v>81199</v>
      </c>
      <c r="L51" s="30">
        <f t="shared" si="2"/>
        <v>7748.6175724999994</v>
      </c>
      <c r="M51" s="30">
        <v>15</v>
      </c>
      <c r="N51" s="30">
        <f>MROUND(L51+M51+(VLOOKUP((L51+M51),[1]PBill!$B$4:$D$13,3,TRUE)),5)</f>
        <v>7825</v>
      </c>
      <c r="O51" s="30">
        <f>VLOOKUP((((115%*L51)+M51)/3),[1]PBill!$B$4:$D$13,3,TRUE)</f>
        <v>33</v>
      </c>
      <c r="P51" s="30">
        <f t="shared" si="3"/>
        <v>9024.9102083749985</v>
      </c>
      <c r="Q51" s="30">
        <f t="shared" si="4"/>
        <v>3010</v>
      </c>
      <c r="R51" s="30">
        <f t="shared" si="5"/>
        <v>73079.100000000006</v>
      </c>
      <c r="S51" s="30">
        <f t="shared" si="6"/>
        <v>69430</v>
      </c>
      <c r="T51" s="13"/>
      <c r="U51" s="30">
        <f t="shared" si="7"/>
        <v>71050</v>
      </c>
      <c r="V51" s="30">
        <f t="shared" si="8"/>
        <v>7136.9724999999999</v>
      </c>
      <c r="W51" s="30">
        <v>15</v>
      </c>
      <c r="X51" s="30">
        <f>MROUND(V51+W51+(VLOOKUP((V51+W51),[1]PBill!$B$4:$D$13,3,TRUE)),5)</f>
        <v>7215</v>
      </c>
      <c r="Y51" s="30">
        <f>VLOOKUP((((115%*V51)+W51)/3),[1]PBill!$B$4:$D$13,3,TRUE)</f>
        <v>33</v>
      </c>
      <c r="Z51" s="30">
        <f t="shared" si="9"/>
        <v>8321.5183749999997</v>
      </c>
      <c r="AA51" s="30">
        <f t="shared" si="10"/>
        <v>2775</v>
      </c>
      <c r="AB51" s="30">
        <f t="shared" si="11"/>
        <v>63950</v>
      </c>
      <c r="AC51" s="30">
        <f t="shared" si="12"/>
        <v>60750</v>
      </c>
      <c r="AD51" s="13"/>
      <c r="AE51" s="30">
        <f t="shared" si="17"/>
        <v>50750</v>
      </c>
      <c r="AF51" s="30">
        <f t="shared" si="13"/>
        <v>5097.8374999999996</v>
      </c>
      <c r="AG51" s="30">
        <v>15</v>
      </c>
      <c r="AH51" s="30">
        <f>MROUND(AF51+AG51+(VLOOKUP((AF51+AG51),[1]PBill!$B$4:$D$13,3,TRUE)),5)</f>
        <v>5175</v>
      </c>
      <c r="AI51" s="30">
        <f>VLOOKUP((((115%*AF51)+AG51)/3),[1]PBill!$B$4:$D$13,3,TRUE)</f>
        <v>11</v>
      </c>
      <c r="AJ51" s="30">
        <f t="shared" si="14"/>
        <v>5910.5131249999995</v>
      </c>
      <c r="AK51" s="30">
        <f t="shared" si="18"/>
        <v>1970</v>
      </c>
      <c r="AL51" s="30">
        <f t="shared" si="15"/>
        <v>45680</v>
      </c>
      <c r="AM51" s="29">
        <f t="shared" si="16"/>
        <v>43400</v>
      </c>
      <c r="AN51" s="13"/>
    </row>
    <row r="52" spans="1:40" s="31" customFormat="1">
      <c r="A52" s="25">
        <v>50</v>
      </c>
      <c r="B52" s="26">
        <v>41487</v>
      </c>
      <c r="C52" s="32" t="s">
        <v>162</v>
      </c>
      <c r="D52" s="33" t="s">
        <v>163</v>
      </c>
      <c r="E52" s="32" t="s">
        <v>150</v>
      </c>
      <c r="F52" s="33" t="s">
        <v>162</v>
      </c>
      <c r="G52" s="33" t="s">
        <v>27</v>
      </c>
      <c r="H52" s="29">
        <v>80999</v>
      </c>
      <c r="I52" s="30">
        <f t="shared" si="0"/>
        <v>76940</v>
      </c>
      <c r="J52" s="13"/>
      <c r="K52" s="30">
        <f t="shared" si="1"/>
        <v>80999</v>
      </c>
      <c r="L52" s="30">
        <f t="shared" si="2"/>
        <v>7729.5320724999992</v>
      </c>
      <c r="M52" s="30">
        <v>15</v>
      </c>
      <c r="N52" s="30">
        <f>MROUND(L52+M52+(VLOOKUP((L52+M52),[1]PBill!$B$4:$D$13,3,TRUE)),5)</f>
        <v>7805</v>
      </c>
      <c r="O52" s="30">
        <f>VLOOKUP((((115%*L52)+M52)/3),[1]PBill!$B$4:$D$13,3,TRUE)</f>
        <v>33</v>
      </c>
      <c r="P52" s="30">
        <f t="shared" si="3"/>
        <v>9002.9618833749992</v>
      </c>
      <c r="Q52" s="30">
        <f t="shared" si="4"/>
        <v>3000</v>
      </c>
      <c r="R52" s="30">
        <f t="shared" si="5"/>
        <v>72899.100000000006</v>
      </c>
      <c r="S52" s="30">
        <f t="shared" si="6"/>
        <v>69250</v>
      </c>
      <c r="T52" s="13"/>
      <c r="U52" s="30">
        <f t="shared" si="7"/>
        <v>70870</v>
      </c>
      <c r="V52" s="30">
        <f t="shared" si="8"/>
        <v>7118.8914999999997</v>
      </c>
      <c r="W52" s="30">
        <v>15</v>
      </c>
      <c r="X52" s="30">
        <f>MROUND(V52+W52+(VLOOKUP((V52+W52),[1]PBill!$B$4:$D$13,3,TRUE)),5)</f>
        <v>7195</v>
      </c>
      <c r="Y52" s="30">
        <f>VLOOKUP((((115%*V52)+W52)/3),[1]PBill!$B$4:$D$13,3,TRUE)</f>
        <v>33</v>
      </c>
      <c r="Z52" s="30">
        <f t="shared" si="9"/>
        <v>8300.7252249999983</v>
      </c>
      <c r="AA52" s="30">
        <f t="shared" si="10"/>
        <v>2765</v>
      </c>
      <c r="AB52" s="30">
        <f t="shared" si="11"/>
        <v>63780</v>
      </c>
      <c r="AC52" s="30">
        <f t="shared" si="12"/>
        <v>60590</v>
      </c>
      <c r="AD52" s="13"/>
      <c r="AE52" s="30">
        <f t="shared" si="17"/>
        <v>50620</v>
      </c>
      <c r="AF52" s="30">
        <f t="shared" si="13"/>
        <v>5084.7789999999995</v>
      </c>
      <c r="AG52" s="30">
        <v>15</v>
      </c>
      <c r="AH52" s="30">
        <f>MROUND(AF52+AG52+(VLOOKUP((AF52+AG52),[1]PBill!$B$4:$D$13,3,TRUE)),5)</f>
        <v>5160</v>
      </c>
      <c r="AI52" s="30">
        <f>VLOOKUP((((115%*AF52)+AG52)/3),[1]PBill!$B$4:$D$13,3,TRUE)</f>
        <v>11</v>
      </c>
      <c r="AJ52" s="30">
        <f t="shared" si="14"/>
        <v>5895.4958499999993</v>
      </c>
      <c r="AK52" s="30">
        <f t="shared" si="18"/>
        <v>1965</v>
      </c>
      <c r="AL52" s="30">
        <f t="shared" si="15"/>
        <v>45560</v>
      </c>
      <c r="AM52" s="29">
        <f t="shared" si="16"/>
        <v>43280</v>
      </c>
      <c r="AN52" s="13"/>
    </row>
    <row r="53" spans="1:40">
      <c r="A53" s="15">
        <v>51</v>
      </c>
      <c r="B53" s="16">
        <v>41487</v>
      </c>
      <c r="C53" s="23" t="s">
        <v>164</v>
      </c>
      <c r="D53" s="24" t="s">
        <v>165</v>
      </c>
      <c r="E53" s="23" t="s">
        <v>166</v>
      </c>
      <c r="F53" s="24" t="s">
        <v>167</v>
      </c>
      <c r="G53" s="24" t="s">
        <v>27</v>
      </c>
      <c r="H53" s="19">
        <v>16499</v>
      </c>
      <c r="I53" s="20">
        <f t="shared" si="0"/>
        <v>15670</v>
      </c>
      <c r="J53" s="13"/>
      <c r="K53" s="21">
        <f t="shared" si="1"/>
        <v>16499</v>
      </c>
      <c r="L53" s="21">
        <f t="shared" si="2"/>
        <v>1574.4583224999999</v>
      </c>
      <c r="M53" s="21">
        <v>15</v>
      </c>
      <c r="N53" s="21">
        <f>MROUND(L53+M53+(VLOOKUP((L53+M53),[1]PBill!$B$4:$D$13,3,TRUE)),5)</f>
        <v>1600</v>
      </c>
      <c r="O53" s="21">
        <f>VLOOKUP((((115%*L53)+M53)/3),[1]PBill!$B$4:$D$13,3,TRUE)</f>
        <v>0</v>
      </c>
      <c r="P53" s="21">
        <f t="shared" si="3"/>
        <v>1825.6270708749998</v>
      </c>
      <c r="Q53" s="21">
        <f t="shared" si="4"/>
        <v>610</v>
      </c>
      <c r="R53" s="21">
        <f t="shared" si="5"/>
        <v>14849.1</v>
      </c>
      <c r="S53" s="21">
        <f t="shared" si="6"/>
        <v>14110</v>
      </c>
      <c r="T53" s="13"/>
      <c r="U53" s="21">
        <f t="shared" si="7"/>
        <v>14440</v>
      </c>
      <c r="V53" s="21">
        <f t="shared" si="8"/>
        <v>1450.4979999999998</v>
      </c>
      <c r="W53" s="21">
        <v>15</v>
      </c>
      <c r="X53" s="21">
        <f>MROUND(V53+W53+(VLOOKUP((V53+W53),[1]PBill!$B$4:$D$13,3,TRUE)),5)</f>
        <v>1475</v>
      </c>
      <c r="Y53" s="21">
        <f>VLOOKUP((((115%*V53)+W53)/3),[1]PBill!$B$4:$D$13,3,TRUE)</f>
        <v>0</v>
      </c>
      <c r="Z53" s="21">
        <f t="shared" si="9"/>
        <v>1683.0726999999997</v>
      </c>
      <c r="AA53" s="21">
        <f t="shared" si="10"/>
        <v>560</v>
      </c>
      <c r="AB53" s="21">
        <f t="shared" si="11"/>
        <v>13000</v>
      </c>
      <c r="AC53" s="21">
        <f t="shared" si="12"/>
        <v>12350</v>
      </c>
      <c r="AD53" s="13"/>
      <c r="AE53" s="21">
        <f t="shared" si="17"/>
        <v>10310</v>
      </c>
      <c r="AF53" s="21">
        <f t="shared" si="13"/>
        <v>1035.6395</v>
      </c>
      <c r="AG53" s="21">
        <v>15</v>
      </c>
      <c r="AH53" s="21">
        <f>MROUND(AF53+AG53+(VLOOKUP((AF53+AG53),[1]PBill!$B$4:$D$13,3,TRUE)),5)</f>
        <v>1060</v>
      </c>
      <c r="AI53" s="21">
        <f>VLOOKUP((((115%*AF53)+AG53)/3),[1]PBill!$B$4:$D$13,3,TRUE)</f>
        <v>0</v>
      </c>
      <c r="AJ53" s="21">
        <f t="shared" si="14"/>
        <v>1205.9854249999999</v>
      </c>
      <c r="AK53" s="21">
        <f t="shared" si="18"/>
        <v>400</v>
      </c>
      <c r="AL53" s="21">
        <f t="shared" si="15"/>
        <v>9280</v>
      </c>
      <c r="AM53" s="22">
        <f t="shared" si="16"/>
        <v>8820</v>
      </c>
      <c r="AN53" s="13"/>
    </row>
    <row r="54" spans="1:40">
      <c r="A54" s="15">
        <v>52</v>
      </c>
      <c r="B54" s="16">
        <v>41518</v>
      </c>
      <c r="C54" s="17" t="s">
        <v>168</v>
      </c>
      <c r="D54" s="18" t="s">
        <v>169</v>
      </c>
      <c r="E54" s="17" t="s">
        <v>166</v>
      </c>
      <c r="F54" s="18" t="s">
        <v>170</v>
      </c>
      <c r="G54" s="18" t="s">
        <v>27</v>
      </c>
      <c r="H54" s="19">
        <v>10499</v>
      </c>
      <c r="I54" s="20">
        <f t="shared" si="0"/>
        <v>9970</v>
      </c>
      <c r="J54" s="13"/>
      <c r="K54" s="21">
        <f t="shared" si="1"/>
        <v>10499</v>
      </c>
      <c r="L54" s="21">
        <f t="shared" si="2"/>
        <v>1001.8933225</v>
      </c>
      <c r="M54" s="21">
        <v>15</v>
      </c>
      <c r="N54" s="21">
        <f>MROUND(L54+M54+(VLOOKUP((L54+M54),[1]PBill!$B$4:$D$13,3,TRUE)),5)</f>
        <v>1030</v>
      </c>
      <c r="O54" s="21">
        <f>VLOOKUP((((115%*L54)+M54)/3),[1]PBill!$B$4:$D$13,3,TRUE)</f>
        <v>0</v>
      </c>
      <c r="P54" s="21">
        <f t="shared" si="3"/>
        <v>1167.1773208749999</v>
      </c>
      <c r="Q54" s="21">
        <f t="shared" si="4"/>
        <v>390</v>
      </c>
      <c r="R54" s="21">
        <f t="shared" si="5"/>
        <v>9449.1</v>
      </c>
      <c r="S54" s="21">
        <f t="shared" si="6"/>
        <v>8980</v>
      </c>
      <c r="T54" s="13"/>
      <c r="U54" s="21">
        <f t="shared" si="7"/>
        <v>9190</v>
      </c>
      <c r="V54" s="21">
        <f t="shared" si="8"/>
        <v>999</v>
      </c>
      <c r="W54" s="21">
        <v>15</v>
      </c>
      <c r="X54" s="21">
        <f>MROUND(V54+W54+(VLOOKUP((V54+W54),[1]PBill!$B$4:$D$13,3,TRUE)),5)</f>
        <v>1025</v>
      </c>
      <c r="Y54" s="21">
        <f>VLOOKUP((((115%*V54)+W54)/3),[1]PBill!$B$4:$D$13,3,TRUE)</f>
        <v>0</v>
      </c>
      <c r="Z54" s="21">
        <f t="shared" si="9"/>
        <v>1163.8499999999999</v>
      </c>
      <c r="AA54" s="21">
        <f t="shared" si="10"/>
        <v>390</v>
      </c>
      <c r="AB54" s="21">
        <f t="shared" si="11"/>
        <v>8190</v>
      </c>
      <c r="AC54" s="21">
        <f t="shared" si="12"/>
        <v>7780</v>
      </c>
      <c r="AD54" s="13"/>
      <c r="AE54" s="21">
        <f t="shared" si="17"/>
        <v>6560</v>
      </c>
      <c r="AF54" s="21">
        <f t="shared" si="13"/>
        <v>999</v>
      </c>
      <c r="AG54" s="21">
        <v>15</v>
      </c>
      <c r="AH54" s="21">
        <f>MROUND(AF54+AG54+(VLOOKUP((AF54+AG54),[1]PBill!$B$4:$D$13,3,TRUE)),5)</f>
        <v>1025</v>
      </c>
      <c r="AI54" s="21">
        <f>VLOOKUP((((115%*AF54)+AG54)/3),[1]PBill!$B$4:$D$13,3,TRUE)</f>
        <v>0</v>
      </c>
      <c r="AJ54" s="21">
        <f t="shared" si="14"/>
        <v>1163.8499999999999</v>
      </c>
      <c r="AK54" s="21">
        <f t="shared" si="18"/>
        <v>390</v>
      </c>
      <c r="AL54" s="21">
        <f t="shared" si="15"/>
        <v>5560</v>
      </c>
      <c r="AM54" s="22">
        <f t="shared" si="16"/>
        <v>5280</v>
      </c>
      <c r="AN54" s="13"/>
    </row>
    <row r="55" spans="1:40">
      <c r="A55" s="15">
        <v>53</v>
      </c>
      <c r="B55" s="16">
        <v>41518</v>
      </c>
      <c r="C55" s="17" t="s">
        <v>171</v>
      </c>
      <c r="D55" s="18" t="s">
        <v>172</v>
      </c>
      <c r="E55" s="17" t="s">
        <v>166</v>
      </c>
      <c r="F55" s="18" t="s">
        <v>173</v>
      </c>
      <c r="G55" s="18" t="s">
        <v>27</v>
      </c>
      <c r="H55" s="19">
        <v>6399</v>
      </c>
      <c r="I55" s="20">
        <f t="shared" si="0"/>
        <v>6070</v>
      </c>
      <c r="J55" s="13"/>
      <c r="K55" s="21">
        <f t="shared" si="1"/>
        <v>6399</v>
      </c>
      <c r="L55" s="21">
        <f t="shared" si="2"/>
        <v>899</v>
      </c>
      <c r="M55" s="21">
        <v>15</v>
      </c>
      <c r="N55" s="21">
        <f>MROUND(L55+M55+(VLOOKUP((L55+M55),[1]PBill!$B$4:$D$13,3,TRUE)),5)</f>
        <v>915</v>
      </c>
      <c r="O55" s="21">
        <f>VLOOKUP((((115%*L55)+M55)/3),[1]PBill!$B$4:$D$13,3,TRUE)</f>
        <v>0</v>
      </c>
      <c r="P55" s="21">
        <f t="shared" si="3"/>
        <v>1048.8499999999999</v>
      </c>
      <c r="Q55" s="21">
        <f t="shared" si="4"/>
        <v>350</v>
      </c>
      <c r="R55" s="21">
        <f t="shared" si="5"/>
        <v>5399</v>
      </c>
      <c r="S55" s="21">
        <f t="shared" si="6"/>
        <v>5130</v>
      </c>
      <c r="T55" s="13"/>
      <c r="U55" s="21">
        <f t="shared" si="7"/>
        <v>5600</v>
      </c>
      <c r="V55" s="21">
        <f t="shared" si="8"/>
        <v>999</v>
      </c>
      <c r="W55" s="21">
        <v>15</v>
      </c>
      <c r="X55" s="21">
        <f>MROUND(V55+W55+(VLOOKUP((V55+W55),[1]PBill!$B$4:$D$13,3,TRUE)),5)</f>
        <v>1025</v>
      </c>
      <c r="Y55" s="21">
        <f>VLOOKUP((((115%*V55)+W55)/3),[1]PBill!$B$4:$D$13,3,TRUE)</f>
        <v>0</v>
      </c>
      <c r="Z55" s="21">
        <f t="shared" si="9"/>
        <v>1163.8499999999999</v>
      </c>
      <c r="AA55" s="21">
        <f t="shared" si="10"/>
        <v>390</v>
      </c>
      <c r="AB55" s="21">
        <f t="shared" si="11"/>
        <v>4600</v>
      </c>
      <c r="AC55" s="21">
        <f t="shared" si="12"/>
        <v>4370</v>
      </c>
      <c r="AD55" s="13"/>
      <c r="AE55" s="21">
        <f t="shared" si="17"/>
        <v>4000</v>
      </c>
      <c r="AF55" s="21">
        <f t="shared" si="13"/>
        <v>999</v>
      </c>
      <c r="AG55" s="21">
        <v>15</v>
      </c>
      <c r="AH55" s="21">
        <f>MROUND(AF55+AG55+(VLOOKUP((AF55+AG55),[1]PBill!$B$4:$D$13,3,TRUE)),5)</f>
        <v>1025</v>
      </c>
      <c r="AI55" s="21">
        <f>VLOOKUP((((115%*AF55)+AG55)/3),[1]PBill!$B$4:$D$13,3,TRUE)</f>
        <v>0</v>
      </c>
      <c r="AJ55" s="21">
        <f t="shared" si="14"/>
        <v>1163.8499999999999</v>
      </c>
      <c r="AK55" s="21">
        <f t="shared" si="18"/>
        <v>390</v>
      </c>
      <c r="AL55" s="21">
        <f t="shared" si="15"/>
        <v>3000</v>
      </c>
      <c r="AM55" s="22">
        <f t="shared" si="16"/>
        <v>2850</v>
      </c>
      <c r="AN55" s="13"/>
    </row>
    <row r="56" spans="1:40">
      <c r="A56" s="15">
        <v>54</v>
      </c>
      <c r="B56" s="16">
        <v>41487</v>
      </c>
      <c r="C56" s="23" t="s">
        <v>174</v>
      </c>
      <c r="D56" s="24" t="s">
        <v>175</v>
      </c>
      <c r="E56" s="23" t="s">
        <v>166</v>
      </c>
      <c r="F56" s="24" t="s">
        <v>176</v>
      </c>
      <c r="G56" s="24" t="s">
        <v>27</v>
      </c>
      <c r="H56" s="19">
        <v>8099</v>
      </c>
      <c r="I56" s="20">
        <f t="shared" si="0"/>
        <v>7690</v>
      </c>
      <c r="J56" s="13"/>
      <c r="K56" s="21">
        <f t="shared" si="1"/>
        <v>8099</v>
      </c>
      <c r="L56" s="21">
        <f t="shared" si="2"/>
        <v>899</v>
      </c>
      <c r="M56" s="21">
        <v>15</v>
      </c>
      <c r="N56" s="21">
        <f>MROUND(L56+M56+(VLOOKUP((L56+M56),[1]PBill!$B$4:$D$13,3,TRUE)),5)</f>
        <v>915</v>
      </c>
      <c r="O56" s="21">
        <f>VLOOKUP((((115%*L56)+M56)/3),[1]PBill!$B$4:$D$13,3,TRUE)</f>
        <v>0</v>
      </c>
      <c r="P56" s="21">
        <f t="shared" si="3"/>
        <v>1048.8499999999999</v>
      </c>
      <c r="Q56" s="21">
        <f t="shared" si="4"/>
        <v>350</v>
      </c>
      <c r="R56" s="21">
        <f t="shared" si="5"/>
        <v>7099</v>
      </c>
      <c r="S56" s="21">
        <f t="shared" si="6"/>
        <v>6740</v>
      </c>
      <c r="T56" s="13"/>
      <c r="U56" s="21">
        <f t="shared" si="7"/>
        <v>7090</v>
      </c>
      <c r="V56" s="21">
        <f t="shared" si="8"/>
        <v>999</v>
      </c>
      <c r="W56" s="21">
        <v>15</v>
      </c>
      <c r="X56" s="21">
        <f>MROUND(V56+W56+(VLOOKUP((V56+W56),[1]PBill!$B$4:$D$13,3,TRUE)),5)</f>
        <v>1025</v>
      </c>
      <c r="Y56" s="21">
        <f>VLOOKUP((((115%*V56)+W56)/3),[1]PBill!$B$4:$D$13,3,TRUE)</f>
        <v>0</v>
      </c>
      <c r="Z56" s="21">
        <f t="shared" si="9"/>
        <v>1163.8499999999999</v>
      </c>
      <c r="AA56" s="21">
        <f t="shared" si="10"/>
        <v>390</v>
      </c>
      <c r="AB56" s="21">
        <f t="shared" si="11"/>
        <v>6090</v>
      </c>
      <c r="AC56" s="21">
        <f t="shared" si="12"/>
        <v>5790</v>
      </c>
      <c r="AD56" s="13"/>
      <c r="AE56" s="21">
        <f t="shared" si="17"/>
        <v>5060</v>
      </c>
      <c r="AF56" s="21">
        <f t="shared" si="13"/>
        <v>999</v>
      </c>
      <c r="AG56" s="21">
        <v>15</v>
      </c>
      <c r="AH56" s="21">
        <f>MROUND(AF56+AG56+(VLOOKUP((AF56+AG56),[1]PBill!$B$4:$D$13,3,TRUE)),5)</f>
        <v>1025</v>
      </c>
      <c r="AI56" s="21">
        <f>VLOOKUP((((115%*AF56)+AG56)/3),[1]PBill!$B$4:$D$13,3,TRUE)</f>
        <v>0</v>
      </c>
      <c r="AJ56" s="21">
        <f t="shared" si="14"/>
        <v>1163.8499999999999</v>
      </c>
      <c r="AK56" s="21">
        <f t="shared" si="18"/>
        <v>390</v>
      </c>
      <c r="AL56" s="21">
        <f t="shared" si="15"/>
        <v>4060</v>
      </c>
      <c r="AM56" s="22">
        <f t="shared" si="16"/>
        <v>3860</v>
      </c>
      <c r="AN56" s="13"/>
    </row>
    <row r="57" spans="1:40">
      <c r="A57" s="15">
        <v>55</v>
      </c>
      <c r="B57" s="16">
        <v>41487</v>
      </c>
      <c r="C57" s="23" t="s">
        <v>177</v>
      </c>
      <c r="D57" s="24" t="s">
        <v>178</v>
      </c>
      <c r="E57" s="23" t="s">
        <v>166</v>
      </c>
      <c r="F57" s="24" t="s">
        <v>179</v>
      </c>
      <c r="G57" s="24" t="s">
        <v>27</v>
      </c>
      <c r="H57" s="19">
        <v>6799</v>
      </c>
      <c r="I57" s="20">
        <f t="shared" si="0"/>
        <v>6450</v>
      </c>
      <c r="J57" s="13"/>
      <c r="K57" s="21">
        <f t="shared" si="1"/>
        <v>6799</v>
      </c>
      <c r="L57" s="21">
        <f t="shared" si="2"/>
        <v>899</v>
      </c>
      <c r="M57" s="21">
        <v>15</v>
      </c>
      <c r="N57" s="21">
        <f>MROUND(L57+M57+(VLOOKUP((L57+M57),[1]PBill!$B$4:$D$13,3,TRUE)),5)</f>
        <v>915</v>
      </c>
      <c r="O57" s="21">
        <f>VLOOKUP((((115%*L57)+M57)/3),[1]PBill!$B$4:$D$13,3,TRUE)</f>
        <v>0</v>
      </c>
      <c r="P57" s="21">
        <f t="shared" si="3"/>
        <v>1048.8499999999999</v>
      </c>
      <c r="Q57" s="21">
        <f t="shared" si="4"/>
        <v>350</v>
      </c>
      <c r="R57" s="21">
        <f t="shared" si="5"/>
        <v>5799</v>
      </c>
      <c r="S57" s="21">
        <f t="shared" si="6"/>
        <v>5510</v>
      </c>
      <c r="T57" s="13"/>
      <c r="U57" s="21">
        <f t="shared" si="7"/>
        <v>5950</v>
      </c>
      <c r="V57" s="21">
        <f t="shared" si="8"/>
        <v>999</v>
      </c>
      <c r="W57" s="21">
        <v>15</v>
      </c>
      <c r="X57" s="21">
        <f>MROUND(V57+W57+(VLOOKUP((V57+W57),[1]PBill!$B$4:$D$13,3,TRUE)),5)</f>
        <v>1025</v>
      </c>
      <c r="Y57" s="21">
        <f>VLOOKUP((((115%*V57)+W57)/3),[1]PBill!$B$4:$D$13,3,TRUE)</f>
        <v>0</v>
      </c>
      <c r="Z57" s="21">
        <f t="shared" si="9"/>
        <v>1163.8499999999999</v>
      </c>
      <c r="AA57" s="21">
        <f t="shared" si="10"/>
        <v>390</v>
      </c>
      <c r="AB57" s="21">
        <f t="shared" si="11"/>
        <v>4950</v>
      </c>
      <c r="AC57" s="21">
        <f t="shared" si="12"/>
        <v>4700</v>
      </c>
      <c r="AD57" s="13"/>
      <c r="AE57" s="21">
        <f t="shared" si="17"/>
        <v>4250</v>
      </c>
      <c r="AF57" s="21">
        <f t="shared" si="13"/>
        <v>999</v>
      </c>
      <c r="AG57" s="21">
        <v>15</v>
      </c>
      <c r="AH57" s="21">
        <f>MROUND(AF57+AG57+(VLOOKUP((AF57+AG57),[1]PBill!$B$4:$D$13,3,TRUE)),5)</f>
        <v>1025</v>
      </c>
      <c r="AI57" s="21">
        <f>VLOOKUP((((115%*AF57)+AG57)/3),[1]PBill!$B$4:$D$13,3,TRUE)</f>
        <v>0</v>
      </c>
      <c r="AJ57" s="21">
        <f t="shared" si="14"/>
        <v>1163.8499999999999</v>
      </c>
      <c r="AK57" s="21">
        <f t="shared" si="18"/>
        <v>390</v>
      </c>
      <c r="AL57" s="21">
        <f t="shared" si="15"/>
        <v>3250</v>
      </c>
      <c r="AM57" s="22">
        <f t="shared" si="16"/>
        <v>3090</v>
      </c>
      <c r="AN57" s="13"/>
    </row>
    <row r="58" spans="1:40">
      <c r="A58" s="15">
        <v>56</v>
      </c>
      <c r="B58" s="16">
        <v>41518</v>
      </c>
      <c r="C58" s="17" t="s">
        <v>180</v>
      </c>
      <c r="D58" s="18" t="s">
        <v>181</v>
      </c>
      <c r="E58" s="17" t="s">
        <v>166</v>
      </c>
      <c r="F58" s="18" t="s">
        <v>182</v>
      </c>
      <c r="G58" s="18" t="s">
        <v>27</v>
      </c>
      <c r="H58" s="19">
        <v>4699</v>
      </c>
      <c r="I58" s="20">
        <f t="shared" si="0"/>
        <v>4460</v>
      </c>
      <c r="J58" s="13"/>
      <c r="K58" s="21">
        <f t="shared" si="1"/>
        <v>4699</v>
      </c>
      <c r="L58" s="21">
        <f t="shared" si="2"/>
        <v>899</v>
      </c>
      <c r="M58" s="21">
        <v>15</v>
      </c>
      <c r="N58" s="21">
        <f>MROUND(L58+M58+(VLOOKUP((L58+M58),[1]PBill!$B$4:$D$13,3,TRUE)),5)</f>
        <v>915</v>
      </c>
      <c r="O58" s="21">
        <f>VLOOKUP((((115%*L58)+M58)/3),[1]PBill!$B$4:$D$13,3,TRUE)</f>
        <v>0</v>
      </c>
      <c r="P58" s="21">
        <f t="shared" si="3"/>
        <v>1048.8499999999999</v>
      </c>
      <c r="Q58" s="21">
        <f t="shared" si="4"/>
        <v>350</v>
      </c>
      <c r="R58" s="21">
        <f t="shared" si="5"/>
        <v>3699</v>
      </c>
      <c r="S58" s="21">
        <f t="shared" si="6"/>
        <v>3510</v>
      </c>
      <c r="T58" s="13"/>
      <c r="U58" s="21">
        <f t="shared" si="7"/>
        <v>4110</v>
      </c>
      <c r="V58" s="21">
        <f t="shared" si="8"/>
        <v>999</v>
      </c>
      <c r="W58" s="21">
        <v>15</v>
      </c>
      <c r="X58" s="21">
        <f>MROUND(V58+W58+(VLOOKUP((V58+W58),[1]PBill!$B$4:$D$13,3,TRUE)),5)</f>
        <v>1025</v>
      </c>
      <c r="Y58" s="21">
        <f>VLOOKUP((((115%*V58)+W58)/3),[1]PBill!$B$4:$D$13,3,TRUE)</f>
        <v>0</v>
      </c>
      <c r="Z58" s="21">
        <f t="shared" si="9"/>
        <v>1163.8499999999999</v>
      </c>
      <c r="AA58" s="21">
        <f t="shared" si="10"/>
        <v>390</v>
      </c>
      <c r="AB58" s="21">
        <f t="shared" si="11"/>
        <v>3110</v>
      </c>
      <c r="AC58" s="21">
        <f t="shared" si="12"/>
        <v>2950</v>
      </c>
      <c r="AD58" s="13"/>
      <c r="AE58" s="21">
        <f t="shared" si="17"/>
        <v>2940</v>
      </c>
      <c r="AF58" s="21">
        <f t="shared" si="13"/>
        <v>999</v>
      </c>
      <c r="AG58" s="21">
        <v>15</v>
      </c>
      <c r="AH58" s="21">
        <f>MROUND(AF58+AG58+(VLOOKUP((AF58+AG58),[1]PBill!$B$4:$D$13,3,TRUE)),5)</f>
        <v>1025</v>
      </c>
      <c r="AI58" s="21">
        <f>VLOOKUP((((115%*AF58)+AG58)/3),[1]PBill!$B$4:$D$13,3,TRUE)</f>
        <v>0</v>
      </c>
      <c r="AJ58" s="21">
        <f t="shared" si="14"/>
        <v>1163.8499999999999</v>
      </c>
      <c r="AK58" s="21">
        <f t="shared" si="18"/>
        <v>390</v>
      </c>
      <c r="AL58" s="21">
        <f t="shared" si="15"/>
        <v>1940</v>
      </c>
      <c r="AM58" s="22">
        <f t="shared" si="16"/>
        <v>1840</v>
      </c>
      <c r="AN58" s="13"/>
    </row>
    <row r="59" spans="1:40">
      <c r="A59" s="15">
        <v>57</v>
      </c>
      <c r="B59" s="16">
        <v>41518</v>
      </c>
      <c r="C59" s="17" t="s">
        <v>183</v>
      </c>
      <c r="D59" s="18" t="s">
        <v>184</v>
      </c>
      <c r="E59" s="17" t="s">
        <v>166</v>
      </c>
      <c r="F59" s="18" t="s">
        <v>185</v>
      </c>
      <c r="G59" s="18" t="s">
        <v>27</v>
      </c>
      <c r="H59" s="19">
        <v>23999</v>
      </c>
      <c r="I59" s="20">
        <f t="shared" si="0"/>
        <v>22790</v>
      </c>
      <c r="J59" s="13"/>
      <c r="K59" s="21">
        <f t="shared" si="1"/>
        <v>23999</v>
      </c>
      <c r="L59" s="21">
        <f t="shared" si="2"/>
        <v>2290.1645725000003</v>
      </c>
      <c r="M59" s="21">
        <v>15</v>
      </c>
      <c r="N59" s="21">
        <f>MROUND(L59+M59+(VLOOKUP((L59+M59),[1]PBill!$B$4:$D$13,3,TRUE)),5)</f>
        <v>2315</v>
      </c>
      <c r="O59" s="21">
        <f>VLOOKUP((((115%*L59)+M59)/3),[1]PBill!$B$4:$D$13,3,TRUE)</f>
        <v>0</v>
      </c>
      <c r="P59" s="21">
        <f t="shared" si="3"/>
        <v>2648.689258375</v>
      </c>
      <c r="Q59" s="21">
        <f t="shared" si="4"/>
        <v>885</v>
      </c>
      <c r="R59" s="21">
        <f t="shared" si="5"/>
        <v>21599.100000000002</v>
      </c>
      <c r="S59" s="21">
        <f t="shared" si="6"/>
        <v>20520</v>
      </c>
      <c r="T59" s="13"/>
      <c r="U59" s="21">
        <f t="shared" si="7"/>
        <v>21000</v>
      </c>
      <c r="V59" s="21">
        <f t="shared" si="8"/>
        <v>2109.4499999999998</v>
      </c>
      <c r="W59" s="21">
        <v>15</v>
      </c>
      <c r="X59" s="21">
        <f>MROUND(V59+W59+(VLOOKUP((V59+W59),[1]PBill!$B$4:$D$13,3,TRUE)),5)</f>
        <v>2135</v>
      </c>
      <c r="Y59" s="21">
        <f>VLOOKUP((((115%*V59)+W59)/3),[1]PBill!$B$4:$D$13,3,TRUE)</f>
        <v>0</v>
      </c>
      <c r="Z59" s="21">
        <f t="shared" si="9"/>
        <v>2440.8674999999994</v>
      </c>
      <c r="AA59" s="21">
        <f t="shared" si="10"/>
        <v>815</v>
      </c>
      <c r="AB59" s="21">
        <f t="shared" si="11"/>
        <v>18900</v>
      </c>
      <c r="AC59" s="21">
        <f t="shared" si="12"/>
        <v>17960</v>
      </c>
      <c r="AD59" s="13"/>
      <c r="AE59" s="21">
        <f t="shared" si="17"/>
        <v>15000</v>
      </c>
      <c r="AF59" s="21">
        <f t="shared" si="13"/>
        <v>1506.75</v>
      </c>
      <c r="AG59" s="21">
        <v>15</v>
      </c>
      <c r="AH59" s="21">
        <f>MROUND(AF59+AG59+(VLOOKUP((AF59+AG59),[1]PBill!$B$4:$D$13,3,TRUE)),5)</f>
        <v>1535</v>
      </c>
      <c r="AI59" s="21">
        <f>VLOOKUP((((115%*AF59)+AG59)/3),[1]PBill!$B$4:$D$13,3,TRUE)</f>
        <v>0</v>
      </c>
      <c r="AJ59" s="21">
        <f t="shared" si="14"/>
        <v>1747.7624999999998</v>
      </c>
      <c r="AK59" s="21">
        <f t="shared" si="18"/>
        <v>585</v>
      </c>
      <c r="AL59" s="21">
        <f t="shared" si="15"/>
        <v>13500</v>
      </c>
      <c r="AM59" s="22">
        <f t="shared" si="16"/>
        <v>12830</v>
      </c>
      <c r="AN59" s="13"/>
    </row>
    <row r="60" spans="1:40">
      <c r="A60" s="15">
        <v>58</v>
      </c>
      <c r="B60" s="16">
        <v>41487</v>
      </c>
      <c r="C60" s="23" t="s">
        <v>186</v>
      </c>
      <c r="D60" s="24" t="s">
        <v>187</v>
      </c>
      <c r="E60" s="23" t="s">
        <v>166</v>
      </c>
      <c r="F60" s="24" t="s">
        <v>188</v>
      </c>
      <c r="G60" s="24" t="s">
        <v>27</v>
      </c>
      <c r="H60" s="19">
        <v>10399</v>
      </c>
      <c r="I60" s="20">
        <f t="shared" si="0"/>
        <v>9870</v>
      </c>
      <c r="J60" s="13"/>
      <c r="K60" s="21">
        <f t="shared" si="1"/>
        <v>10399</v>
      </c>
      <c r="L60" s="21">
        <f t="shared" si="2"/>
        <v>992.35057249999988</v>
      </c>
      <c r="M60" s="21">
        <v>15</v>
      </c>
      <c r="N60" s="21">
        <f>MROUND(L60+M60+(VLOOKUP((L60+M60),[1]PBill!$B$4:$D$13,3,TRUE)),5)</f>
        <v>1020</v>
      </c>
      <c r="O60" s="21">
        <f>VLOOKUP((((115%*L60)+M60)/3),[1]PBill!$B$4:$D$13,3,TRUE)</f>
        <v>0</v>
      </c>
      <c r="P60" s="21">
        <f t="shared" si="3"/>
        <v>1156.2031583749997</v>
      </c>
      <c r="Q60" s="21">
        <f t="shared" si="4"/>
        <v>385</v>
      </c>
      <c r="R60" s="21">
        <f t="shared" si="5"/>
        <v>9359.1</v>
      </c>
      <c r="S60" s="21">
        <f t="shared" si="6"/>
        <v>8890</v>
      </c>
      <c r="T60" s="13"/>
      <c r="U60" s="21">
        <f t="shared" si="7"/>
        <v>9100</v>
      </c>
      <c r="V60" s="21">
        <f t="shared" si="8"/>
        <v>999</v>
      </c>
      <c r="W60" s="21">
        <v>15</v>
      </c>
      <c r="X60" s="21">
        <f>MROUND(V60+W60+(VLOOKUP((V60+W60),[1]PBill!$B$4:$D$13,3,TRUE)),5)</f>
        <v>1025</v>
      </c>
      <c r="Y60" s="21">
        <f>VLOOKUP((((115%*V60)+W60)/3),[1]PBill!$B$4:$D$13,3,TRUE)</f>
        <v>0</v>
      </c>
      <c r="Z60" s="21">
        <f t="shared" si="9"/>
        <v>1163.8499999999999</v>
      </c>
      <c r="AA60" s="21">
        <f t="shared" si="10"/>
        <v>390</v>
      </c>
      <c r="AB60" s="21">
        <f t="shared" si="11"/>
        <v>8100</v>
      </c>
      <c r="AC60" s="21">
        <f t="shared" si="12"/>
        <v>7700</v>
      </c>
      <c r="AD60" s="13"/>
      <c r="AE60" s="21">
        <f t="shared" si="17"/>
        <v>6500</v>
      </c>
      <c r="AF60" s="21">
        <f t="shared" si="13"/>
        <v>999</v>
      </c>
      <c r="AG60" s="21">
        <v>15</v>
      </c>
      <c r="AH60" s="21">
        <f>MROUND(AF60+AG60+(VLOOKUP((AF60+AG60),[1]PBill!$B$4:$D$13,3,TRUE)),5)</f>
        <v>1025</v>
      </c>
      <c r="AI60" s="21">
        <f>VLOOKUP((((115%*AF60)+AG60)/3),[1]PBill!$B$4:$D$13,3,TRUE)</f>
        <v>0</v>
      </c>
      <c r="AJ60" s="21">
        <f t="shared" si="14"/>
        <v>1163.8499999999999</v>
      </c>
      <c r="AK60" s="21">
        <f t="shared" si="18"/>
        <v>390</v>
      </c>
      <c r="AL60" s="21">
        <f t="shared" si="15"/>
        <v>5500</v>
      </c>
      <c r="AM60" s="22">
        <f t="shared" si="16"/>
        <v>5230</v>
      </c>
      <c r="AN60" s="13"/>
    </row>
    <row r="61" spans="1:40">
      <c r="A61" s="15">
        <v>59</v>
      </c>
      <c r="B61" s="16">
        <v>41518</v>
      </c>
      <c r="C61" s="17" t="s">
        <v>189</v>
      </c>
      <c r="D61" s="18" t="s">
        <v>190</v>
      </c>
      <c r="E61" s="17" t="s">
        <v>166</v>
      </c>
      <c r="F61" s="18" t="s">
        <v>189</v>
      </c>
      <c r="G61" s="18" t="s">
        <v>27</v>
      </c>
      <c r="H61" s="19">
        <v>11199</v>
      </c>
      <c r="I61" s="20">
        <f t="shared" si="0"/>
        <v>10630</v>
      </c>
      <c r="J61" s="13"/>
      <c r="K61" s="21">
        <f t="shared" si="1"/>
        <v>11199</v>
      </c>
      <c r="L61" s="21">
        <f t="shared" si="2"/>
        <v>1068.6925724999999</v>
      </c>
      <c r="M61" s="21">
        <v>15</v>
      </c>
      <c r="N61" s="21">
        <f>MROUND(L61+M61+(VLOOKUP((L61+M61),[1]PBill!$B$4:$D$13,3,TRUE)),5)</f>
        <v>1095</v>
      </c>
      <c r="O61" s="21">
        <f>VLOOKUP((((115%*L61)+M61)/3),[1]PBill!$B$4:$D$13,3,TRUE)</f>
        <v>0</v>
      </c>
      <c r="P61" s="21">
        <f t="shared" si="3"/>
        <v>1243.9964583749997</v>
      </c>
      <c r="Q61" s="21">
        <f t="shared" si="4"/>
        <v>415</v>
      </c>
      <c r="R61" s="21">
        <f t="shared" si="5"/>
        <v>10079.1</v>
      </c>
      <c r="S61" s="21">
        <f t="shared" si="6"/>
        <v>9580</v>
      </c>
      <c r="T61" s="13"/>
      <c r="U61" s="21">
        <f t="shared" si="7"/>
        <v>9800</v>
      </c>
      <c r="V61" s="21">
        <f t="shared" si="8"/>
        <v>999</v>
      </c>
      <c r="W61" s="21">
        <v>15</v>
      </c>
      <c r="X61" s="21">
        <f>MROUND(V61+W61+(VLOOKUP((V61+W61),[1]PBill!$B$4:$D$13,3,TRUE)),5)</f>
        <v>1025</v>
      </c>
      <c r="Y61" s="21">
        <f>VLOOKUP((((115%*V61)+W61)/3),[1]PBill!$B$4:$D$13,3,TRUE)</f>
        <v>0</v>
      </c>
      <c r="Z61" s="21">
        <f t="shared" si="9"/>
        <v>1163.8499999999999</v>
      </c>
      <c r="AA61" s="21">
        <f t="shared" si="10"/>
        <v>390</v>
      </c>
      <c r="AB61" s="21">
        <f t="shared" si="11"/>
        <v>8800</v>
      </c>
      <c r="AC61" s="21">
        <f t="shared" si="12"/>
        <v>8360</v>
      </c>
      <c r="AD61" s="13"/>
      <c r="AE61" s="21">
        <f t="shared" si="17"/>
        <v>7000</v>
      </c>
      <c r="AF61" s="21">
        <f t="shared" si="13"/>
        <v>999</v>
      </c>
      <c r="AG61" s="21">
        <v>15</v>
      </c>
      <c r="AH61" s="21">
        <f>MROUND(AF61+AG61+(VLOOKUP((AF61+AG61),[1]PBill!$B$4:$D$13,3,TRUE)),5)</f>
        <v>1025</v>
      </c>
      <c r="AI61" s="21">
        <f>VLOOKUP((((115%*AF61)+AG61)/3),[1]PBill!$B$4:$D$13,3,TRUE)</f>
        <v>0</v>
      </c>
      <c r="AJ61" s="21">
        <f t="shared" si="14"/>
        <v>1163.8499999999999</v>
      </c>
      <c r="AK61" s="21">
        <f t="shared" si="18"/>
        <v>390</v>
      </c>
      <c r="AL61" s="21">
        <f t="shared" si="15"/>
        <v>6000</v>
      </c>
      <c r="AM61" s="22">
        <f t="shared" si="16"/>
        <v>5700</v>
      </c>
      <c r="AN61" s="13"/>
    </row>
    <row r="62" spans="1:40">
      <c r="A62" s="15">
        <v>60</v>
      </c>
      <c r="B62" s="16">
        <v>41518</v>
      </c>
      <c r="C62" s="17" t="s">
        <v>191</v>
      </c>
      <c r="D62" s="18" t="s">
        <v>192</v>
      </c>
      <c r="E62" s="17" t="s">
        <v>166</v>
      </c>
      <c r="F62" s="18" t="s">
        <v>191</v>
      </c>
      <c r="G62" s="18" t="s">
        <v>27</v>
      </c>
      <c r="H62" s="19">
        <v>13999</v>
      </c>
      <c r="I62" s="20">
        <f t="shared" si="0"/>
        <v>13290</v>
      </c>
      <c r="J62" s="13"/>
      <c r="K62" s="21">
        <f t="shared" si="1"/>
        <v>13999</v>
      </c>
      <c r="L62" s="21">
        <f t="shared" si="2"/>
        <v>1335.8895725</v>
      </c>
      <c r="M62" s="21">
        <v>15</v>
      </c>
      <c r="N62" s="21">
        <f>MROUND(L62+M62+(VLOOKUP((L62+M62),[1]PBill!$B$4:$D$13,3,TRUE)),5)</f>
        <v>1360</v>
      </c>
      <c r="O62" s="21">
        <f>VLOOKUP((((115%*L62)+M62)/3),[1]PBill!$B$4:$D$13,3,TRUE)</f>
        <v>0</v>
      </c>
      <c r="P62" s="21">
        <f t="shared" si="3"/>
        <v>1551.2730083749998</v>
      </c>
      <c r="Q62" s="21">
        <f t="shared" si="4"/>
        <v>515</v>
      </c>
      <c r="R62" s="21">
        <f t="shared" si="5"/>
        <v>12599.1</v>
      </c>
      <c r="S62" s="21">
        <f t="shared" si="6"/>
        <v>11970</v>
      </c>
      <c r="T62" s="13"/>
      <c r="U62" s="21">
        <f t="shared" si="7"/>
        <v>12250</v>
      </c>
      <c r="V62" s="21">
        <f t="shared" si="8"/>
        <v>1230.5125</v>
      </c>
      <c r="W62" s="21">
        <v>15</v>
      </c>
      <c r="X62" s="21">
        <f>MROUND(V62+W62+(VLOOKUP((V62+W62),[1]PBill!$B$4:$D$13,3,TRUE)),5)</f>
        <v>1255</v>
      </c>
      <c r="Y62" s="21">
        <f>VLOOKUP((((115%*V62)+W62)/3),[1]PBill!$B$4:$D$13,3,TRUE)</f>
        <v>0</v>
      </c>
      <c r="Z62" s="21">
        <f t="shared" si="9"/>
        <v>1430.089375</v>
      </c>
      <c r="AA62" s="21">
        <f t="shared" si="10"/>
        <v>475</v>
      </c>
      <c r="AB62" s="21">
        <f t="shared" si="11"/>
        <v>11030</v>
      </c>
      <c r="AC62" s="21">
        <f t="shared" si="12"/>
        <v>10480</v>
      </c>
      <c r="AD62" s="13"/>
      <c r="AE62" s="21">
        <f t="shared" si="17"/>
        <v>8750</v>
      </c>
      <c r="AF62" s="21">
        <f t="shared" si="13"/>
        <v>999</v>
      </c>
      <c r="AG62" s="21">
        <v>15</v>
      </c>
      <c r="AH62" s="21">
        <f>MROUND(AF62+AG62+(VLOOKUP((AF62+AG62),[1]PBill!$B$4:$D$13,3,TRUE)),5)</f>
        <v>1025</v>
      </c>
      <c r="AI62" s="21">
        <f>VLOOKUP((((115%*AF62)+AG62)/3),[1]PBill!$B$4:$D$13,3,TRUE)</f>
        <v>0</v>
      </c>
      <c r="AJ62" s="21">
        <f t="shared" si="14"/>
        <v>1163.8499999999999</v>
      </c>
      <c r="AK62" s="21">
        <f t="shared" si="18"/>
        <v>390</v>
      </c>
      <c r="AL62" s="21">
        <f t="shared" si="15"/>
        <v>7750</v>
      </c>
      <c r="AM62" s="22">
        <f t="shared" si="16"/>
        <v>7360</v>
      </c>
      <c r="AN62" s="13"/>
    </row>
    <row r="63" spans="1:40">
      <c r="A63" s="15">
        <v>61</v>
      </c>
      <c r="B63" s="16">
        <v>41518</v>
      </c>
      <c r="C63" s="17" t="s">
        <v>193</v>
      </c>
      <c r="D63" s="18" t="s">
        <v>194</v>
      </c>
      <c r="E63" s="17" t="s">
        <v>166</v>
      </c>
      <c r="F63" s="18" t="s">
        <v>193</v>
      </c>
      <c r="G63" s="18" t="s">
        <v>27</v>
      </c>
      <c r="H63" s="19">
        <v>17999</v>
      </c>
      <c r="I63" s="20">
        <f t="shared" si="0"/>
        <v>17090</v>
      </c>
      <c r="J63" s="13"/>
      <c r="K63" s="21">
        <f t="shared" si="1"/>
        <v>17999</v>
      </c>
      <c r="L63" s="21">
        <f t="shared" si="2"/>
        <v>1717.5995724999998</v>
      </c>
      <c r="M63" s="21">
        <v>15</v>
      </c>
      <c r="N63" s="21">
        <f>MROUND(L63+M63+(VLOOKUP((L63+M63),[1]PBill!$B$4:$D$13,3,TRUE)),5)</f>
        <v>1745</v>
      </c>
      <c r="O63" s="21">
        <f>VLOOKUP((((115%*L63)+M63)/3),[1]PBill!$B$4:$D$13,3,TRUE)</f>
        <v>0</v>
      </c>
      <c r="P63" s="21">
        <f t="shared" si="3"/>
        <v>1990.2395083749996</v>
      </c>
      <c r="Q63" s="21">
        <f t="shared" si="4"/>
        <v>665</v>
      </c>
      <c r="R63" s="21">
        <f t="shared" si="5"/>
        <v>16199.1</v>
      </c>
      <c r="S63" s="21">
        <f t="shared" si="6"/>
        <v>15390</v>
      </c>
      <c r="T63" s="13"/>
      <c r="U63" s="21">
        <f t="shared" si="7"/>
        <v>15750</v>
      </c>
      <c r="V63" s="21">
        <f t="shared" si="8"/>
        <v>1582.0874999999999</v>
      </c>
      <c r="W63" s="21">
        <v>15</v>
      </c>
      <c r="X63" s="21">
        <f>MROUND(V63+W63+(VLOOKUP((V63+W63),[1]PBill!$B$4:$D$13,3,TRUE)),5)</f>
        <v>1610</v>
      </c>
      <c r="Y63" s="21">
        <f>VLOOKUP((((115%*V63)+W63)/3),[1]PBill!$B$4:$D$13,3,TRUE)</f>
        <v>0</v>
      </c>
      <c r="Z63" s="21">
        <f t="shared" si="9"/>
        <v>1834.4006249999998</v>
      </c>
      <c r="AA63" s="21">
        <f t="shared" si="10"/>
        <v>610</v>
      </c>
      <c r="AB63" s="21">
        <f t="shared" si="11"/>
        <v>14180</v>
      </c>
      <c r="AC63" s="21">
        <f t="shared" si="12"/>
        <v>13470</v>
      </c>
      <c r="AD63" s="13"/>
      <c r="AE63" s="21">
        <f t="shared" si="17"/>
        <v>11250</v>
      </c>
      <c r="AF63" s="21">
        <f t="shared" si="13"/>
        <v>1130.0625</v>
      </c>
      <c r="AG63" s="21">
        <v>15</v>
      </c>
      <c r="AH63" s="21">
        <f>MROUND(AF63+AG63+(VLOOKUP((AF63+AG63),[1]PBill!$B$4:$D$13,3,TRUE)),5)</f>
        <v>1155</v>
      </c>
      <c r="AI63" s="21">
        <f>VLOOKUP((((115%*AF63)+AG63)/3),[1]PBill!$B$4:$D$13,3,TRUE)</f>
        <v>0</v>
      </c>
      <c r="AJ63" s="21">
        <f t="shared" si="14"/>
        <v>1314.5718749999999</v>
      </c>
      <c r="AK63" s="21">
        <f t="shared" si="18"/>
        <v>440</v>
      </c>
      <c r="AL63" s="21">
        <f t="shared" si="15"/>
        <v>10130</v>
      </c>
      <c r="AM63" s="22">
        <f t="shared" si="16"/>
        <v>9620</v>
      </c>
      <c r="AN63" s="13"/>
    </row>
    <row r="64" spans="1:40">
      <c r="A64" s="15">
        <v>62</v>
      </c>
      <c r="B64" s="16">
        <v>41487</v>
      </c>
      <c r="C64" s="23" t="s">
        <v>195</v>
      </c>
      <c r="D64" s="24" t="s">
        <v>196</v>
      </c>
      <c r="E64" s="23" t="s">
        <v>166</v>
      </c>
      <c r="F64" s="24" t="s">
        <v>197</v>
      </c>
      <c r="G64" s="24" t="s">
        <v>27</v>
      </c>
      <c r="H64" s="19">
        <v>20999</v>
      </c>
      <c r="I64" s="20">
        <f t="shared" si="0"/>
        <v>19940</v>
      </c>
      <c r="J64" s="13"/>
      <c r="K64" s="21">
        <f t="shared" si="1"/>
        <v>20999</v>
      </c>
      <c r="L64" s="21">
        <f t="shared" si="2"/>
        <v>2003.8820724999998</v>
      </c>
      <c r="M64" s="21">
        <v>15</v>
      </c>
      <c r="N64" s="21">
        <f>MROUND(L64+M64+(VLOOKUP((L64+M64),[1]PBill!$B$4:$D$13,3,TRUE)),5)</f>
        <v>2030</v>
      </c>
      <c r="O64" s="21">
        <f>VLOOKUP((((115%*L64)+M64)/3),[1]PBill!$B$4:$D$13,3,TRUE)</f>
        <v>0</v>
      </c>
      <c r="P64" s="21">
        <f t="shared" si="3"/>
        <v>2319.4643833749997</v>
      </c>
      <c r="Q64" s="21">
        <f t="shared" si="4"/>
        <v>775</v>
      </c>
      <c r="R64" s="21">
        <f t="shared" si="5"/>
        <v>18899.100000000002</v>
      </c>
      <c r="S64" s="21">
        <f t="shared" si="6"/>
        <v>17950</v>
      </c>
      <c r="T64" s="13"/>
      <c r="U64" s="21">
        <f t="shared" si="7"/>
        <v>18370</v>
      </c>
      <c r="V64" s="21">
        <f t="shared" si="8"/>
        <v>1845.2665</v>
      </c>
      <c r="W64" s="21">
        <v>15</v>
      </c>
      <c r="X64" s="21">
        <f>MROUND(V64+W64+(VLOOKUP((V64+W64),[1]PBill!$B$4:$D$13,3,TRUE)),5)</f>
        <v>1870</v>
      </c>
      <c r="Y64" s="21">
        <f>VLOOKUP((((115%*V64)+W64)/3),[1]PBill!$B$4:$D$13,3,TRUE)</f>
        <v>0</v>
      </c>
      <c r="Z64" s="21">
        <f t="shared" si="9"/>
        <v>2137.0564749999999</v>
      </c>
      <c r="AA64" s="21">
        <f t="shared" si="10"/>
        <v>710</v>
      </c>
      <c r="AB64" s="21">
        <f t="shared" si="11"/>
        <v>16530</v>
      </c>
      <c r="AC64" s="21">
        <f t="shared" si="12"/>
        <v>15700</v>
      </c>
      <c r="AD64" s="13"/>
      <c r="AE64" s="21">
        <f t="shared" si="17"/>
        <v>13120</v>
      </c>
      <c r="AF64" s="21">
        <f t="shared" si="13"/>
        <v>1317.904</v>
      </c>
      <c r="AG64" s="21">
        <v>15</v>
      </c>
      <c r="AH64" s="21">
        <f>MROUND(AF64+AG64+(VLOOKUP((AF64+AG64),[1]PBill!$B$4:$D$13,3,TRUE)),5)</f>
        <v>1345</v>
      </c>
      <c r="AI64" s="21">
        <f>VLOOKUP((((115%*AF64)+AG64)/3),[1]PBill!$B$4:$D$13,3,TRUE)</f>
        <v>0</v>
      </c>
      <c r="AJ64" s="21">
        <f t="shared" si="14"/>
        <v>1530.5895999999998</v>
      </c>
      <c r="AK64" s="21">
        <f t="shared" si="18"/>
        <v>510</v>
      </c>
      <c r="AL64" s="21">
        <f t="shared" si="15"/>
        <v>11810</v>
      </c>
      <c r="AM64" s="22">
        <f t="shared" si="16"/>
        <v>11220</v>
      </c>
      <c r="AN64" s="13"/>
    </row>
    <row r="65" spans="1:40">
      <c r="A65" s="15">
        <v>63</v>
      </c>
      <c r="B65" s="16">
        <v>41487</v>
      </c>
      <c r="C65" s="23" t="s">
        <v>198</v>
      </c>
      <c r="D65" s="24" t="s">
        <v>199</v>
      </c>
      <c r="E65" s="23" t="s">
        <v>166</v>
      </c>
      <c r="F65" s="24" t="s">
        <v>200</v>
      </c>
      <c r="G65" s="24" t="s">
        <v>27</v>
      </c>
      <c r="H65" s="19">
        <v>50999</v>
      </c>
      <c r="I65" s="20">
        <f t="shared" si="0"/>
        <v>48440</v>
      </c>
      <c r="J65" s="13"/>
      <c r="K65" s="21">
        <f t="shared" si="1"/>
        <v>50999</v>
      </c>
      <c r="L65" s="21">
        <f t="shared" si="2"/>
        <v>4866.7070724999994</v>
      </c>
      <c r="M65" s="21">
        <v>15</v>
      </c>
      <c r="N65" s="21">
        <f>MROUND(L65+M65+(VLOOKUP((L65+M65),[1]PBill!$B$4:$D$13,3,TRUE)),5)</f>
        <v>4915</v>
      </c>
      <c r="O65" s="21">
        <f>VLOOKUP((((115%*L65)+M65)/3),[1]PBill!$B$4:$D$13,3,TRUE)</f>
        <v>11</v>
      </c>
      <c r="P65" s="21">
        <f t="shared" si="3"/>
        <v>5644.7131333749985</v>
      </c>
      <c r="Q65" s="21">
        <f t="shared" si="4"/>
        <v>1880</v>
      </c>
      <c r="R65" s="21">
        <f t="shared" si="5"/>
        <v>45899.1</v>
      </c>
      <c r="S65" s="21">
        <f t="shared" si="6"/>
        <v>43600</v>
      </c>
      <c r="T65" s="13"/>
      <c r="U65" s="21">
        <f t="shared" si="7"/>
        <v>44620</v>
      </c>
      <c r="V65" s="21">
        <f t="shared" si="8"/>
        <v>4482.0789999999997</v>
      </c>
      <c r="W65" s="21">
        <v>15</v>
      </c>
      <c r="X65" s="21">
        <f>MROUND(V65+W65+(VLOOKUP((V65+W65),[1]PBill!$B$4:$D$13,3,TRUE)),5)</f>
        <v>4530</v>
      </c>
      <c r="Y65" s="21">
        <f>VLOOKUP((((115%*V65)+W65)/3),[1]PBill!$B$4:$D$13,3,TRUE)</f>
        <v>11</v>
      </c>
      <c r="Z65" s="21">
        <f t="shared" si="9"/>
        <v>5202.3908499999989</v>
      </c>
      <c r="AA65" s="21">
        <f t="shared" si="10"/>
        <v>1735</v>
      </c>
      <c r="AB65" s="21">
        <f t="shared" si="11"/>
        <v>40160</v>
      </c>
      <c r="AC65" s="21">
        <f t="shared" si="12"/>
        <v>38150</v>
      </c>
      <c r="AD65" s="13"/>
      <c r="AE65" s="21">
        <f t="shared" si="17"/>
        <v>31870</v>
      </c>
      <c r="AF65" s="21">
        <f t="shared" si="13"/>
        <v>3201.3415</v>
      </c>
      <c r="AG65" s="21">
        <v>15</v>
      </c>
      <c r="AH65" s="21">
        <f>MROUND(AF65+AG65+(VLOOKUP((AF65+AG65),[1]PBill!$B$4:$D$13,3,TRUE)),5)</f>
        <v>3250</v>
      </c>
      <c r="AI65" s="21">
        <f>VLOOKUP((((115%*AF65)+AG65)/3),[1]PBill!$B$4:$D$13,3,TRUE)</f>
        <v>11</v>
      </c>
      <c r="AJ65" s="21">
        <f t="shared" si="14"/>
        <v>3729.5427249999998</v>
      </c>
      <c r="AK65" s="21">
        <f t="shared" si="18"/>
        <v>1245</v>
      </c>
      <c r="AL65" s="21">
        <f t="shared" si="15"/>
        <v>28680</v>
      </c>
      <c r="AM65" s="22">
        <f t="shared" si="16"/>
        <v>27250</v>
      </c>
      <c r="AN65" s="13"/>
    </row>
    <row r="66" spans="1:40">
      <c r="A66" s="15">
        <v>64</v>
      </c>
      <c r="B66" s="16">
        <v>41518</v>
      </c>
      <c r="C66" s="17" t="s">
        <v>201</v>
      </c>
      <c r="D66" s="18" t="s">
        <v>202</v>
      </c>
      <c r="E66" s="17" t="s">
        <v>166</v>
      </c>
      <c r="F66" s="18" t="s">
        <v>203</v>
      </c>
      <c r="G66" s="18" t="s">
        <v>27</v>
      </c>
      <c r="H66" s="19">
        <v>9299</v>
      </c>
      <c r="I66" s="20">
        <f t="shared" si="0"/>
        <v>8830</v>
      </c>
      <c r="J66" s="13"/>
      <c r="K66" s="21">
        <f t="shared" si="1"/>
        <v>9299</v>
      </c>
      <c r="L66" s="21">
        <f t="shared" si="2"/>
        <v>899</v>
      </c>
      <c r="M66" s="21">
        <v>15</v>
      </c>
      <c r="N66" s="21">
        <f>MROUND(L66+M66+(VLOOKUP((L66+M66),[1]PBill!$B$4:$D$13,3,TRUE)),5)</f>
        <v>915</v>
      </c>
      <c r="O66" s="21">
        <f>VLOOKUP((((115%*L66)+M66)/3),[1]PBill!$B$4:$D$13,3,TRUE)</f>
        <v>0</v>
      </c>
      <c r="P66" s="21">
        <f t="shared" si="3"/>
        <v>1048.8499999999999</v>
      </c>
      <c r="Q66" s="21">
        <f t="shared" si="4"/>
        <v>350</v>
      </c>
      <c r="R66" s="21">
        <f t="shared" si="5"/>
        <v>8299</v>
      </c>
      <c r="S66" s="21">
        <f t="shared" si="6"/>
        <v>7880</v>
      </c>
      <c r="T66" s="13"/>
      <c r="U66" s="21">
        <f t="shared" si="7"/>
        <v>8140</v>
      </c>
      <c r="V66" s="21">
        <f t="shared" si="8"/>
        <v>999</v>
      </c>
      <c r="W66" s="21">
        <v>15</v>
      </c>
      <c r="X66" s="21">
        <f>MROUND(V66+W66+(VLOOKUP((V66+W66),[1]PBill!$B$4:$D$13,3,TRUE)),5)</f>
        <v>1025</v>
      </c>
      <c r="Y66" s="21">
        <f>VLOOKUP((((115%*V66)+W66)/3),[1]PBill!$B$4:$D$13,3,TRUE)</f>
        <v>0</v>
      </c>
      <c r="Z66" s="21">
        <f t="shared" si="9"/>
        <v>1163.8499999999999</v>
      </c>
      <c r="AA66" s="21">
        <f t="shared" si="10"/>
        <v>390</v>
      </c>
      <c r="AB66" s="21">
        <f t="shared" si="11"/>
        <v>7140</v>
      </c>
      <c r="AC66" s="21">
        <f t="shared" si="12"/>
        <v>6780</v>
      </c>
      <c r="AD66" s="13"/>
      <c r="AE66" s="21">
        <f t="shared" si="17"/>
        <v>5810</v>
      </c>
      <c r="AF66" s="21">
        <f t="shared" si="13"/>
        <v>999</v>
      </c>
      <c r="AG66" s="21">
        <v>15</v>
      </c>
      <c r="AH66" s="21">
        <f>MROUND(AF66+AG66+(VLOOKUP((AF66+AG66),[1]PBill!$B$4:$D$13,3,TRUE)),5)</f>
        <v>1025</v>
      </c>
      <c r="AI66" s="21">
        <f>VLOOKUP((((115%*AF66)+AG66)/3),[1]PBill!$B$4:$D$13,3,TRUE)</f>
        <v>0</v>
      </c>
      <c r="AJ66" s="21">
        <f t="shared" si="14"/>
        <v>1163.8499999999999</v>
      </c>
      <c r="AK66" s="21">
        <f t="shared" si="18"/>
        <v>390</v>
      </c>
      <c r="AL66" s="21">
        <f t="shared" si="15"/>
        <v>4810</v>
      </c>
      <c r="AM66" s="22">
        <f t="shared" si="16"/>
        <v>4570</v>
      </c>
      <c r="AN66" s="13"/>
    </row>
    <row r="67" spans="1:40">
      <c r="A67" s="15">
        <v>65</v>
      </c>
      <c r="B67" s="16">
        <v>41518</v>
      </c>
      <c r="C67" s="17" t="s">
        <v>204</v>
      </c>
      <c r="D67" s="18" t="s">
        <v>205</v>
      </c>
      <c r="E67" s="17" t="s">
        <v>166</v>
      </c>
      <c r="F67" s="18" t="s">
        <v>206</v>
      </c>
      <c r="G67" s="18" t="s">
        <v>27</v>
      </c>
      <c r="H67" s="19">
        <v>11499</v>
      </c>
      <c r="I67" s="20">
        <f t="shared" si="0"/>
        <v>10920</v>
      </c>
      <c r="J67" s="13"/>
      <c r="K67" s="21">
        <f t="shared" si="1"/>
        <v>11499</v>
      </c>
      <c r="L67" s="21">
        <f t="shared" si="2"/>
        <v>1097.3208224999998</v>
      </c>
      <c r="M67" s="21">
        <v>15</v>
      </c>
      <c r="N67" s="21">
        <f>MROUND(L67+M67+(VLOOKUP((L67+M67),[1]PBill!$B$4:$D$13,3,TRUE)),5)</f>
        <v>1125</v>
      </c>
      <c r="O67" s="21">
        <f>VLOOKUP((((115%*L67)+M67)/3),[1]PBill!$B$4:$D$13,3,TRUE)</f>
        <v>0</v>
      </c>
      <c r="P67" s="21">
        <f t="shared" si="3"/>
        <v>1276.9189458749997</v>
      </c>
      <c r="Q67" s="21">
        <f t="shared" si="4"/>
        <v>425</v>
      </c>
      <c r="R67" s="21">
        <f t="shared" si="5"/>
        <v>10349.1</v>
      </c>
      <c r="S67" s="21">
        <f t="shared" si="6"/>
        <v>9830</v>
      </c>
      <c r="T67" s="13"/>
      <c r="U67" s="21">
        <f t="shared" si="7"/>
        <v>10060</v>
      </c>
      <c r="V67" s="21">
        <f t="shared" si="8"/>
        <v>1010.5269999999999</v>
      </c>
      <c r="W67" s="21">
        <v>15</v>
      </c>
      <c r="X67" s="21">
        <f>MROUND(V67+W67+(VLOOKUP((V67+W67),[1]PBill!$B$4:$D$13,3,TRUE)),5)</f>
        <v>1035</v>
      </c>
      <c r="Y67" s="21">
        <f>VLOOKUP((((115%*V67)+W67)/3),[1]PBill!$B$4:$D$13,3,TRUE)</f>
        <v>0</v>
      </c>
      <c r="Z67" s="21">
        <f t="shared" si="9"/>
        <v>1177.1060499999999</v>
      </c>
      <c r="AA67" s="21">
        <f t="shared" si="10"/>
        <v>390</v>
      </c>
      <c r="AB67" s="21">
        <f t="shared" si="11"/>
        <v>9050</v>
      </c>
      <c r="AC67" s="21">
        <f t="shared" si="12"/>
        <v>8600</v>
      </c>
      <c r="AD67" s="13"/>
      <c r="AE67" s="21">
        <f t="shared" si="17"/>
        <v>7190</v>
      </c>
      <c r="AF67" s="21">
        <f t="shared" si="13"/>
        <v>999</v>
      </c>
      <c r="AG67" s="21">
        <v>15</v>
      </c>
      <c r="AH67" s="21">
        <f>MROUND(AF67+AG67+(VLOOKUP((AF67+AG67),[1]PBill!$B$4:$D$13,3,TRUE)),5)</f>
        <v>1025</v>
      </c>
      <c r="AI67" s="21">
        <f>VLOOKUP((((115%*AF67)+AG67)/3),[1]PBill!$B$4:$D$13,3,TRUE)</f>
        <v>0</v>
      </c>
      <c r="AJ67" s="21">
        <f t="shared" si="14"/>
        <v>1163.8499999999999</v>
      </c>
      <c r="AK67" s="21">
        <f t="shared" si="18"/>
        <v>390</v>
      </c>
      <c r="AL67" s="21">
        <f t="shared" si="15"/>
        <v>6190</v>
      </c>
      <c r="AM67" s="22">
        <f t="shared" si="16"/>
        <v>5880</v>
      </c>
      <c r="AN67" s="13"/>
    </row>
    <row r="68" spans="1:40">
      <c r="A68" s="15">
        <v>66</v>
      </c>
      <c r="B68" s="16">
        <v>41487</v>
      </c>
      <c r="C68" s="23" t="s">
        <v>207</v>
      </c>
      <c r="D68" s="24" t="s">
        <v>208</v>
      </c>
      <c r="E68" s="23" t="s">
        <v>166</v>
      </c>
      <c r="F68" s="24" t="s">
        <v>209</v>
      </c>
      <c r="G68" s="24" t="s">
        <v>27</v>
      </c>
      <c r="H68" s="19">
        <v>42999</v>
      </c>
      <c r="I68" s="20">
        <f t="shared" si="0"/>
        <v>40840</v>
      </c>
      <c r="J68" s="13"/>
      <c r="K68" s="21">
        <f t="shared" si="1"/>
        <v>42999</v>
      </c>
      <c r="L68" s="21">
        <f t="shared" si="2"/>
        <v>4103.2870725000002</v>
      </c>
      <c r="M68" s="21">
        <v>15</v>
      </c>
      <c r="N68" s="21">
        <f>MROUND(L68+M68+(VLOOKUP((L68+M68),[1]PBill!$B$4:$D$13,3,TRUE)),5)</f>
        <v>4150</v>
      </c>
      <c r="O68" s="21">
        <f>VLOOKUP((((115%*L68)+M68)/3),[1]PBill!$B$4:$D$13,3,TRUE)</f>
        <v>11</v>
      </c>
      <c r="P68" s="21">
        <f t="shared" si="3"/>
        <v>4766.7801333750003</v>
      </c>
      <c r="Q68" s="21">
        <f t="shared" si="4"/>
        <v>1590</v>
      </c>
      <c r="R68" s="21">
        <f t="shared" si="5"/>
        <v>38699.1</v>
      </c>
      <c r="S68" s="21">
        <f t="shared" si="6"/>
        <v>36760</v>
      </c>
      <c r="T68" s="13"/>
      <c r="U68" s="21">
        <f t="shared" si="7"/>
        <v>37620</v>
      </c>
      <c r="V68" s="21">
        <f t="shared" si="8"/>
        <v>3778.9289999999996</v>
      </c>
      <c r="W68" s="21">
        <v>15</v>
      </c>
      <c r="X68" s="21">
        <f>MROUND(V68+W68+(VLOOKUP((V68+W68),[1]PBill!$B$4:$D$13,3,TRUE)),5)</f>
        <v>3825</v>
      </c>
      <c r="Y68" s="21">
        <f>VLOOKUP((((115%*V68)+W68)/3),[1]PBill!$B$4:$D$13,3,TRUE)</f>
        <v>11</v>
      </c>
      <c r="Z68" s="21">
        <f t="shared" si="9"/>
        <v>4393.7683499999994</v>
      </c>
      <c r="AA68" s="21">
        <f t="shared" si="10"/>
        <v>1465</v>
      </c>
      <c r="AB68" s="21">
        <f t="shared" si="11"/>
        <v>33860</v>
      </c>
      <c r="AC68" s="21">
        <f t="shared" si="12"/>
        <v>32170</v>
      </c>
      <c r="AD68" s="13"/>
      <c r="AE68" s="21">
        <f t="shared" si="17"/>
        <v>26870</v>
      </c>
      <c r="AF68" s="21">
        <f t="shared" si="13"/>
        <v>2699.0915</v>
      </c>
      <c r="AG68" s="21">
        <v>15</v>
      </c>
      <c r="AH68" s="21">
        <f>MROUND(AF68+AG68+(VLOOKUP((AF68+AG68),[1]PBill!$B$4:$D$13,3,TRUE)),5)</f>
        <v>2745</v>
      </c>
      <c r="AI68" s="21">
        <f>VLOOKUP((((115%*AF68)+AG68)/3),[1]PBill!$B$4:$D$13,3,TRUE)</f>
        <v>11</v>
      </c>
      <c r="AJ68" s="21">
        <f t="shared" si="14"/>
        <v>3151.9552249999997</v>
      </c>
      <c r="AK68" s="21">
        <f t="shared" si="18"/>
        <v>1050</v>
      </c>
      <c r="AL68" s="21">
        <f t="shared" si="15"/>
        <v>24180</v>
      </c>
      <c r="AM68" s="22">
        <f t="shared" si="16"/>
        <v>22970</v>
      </c>
      <c r="AN68" s="13"/>
    </row>
    <row r="69" spans="1:40">
      <c r="A69" s="15">
        <v>67</v>
      </c>
      <c r="B69" s="16">
        <v>41548</v>
      </c>
      <c r="C69" s="23" t="s">
        <v>210</v>
      </c>
      <c r="D69" s="24" t="s">
        <v>211</v>
      </c>
      <c r="E69" s="23" t="s">
        <v>166</v>
      </c>
      <c r="F69" s="24" t="s">
        <v>212</v>
      </c>
      <c r="G69" s="24" t="s">
        <v>27</v>
      </c>
      <c r="H69" s="19">
        <v>2499</v>
      </c>
      <c r="I69" s="20">
        <f>FLOOR((H69*0.95),10)</f>
        <v>2370</v>
      </c>
      <c r="J69" s="13"/>
      <c r="K69" s="21">
        <f>H69</f>
        <v>2499</v>
      </c>
      <c r="L69" s="21">
        <f>MAX($D$192,(K69*$D$191*1.0045))</f>
        <v>899</v>
      </c>
      <c r="M69" s="21">
        <v>15</v>
      </c>
      <c r="N69" s="21">
        <f>L69+M69+(VLOOKUP((L69+M69),[1]PBill!$B$4:$D$13,3,TRUE))</f>
        <v>914</v>
      </c>
      <c r="O69" s="21">
        <f>VLOOKUP((((115%*L69)+M69)/3),[1]PBill!$B$4:$D$13,3,TRUE)</f>
        <v>0</v>
      </c>
      <c r="P69" s="21">
        <f>(115%*L69)+M69+(3*O69)</f>
        <v>1048.8499999999999</v>
      </c>
      <c r="Q69" s="21">
        <f>P69/3</f>
        <v>349.61666666666662</v>
      </c>
      <c r="R69" s="21">
        <f>MIN((K69-1000),(K69*0.9))</f>
        <v>1499</v>
      </c>
      <c r="S69" s="21">
        <f>MROUND((95%*R69),10)</f>
        <v>1420</v>
      </c>
      <c r="T69" s="13"/>
      <c r="U69" s="21">
        <f>MROUND(($D$195*H69),10)</f>
        <v>2190</v>
      </c>
      <c r="V69" s="21">
        <f>MAX($D$194,(U69*$D$193*1.0045))</f>
        <v>999</v>
      </c>
      <c r="W69" s="21">
        <v>15</v>
      </c>
      <c r="X69" s="21">
        <f>V69+W69+(VLOOKUP(V69,[1]PBill!$B$4:$D$13,3,TRUE))</f>
        <v>1014</v>
      </c>
      <c r="Y69" s="21">
        <f>VLOOKUP((((115%*V69)+W69)/3),[1]PBill!$B$4:$D$13,3,TRUE)</f>
        <v>0</v>
      </c>
      <c r="Z69" s="21">
        <f>(115%*V69)+W69+(3*Y69)</f>
        <v>1163.8499999999999</v>
      </c>
      <c r="AA69" s="21">
        <f>Z69/3</f>
        <v>387.95</v>
      </c>
      <c r="AB69" s="21">
        <f>MROUND((MIN((U69-1000),(U69*0.9))),10)</f>
        <v>1190</v>
      </c>
      <c r="AC69" s="21">
        <f>MROUND((95%*AB69),10)</f>
        <v>1130</v>
      </c>
      <c r="AD69" s="13"/>
      <c r="AE69" s="21">
        <f>MROUND(($D$196*H69),10)</f>
        <v>1560</v>
      </c>
      <c r="AF69" s="21">
        <f>MAX($D$194,(AE69*$D$193*1.0045))</f>
        <v>999</v>
      </c>
      <c r="AG69" s="21">
        <v>15</v>
      </c>
      <c r="AH69" s="21">
        <f>AF69+AG69+(VLOOKUP((AF69+AG69),[1]PBill!$B$4:$D$13,3,TRUE))</f>
        <v>1025</v>
      </c>
      <c r="AI69" s="21">
        <f>VLOOKUP((((115%*AF69)+AG69)/3),[1]PBill!$B$4:$D$13,3,TRUE)</f>
        <v>0</v>
      </c>
      <c r="AJ69" s="21">
        <f>(115%*AF69)+AG69+(3*AI69)</f>
        <v>1163.8499999999999</v>
      </c>
      <c r="AK69" s="21">
        <f>AJ69/3</f>
        <v>387.95</v>
      </c>
      <c r="AL69" s="21">
        <f>MROUND((MIN((AE69-1000),(AE69*0.9))),10)</f>
        <v>560</v>
      </c>
      <c r="AM69" s="22">
        <f>MROUND((95%*AL69),10)</f>
        <v>530</v>
      </c>
      <c r="AN69" s="13"/>
    </row>
    <row r="70" spans="1:40">
      <c r="A70" s="15">
        <v>68</v>
      </c>
      <c r="B70" s="16">
        <v>41518</v>
      </c>
      <c r="C70" s="17" t="s">
        <v>213</v>
      </c>
      <c r="D70" s="18" t="s">
        <v>214</v>
      </c>
      <c r="E70" s="23" t="s">
        <v>215</v>
      </c>
      <c r="F70" s="18">
        <v>2010</v>
      </c>
      <c r="G70" s="18" t="s">
        <v>27</v>
      </c>
      <c r="H70" s="19">
        <v>3499</v>
      </c>
      <c r="I70" s="20">
        <f t="shared" si="0"/>
        <v>3320</v>
      </c>
      <c r="J70" s="13"/>
      <c r="K70" s="21">
        <f t="shared" si="1"/>
        <v>3499</v>
      </c>
      <c r="L70" s="21">
        <f t="shared" si="2"/>
        <v>899</v>
      </c>
      <c r="M70" s="21">
        <v>15</v>
      </c>
      <c r="N70" s="21">
        <f>MROUND(L70+M70+(VLOOKUP((L70+M70),[1]PBill!$B$4:$D$13,3,TRUE)),5)</f>
        <v>915</v>
      </c>
      <c r="O70" s="21">
        <f>VLOOKUP((((115%*L70)+M70)/3),[1]PBill!$B$4:$D$13,3,TRUE)</f>
        <v>0</v>
      </c>
      <c r="P70" s="21">
        <f t="shared" si="3"/>
        <v>1048.8499999999999</v>
      </c>
      <c r="Q70" s="21">
        <f t="shared" si="4"/>
        <v>350</v>
      </c>
      <c r="R70" s="21">
        <f t="shared" si="5"/>
        <v>2499</v>
      </c>
      <c r="S70" s="21">
        <f t="shared" si="6"/>
        <v>2370</v>
      </c>
      <c r="T70" s="13"/>
      <c r="U70" s="21">
        <f t="shared" ref="U70:U136" si="19">MROUND(($D$195*H70),10)</f>
        <v>3060</v>
      </c>
      <c r="V70" s="21">
        <f t="shared" si="8"/>
        <v>999</v>
      </c>
      <c r="W70" s="21">
        <v>15</v>
      </c>
      <c r="X70" s="21">
        <f>MROUND(V70+W70+(VLOOKUP((V70+W70),[1]PBill!$B$4:$D$13,3,TRUE)),5)</f>
        <v>1025</v>
      </c>
      <c r="Y70" s="21">
        <f>VLOOKUP((((115%*V70)+W70)/3),[1]PBill!$B$4:$D$13,3,TRUE)</f>
        <v>0</v>
      </c>
      <c r="Z70" s="21">
        <f t="shared" si="9"/>
        <v>1163.8499999999999</v>
      </c>
      <c r="AA70" s="21">
        <f t="shared" si="10"/>
        <v>390</v>
      </c>
      <c r="AB70" s="21">
        <f t="shared" si="11"/>
        <v>2060</v>
      </c>
      <c r="AC70" s="21">
        <f t="shared" si="12"/>
        <v>1960</v>
      </c>
      <c r="AD70" s="13"/>
      <c r="AE70" s="21">
        <f t="shared" si="17"/>
        <v>2190</v>
      </c>
      <c r="AF70" s="21">
        <f t="shared" si="13"/>
        <v>999</v>
      </c>
      <c r="AG70" s="21">
        <v>15</v>
      </c>
      <c r="AH70" s="21">
        <f>MROUND(AF70+AG70+(VLOOKUP((AF70+AG70),[1]PBill!$B$4:$D$13,3,TRUE)),5)</f>
        <v>1025</v>
      </c>
      <c r="AI70" s="21">
        <f>VLOOKUP((((115%*AF70)+AG70)/3),[1]PBill!$B$4:$D$13,3,TRUE)</f>
        <v>0</v>
      </c>
      <c r="AJ70" s="21">
        <f t="shared" si="14"/>
        <v>1163.8499999999999</v>
      </c>
      <c r="AK70" s="21">
        <f t="shared" si="18"/>
        <v>390</v>
      </c>
      <c r="AL70" s="21">
        <f t="shared" si="15"/>
        <v>1190</v>
      </c>
      <c r="AM70" s="22">
        <f t="shared" si="16"/>
        <v>1130</v>
      </c>
      <c r="AN70" s="13"/>
    </row>
    <row r="71" spans="1:40">
      <c r="A71" s="15">
        <v>69</v>
      </c>
      <c r="B71" s="16">
        <v>41487</v>
      </c>
      <c r="C71" s="34" t="s">
        <v>216</v>
      </c>
      <c r="D71" s="24" t="s">
        <v>217</v>
      </c>
      <c r="E71" s="23" t="s">
        <v>215</v>
      </c>
      <c r="F71" s="24">
        <v>210</v>
      </c>
      <c r="G71" s="24" t="s">
        <v>27</v>
      </c>
      <c r="H71" s="19">
        <v>3499</v>
      </c>
      <c r="I71" s="20">
        <f t="shared" si="0"/>
        <v>3320</v>
      </c>
      <c r="J71" s="13"/>
      <c r="K71" s="21">
        <f t="shared" si="1"/>
        <v>3499</v>
      </c>
      <c r="L71" s="21">
        <f t="shared" si="2"/>
        <v>899</v>
      </c>
      <c r="M71" s="21">
        <v>15</v>
      </c>
      <c r="N71" s="21">
        <f>MROUND(L71+M71+(VLOOKUP((L71+M71),[1]PBill!$B$4:$D$13,3,TRUE)),5)</f>
        <v>915</v>
      </c>
      <c r="O71" s="21">
        <f>VLOOKUP((((115%*L71)+M71)/3),[1]PBill!$B$4:$D$13,3,TRUE)</f>
        <v>0</v>
      </c>
      <c r="P71" s="21">
        <f t="shared" si="3"/>
        <v>1048.8499999999999</v>
      </c>
      <c r="Q71" s="21">
        <f t="shared" si="4"/>
        <v>350</v>
      </c>
      <c r="R71" s="21">
        <f t="shared" si="5"/>
        <v>2499</v>
      </c>
      <c r="S71" s="21">
        <f t="shared" si="6"/>
        <v>2370</v>
      </c>
      <c r="T71" s="13"/>
      <c r="U71" s="21">
        <f t="shared" si="19"/>
        <v>3060</v>
      </c>
      <c r="V71" s="21">
        <f t="shared" si="8"/>
        <v>999</v>
      </c>
      <c r="W71" s="21">
        <v>15</v>
      </c>
      <c r="X71" s="21">
        <f>MROUND(V71+W71+(VLOOKUP((V71+W71),[1]PBill!$B$4:$D$13,3,TRUE)),5)</f>
        <v>1025</v>
      </c>
      <c r="Y71" s="21">
        <f>VLOOKUP((((115%*V71)+W71)/3),[1]PBill!$B$4:$D$13,3,TRUE)</f>
        <v>0</v>
      </c>
      <c r="Z71" s="21">
        <f t="shared" si="9"/>
        <v>1163.8499999999999</v>
      </c>
      <c r="AA71" s="21">
        <f t="shared" si="10"/>
        <v>390</v>
      </c>
      <c r="AB71" s="21">
        <f t="shared" si="11"/>
        <v>2060</v>
      </c>
      <c r="AC71" s="21">
        <f t="shared" si="12"/>
        <v>1960</v>
      </c>
      <c r="AD71" s="13"/>
      <c r="AE71" s="21">
        <f t="shared" si="17"/>
        <v>2190</v>
      </c>
      <c r="AF71" s="21">
        <f t="shared" si="13"/>
        <v>999</v>
      </c>
      <c r="AG71" s="21">
        <v>15</v>
      </c>
      <c r="AH71" s="21">
        <f>MROUND(AF71+AG71+(VLOOKUP((AF71+AG71),[1]PBill!$B$4:$D$13,3,TRUE)),5)</f>
        <v>1025</v>
      </c>
      <c r="AI71" s="21">
        <f>VLOOKUP((((115%*AF71)+AG71)/3),[1]PBill!$B$4:$D$13,3,TRUE)</f>
        <v>0</v>
      </c>
      <c r="AJ71" s="21">
        <f t="shared" si="14"/>
        <v>1163.8499999999999</v>
      </c>
      <c r="AK71" s="21">
        <f t="shared" si="18"/>
        <v>390</v>
      </c>
      <c r="AL71" s="21">
        <f t="shared" si="15"/>
        <v>1190</v>
      </c>
      <c r="AM71" s="22">
        <f t="shared" si="16"/>
        <v>1130</v>
      </c>
      <c r="AN71" s="13"/>
    </row>
    <row r="72" spans="1:40">
      <c r="A72" s="15">
        <v>70</v>
      </c>
      <c r="B72" s="16">
        <v>41487</v>
      </c>
      <c r="C72" s="23" t="s">
        <v>218</v>
      </c>
      <c r="D72" s="24" t="s">
        <v>219</v>
      </c>
      <c r="E72" s="23" t="s">
        <v>215</v>
      </c>
      <c r="F72" s="24">
        <v>400</v>
      </c>
      <c r="G72" s="24" t="s">
        <v>27</v>
      </c>
      <c r="H72" s="19">
        <v>4599</v>
      </c>
      <c r="I72" s="20">
        <f t="shared" si="0"/>
        <v>4360</v>
      </c>
      <c r="J72" s="13"/>
      <c r="K72" s="21">
        <f t="shared" si="1"/>
        <v>4599</v>
      </c>
      <c r="L72" s="21">
        <f t="shared" si="2"/>
        <v>899</v>
      </c>
      <c r="M72" s="21">
        <v>15</v>
      </c>
      <c r="N72" s="21">
        <f>MROUND(L72+M72+(VLOOKUP((L72+M72),[1]PBill!$B$4:$D$13,3,TRUE)),5)</f>
        <v>915</v>
      </c>
      <c r="O72" s="21">
        <f>VLOOKUP((((115%*L72)+M72)/3),[1]PBill!$B$4:$D$13,3,TRUE)</f>
        <v>0</v>
      </c>
      <c r="P72" s="21">
        <f t="shared" si="3"/>
        <v>1048.8499999999999</v>
      </c>
      <c r="Q72" s="21">
        <f t="shared" si="4"/>
        <v>350</v>
      </c>
      <c r="R72" s="21">
        <f t="shared" si="5"/>
        <v>3599</v>
      </c>
      <c r="S72" s="21">
        <f t="shared" si="6"/>
        <v>3420</v>
      </c>
      <c r="T72" s="13"/>
      <c r="U72" s="21">
        <f t="shared" si="19"/>
        <v>4020</v>
      </c>
      <c r="V72" s="21">
        <f t="shared" si="8"/>
        <v>999</v>
      </c>
      <c r="W72" s="21">
        <v>15</v>
      </c>
      <c r="X72" s="21">
        <f>MROUND(V72+W72+(VLOOKUP((V72+W72),[1]PBill!$B$4:$D$13,3,TRUE)),5)</f>
        <v>1025</v>
      </c>
      <c r="Y72" s="21">
        <f>VLOOKUP((((115%*V72)+W72)/3),[1]PBill!$B$4:$D$13,3,TRUE)</f>
        <v>0</v>
      </c>
      <c r="Z72" s="21">
        <f t="shared" si="9"/>
        <v>1163.8499999999999</v>
      </c>
      <c r="AA72" s="21">
        <f t="shared" si="10"/>
        <v>390</v>
      </c>
      <c r="AB72" s="21">
        <f t="shared" si="11"/>
        <v>3020</v>
      </c>
      <c r="AC72" s="21">
        <f t="shared" si="12"/>
        <v>2870</v>
      </c>
      <c r="AD72" s="13"/>
      <c r="AE72" s="21">
        <f t="shared" si="17"/>
        <v>2870</v>
      </c>
      <c r="AF72" s="21">
        <f t="shared" si="13"/>
        <v>999</v>
      </c>
      <c r="AG72" s="21">
        <v>15</v>
      </c>
      <c r="AH72" s="21">
        <f>MROUND(AF72+AG72+(VLOOKUP((AF72+AG72),[1]PBill!$B$4:$D$13,3,TRUE)),5)</f>
        <v>1025</v>
      </c>
      <c r="AI72" s="21">
        <f>VLOOKUP((((115%*AF72)+AG72)/3),[1]PBill!$B$4:$D$13,3,TRUE)</f>
        <v>0</v>
      </c>
      <c r="AJ72" s="21">
        <f t="shared" si="14"/>
        <v>1163.8499999999999</v>
      </c>
      <c r="AK72" s="21">
        <f t="shared" si="18"/>
        <v>390</v>
      </c>
      <c r="AL72" s="21">
        <f t="shared" si="15"/>
        <v>1870</v>
      </c>
      <c r="AM72" s="22">
        <f t="shared" si="16"/>
        <v>1780</v>
      </c>
      <c r="AN72" s="13"/>
    </row>
    <row r="73" spans="1:40">
      <c r="A73" s="15">
        <v>71</v>
      </c>
      <c r="B73" s="16">
        <v>41487</v>
      </c>
      <c r="C73" s="23" t="s">
        <v>220</v>
      </c>
      <c r="D73" s="24" t="s">
        <v>221</v>
      </c>
      <c r="E73" s="23" t="s">
        <v>215</v>
      </c>
      <c r="F73" s="24" t="s">
        <v>222</v>
      </c>
      <c r="G73" s="24" t="s">
        <v>27</v>
      </c>
      <c r="H73" s="19">
        <v>3499</v>
      </c>
      <c r="I73" s="20">
        <f t="shared" ref="I73:I146" si="20">FLOOR((H73*0.95),10)</f>
        <v>3320</v>
      </c>
      <c r="J73" s="13"/>
      <c r="K73" s="21">
        <f t="shared" ref="K73:K146" si="21">H73</f>
        <v>3499</v>
      </c>
      <c r="L73" s="21">
        <f t="shared" ref="L73:L146" si="22">MAX($D$192,(K73*$D$191*1.0045))</f>
        <v>899</v>
      </c>
      <c r="M73" s="21">
        <v>15</v>
      </c>
      <c r="N73" s="21">
        <f>MROUND(L73+M73+(VLOOKUP((L73+M73),[1]PBill!$B$4:$D$13,3,TRUE)),5)</f>
        <v>915</v>
      </c>
      <c r="O73" s="21">
        <f>VLOOKUP((((115%*L73)+M73)/3),[1]PBill!$B$4:$D$13,3,TRUE)</f>
        <v>0</v>
      </c>
      <c r="P73" s="21">
        <f t="shared" ref="P73:P146" si="23">(115%*L73)+M73+(3*O73)</f>
        <v>1048.8499999999999</v>
      </c>
      <c r="Q73" s="21">
        <f t="shared" ref="Q73:Q146" si="24">MROUND((P73/3),5)</f>
        <v>350</v>
      </c>
      <c r="R73" s="21">
        <f t="shared" ref="R73:R146" si="25">MIN((K73-1000),(K73*0.9))</f>
        <v>2499</v>
      </c>
      <c r="S73" s="21">
        <f t="shared" ref="S73:S146" si="26">MROUND((95%*R73),10)</f>
        <v>2370</v>
      </c>
      <c r="T73" s="13"/>
      <c r="U73" s="21">
        <f t="shared" si="19"/>
        <v>3060</v>
      </c>
      <c r="V73" s="21">
        <f t="shared" ref="V73:V146" si="27">MAX($D$194,(U73*$D$193*1.0045))</f>
        <v>999</v>
      </c>
      <c r="W73" s="21">
        <v>15</v>
      </c>
      <c r="X73" s="21">
        <f>MROUND(V73+W73+(VLOOKUP((V73+W73),[1]PBill!$B$4:$D$13,3,TRUE)),5)</f>
        <v>1025</v>
      </c>
      <c r="Y73" s="21">
        <f>VLOOKUP((((115%*V73)+W73)/3),[1]PBill!$B$4:$D$13,3,TRUE)</f>
        <v>0</v>
      </c>
      <c r="Z73" s="21">
        <f t="shared" ref="Z73:Z146" si="28">(115%*V73)+W73+(3*Y73)</f>
        <v>1163.8499999999999</v>
      </c>
      <c r="AA73" s="21">
        <f t="shared" ref="AA73:AA146" si="29">MROUND((Z73/3),5)</f>
        <v>390</v>
      </c>
      <c r="AB73" s="21">
        <f t="shared" ref="AB73:AB146" si="30">MROUND((MIN((U73-1000),(U73*0.9))),10)</f>
        <v>2060</v>
      </c>
      <c r="AC73" s="21">
        <f t="shared" ref="AC73:AC146" si="31">MROUND((95%*AB73),10)</f>
        <v>1960</v>
      </c>
      <c r="AD73" s="13"/>
      <c r="AE73" s="21">
        <f t="shared" si="17"/>
        <v>2190</v>
      </c>
      <c r="AF73" s="21">
        <f t="shared" ref="AF73:AF146" si="32">MAX($D$194,(AE73*$D$193*1.0045))</f>
        <v>999</v>
      </c>
      <c r="AG73" s="21">
        <v>15</v>
      </c>
      <c r="AH73" s="21">
        <f>MROUND(AF73+AG73+(VLOOKUP((AF73+AG73),[1]PBill!$B$4:$D$13,3,TRUE)),5)</f>
        <v>1025</v>
      </c>
      <c r="AI73" s="21">
        <f>VLOOKUP((((115%*AF73)+AG73)/3),[1]PBill!$B$4:$D$13,3,TRUE)</f>
        <v>0</v>
      </c>
      <c r="AJ73" s="21">
        <f t="shared" ref="AJ73:AJ146" si="33">(115%*AF73)+AG73+(3*AI73)</f>
        <v>1163.8499999999999</v>
      </c>
      <c r="AK73" s="21">
        <f t="shared" si="18"/>
        <v>390</v>
      </c>
      <c r="AL73" s="21">
        <f t="shared" ref="AL73:AL146" si="34">MROUND((MIN((AE73-1000),(AE73*0.9))),10)</f>
        <v>1190</v>
      </c>
      <c r="AM73" s="22">
        <f t="shared" ref="AM73:AM146" si="35">MROUND((95%*AL73),10)</f>
        <v>1130</v>
      </c>
      <c r="AN73" s="13"/>
    </row>
    <row r="74" spans="1:40">
      <c r="A74" s="15">
        <v>72</v>
      </c>
      <c r="B74" s="16">
        <v>41487</v>
      </c>
      <c r="C74" s="23" t="s">
        <v>223</v>
      </c>
      <c r="D74" s="24" t="s">
        <v>224</v>
      </c>
      <c r="E74" s="23" t="s">
        <v>215</v>
      </c>
      <c r="F74" s="24" t="s">
        <v>225</v>
      </c>
      <c r="G74" s="24" t="s">
        <v>27</v>
      </c>
      <c r="H74" s="19">
        <v>8999</v>
      </c>
      <c r="I74" s="20">
        <f t="shared" si="20"/>
        <v>8540</v>
      </c>
      <c r="J74" s="13"/>
      <c r="K74" s="21">
        <f t="shared" si="21"/>
        <v>8999</v>
      </c>
      <c r="L74" s="21">
        <f t="shared" si="22"/>
        <v>899</v>
      </c>
      <c r="M74" s="21">
        <v>15</v>
      </c>
      <c r="N74" s="21">
        <f>MROUND(L74+M74+(VLOOKUP((L74+M74),[1]PBill!$B$4:$D$13,3,TRUE)),5)</f>
        <v>915</v>
      </c>
      <c r="O74" s="21">
        <f>VLOOKUP((((115%*L74)+M74)/3),[1]PBill!$B$4:$D$13,3,TRUE)</f>
        <v>0</v>
      </c>
      <c r="P74" s="21">
        <f t="shared" si="23"/>
        <v>1048.8499999999999</v>
      </c>
      <c r="Q74" s="21">
        <f t="shared" si="24"/>
        <v>350</v>
      </c>
      <c r="R74" s="21">
        <f t="shared" si="25"/>
        <v>7999</v>
      </c>
      <c r="S74" s="21">
        <f t="shared" si="26"/>
        <v>7600</v>
      </c>
      <c r="T74" s="13"/>
      <c r="U74" s="21">
        <f t="shared" si="19"/>
        <v>7870</v>
      </c>
      <c r="V74" s="21">
        <f t="shared" si="27"/>
        <v>999</v>
      </c>
      <c r="W74" s="21">
        <v>15</v>
      </c>
      <c r="X74" s="21">
        <f>MROUND(V74+W74+(VLOOKUP((V74+W74),[1]PBill!$B$4:$D$13,3,TRUE)),5)</f>
        <v>1025</v>
      </c>
      <c r="Y74" s="21">
        <f>VLOOKUP((((115%*V74)+W74)/3),[1]PBill!$B$4:$D$13,3,TRUE)</f>
        <v>0</v>
      </c>
      <c r="Z74" s="21">
        <f t="shared" si="28"/>
        <v>1163.8499999999999</v>
      </c>
      <c r="AA74" s="21">
        <f t="shared" si="29"/>
        <v>390</v>
      </c>
      <c r="AB74" s="21">
        <f t="shared" si="30"/>
        <v>6870</v>
      </c>
      <c r="AC74" s="21">
        <f t="shared" si="31"/>
        <v>6530</v>
      </c>
      <c r="AD74" s="13"/>
      <c r="AE74" s="21">
        <f t="shared" ref="AE74:AE147" si="36">MROUND(($D$196*H74),10)</f>
        <v>5620</v>
      </c>
      <c r="AF74" s="21">
        <f t="shared" si="32"/>
        <v>999</v>
      </c>
      <c r="AG74" s="21">
        <v>15</v>
      </c>
      <c r="AH74" s="21">
        <f>MROUND(AF74+AG74+(VLOOKUP((AF74+AG74),[1]PBill!$B$4:$D$13,3,TRUE)),5)</f>
        <v>1025</v>
      </c>
      <c r="AI74" s="21">
        <f>VLOOKUP((((115%*AF74)+AG74)/3),[1]PBill!$B$4:$D$13,3,TRUE)</f>
        <v>0</v>
      </c>
      <c r="AJ74" s="21">
        <f t="shared" si="33"/>
        <v>1163.8499999999999</v>
      </c>
      <c r="AK74" s="21">
        <f t="shared" si="18"/>
        <v>390</v>
      </c>
      <c r="AL74" s="21">
        <f t="shared" si="34"/>
        <v>4620</v>
      </c>
      <c r="AM74" s="22">
        <f t="shared" si="35"/>
        <v>4390</v>
      </c>
      <c r="AN74" s="13"/>
    </row>
    <row r="75" spans="1:40">
      <c r="A75" s="15">
        <v>73</v>
      </c>
      <c r="B75" s="16">
        <v>41487</v>
      </c>
      <c r="C75" s="23" t="s">
        <v>226</v>
      </c>
      <c r="D75" s="24" t="s">
        <v>227</v>
      </c>
      <c r="E75" s="23" t="s">
        <v>215</v>
      </c>
      <c r="F75" s="24" t="s">
        <v>228</v>
      </c>
      <c r="G75" s="24" t="s">
        <v>27</v>
      </c>
      <c r="H75" s="19">
        <v>6999</v>
      </c>
      <c r="I75" s="20">
        <f t="shared" si="20"/>
        <v>6640</v>
      </c>
      <c r="J75" s="13"/>
      <c r="K75" s="21">
        <f t="shared" si="21"/>
        <v>6999</v>
      </c>
      <c r="L75" s="21">
        <f t="shared" si="22"/>
        <v>899</v>
      </c>
      <c r="M75" s="21">
        <v>15</v>
      </c>
      <c r="N75" s="21">
        <f>MROUND(L75+M75+(VLOOKUP((L75+M75),[1]PBill!$B$4:$D$13,3,TRUE)),5)</f>
        <v>915</v>
      </c>
      <c r="O75" s="21">
        <f>VLOOKUP((((115%*L75)+M75)/3),[1]PBill!$B$4:$D$13,3,TRUE)</f>
        <v>0</v>
      </c>
      <c r="P75" s="21">
        <f t="shared" si="23"/>
        <v>1048.8499999999999</v>
      </c>
      <c r="Q75" s="21">
        <f t="shared" si="24"/>
        <v>350</v>
      </c>
      <c r="R75" s="21">
        <f t="shared" si="25"/>
        <v>5999</v>
      </c>
      <c r="S75" s="21">
        <f t="shared" si="26"/>
        <v>5700</v>
      </c>
      <c r="T75" s="13"/>
      <c r="U75" s="21">
        <f t="shared" si="19"/>
        <v>6120</v>
      </c>
      <c r="V75" s="21">
        <f t="shared" si="27"/>
        <v>999</v>
      </c>
      <c r="W75" s="21">
        <v>15</v>
      </c>
      <c r="X75" s="21">
        <f>MROUND(V75+W75+(VLOOKUP((V75+W75),[1]PBill!$B$4:$D$13,3,TRUE)),5)</f>
        <v>1025</v>
      </c>
      <c r="Y75" s="21">
        <f>VLOOKUP((((115%*V75)+W75)/3),[1]PBill!$B$4:$D$13,3,TRUE)</f>
        <v>0</v>
      </c>
      <c r="Z75" s="21">
        <f t="shared" si="28"/>
        <v>1163.8499999999999</v>
      </c>
      <c r="AA75" s="21">
        <f t="shared" si="29"/>
        <v>390</v>
      </c>
      <c r="AB75" s="21">
        <f t="shared" si="30"/>
        <v>5120</v>
      </c>
      <c r="AC75" s="21">
        <f t="shared" si="31"/>
        <v>4860</v>
      </c>
      <c r="AD75" s="13"/>
      <c r="AE75" s="21">
        <f t="shared" si="36"/>
        <v>4370</v>
      </c>
      <c r="AF75" s="21">
        <f t="shared" si="32"/>
        <v>999</v>
      </c>
      <c r="AG75" s="21">
        <v>15</v>
      </c>
      <c r="AH75" s="21">
        <f>MROUND(AF75+AG75+(VLOOKUP((AF75+AG75),[1]PBill!$B$4:$D$13,3,TRUE)),5)</f>
        <v>1025</v>
      </c>
      <c r="AI75" s="21">
        <f>VLOOKUP((((115%*AF75)+AG75)/3),[1]PBill!$B$4:$D$13,3,TRUE)</f>
        <v>0</v>
      </c>
      <c r="AJ75" s="21">
        <f t="shared" si="33"/>
        <v>1163.8499999999999</v>
      </c>
      <c r="AK75" s="21">
        <f t="shared" ref="AK75:AK148" si="37">MROUND((AJ75/3),5)</f>
        <v>390</v>
      </c>
      <c r="AL75" s="21">
        <f t="shared" si="34"/>
        <v>3370</v>
      </c>
      <c r="AM75" s="22">
        <f t="shared" si="35"/>
        <v>3200</v>
      </c>
      <c r="AN75" s="13"/>
    </row>
    <row r="76" spans="1:40">
      <c r="A76" s="15">
        <v>74</v>
      </c>
      <c r="B76" s="16">
        <v>41487</v>
      </c>
      <c r="C76" s="23" t="s">
        <v>229</v>
      </c>
      <c r="D76" s="24" t="s">
        <v>230</v>
      </c>
      <c r="E76" s="23" t="s">
        <v>215</v>
      </c>
      <c r="F76" s="24" t="s">
        <v>231</v>
      </c>
      <c r="G76" s="24" t="s">
        <v>27</v>
      </c>
      <c r="H76" s="19">
        <v>11499</v>
      </c>
      <c r="I76" s="20">
        <f t="shared" si="20"/>
        <v>10920</v>
      </c>
      <c r="J76" s="13"/>
      <c r="K76" s="21">
        <f t="shared" si="21"/>
        <v>11499</v>
      </c>
      <c r="L76" s="21">
        <f t="shared" si="22"/>
        <v>1097.3208224999998</v>
      </c>
      <c r="M76" s="21">
        <v>15</v>
      </c>
      <c r="N76" s="21">
        <f>MROUND(L76+M76+(VLOOKUP((L76+M76),[1]PBill!$B$4:$D$13,3,TRUE)),5)</f>
        <v>1125</v>
      </c>
      <c r="O76" s="21">
        <f>VLOOKUP((((115%*L76)+M76)/3),[1]PBill!$B$4:$D$13,3,TRUE)</f>
        <v>0</v>
      </c>
      <c r="P76" s="21">
        <f t="shared" si="23"/>
        <v>1276.9189458749997</v>
      </c>
      <c r="Q76" s="21">
        <f t="shared" si="24"/>
        <v>425</v>
      </c>
      <c r="R76" s="21">
        <f t="shared" si="25"/>
        <v>10349.1</v>
      </c>
      <c r="S76" s="21">
        <f t="shared" si="26"/>
        <v>9830</v>
      </c>
      <c r="T76" s="13"/>
      <c r="U76" s="21">
        <f t="shared" si="19"/>
        <v>10060</v>
      </c>
      <c r="V76" s="21">
        <f t="shared" si="27"/>
        <v>1010.5269999999999</v>
      </c>
      <c r="W76" s="21">
        <v>15</v>
      </c>
      <c r="X76" s="21">
        <f>MROUND(V76+W76+(VLOOKUP((V76+W76),[1]PBill!$B$4:$D$13,3,TRUE)),5)</f>
        <v>1035</v>
      </c>
      <c r="Y76" s="21">
        <f>VLOOKUP((((115%*V76)+W76)/3),[1]PBill!$B$4:$D$13,3,TRUE)</f>
        <v>0</v>
      </c>
      <c r="Z76" s="21">
        <f t="shared" si="28"/>
        <v>1177.1060499999999</v>
      </c>
      <c r="AA76" s="21">
        <f t="shared" si="29"/>
        <v>390</v>
      </c>
      <c r="AB76" s="21">
        <f t="shared" si="30"/>
        <v>9050</v>
      </c>
      <c r="AC76" s="21">
        <f t="shared" si="31"/>
        <v>8600</v>
      </c>
      <c r="AD76" s="13"/>
      <c r="AE76" s="21">
        <f t="shared" si="36"/>
        <v>7190</v>
      </c>
      <c r="AF76" s="21">
        <f t="shared" si="32"/>
        <v>999</v>
      </c>
      <c r="AG76" s="21">
        <v>15</v>
      </c>
      <c r="AH76" s="21">
        <f>MROUND(AF76+AG76+(VLOOKUP((AF76+AG76),[1]PBill!$B$4:$D$13,3,TRUE)),5)</f>
        <v>1025</v>
      </c>
      <c r="AI76" s="21">
        <f>VLOOKUP((((115%*AF76)+AG76)/3),[1]PBill!$B$4:$D$13,3,TRUE)</f>
        <v>0</v>
      </c>
      <c r="AJ76" s="21">
        <f t="shared" si="33"/>
        <v>1163.8499999999999</v>
      </c>
      <c r="AK76" s="21">
        <f t="shared" si="37"/>
        <v>390</v>
      </c>
      <c r="AL76" s="21">
        <f t="shared" si="34"/>
        <v>6190</v>
      </c>
      <c r="AM76" s="22">
        <f t="shared" si="35"/>
        <v>5880</v>
      </c>
      <c r="AN76" s="13"/>
    </row>
    <row r="77" spans="1:40">
      <c r="A77" s="15">
        <v>75</v>
      </c>
      <c r="B77" s="16">
        <v>41487</v>
      </c>
      <c r="C77" s="23" t="s">
        <v>232</v>
      </c>
      <c r="D77" s="24" t="s">
        <v>233</v>
      </c>
      <c r="E77" s="23" t="s">
        <v>215</v>
      </c>
      <c r="F77" s="24" t="s">
        <v>234</v>
      </c>
      <c r="G77" s="24" t="s">
        <v>27</v>
      </c>
      <c r="H77" s="19">
        <v>22999</v>
      </c>
      <c r="I77" s="20">
        <f t="shared" si="20"/>
        <v>21840</v>
      </c>
      <c r="J77" s="13"/>
      <c r="K77" s="21">
        <f t="shared" si="21"/>
        <v>22999</v>
      </c>
      <c r="L77" s="21">
        <f t="shared" si="22"/>
        <v>2194.7370725000001</v>
      </c>
      <c r="M77" s="21">
        <v>15</v>
      </c>
      <c r="N77" s="21">
        <f>MROUND(L77+M77+(VLOOKUP((L77+M77),[1]PBill!$B$4:$D$13,3,TRUE)),5)</f>
        <v>2220</v>
      </c>
      <c r="O77" s="21">
        <f>VLOOKUP((((115%*L77)+M77)/3),[1]PBill!$B$4:$D$13,3,TRUE)</f>
        <v>0</v>
      </c>
      <c r="P77" s="21">
        <f t="shared" si="23"/>
        <v>2538.9476333749999</v>
      </c>
      <c r="Q77" s="21">
        <f t="shared" si="24"/>
        <v>845</v>
      </c>
      <c r="R77" s="21">
        <f t="shared" si="25"/>
        <v>20699.100000000002</v>
      </c>
      <c r="S77" s="21">
        <f t="shared" si="26"/>
        <v>19660</v>
      </c>
      <c r="T77" s="13"/>
      <c r="U77" s="21">
        <f t="shared" si="19"/>
        <v>20120</v>
      </c>
      <c r="V77" s="21">
        <f t="shared" si="27"/>
        <v>2021.0539999999999</v>
      </c>
      <c r="W77" s="21">
        <v>15</v>
      </c>
      <c r="X77" s="21">
        <f>MROUND(V77+W77+(VLOOKUP((V77+W77),[1]PBill!$B$4:$D$13,3,TRUE)),5)</f>
        <v>2045</v>
      </c>
      <c r="Y77" s="21">
        <f>VLOOKUP((((115%*V77)+W77)/3),[1]PBill!$B$4:$D$13,3,TRUE)</f>
        <v>0</v>
      </c>
      <c r="Z77" s="21">
        <f t="shared" si="28"/>
        <v>2339.2120999999997</v>
      </c>
      <c r="AA77" s="21">
        <f t="shared" si="29"/>
        <v>780</v>
      </c>
      <c r="AB77" s="21">
        <f t="shared" si="30"/>
        <v>18110</v>
      </c>
      <c r="AC77" s="21">
        <f t="shared" si="31"/>
        <v>17200</v>
      </c>
      <c r="AD77" s="13"/>
      <c r="AE77" s="21">
        <f t="shared" si="36"/>
        <v>14370</v>
      </c>
      <c r="AF77" s="21">
        <f t="shared" si="32"/>
        <v>1443.4665</v>
      </c>
      <c r="AG77" s="21">
        <v>15</v>
      </c>
      <c r="AH77" s="21">
        <f>MROUND(AF77+AG77+(VLOOKUP((AF77+AG77),[1]PBill!$B$4:$D$13,3,TRUE)),5)</f>
        <v>1470</v>
      </c>
      <c r="AI77" s="21">
        <f>VLOOKUP((((115%*AF77)+AG77)/3),[1]PBill!$B$4:$D$13,3,TRUE)</f>
        <v>0</v>
      </c>
      <c r="AJ77" s="21">
        <f t="shared" si="33"/>
        <v>1674.9864749999999</v>
      </c>
      <c r="AK77" s="21">
        <f t="shared" si="37"/>
        <v>560</v>
      </c>
      <c r="AL77" s="21">
        <f t="shared" si="34"/>
        <v>12930</v>
      </c>
      <c r="AM77" s="22">
        <f t="shared" si="35"/>
        <v>12280</v>
      </c>
      <c r="AN77" s="13"/>
    </row>
    <row r="78" spans="1:40">
      <c r="A78" s="15">
        <v>76</v>
      </c>
      <c r="B78" s="16">
        <v>41487</v>
      </c>
      <c r="C78" s="23" t="s">
        <v>235</v>
      </c>
      <c r="D78" s="24" t="s">
        <v>236</v>
      </c>
      <c r="E78" s="23" t="s">
        <v>215</v>
      </c>
      <c r="F78" s="24" t="s">
        <v>237</v>
      </c>
      <c r="G78" s="24" t="s">
        <v>27</v>
      </c>
      <c r="H78" s="19">
        <v>5799</v>
      </c>
      <c r="I78" s="20">
        <f t="shared" si="20"/>
        <v>5500</v>
      </c>
      <c r="J78" s="13"/>
      <c r="K78" s="21">
        <f t="shared" si="21"/>
        <v>5799</v>
      </c>
      <c r="L78" s="21">
        <f t="shared" si="22"/>
        <v>899</v>
      </c>
      <c r="M78" s="21">
        <v>15</v>
      </c>
      <c r="N78" s="21">
        <f>MROUND(L78+M78+(VLOOKUP((L78+M78),[1]PBill!$B$4:$D$13,3,TRUE)),5)</f>
        <v>915</v>
      </c>
      <c r="O78" s="21">
        <f>VLOOKUP((((115%*L78)+M78)/3),[1]PBill!$B$4:$D$13,3,TRUE)</f>
        <v>0</v>
      </c>
      <c r="P78" s="21">
        <f t="shared" si="23"/>
        <v>1048.8499999999999</v>
      </c>
      <c r="Q78" s="21">
        <f t="shared" si="24"/>
        <v>350</v>
      </c>
      <c r="R78" s="21">
        <f t="shared" si="25"/>
        <v>4799</v>
      </c>
      <c r="S78" s="21">
        <f t="shared" si="26"/>
        <v>4560</v>
      </c>
      <c r="T78" s="13"/>
      <c r="U78" s="21">
        <f t="shared" si="19"/>
        <v>5070</v>
      </c>
      <c r="V78" s="21">
        <f t="shared" si="27"/>
        <v>999</v>
      </c>
      <c r="W78" s="21">
        <v>15</v>
      </c>
      <c r="X78" s="21">
        <f>MROUND(V78+W78+(VLOOKUP((V78+W78),[1]PBill!$B$4:$D$13,3,TRUE)),5)</f>
        <v>1025</v>
      </c>
      <c r="Y78" s="21">
        <f>VLOOKUP((((115%*V78)+W78)/3),[1]PBill!$B$4:$D$13,3,TRUE)</f>
        <v>0</v>
      </c>
      <c r="Z78" s="21">
        <f t="shared" si="28"/>
        <v>1163.8499999999999</v>
      </c>
      <c r="AA78" s="21">
        <f t="shared" si="29"/>
        <v>390</v>
      </c>
      <c r="AB78" s="21">
        <f t="shared" si="30"/>
        <v>4070</v>
      </c>
      <c r="AC78" s="21">
        <f t="shared" si="31"/>
        <v>3870</v>
      </c>
      <c r="AD78" s="13"/>
      <c r="AE78" s="21">
        <f t="shared" si="36"/>
        <v>3620</v>
      </c>
      <c r="AF78" s="21">
        <f t="shared" si="32"/>
        <v>999</v>
      </c>
      <c r="AG78" s="21">
        <v>15</v>
      </c>
      <c r="AH78" s="21">
        <f>MROUND(AF78+AG78+(VLOOKUP((AF78+AG78),[1]PBill!$B$4:$D$13,3,TRUE)),5)</f>
        <v>1025</v>
      </c>
      <c r="AI78" s="21">
        <f>VLOOKUP((((115%*AF78)+AG78)/3),[1]PBill!$B$4:$D$13,3,TRUE)</f>
        <v>0</v>
      </c>
      <c r="AJ78" s="21">
        <f t="shared" si="33"/>
        <v>1163.8499999999999</v>
      </c>
      <c r="AK78" s="21">
        <f t="shared" si="37"/>
        <v>390</v>
      </c>
      <c r="AL78" s="21">
        <f t="shared" si="34"/>
        <v>2620</v>
      </c>
      <c r="AM78" s="22">
        <f t="shared" si="35"/>
        <v>2490</v>
      </c>
      <c r="AN78" s="13"/>
    </row>
    <row r="79" spans="1:40">
      <c r="A79" s="15">
        <v>77</v>
      </c>
      <c r="B79" s="16">
        <v>41518</v>
      </c>
      <c r="C79" s="17" t="s">
        <v>238</v>
      </c>
      <c r="D79" s="18" t="s">
        <v>239</v>
      </c>
      <c r="E79" s="23" t="s">
        <v>215</v>
      </c>
      <c r="F79" s="18" t="s">
        <v>240</v>
      </c>
      <c r="G79" s="18" t="s">
        <v>27</v>
      </c>
      <c r="H79" s="19">
        <v>3799</v>
      </c>
      <c r="I79" s="20">
        <f t="shared" si="20"/>
        <v>3600</v>
      </c>
      <c r="J79" s="13"/>
      <c r="K79" s="21">
        <f t="shared" si="21"/>
        <v>3799</v>
      </c>
      <c r="L79" s="21">
        <f t="shared" si="22"/>
        <v>899</v>
      </c>
      <c r="M79" s="21">
        <v>15</v>
      </c>
      <c r="N79" s="21">
        <f>MROUND(L79+M79+(VLOOKUP((L79+M79),[1]PBill!$B$4:$D$13,3,TRUE)),5)</f>
        <v>915</v>
      </c>
      <c r="O79" s="21">
        <f>VLOOKUP((((115%*L79)+M79)/3),[1]PBill!$B$4:$D$13,3,TRUE)</f>
        <v>0</v>
      </c>
      <c r="P79" s="21">
        <f t="shared" si="23"/>
        <v>1048.8499999999999</v>
      </c>
      <c r="Q79" s="21">
        <f t="shared" si="24"/>
        <v>350</v>
      </c>
      <c r="R79" s="21">
        <f t="shared" si="25"/>
        <v>2799</v>
      </c>
      <c r="S79" s="21">
        <f t="shared" si="26"/>
        <v>2660</v>
      </c>
      <c r="T79" s="13"/>
      <c r="U79" s="21">
        <f t="shared" si="19"/>
        <v>3320</v>
      </c>
      <c r="V79" s="21">
        <f t="shared" si="27"/>
        <v>999</v>
      </c>
      <c r="W79" s="21">
        <v>15</v>
      </c>
      <c r="X79" s="21">
        <f>MROUND(V79+W79+(VLOOKUP((V79+W79),[1]PBill!$B$4:$D$13,3,TRUE)),5)</f>
        <v>1025</v>
      </c>
      <c r="Y79" s="21">
        <f>VLOOKUP((((115%*V79)+W79)/3),[1]PBill!$B$4:$D$13,3,TRUE)</f>
        <v>0</v>
      </c>
      <c r="Z79" s="21">
        <f t="shared" si="28"/>
        <v>1163.8499999999999</v>
      </c>
      <c r="AA79" s="21">
        <f t="shared" si="29"/>
        <v>390</v>
      </c>
      <c r="AB79" s="21">
        <f t="shared" si="30"/>
        <v>2320</v>
      </c>
      <c r="AC79" s="21">
        <f t="shared" si="31"/>
        <v>2200</v>
      </c>
      <c r="AD79" s="13"/>
      <c r="AE79" s="21">
        <f t="shared" si="36"/>
        <v>2370</v>
      </c>
      <c r="AF79" s="21">
        <f t="shared" si="32"/>
        <v>999</v>
      </c>
      <c r="AG79" s="21">
        <v>15</v>
      </c>
      <c r="AH79" s="21">
        <f>MROUND(AF79+AG79+(VLOOKUP((AF79+AG79),[1]PBill!$B$4:$D$13,3,TRUE)),5)</f>
        <v>1025</v>
      </c>
      <c r="AI79" s="21">
        <f>VLOOKUP((((115%*AF79)+AG79)/3),[1]PBill!$B$4:$D$13,3,TRUE)</f>
        <v>0</v>
      </c>
      <c r="AJ79" s="21">
        <f t="shared" si="33"/>
        <v>1163.8499999999999</v>
      </c>
      <c r="AK79" s="21">
        <f t="shared" si="37"/>
        <v>390</v>
      </c>
      <c r="AL79" s="21">
        <f t="shared" si="34"/>
        <v>1370</v>
      </c>
      <c r="AM79" s="22">
        <f t="shared" si="35"/>
        <v>1300</v>
      </c>
      <c r="AN79" s="13"/>
    </row>
    <row r="80" spans="1:40">
      <c r="A80" s="15">
        <v>78</v>
      </c>
      <c r="B80" s="16">
        <v>41487</v>
      </c>
      <c r="C80" s="23" t="s">
        <v>241</v>
      </c>
      <c r="D80" s="24" t="s">
        <v>242</v>
      </c>
      <c r="E80" s="23" t="s">
        <v>215</v>
      </c>
      <c r="F80" s="24" t="s">
        <v>243</v>
      </c>
      <c r="G80" s="24" t="s">
        <v>27</v>
      </c>
      <c r="H80" s="19">
        <v>4599</v>
      </c>
      <c r="I80" s="20">
        <f t="shared" si="20"/>
        <v>4360</v>
      </c>
      <c r="J80" s="13"/>
      <c r="K80" s="21">
        <f t="shared" si="21"/>
        <v>4599</v>
      </c>
      <c r="L80" s="21">
        <f t="shared" si="22"/>
        <v>899</v>
      </c>
      <c r="M80" s="21">
        <v>15</v>
      </c>
      <c r="N80" s="21">
        <f>MROUND(L80+M80+(VLOOKUP((L80+M80),[1]PBill!$B$4:$D$13,3,TRUE)),5)</f>
        <v>915</v>
      </c>
      <c r="O80" s="21">
        <f>VLOOKUP((((115%*L80)+M80)/3),[1]PBill!$B$4:$D$13,3,TRUE)</f>
        <v>0</v>
      </c>
      <c r="P80" s="21">
        <f t="shared" si="23"/>
        <v>1048.8499999999999</v>
      </c>
      <c r="Q80" s="21">
        <f t="shared" si="24"/>
        <v>350</v>
      </c>
      <c r="R80" s="21">
        <f t="shared" si="25"/>
        <v>3599</v>
      </c>
      <c r="S80" s="21">
        <f t="shared" si="26"/>
        <v>3420</v>
      </c>
      <c r="T80" s="13"/>
      <c r="U80" s="21">
        <f t="shared" si="19"/>
        <v>4020</v>
      </c>
      <c r="V80" s="21">
        <f t="shared" si="27"/>
        <v>999</v>
      </c>
      <c r="W80" s="21">
        <v>15</v>
      </c>
      <c r="X80" s="21">
        <f>MROUND(V80+W80+(VLOOKUP((V80+W80),[1]PBill!$B$4:$D$13,3,TRUE)),5)</f>
        <v>1025</v>
      </c>
      <c r="Y80" s="21">
        <f>VLOOKUP((((115%*V80)+W80)/3),[1]PBill!$B$4:$D$13,3,TRUE)</f>
        <v>0</v>
      </c>
      <c r="Z80" s="21">
        <f t="shared" si="28"/>
        <v>1163.8499999999999</v>
      </c>
      <c r="AA80" s="21">
        <f t="shared" si="29"/>
        <v>390</v>
      </c>
      <c r="AB80" s="21">
        <f t="shared" si="30"/>
        <v>3020</v>
      </c>
      <c r="AC80" s="21">
        <f t="shared" si="31"/>
        <v>2870</v>
      </c>
      <c r="AD80" s="13"/>
      <c r="AE80" s="21">
        <f t="shared" si="36"/>
        <v>2870</v>
      </c>
      <c r="AF80" s="21">
        <f t="shared" si="32"/>
        <v>999</v>
      </c>
      <c r="AG80" s="21">
        <v>15</v>
      </c>
      <c r="AH80" s="21">
        <f>MROUND(AF80+AG80+(VLOOKUP((AF80+AG80),[1]PBill!$B$4:$D$13,3,TRUE)),5)</f>
        <v>1025</v>
      </c>
      <c r="AI80" s="21">
        <f>VLOOKUP((((115%*AF80)+AG80)/3),[1]PBill!$B$4:$D$13,3,TRUE)</f>
        <v>0</v>
      </c>
      <c r="AJ80" s="21">
        <f t="shared" si="33"/>
        <v>1163.8499999999999</v>
      </c>
      <c r="AK80" s="21">
        <f t="shared" si="37"/>
        <v>390</v>
      </c>
      <c r="AL80" s="21">
        <f t="shared" si="34"/>
        <v>1870</v>
      </c>
      <c r="AM80" s="22">
        <f t="shared" si="35"/>
        <v>1780</v>
      </c>
      <c r="AN80" s="13"/>
    </row>
    <row r="81" spans="1:40">
      <c r="A81" s="15">
        <v>79</v>
      </c>
      <c r="B81" s="16">
        <v>41518</v>
      </c>
      <c r="C81" s="17" t="s">
        <v>244</v>
      </c>
      <c r="D81" s="18" t="s">
        <v>245</v>
      </c>
      <c r="E81" s="23" t="s">
        <v>215</v>
      </c>
      <c r="F81" s="18" t="s">
        <v>121</v>
      </c>
      <c r="G81" s="18" t="s">
        <v>27</v>
      </c>
      <c r="H81" s="19">
        <v>5299</v>
      </c>
      <c r="I81" s="20">
        <f t="shared" si="20"/>
        <v>5030</v>
      </c>
      <c r="J81" s="13"/>
      <c r="K81" s="21">
        <f t="shared" si="21"/>
        <v>5299</v>
      </c>
      <c r="L81" s="21">
        <f t="shared" si="22"/>
        <v>899</v>
      </c>
      <c r="M81" s="21">
        <v>15</v>
      </c>
      <c r="N81" s="21">
        <f>MROUND(L81+M81+(VLOOKUP((L81+M81),[1]PBill!$B$4:$D$13,3,TRUE)),5)</f>
        <v>915</v>
      </c>
      <c r="O81" s="21">
        <f>VLOOKUP((((115%*L81)+M81)/3),[1]PBill!$B$4:$D$13,3,TRUE)</f>
        <v>0</v>
      </c>
      <c r="P81" s="21">
        <f t="shared" si="23"/>
        <v>1048.8499999999999</v>
      </c>
      <c r="Q81" s="21">
        <f t="shared" si="24"/>
        <v>350</v>
      </c>
      <c r="R81" s="21">
        <f t="shared" si="25"/>
        <v>4299</v>
      </c>
      <c r="S81" s="21">
        <f t="shared" si="26"/>
        <v>4080</v>
      </c>
      <c r="T81" s="13"/>
      <c r="U81" s="21">
        <f t="shared" si="19"/>
        <v>4640</v>
      </c>
      <c r="V81" s="21">
        <f t="shared" si="27"/>
        <v>999</v>
      </c>
      <c r="W81" s="21">
        <v>15</v>
      </c>
      <c r="X81" s="21">
        <f>MROUND(V81+W81+(VLOOKUP((V81+W81),[1]PBill!$B$4:$D$13,3,TRUE)),5)</f>
        <v>1025</v>
      </c>
      <c r="Y81" s="21">
        <f>VLOOKUP((((115%*V81)+W81)/3),[1]PBill!$B$4:$D$13,3,TRUE)</f>
        <v>0</v>
      </c>
      <c r="Z81" s="21">
        <f t="shared" si="28"/>
        <v>1163.8499999999999</v>
      </c>
      <c r="AA81" s="21">
        <f t="shared" si="29"/>
        <v>390</v>
      </c>
      <c r="AB81" s="21">
        <f t="shared" si="30"/>
        <v>3640</v>
      </c>
      <c r="AC81" s="21">
        <f t="shared" si="31"/>
        <v>3460</v>
      </c>
      <c r="AD81" s="13"/>
      <c r="AE81" s="21">
        <f t="shared" si="36"/>
        <v>3310</v>
      </c>
      <c r="AF81" s="21">
        <f t="shared" si="32"/>
        <v>999</v>
      </c>
      <c r="AG81" s="21">
        <v>15</v>
      </c>
      <c r="AH81" s="21">
        <f>MROUND(AF81+AG81+(VLOOKUP((AF81+AG81),[1]PBill!$B$4:$D$13,3,TRUE)),5)</f>
        <v>1025</v>
      </c>
      <c r="AI81" s="21">
        <f>VLOOKUP((((115%*AF81)+AG81)/3),[1]PBill!$B$4:$D$13,3,TRUE)</f>
        <v>0</v>
      </c>
      <c r="AJ81" s="21">
        <f t="shared" si="33"/>
        <v>1163.8499999999999</v>
      </c>
      <c r="AK81" s="21">
        <f t="shared" si="37"/>
        <v>390</v>
      </c>
      <c r="AL81" s="21">
        <f t="shared" si="34"/>
        <v>2310</v>
      </c>
      <c r="AM81" s="22">
        <f t="shared" si="35"/>
        <v>2190</v>
      </c>
      <c r="AN81" s="13"/>
    </row>
    <row r="82" spans="1:40">
      <c r="A82" s="15">
        <v>80</v>
      </c>
      <c r="B82" s="16">
        <v>41518</v>
      </c>
      <c r="C82" s="17" t="s">
        <v>246</v>
      </c>
      <c r="D82" s="18" t="s">
        <v>247</v>
      </c>
      <c r="E82" s="23" t="s">
        <v>215</v>
      </c>
      <c r="F82" s="18" t="s">
        <v>248</v>
      </c>
      <c r="G82" s="18" t="s">
        <v>27</v>
      </c>
      <c r="H82" s="19">
        <v>5299</v>
      </c>
      <c r="I82" s="20">
        <f t="shared" si="20"/>
        <v>5030</v>
      </c>
      <c r="J82" s="13"/>
      <c r="K82" s="21">
        <f t="shared" si="21"/>
        <v>5299</v>
      </c>
      <c r="L82" s="21">
        <f t="shared" si="22"/>
        <v>899</v>
      </c>
      <c r="M82" s="21">
        <v>15</v>
      </c>
      <c r="N82" s="21">
        <f>MROUND(L82+M82+(VLOOKUP((L82+M82),[1]PBill!$B$4:$D$13,3,TRUE)),5)</f>
        <v>915</v>
      </c>
      <c r="O82" s="21">
        <f>VLOOKUP((((115%*L82)+M82)/3),[1]PBill!$B$4:$D$13,3,TRUE)</f>
        <v>0</v>
      </c>
      <c r="P82" s="21">
        <f t="shared" si="23"/>
        <v>1048.8499999999999</v>
      </c>
      <c r="Q82" s="21">
        <f t="shared" si="24"/>
        <v>350</v>
      </c>
      <c r="R82" s="21">
        <f t="shared" si="25"/>
        <v>4299</v>
      </c>
      <c r="S82" s="21">
        <f t="shared" si="26"/>
        <v>4080</v>
      </c>
      <c r="T82" s="13"/>
      <c r="U82" s="21">
        <f t="shared" si="19"/>
        <v>4640</v>
      </c>
      <c r="V82" s="21">
        <f t="shared" si="27"/>
        <v>999</v>
      </c>
      <c r="W82" s="21">
        <v>15</v>
      </c>
      <c r="X82" s="21">
        <f>MROUND(V82+W82+(VLOOKUP((V82+W82),[1]PBill!$B$4:$D$13,3,TRUE)),5)</f>
        <v>1025</v>
      </c>
      <c r="Y82" s="21">
        <f>VLOOKUP((((115%*V82)+W82)/3),[1]PBill!$B$4:$D$13,3,TRUE)</f>
        <v>0</v>
      </c>
      <c r="Z82" s="21">
        <f t="shared" si="28"/>
        <v>1163.8499999999999</v>
      </c>
      <c r="AA82" s="21">
        <f t="shared" si="29"/>
        <v>390</v>
      </c>
      <c r="AB82" s="21">
        <f t="shared" si="30"/>
        <v>3640</v>
      </c>
      <c r="AC82" s="21">
        <f t="shared" si="31"/>
        <v>3460</v>
      </c>
      <c r="AD82" s="13"/>
      <c r="AE82" s="21">
        <f t="shared" si="36"/>
        <v>3310</v>
      </c>
      <c r="AF82" s="21">
        <f t="shared" si="32"/>
        <v>999</v>
      </c>
      <c r="AG82" s="21">
        <v>15</v>
      </c>
      <c r="AH82" s="21">
        <f>MROUND(AF82+AG82+(VLOOKUP((AF82+AG82),[1]PBill!$B$4:$D$13,3,TRUE)),5)</f>
        <v>1025</v>
      </c>
      <c r="AI82" s="21">
        <f>VLOOKUP((((115%*AF82)+AG82)/3),[1]PBill!$B$4:$D$13,3,TRUE)</f>
        <v>0</v>
      </c>
      <c r="AJ82" s="21">
        <f t="shared" si="33"/>
        <v>1163.8499999999999</v>
      </c>
      <c r="AK82" s="21">
        <f t="shared" si="37"/>
        <v>390</v>
      </c>
      <c r="AL82" s="21">
        <f t="shared" si="34"/>
        <v>2310</v>
      </c>
      <c r="AM82" s="22">
        <f t="shared" si="35"/>
        <v>2190</v>
      </c>
      <c r="AN82" s="13"/>
    </row>
    <row r="83" spans="1:40">
      <c r="A83" s="15">
        <v>81</v>
      </c>
      <c r="B83" s="16">
        <v>41518</v>
      </c>
      <c r="C83" s="17" t="s">
        <v>249</v>
      </c>
      <c r="D83" s="18" t="s">
        <v>250</v>
      </c>
      <c r="E83" s="23" t="s">
        <v>215</v>
      </c>
      <c r="F83" s="18" t="s">
        <v>251</v>
      </c>
      <c r="G83" s="18" t="s">
        <v>27</v>
      </c>
      <c r="H83" s="19">
        <v>5699</v>
      </c>
      <c r="I83" s="20">
        <f t="shared" si="20"/>
        <v>5410</v>
      </c>
      <c r="J83" s="13"/>
      <c r="K83" s="21">
        <f t="shared" si="21"/>
        <v>5699</v>
      </c>
      <c r="L83" s="21">
        <f t="shared" si="22"/>
        <v>899</v>
      </c>
      <c r="M83" s="21">
        <v>15</v>
      </c>
      <c r="N83" s="21">
        <f>MROUND(L83+M83+(VLOOKUP((L83+M83),[1]PBill!$B$4:$D$13,3,TRUE)),5)</f>
        <v>915</v>
      </c>
      <c r="O83" s="21">
        <f>VLOOKUP((((115%*L83)+M83)/3),[1]PBill!$B$4:$D$13,3,TRUE)</f>
        <v>0</v>
      </c>
      <c r="P83" s="21">
        <f t="shared" si="23"/>
        <v>1048.8499999999999</v>
      </c>
      <c r="Q83" s="21">
        <f t="shared" si="24"/>
        <v>350</v>
      </c>
      <c r="R83" s="21">
        <f t="shared" si="25"/>
        <v>4699</v>
      </c>
      <c r="S83" s="21">
        <f t="shared" si="26"/>
        <v>4460</v>
      </c>
      <c r="T83" s="13"/>
      <c r="U83" s="21">
        <f t="shared" si="19"/>
        <v>4990</v>
      </c>
      <c r="V83" s="21">
        <f t="shared" si="27"/>
        <v>999</v>
      </c>
      <c r="W83" s="21">
        <v>15</v>
      </c>
      <c r="X83" s="21">
        <f>MROUND(V83+W83+(VLOOKUP((V83+W83),[1]PBill!$B$4:$D$13,3,TRUE)),5)</f>
        <v>1025</v>
      </c>
      <c r="Y83" s="21">
        <f>VLOOKUP((((115%*V83)+W83)/3),[1]PBill!$B$4:$D$13,3,TRUE)</f>
        <v>0</v>
      </c>
      <c r="Z83" s="21">
        <f t="shared" si="28"/>
        <v>1163.8499999999999</v>
      </c>
      <c r="AA83" s="21">
        <f t="shared" si="29"/>
        <v>390</v>
      </c>
      <c r="AB83" s="21">
        <f t="shared" si="30"/>
        <v>3990</v>
      </c>
      <c r="AC83" s="21">
        <f t="shared" si="31"/>
        <v>3790</v>
      </c>
      <c r="AD83" s="13"/>
      <c r="AE83" s="21">
        <f t="shared" si="36"/>
        <v>3560</v>
      </c>
      <c r="AF83" s="21">
        <f t="shared" si="32"/>
        <v>999</v>
      </c>
      <c r="AG83" s="21">
        <v>15</v>
      </c>
      <c r="AH83" s="21">
        <f>MROUND(AF83+AG83+(VLOOKUP((AF83+AG83),[1]PBill!$B$4:$D$13,3,TRUE)),5)</f>
        <v>1025</v>
      </c>
      <c r="AI83" s="21">
        <f>VLOOKUP((((115%*AF83)+AG83)/3),[1]PBill!$B$4:$D$13,3,TRUE)</f>
        <v>0</v>
      </c>
      <c r="AJ83" s="21">
        <f t="shared" si="33"/>
        <v>1163.8499999999999</v>
      </c>
      <c r="AK83" s="21">
        <f t="shared" si="37"/>
        <v>390</v>
      </c>
      <c r="AL83" s="21">
        <f t="shared" si="34"/>
        <v>2560</v>
      </c>
      <c r="AM83" s="22">
        <f t="shared" si="35"/>
        <v>2430</v>
      </c>
      <c r="AN83" s="13"/>
    </row>
    <row r="84" spans="1:40">
      <c r="A84" s="15">
        <v>82</v>
      </c>
      <c r="B84" s="16">
        <v>41518</v>
      </c>
      <c r="C84" s="17" t="s">
        <v>252</v>
      </c>
      <c r="D84" s="18" t="s">
        <v>253</v>
      </c>
      <c r="E84" s="23" t="s">
        <v>215</v>
      </c>
      <c r="F84" s="18" t="s">
        <v>254</v>
      </c>
      <c r="G84" s="18" t="s">
        <v>27</v>
      </c>
      <c r="H84" s="19">
        <v>6399</v>
      </c>
      <c r="I84" s="20">
        <f t="shared" si="20"/>
        <v>6070</v>
      </c>
      <c r="J84" s="13"/>
      <c r="K84" s="21">
        <f t="shared" si="21"/>
        <v>6399</v>
      </c>
      <c r="L84" s="21">
        <f t="shared" si="22"/>
        <v>899</v>
      </c>
      <c r="M84" s="21">
        <v>15</v>
      </c>
      <c r="N84" s="21">
        <f>MROUND(L84+M84+(VLOOKUP((L84+M84),[1]PBill!$B$4:$D$13,3,TRUE)),5)</f>
        <v>915</v>
      </c>
      <c r="O84" s="21">
        <f>VLOOKUP((((115%*L84)+M84)/3),[1]PBill!$B$4:$D$13,3,TRUE)</f>
        <v>0</v>
      </c>
      <c r="P84" s="21">
        <f t="shared" si="23"/>
        <v>1048.8499999999999</v>
      </c>
      <c r="Q84" s="21">
        <f t="shared" si="24"/>
        <v>350</v>
      </c>
      <c r="R84" s="21">
        <f t="shared" si="25"/>
        <v>5399</v>
      </c>
      <c r="S84" s="21">
        <f t="shared" si="26"/>
        <v>5130</v>
      </c>
      <c r="T84" s="13"/>
      <c r="U84" s="21">
        <f t="shared" si="19"/>
        <v>5600</v>
      </c>
      <c r="V84" s="21">
        <f t="shared" si="27"/>
        <v>999</v>
      </c>
      <c r="W84" s="21">
        <v>15</v>
      </c>
      <c r="X84" s="21">
        <f>MROUND(V84+W84+(VLOOKUP((V84+W84),[1]PBill!$B$4:$D$13,3,TRUE)),5)</f>
        <v>1025</v>
      </c>
      <c r="Y84" s="21">
        <f>VLOOKUP((((115%*V84)+W84)/3),[1]PBill!$B$4:$D$13,3,TRUE)</f>
        <v>0</v>
      </c>
      <c r="Z84" s="21">
        <f t="shared" si="28"/>
        <v>1163.8499999999999</v>
      </c>
      <c r="AA84" s="21">
        <f t="shared" si="29"/>
        <v>390</v>
      </c>
      <c r="AB84" s="21">
        <f t="shared" si="30"/>
        <v>4600</v>
      </c>
      <c r="AC84" s="21">
        <f t="shared" si="31"/>
        <v>4370</v>
      </c>
      <c r="AD84" s="13"/>
      <c r="AE84" s="21">
        <f t="shared" si="36"/>
        <v>4000</v>
      </c>
      <c r="AF84" s="21">
        <f t="shared" si="32"/>
        <v>999</v>
      </c>
      <c r="AG84" s="21">
        <v>15</v>
      </c>
      <c r="AH84" s="21">
        <f>MROUND(AF84+AG84+(VLOOKUP((AF84+AG84),[1]PBill!$B$4:$D$13,3,TRUE)),5)</f>
        <v>1025</v>
      </c>
      <c r="AI84" s="21">
        <f>VLOOKUP((((115%*AF84)+AG84)/3),[1]PBill!$B$4:$D$13,3,TRUE)</f>
        <v>0</v>
      </c>
      <c r="AJ84" s="21">
        <f t="shared" si="33"/>
        <v>1163.8499999999999</v>
      </c>
      <c r="AK84" s="21">
        <f t="shared" si="37"/>
        <v>390</v>
      </c>
      <c r="AL84" s="21">
        <f t="shared" si="34"/>
        <v>3000</v>
      </c>
      <c r="AM84" s="22">
        <f t="shared" si="35"/>
        <v>2850</v>
      </c>
      <c r="AN84" s="13"/>
    </row>
    <row r="85" spans="1:40">
      <c r="A85" s="15">
        <v>83</v>
      </c>
      <c r="B85" s="16">
        <v>41487</v>
      </c>
      <c r="C85" s="23" t="s">
        <v>255</v>
      </c>
      <c r="D85" s="24" t="s">
        <v>256</v>
      </c>
      <c r="E85" s="23" t="s">
        <v>215</v>
      </c>
      <c r="F85" s="24" t="s">
        <v>257</v>
      </c>
      <c r="G85" s="24" t="s">
        <v>27</v>
      </c>
      <c r="H85" s="19">
        <v>6599</v>
      </c>
      <c r="I85" s="20">
        <f t="shared" si="20"/>
        <v>6260</v>
      </c>
      <c r="J85" s="13"/>
      <c r="K85" s="21">
        <f t="shared" si="21"/>
        <v>6599</v>
      </c>
      <c r="L85" s="21">
        <f t="shared" si="22"/>
        <v>899</v>
      </c>
      <c r="M85" s="21">
        <v>15</v>
      </c>
      <c r="N85" s="21">
        <f>MROUND(L85+M85+(VLOOKUP((L85+M85),[1]PBill!$B$4:$D$13,3,TRUE)),5)</f>
        <v>915</v>
      </c>
      <c r="O85" s="21">
        <f>VLOOKUP((((115%*L85)+M85)/3),[1]PBill!$B$4:$D$13,3,TRUE)</f>
        <v>0</v>
      </c>
      <c r="P85" s="21">
        <f t="shared" si="23"/>
        <v>1048.8499999999999</v>
      </c>
      <c r="Q85" s="21">
        <f t="shared" si="24"/>
        <v>350</v>
      </c>
      <c r="R85" s="21">
        <f t="shared" si="25"/>
        <v>5599</v>
      </c>
      <c r="S85" s="21">
        <f t="shared" si="26"/>
        <v>5320</v>
      </c>
      <c r="T85" s="13"/>
      <c r="U85" s="21">
        <f t="shared" si="19"/>
        <v>5770</v>
      </c>
      <c r="V85" s="21">
        <f t="shared" si="27"/>
        <v>999</v>
      </c>
      <c r="W85" s="21">
        <v>15</v>
      </c>
      <c r="X85" s="21">
        <f>MROUND(V85+W85+(VLOOKUP((V85+W85),[1]PBill!$B$4:$D$13,3,TRUE)),5)</f>
        <v>1025</v>
      </c>
      <c r="Y85" s="21">
        <f>VLOOKUP((((115%*V85)+W85)/3),[1]PBill!$B$4:$D$13,3,TRUE)</f>
        <v>0</v>
      </c>
      <c r="Z85" s="21">
        <f t="shared" si="28"/>
        <v>1163.8499999999999</v>
      </c>
      <c r="AA85" s="21">
        <f t="shared" si="29"/>
        <v>390</v>
      </c>
      <c r="AB85" s="21">
        <f t="shared" si="30"/>
        <v>4770</v>
      </c>
      <c r="AC85" s="21">
        <f t="shared" si="31"/>
        <v>4530</v>
      </c>
      <c r="AD85" s="13"/>
      <c r="AE85" s="21">
        <f t="shared" si="36"/>
        <v>4120</v>
      </c>
      <c r="AF85" s="21">
        <f t="shared" si="32"/>
        <v>999</v>
      </c>
      <c r="AG85" s="21">
        <v>15</v>
      </c>
      <c r="AH85" s="21">
        <f>MROUND(AF85+AG85+(VLOOKUP((AF85+AG85),[1]PBill!$B$4:$D$13,3,TRUE)),5)</f>
        <v>1025</v>
      </c>
      <c r="AI85" s="21">
        <f>VLOOKUP((((115%*AF85)+AG85)/3),[1]PBill!$B$4:$D$13,3,TRUE)</f>
        <v>0</v>
      </c>
      <c r="AJ85" s="21">
        <f t="shared" si="33"/>
        <v>1163.8499999999999</v>
      </c>
      <c r="AK85" s="21">
        <f t="shared" si="37"/>
        <v>390</v>
      </c>
      <c r="AL85" s="21">
        <f t="shared" si="34"/>
        <v>3120</v>
      </c>
      <c r="AM85" s="22">
        <f t="shared" si="35"/>
        <v>2960</v>
      </c>
      <c r="AN85" s="13"/>
    </row>
    <row r="86" spans="1:40">
      <c r="A86" s="15">
        <v>84</v>
      </c>
      <c r="B86" s="16">
        <v>41487</v>
      </c>
      <c r="C86" s="23" t="s">
        <v>258</v>
      </c>
      <c r="D86" s="24" t="s">
        <v>259</v>
      </c>
      <c r="E86" s="23" t="s">
        <v>215</v>
      </c>
      <c r="F86" s="24" t="s">
        <v>260</v>
      </c>
      <c r="G86" s="24" t="s">
        <v>27</v>
      </c>
      <c r="H86" s="19">
        <v>8999</v>
      </c>
      <c r="I86" s="20">
        <f t="shared" si="20"/>
        <v>8540</v>
      </c>
      <c r="J86" s="13"/>
      <c r="K86" s="21">
        <f t="shared" si="21"/>
        <v>8999</v>
      </c>
      <c r="L86" s="21">
        <f t="shared" si="22"/>
        <v>899</v>
      </c>
      <c r="M86" s="21">
        <v>15</v>
      </c>
      <c r="N86" s="21">
        <f>MROUND(L86+M86+(VLOOKUP((L86+M86),[1]PBill!$B$4:$D$13,3,TRUE)),5)</f>
        <v>915</v>
      </c>
      <c r="O86" s="21">
        <f>VLOOKUP((((115%*L86)+M86)/3),[1]PBill!$B$4:$D$13,3,TRUE)</f>
        <v>0</v>
      </c>
      <c r="P86" s="21">
        <f t="shared" si="23"/>
        <v>1048.8499999999999</v>
      </c>
      <c r="Q86" s="21">
        <f t="shared" si="24"/>
        <v>350</v>
      </c>
      <c r="R86" s="21">
        <f t="shared" si="25"/>
        <v>7999</v>
      </c>
      <c r="S86" s="21">
        <f t="shared" si="26"/>
        <v>7600</v>
      </c>
      <c r="T86" s="13"/>
      <c r="U86" s="21">
        <f t="shared" si="19"/>
        <v>7870</v>
      </c>
      <c r="V86" s="21">
        <f t="shared" si="27"/>
        <v>999</v>
      </c>
      <c r="W86" s="21">
        <v>15</v>
      </c>
      <c r="X86" s="21">
        <f>MROUND(V86+W86+(VLOOKUP((V86+W86),[1]PBill!$B$4:$D$13,3,TRUE)),5)</f>
        <v>1025</v>
      </c>
      <c r="Y86" s="21">
        <f>VLOOKUP((((115%*V86)+W86)/3),[1]PBill!$B$4:$D$13,3,TRUE)</f>
        <v>0</v>
      </c>
      <c r="Z86" s="21">
        <f t="shared" si="28"/>
        <v>1163.8499999999999</v>
      </c>
      <c r="AA86" s="21">
        <f t="shared" si="29"/>
        <v>390</v>
      </c>
      <c r="AB86" s="21">
        <f t="shared" si="30"/>
        <v>6870</v>
      </c>
      <c r="AC86" s="21">
        <f t="shared" si="31"/>
        <v>6530</v>
      </c>
      <c r="AD86" s="13"/>
      <c r="AE86" s="21">
        <f t="shared" si="36"/>
        <v>5620</v>
      </c>
      <c r="AF86" s="21">
        <f t="shared" si="32"/>
        <v>999</v>
      </c>
      <c r="AG86" s="21">
        <v>15</v>
      </c>
      <c r="AH86" s="21">
        <f>MROUND(AF86+AG86+(VLOOKUP((AF86+AG86),[1]PBill!$B$4:$D$13,3,TRUE)),5)</f>
        <v>1025</v>
      </c>
      <c r="AI86" s="21">
        <f>VLOOKUP((((115%*AF86)+AG86)/3),[1]PBill!$B$4:$D$13,3,TRUE)</f>
        <v>0</v>
      </c>
      <c r="AJ86" s="21">
        <f t="shared" si="33"/>
        <v>1163.8499999999999</v>
      </c>
      <c r="AK86" s="21">
        <f t="shared" si="37"/>
        <v>390</v>
      </c>
      <c r="AL86" s="21">
        <f t="shared" si="34"/>
        <v>4620</v>
      </c>
      <c r="AM86" s="22">
        <f t="shared" si="35"/>
        <v>4390</v>
      </c>
      <c r="AN86" s="13"/>
    </row>
    <row r="87" spans="1:40">
      <c r="A87" s="15">
        <v>85</v>
      </c>
      <c r="B87" s="16">
        <v>41487</v>
      </c>
      <c r="C87" s="23" t="s">
        <v>261</v>
      </c>
      <c r="D87" s="24" t="s">
        <v>262</v>
      </c>
      <c r="E87" s="23" t="s">
        <v>215</v>
      </c>
      <c r="F87" s="24" t="s">
        <v>263</v>
      </c>
      <c r="G87" s="24" t="s">
        <v>27</v>
      </c>
      <c r="H87" s="19">
        <v>5499</v>
      </c>
      <c r="I87" s="20">
        <f t="shared" si="20"/>
        <v>5220</v>
      </c>
      <c r="J87" s="13"/>
      <c r="K87" s="21">
        <f t="shared" si="21"/>
        <v>5499</v>
      </c>
      <c r="L87" s="21">
        <f t="shared" si="22"/>
        <v>899</v>
      </c>
      <c r="M87" s="21">
        <v>15</v>
      </c>
      <c r="N87" s="21">
        <f>MROUND(L87+M87+(VLOOKUP((L87+M87),[1]PBill!$B$4:$D$13,3,TRUE)),5)</f>
        <v>915</v>
      </c>
      <c r="O87" s="21">
        <f>VLOOKUP((((115%*L87)+M87)/3),[1]PBill!$B$4:$D$13,3,TRUE)</f>
        <v>0</v>
      </c>
      <c r="P87" s="21">
        <f t="shared" si="23"/>
        <v>1048.8499999999999</v>
      </c>
      <c r="Q87" s="21">
        <f t="shared" si="24"/>
        <v>350</v>
      </c>
      <c r="R87" s="21">
        <f t="shared" si="25"/>
        <v>4499</v>
      </c>
      <c r="S87" s="21">
        <f t="shared" si="26"/>
        <v>4270</v>
      </c>
      <c r="T87" s="13"/>
      <c r="U87" s="21">
        <f t="shared" si="19"/>
        <v>4810</v>
      </c>
      <c r="V87" s="21">
        <f t="shared" si="27"/>
        <v>999</v>
      </c>
      <c r="W87" s="21">
        <v>15</v>
      </c>
      <c r="X87" s="21">
        <f>MROUND(V87+W87+(VLOOKUP((V87+W87),[1]PBill!$B$4:$D$13,3,TRUE)),5)</f>
        <v>1025</v>
      </c>
      <c r="Y87" s="21">
        <f>VLOOKUP((((115%*V87)+W87)/3),[1]PBill!$B$4:$D$13,3,TRUE)</f>
        <v>0</v>
      </c>
      <c r="Z87" s="21">
        <f t="shared" si="28"/>
        <v>1163.8499999999999</v>
      </c>
      <c r="AA87" s="21">
        <f t="shared" si="29"/>
        <v>390</v>
      </c>
      <c r="AB87" s="21">
        <f t="shared" si="30"/>
        <v>3810</v>
      </c>
      <c r="AC87" s="21">
        <f t="shared" si="31"/>
        <v>3620</v>
      </c>
      <c r="AD87" s="13"/>
      <c r="AE87" s="21">
        <f t="shared" si="36"/>
        <v>3440</v>
      </c>
      <c r="AF87" s="21">
        <f t="shared" si="32"/>
        <v>999</v>
      </c>
      <c r="AG87" s="21">
        <v>15</v>
      </c>
      <c r="AH87" s="21">
        <f>MROUND(AF87+AG87+(VLOOKUP((AF87+AG87),[1]PBill!$B$4:$D$13,3,TRUE)),5)</f>
        <v>1025</v>
      </c>
      <c r="AI87" s="21">
        <f>VLOOKUP((((115%*AF87)+AG87)/3),[1]PBill!$B$4:$D$13,3,TRUE)</f>
        <v>0</v>
      </c>
      <c r="AJ87" s="21">
        <f t="shared" si="33"/>
        <v>1163.8499999999999</v>
      </c>
      <c r="AK87" s="21">
        <f t="shared" si="37"/>
        <v>390</v>
      </c>
      <c r="AL87" s="21">
        <f t="shared" si="34"/>
        <v>2440</v>
      </c>
      <c r="AM87" s="22">
        <f t="shared" si="35"/>
        <v>2320</v>
      </c>
      <c r="AN87" s="13"/>
    </row>
    <row r="88" spans="1:40">
      <c r="A88" s="15">
        <v>86</v>
      </c>
      <c r="B88" s="16">
        <v>41548</v>
      </c>
      <c r="C88" s="23" t="s">
        <v>264</v>
      </c>
      <c r="D88" s="24" t="s">
        <v>265</v>
      </c>
      <c r="E88" s="23" t="s">
        <v>215</v>
      </c>
      <c r="F88" s="24">
        <v>180</v>
      </c>
      <c r="G88" s="24" t="s">
        <v>27</v>
      </c>
      <c r="H88" s="19">
        <v>1999</v>
      </c>
      <c r="I88" s="20">
        <f>FLOOR((H88*0.95),10)</f>
        <v>1890</v>
      </c>
      <c r="J88" s="13"/>
      <c r="K88" s="21">
        <f>H88</f>
        <v>1999</v>
      </c>
      <c r="L88" s="21">
        <f>MAX($D$192,(K88*$D$191*1.0045))</f>
        <v>899</v>
      </c>
      <c r="M88" s="21">
        <v>15</v>
      </c>
      <c r="N88" s="21">
        <f>L88+M88+(VLOOKUP((L88+M88),[1]PBill!$B$4:$D$13,3,TRUE))</f>
        <v>914</v>
      </c>
      <c r="O88" s="21">
        <f>VLOOKUP((((115%*L88)+M88)/3),[1]PBill!$B$4:$D$13,3,TRUE)</f>
        <v>0</v>
      </c>
      <c r="P88" s="21">
        <f>(115%*L88)+M88+(3*O88)</f>
        <v>1048.8499999999999</v>
      </c>
      <c r="Q88" s="21">
        <f>P88/3</f>
        <v>349.61666666666662</v>
      </c>
      <c r="R88" s="21">
        <f>MIN((K88-1000),(K88*0.9))</f>
        <v>999</v>
      </c>
      <c r="S88" s="21">
        <f>MROUND((95%*R88),10)</f>
        <v>950</v>
      </c>
      <c r="T88" s="13"/>
      <c r="U88" s="21">
        <f>MROUND(($D$195*H88),10)</f>
        <v>1750</v>
      </c>
      <c r="V88" s="21">
        <f>MAX($D$194,(U88*$D$193*1.0045))</f>
        <v>999</v>
      </c>
      <c r="W88" s="21">
        <v>15</v>
      </c>
      <c r="X88" s="21">
        <f>V88+W88+(VLOOKUP(V88,[1]PBill!$B$4:$D$13,3,TRUE))</f>
        <v>1014</v>
      </c>
      <c r="Y88" s="21">
        <f>VLOOKUP((((115%*V88)+W88)/3),[1]PBill!$B$4:$D$13,3,TRUE)</f>
        <v>0</v>
      </c>
      <c r="Z88" s="21">
        <f>(115%*V88)+W88+(3*Y88)</f>
        <v>1163.8499999999999</v>
      </c>
      <c r="AA88" s="21">
        <f>Z88/3</f>
        <v>387.95</v>
      </c>
      <c r="AB88" s="21">
        <f>MROUND((MIN((U88-1000),(U88*0.9))),10)</f>
        <v>750</v>
      </c>
      <c r="AC88" s="21">
        <f>MROUND((95%*AB88),10)</f>
        <v>710</v>
      </c>
      <c r="AD88" s="13"/>
      <c r="AE88" s="21">
        <f>MROUND(($D$196*H88),10)</f>
        <v>1250</v>
      </c>
      <c r="AF88" s="21">
        <f>MAX($D$194,(AE88*$D$193*1.0045))</f>
        <v>999</v>
      </c>
      <c r="AG88" s="21">
        <v>15</v>
      </c>
      <c r="AH88" s="21">
        <f>AF88+AG88+(VLOOKUP((AF88+AG88),[1]PBill!$B$4:$D$13,3,TRUE))</f>
        <v>1025</v>
      </c>
      <c r="AI88" s="21">
        <f>VLOOKUP((((115%*AF88)+AG88)/3),[1]PBill!$B$4:$D$13,3,TRUE)</f>
        <v>0</v>
      </c>
      <c r="AJ88" s="21">
        <f>(115%*AF88)+AG88+(3*AI88)</f>
        <v>1163.8499999999999</v>
      </c>
      <c r="AK88" s="21">
        <f>AJ88/3</f>
        <v>387.95</v>
      </c>
      <c r="AL88" s="21">
        <f>MROUND((MIN((AE88-1000),(AE88*0.9))),10)</f>
        <v>250</v>
      </c>
      <c r="AM88" s="22">
        <f>MROUND((95%*AL88),10)</f>
        <v>240</v>
      </c>
      <c r="AN88" s="13"/>
    </row>
    <row r="89" spans="1:40">
      <c r="A89" s="15">
        <v>87</v>
      </c>
      <c r="B89" s="16">
        <v>41548</v>
      </c>
      <c r="C89" s="23" t="s">
        <v>266</v>
      </c>
      <c r="D89" s="24" t="s">
        <v>267</v>
      </c>
      <c r="E89" s="23" t="s">
        <v>215</v>
      </c>
      <c r="F89" s="24" t="s">
        <v>268</v>
      </c>
      <c r="G89" s="24" t="s">
        <v>27</v>
      </c>
      <c r="H89" s="19">
        <v>2299</v>
      </c>
      <c r="I89" s="20">
        <f>FLOOR((H89*0.95),10)</f>
        <v>2180</v>
      </c>
      <c r="J89" s="13"/>
      <c r="K89" s="21">
        <f>H89</f>
        <v>2299</v>
      </c>
      <c r="L89" s="21">
        <f>MAX($D$192,(K89*$D$191*1.0045))</f>
        <v>899</v>
      </c>
      <c r="M89" s="21">
        <v>15</v>
      </c>
      <c r="N89" s="21">
        <f>L89+M89+(VLOOKUP((L89+M89),[1]PBill!$B$4:$D$13,3,TRUE))</f>
        <v>914</v>
      </c>
      <c r="O89" s="21">
        <f>VLOOKUP((((115%*L89)+M89)/3),[1]PBill!$B$4:$D$13,3,TRUE)</f>
        <v>0</v>
      </c>
      <c r="P89" s="21">
        <f>(115%*L89)+M89+(3*O89)</f>
        <v>1048.8499999999999</v>
      </c>
      <c r="Q89" s="21">
        <f>P89/3</f>
        <v>349.61666666666662</v>
      </c>
      <c r="R89" s="21">
        <f>MIN((K89-1000),(K89*0.9))</f>
        <v>1299</v>
      </c>
      <c r="S89" s="21">
        <f>MROUND((95%*R89),10)</f>
        <v>1230</v>
      </c>
      <c r="T89" s="13"/>
      <c r="U89" s="21">
        <f>MROUND(($D$195*H89),10)</f>
        <v>2010</v>
      </c>
      <c r="V89" s="21">
        <f>MAX($D$194,(U89*$D$193*1.0045))</f>
        <v>999</v>
      </c>
      <c r="W89" s="21">
        <v>15</v>
      </c>
      <c r="X89" s="21">
        <f>V89+W89+(VLOOKUP(V89,[1]PBill!$B$4:$D$13,3,TRUE))</f>
        <v>1014</v>
      </c>
      <c r="Y89" s="21">
        <f>VLOOKUP((((115%*V89)+W89)/3),[1]PBill!$B$4:$D$13,3,TRUE)</f>
        <v>0</v>
      </c>
      <c r="Z89" s="21">
        <f>(115%*V89)+W89+(3*Y89)</f>
        <v>1163.8499999999999</v>
      </c>
      <c r="AA89" s="21">
        <f>Z89/3</f>
        <v>387.95</v>
      </c>
      <c r="AB89" s="21">
        <f>MROUND((MIN((U89-1000),(U89*0.9))),10)</f>
        <v>1010</v>
      </c>
      <c r="AC89" s="21">
        <f>MROUND((95%*AB89),10)</f>
        <v>960</v>
      </c>
      <c r="AD89" s="13"/>
      <c r="AE89" s="21">
        <f>MROUND(($D$196*H89),10)</f>
        <v>1440</v>
      </c>
      <c r="AF89" s="21">
        <f>MAX($D$194,(AE89*$D$193*1.0045))</f>
        <v>999</v>
      </c>
      <c r="AG89" s="21">
        <v>15</v>
      </c>
      <c r="AH89" s="21">
        <f>AF89+AG89+(VLOOKUP((AF89+AG89),[1]PBill!$B$4:$D$13,3,TRUE))</f>
        <v>1025</v>
      </c>
      <c r="AI89" s="21">
        <f>VLOOKUP((((115%*AF89)+AG89)/3),[1]PBill!$B$4:$D$13,3,TRUE)</f>
        <v>0</v>
      </c>
      <c r="AJ89" s="21">
        <f>(115%*AF89)+AG89+(3*AI89)</f>
        <v>1163.8499999999999</v>
      </c>
      <c r="AK89" s="21">
        <f>AJ89/3</f>
        <v>387.95</v>
      </c>
      <c r="AL89" s="21">
        <f>MROUND((MIN((AE89-1000),(AE89*0.9))),10)</f>
        <v>440</v>
      </c>
      <c r="AM89" s="22">
        <f>MROUND((95%*AL89),10)</f>
        <v>420</v>
      </c>
      <c r="AN89" s="13"/>
    </row>
    <row r="90" spans="1:40">
      <c r="A90" s="15">
        <v>88</v>
      </c>
      <c r="B90" s="16">
        <v>41548</v>
      </c>
      <c r="C90" s="17" t="s">
        <v>269</v>
      </c>
      <c r="D90" s="18" t="s">
        <v>270</v>
      </c>
      <c r="E90" s="23" t="s">
        <v>215</v>
      </c>
      <c r="F90" s="18">
        <v>106</v>
      </c>
      <c r="G90" s="18" t="s">
        <v>27</v>
      </c>
      <c r="H90" s="19">
        <v>1999</v>
      </c>
      <c r="I90" s="20">
        <f>FLOOR((H90*0.95),10)</f>
        <v>1890</v>
      </c>
      <c r="J90" s="13"/>
      <c r="K90" s="21">
        <f>H90</f>
        <v>1999</v>
      </c>
      <c r="L90" s="21">
        <f>MAX($D$192,(K90*$D$191*1.0045))</f>
        <v>899</v>
      </c>
      <c r="M90" s="21">
        <v>15</v>
      </c>
      <c r="N90" s="21">
        <f>L90+M90+(VLOOKUP((L90+M90),[1]PBill!$B$4:$D$13,3,TRUE))</f>
        <v>914</v>
      </c>
      <c r="O90" s="21">
        <f>VLOOKUP((((115%*L90)+M90)/3),[1]PBill!$B$4:$D$13,3,TRUE)</f>
        <v>0</v>
      </c>
      <c r="P90" s="21">
        <f>(115%*L90)+M90+(3*O90)</f>
        <v>1048.8499999999999</v>
      </c>
      <c r="Q90" s="21">
        <f t="shared" ref="Q90:Q92" si="38">P90/3</f>
        <v>349.61666666666662</v>
      </c>
      <c r="R90" s="21">
        <f>MIN((K90-1000),(K90*0.9))</f>
        <v>999</v>
      </c>
      <c r="S90" s="21">
        <f t="shared" ref="S90:S92" si="39">MROUND((95%*R90),10)</f>
        <v>950</v>
      </c>
      <c r="T90" s="13"/>
      <c r="U90" s="21">
        <f>MROUND(($D$195*H90),10)</f>
        <v>1750</v>
      </c>
      <c r="V90" s="21">
        <f>MAX($D$194,(U90*$D$193*1.0045))</f>
        <v>999</v>
      </c>
      <c r="W90" s="21">
        <v>15</v>
      </c>
      <c r="X90" s="21">
        <f>V90+W90+(VLOOKUP((V90+W90),[1]PBill!$B$4:$D$13,3,TRUE))</f>
        <v>1025</v>
      </c>
      <c r="Y90" s="21">
        <f>VLOOKUP((((115%*V90)+W90)/3),[1]PBill!$B$4:$D$13,3,TRUE)</f>
        <v>0</v>
      </c>
      <c r="Z90" s="21">
        <f>(115%*V90)+W90+(3*Y90)</f>
        <v>1163.8499999999999</v>
      </c>
      <c r="AA90" s="21">
        <f t="shared" ref="AA90:AA92" si="40">Z90/3</f>
        <v>387.95</v>
      </c>
      <c r="AB90" s="21">
        <f>MROUND((MIN((U90-1000),(U90*0.9))),10)</f>
        <v>750</v>
      </c>
      <c r="AC90" s="21">
        <f>MROUND((95%*AB90),10)</f>
        <v>710</v>
      </c>
      <c r="AD90" s="13"/>
      <c r="AE90" s="21">
        <f>MROUND(($D$196*H90),10)</f>
        <v>1250</v>
      </c>
      <c r="AF90" s="21">
        <f>MAX($D$194,(AE90*$D$193*1.0045))</f>
        <v>999</v>
      </c>
      <c r="AG90" s="21">
        <v>15</v>
      </c>
      <c r="AH90" s="21">
        <f>AF90+AG90+(VLOOKUP((AF90+AG90),[1]PBill!$B$4:$D$13,3,TRUE))</f>
        <v>1025</v>
      </c>
      <c r="AI90" s="21">
        <f>VLOOKUP((((115%*AF90)+AG90)/3),[1]PBill!$B$4:$D$13,3,TRUE)</f>
        <v>0</v>
      </c>
      <c r="AJ90" s="21">
        <f>(115%*AF90)+AG90+(3*AI90)</f>
        <v>1163.8499999999999</v>
      </c>
      <c r="AK90" s="21">
        <f t="shared" ref="AK90:AK92" si="41">AJ90/3</f>
        <v>387.95</v>
      </c>
      <c r="AL90" s="21">
        <f>MROUND((MIN((AE90-1000),(AE90*0.9))),10)</f>
        <v>250</v>
      </c>
      <c r="AM90" s="22">
        <f>MROUND((95%*AL90),10)</f>
        <v>240</v>
      </c>
      <c r="AN90" s="13"/>
    </row>
    <row r="91" spans="1:40">
      <c r="A91" s="15">
        <v>89</v>
      </c>
      <c r="B91" s="16">
        <v>41548</v>
      </c>
      <c r="C91" s="17" t="s">
        <v>271</v>
      </c>
      <c r="D91" s="18" t="s">
        <v>272</v>
      </c>
      <c r="E91" s="23" t="s">
        <v>215</v>
      </c>
      <c r="F91" s="18">
        <v>212</v>
      </c>
      <c r="G91" s="18" t="s">
        <v>27</v>
      </c>
      <c r="H91" s="19">
        <v>2499</v>
      </c>
      <c r="I91" s="20">
        <f>FLOOR((H91*0.95),10)</f>
        <v>2370</v>
      </c>
      <c r="J91" s="13"/>
      <c r="K91" s="21">
        <f>H91</f>
        <v>2499</v>
      </c>
      <c r="L91" s="21">
        <f>MAX($D$192,(K91*$D$191*1.0045))</f>
        <v>899</v>
      </c>
      <c r="M91" s="21">
        <v>15</v>
      </c>
      <c r="N91" s="21">
        <f>L91+M91+(VLOOKUP((L91+M91),[1]PBill!$B$4:$D$13,3,TRUE))</f>
        <v>914</v>
      </c>
      <c r="O91" s="21">
        <f>VLOOKUP((((115%*L91)+M91)/3),[1]PBill!$B$4:$D$13,3,TRUE)</f>
        <v>0</v>
      </c>
      <c r="P91" s="21">
        <f>(115%*L91)+M91+(3*O91)</f>
        <v>1048.8499999999999</v>
      </c>
      <c r="Q91" s="21">
        <f t="shared" si="38"/>
        <v>349.61666666666662</v>
      </c>
      <c r="R91" s="21">
        <f>MIN((K91-1000),(K91*0.9))</f>
        <v>1499</v>
      </c>
      <c r="S91" s="21">
        <f t="shared" si="39"/>
        <v>1420</v>
      </c>
      <c r="T91" s="13"/>
      <c r="U91" s="21">
        <f>MROUND(($D$195*H91),10)</f>
        <v>2190</v>
      </c>
      <c r="V91" s="21">
        <f>MAX($D$194,(U91*$D$193*1.0045))</f>
        <v>999</v>
      </c>
      <c r="W91" s="21">
        <v>15</v>
      </c>
      <c r="X91" s="21">
        <f>V91+W91+(VLOOKUP((V91+W91),[1]PBill!$B$4:$D$13,3,TRUE))</f>
        <v>1025</v>
      </c>
      <c r="Y91" s="21">
        <f>VLOOKUP((((115%*V91)+W91)/3),[1]PBill!$B$4:$D$13,3,TRUE)</f>
        <v>0</v>
      </c>
      <c r="Z91" s="21">
        <f>(115%*V91)+W91+(3*Y91)</f>
        <v>1163.8499999999999</v>
      </c>
      <c r="AA91" s="21">
        <f t="shared" si="40"/>
        <v>387.95</v>
      </c>
      <c r="AB91" s="21">
        <f>MROUND((MIN((U91-1000),(U91*0.9))),10)</f>
        <v>1190</v>
      </c>
      <c r="AC91" s="21">
        <f>MROUND((95%*AB91),10)</f>
        <v>1130</v>
      </c>
      <c r="AD91" s="13"/>
      <c r="AE91" s="21">
        <f>MROUND(($D$196*H91),10)</f>
        <v>1560</v>
      </c>
      <c r="AF91" s="21">
        <f>MAX($D$194,(AE91*$D$193*1.0045))</f>
        <v>999</v>
      </c>
      <c r="AG91" s="21">
        <v>15</v>
      </c>
      <c r="AH91" s="21">
        <f>AF91+AG91+(VLOOKUP((AF91+AG91),[1]PBill!$B$4:$D$13,3,TRUE))</f>
        <v>1025</v>
      </c>
      <c r="AI91" s="21">
        <f>VLOOKUP((((115%*AF91)+AG91)/3),[1]PBill!$B$4:$D$13,3,TRUE)</f>
        <v>0</v>
      </c>
      <c r="AJ91" s="21">
        <f>(115%*AF91)+AG91+(3*AI91)</f>
        <v>1163.8499999999999</v>
      </c>
      <c r="AK91" s="21">
        <f t="shared" si="41"/>
        <v>387.95</v>
      </c>
      <c r="AL91" s="21">
        <f>MROUND((MIN((AE91-1000),(AE91*0.9))),10)</f>
        <v>560</v>
      </c>
      <c r="AM91" s="22">
        <f>MROUND((95%*AL91),10)</f>
        <v>530</v>
      </c>
      <c r="AN91" s="13"/>
    </row>
    <row r="92" spans="1:40">
      <c r="A92" s="15">
        <v>90</v>
      </c>
      <c r="B92" s="16">
        <v>41548</v>
      </c>
      <c r="C92" s="17" t="s">
        <v>273</v>
      </c>
      <c r="D92" s="18" t="s">
        <v>274</v>
      </c>
      <c r="E92" s="23" t="s">
        <v>215</v>
      </c>
      <c r="F92" s="18" t="s">
        <v>275</v>
      </c>
      <c r="G92" s="18" t="s">
        <v>27</v>
      </c>
      <c r="H92" s="19">
        <v>2299</v>
      </c>
      <c r="I92" s="20">
        <f>FLOOR((H92*0.95),10)</f>
        <v>2180</v>
      </c>
      <c r="J92" s="13"/>
      <c r="K92" s="21">
        <f>H92</f>
        <v>2299</v>
      </c>
      <c r="L92" s="21">
        <f>MAX($D$192,(K92*$D$191*1.0045))</f>
        <v>899</v>
      </c>
      <c r="M92" s="21">
        <v>15</v>
      </c>
      <c r="N92" s="21">
        <f>L92+M92+(VLOOKUP((L92+M92),[1]PBill!$B$4:$D$13,3,TRUE))</f>
        <v>914</v>
      </c>
      <c r="O92" s="21">
        <f>VLOOKUP((((115%*L92)+M92)/3),[1]PBill!$B$4:$D$13,3,TRUE)</f>
        <v>0</v>
      </c>
      <c r="P92" s="21">
        <f>(115%*L92)+M92+(3*O92)</f>
        <v>1048.8499999999999</v>
      </c>
      <c r="Q92" s="21">
        <f t="shared" si="38"/>
        <v>349.61666666666662</v>
      </c>
      <c r="R92" s="21">
        <f>MIN((K92-1000),(K92*0.9))</f>
        <v>1299</v>
      </c>
      <c r="S92" s="21">
        <f t="shared" si="39"/>
        <v>1230</v>
      </c>
      <c r="T92" s="13"/>
      <c r="U92" s="21">
        <f>MROUND(($D$195*H92),10)</f>
        <v>2010</v>
      </c>
      <c r="V92" s="21">
        <f>MAX($D$194,(U92*$D$193*1.0045))</f>
        <v>999</v>
      </c>
      <c r="W92" s="21">
        <v>15</v>
      </c>
      <c r="X92" s="21">
        <f>V92+W92+(VLOOKUP((V92+W92),[1]PBill!$B$4:$D$13,3,TRUE))</f>
        <v>1025</v>
      </c>
      <c r="Y92" s="21">
        <f>VLOOKUP((((115%*V92)+W92)/3),[1]PBill!$B$4:$D$13,3,TRUE)</f>
        <v>0</v>
      </c>
      <c r="Z92" s="21">
        <f>(115%*V92)+W92+(3*Y92)</f>
        <v>1163.8499999999999</v>
      </c>
      <c r="AA92" s="21">
        <f t="shared" si="40"/>
        <v>387.95</v>
      </c>
      <c r="AB92" s="21">
        <f>MROUND((MIN((U92-1000),(U92*0.9))),10)</f>
        <v>1010</v>
      </c>
      <c r="AC92" s="21">
        <f>MROUND((95%*AB92),10)</f>
        <v>960</v>
      </c>
      <c r="AD92" s="13"/>
      <c r="AE92" s="21">
        <f>MROUND(($D$196*H92),10)</f>
        <v>1440</v>
      </c>
      <c r="AF92" s="21">
        <f>MAX($D$194,(AE92*$D$193*1.0045))</f>
        <v>999</v>
      </c>
      <c r="AG92" s="21">
        <v>15</v>
      </c>
      <c r="AH92" s="21">
        <f>AF92+AG92+(VLOOKUP((AF92+AG92),[1]PBill!$B$4:$D$13,3,TRUE))</f>
        <v>1025</v>
      </c>
      <c r="AI92" s="21">
        <f>VLOOKUP((((115%*AF92)+AG92)/3),[1]PBill!$B$4:$D$13,3,TRUE)</f>
        <v>0</v>
      </c>
      <c r="AJ92" s="21">
        <f>(115%*AF92)+AG92+(3*AI92)</f>
        <v>1163.8499999999999</v>
      </c>
      <c r="AK92" s="21">
        <f t="shared" si="41"/>
        <v>387.95</v>
      </c>
      <c r="AL92" s="21">
        <f>MROUND((MIN((AE92-1000),(AE92*0.9))),10)</f>
        <v>440</v>
      </c>
      <c r="AM92" s="22">
        <f>MROUND((95%*AL92),10)</f>
        <v>420</v>
      </c>
      <c r="AN92" s="13"/>
    </row>
    <row r="93" spans="1:40">
      <c r="A93" s="15">
        <v>91</v>
      </c>
      <c r="B93" s="16">
        <v>41487</v>
      </c>
      <c r="C93" s="23" t="s">
        <v>276</v>
      </c>
      <c r="D93" s="24" t="s">
        <v>277</v>
      </c>
      <c r="E93" s="23" t="s">
        <v>278</v>
      </c>
      <c r="F93" s="24" t="s">
        <v>279</v>
      </c>
      <c r="G93" s="24" t="s">
        <v>27</v>
      </c>
      <c r="H93" s="19">
        <v>39999</v>
      </c>
      <c r="I93" s="20">
        <f t="shared" si="20"/>
        <v>37990</v>
      </c>
      <c r="J93" s="13"/>
      <c r="K93" s="21">
        <f t="shared" si="21"/>
        <v>39999</v>
      </c>
      <c r="L93" s="21">
        <f t="shared" si="22"/>
        <v>3817.0045725</v>
      </c>
      <c r="M93" s="21">
        <v>15</v>
      </c>
      <c r="N93" s="21">
        <f>MROUND(L93+M93+(VLOOKUP((L93+M93),[1]PBill!$B$4:$D$13,3,TRUE)),5)</f>
        <v>3865</v>
      </c>
      <c r="O93" s="21">
        <f>VLOOKUP((((115%*L93)+M93)/3),[1]PBill!$B$4:$D$13,3,TRUE)</f>
        <v>11</v>
      </c>
      <c r="P93" s="21">
        <f t="shared" si="23"/>
        <v>4437.5552583749995</v>
      </c>
      <c r="Q93" s="21">
        <f t="shared" si="24"/>
        <v>1480</v>
      </c>
      <c r="R93" s="21">
        <f t="shared" si="25"/>
        <v>35999.1</v>
      </c>
      <c r="S93" s="21">
        <f t="shared" si="26"/>
        <v>34200</v>
      </c>
      <c r="T93" s="13"/>
      <c r="U93" s="21">
        <f t="shared" si="19"/>
        <v>35000</v>
      </c>
      <c r="V93" s="21">
        <f t="shared" si="27"/>
        <v>3515.75</v>
      </c>
      <c r="W93" s="21">
        <v>15</v>
      </c>
      <c r="X93" s="21">
        <f>MROUND(V93+W93+(VLOOKUP((V93+W93),[1]PBill!$B$4:$D$13,3,TRUE)),5)</f>
        <v>3565</v>
      </c>
      <c r="Y93" s="21">
        <f>VLOOKUP((((115%*V93)+W93)/3),[1]PBill!$B$4:$D$13,3,TRUE)</f>
        <v>11</v>
      </c>
      <c r="Z93" s="21">
        <f t="shared" si="28"/>
        <v>4091.1124999999997</v>
      </c>
      <c r="AA93" s="21">
        <f t="shared" si="29"/>
        <v>1365</v>
      </c>
      <c r="AB93" s="21">
        <f t="shared" si="30"/>
        <v>31500</v>
      </c>
      <c r="AC93" s="21">
        <f t="shared" si="31"/>
        <v>29930</v>
      </c>
      <c r="AD93" s="13"/>
      <c r="AE93" s="21">
        <f t="shared" si="36"/>
        <v>25000</v>
      </c>
      <c r="AF93" s="21">
        <f t="shared" si="32"/>
        <v>2511.25</v>
      </c>
      <c r="AG93" s="21">
        <v>15</v>
      </c>
      <c r="AH93" s="21">
        <f>MROUND(AF93+AG93+(VLOOKUP((AF93+AG93),[1]PBill!$B$4:$D$13,3,TRUE)),5)</f>
        <v>2560</v>
      </c>
      <c r="AI93" s="21">
        <f>VLOOKUP((((115%*AF93)+AG93)/3),[1]PBill!$B$4:$D$13,3,TRUE)</f>
        <v>0</v>
      </c>
      <c r="AJ93" s="21">
        <f t="shared" si="33"/>
        <v>2902.9375</v>
      </c>
      <c r="AK93" s="21">
        <f t="shared" si="37"/>
        <v>970</v>
      </c>
      <c r="AL93" s="21">
        <f t="shared" si="34"/>
        <v>22500</v>
      </c>
      <c r="AM93" s="22">
        <f t="shared" si="35"/>
        <v>21380</v>
      </c>
      <c r="AN93" s="13"/>
    </row>
    <row r="94" spans="1:40">
      <c r="A94" s="15">
        <v>92</v>
      </c>
      <c r="B94" s="16">
        <v>41518</v>
      </c>
      <c r="C94" s="17" t="s">
        <v>280</v>
      </c>
      <c r="D94" s="18" t="s">
        <v>281</v>
      </c>
      <c r="E94" s="17" t="s">
        <v>278</v>
      </c>
      <c r="F94" s="18" t="s">
        <v>282</v>
      </c>
      <c r="G94" s="18" t="s">
        <v>27</v>
      </c>
      <c r="H94" s="19">
        <v>11499</v>
      </c>
      <c r="I94" s="20">
        <f t="shared" si="20"/>
        <v>10920</v>
      </c>
      <c r="J94" s="13"/>
      <c r="K94" s="21">
        <f t="shared" si="21"/>
        <v>11499</v>
      </c>
      <c r="L94" s="21">
        <f t="shared" si="22"/>
        <v>1097.3208224999998</v>
      </c>
      <c r="M94" s="21">
        <v>15</v>
      </c>
      <c r="N94" s="21">
        <f>MROUND(L94+M94+(VLOOKUP((L94+M94),[1]PBill!$B$4:$D$13,3,TRUE)),5)</f>
        <v>1125</v>
      </c>
      <c r="O94" s="21">
        <f>VLOOKUP((((115%*L94)+M94)/3),[1]PBill!$B$4:$D$13,3,TRUE)</f>
        <v>0</v>
      </c>
      <c r="P94" s="21">
        <f t="shared" si="23"/>
        <v>1276.9189458749997</v>
      </c>
      <c r="Q94" s="21">
        <f t="shared" si="24"/>
        <v>425</v>
      </c>
      <c r="R94" s="21">
        <f t="shared" si="25"/>
        <v>10349.1</v>
      </c>
      <c r="S94" s="21">
        <f t="shared" si="26"/>
        <v>9830</v>
      </c>
      <c r="T94" s="13"/>
      <c r="U94" s="21">
        <f t="shared" si="19"/>
        <v>10060</v>
      </c>
      <c r="V94" s="21">
        <f t="shared" si="27"/>
        <v>1010.5269999999999</v>
      </c>
      <c r="W94" s="21">
        <v>15</v>
      </c>
      <c r="X94" s="21">
        <f>MROUND(V94+W94+(VLOOKUP((V94+W94),[1]PBill!$B$4:$D$13,3,TRUE)),5)</f>
        <v>1035</v>
      </c>
      <c r="Y94" s="21">
        <f>VLOOKUP((((115%*V94)+W94)/3),[1]PBill!$B$4:$D$13,3,TRUE)</f>
        <v>0</v>
      </c>
      <c r="Z94" s="21">
        <f t="shared" si="28"/>
        <v>1177.1060499999999</v>
      </c>
      <c r="AA94" s="21">
        <f t="shared" si="29"/>
        <v>390</v>
      </c>
      <c r="AB94" s="21">
        <f t="shared" si="30"/>
        <v>9050</v>
      </c>
      <c r="AC94" s="21">
        <f t="shared" si="31"/>
        <v>8600</v>
      </c>
      <c r="AD94" s="13"/>
      <c r="AE94" s="21">
        <f t="shared" si="36"/>
        <v>7190</v>
      </c>
      <c r="AF94" s="21">
        <f t="shared" si="32"/>
        <v>999</v>
      </c>
      <c r="AG94" s="21">
        <v>15</v>
      </c>
      <c r="AH94" s="21">
        <f>MROUND(AF94+AG94+(VLOOKUP((AF94+AG94),[1]PBill!$B$4:$D$13,3,TRUE)),5)</f>
        <v>1025</v>
      </c>
      <c r="AI94" s="21">
        <f>VLOOKUP((((115%*AF94)+AG94)/3),[1]PBill!$B$4:$D$13,3,TRUE)</f>
        <v>0</v>
      </c>
      <c r="AJ94" s="21">
        <f t="shared" si="33"/>
        <v>1163.8499999999999</v>
      </c>
      <c r="AK94" s="21">
        <f t="shared" si="37"/>
        <v>390</v>
      </c>
      <c r="AL94" s="21">
        <f t="shared" si="34"/>
        <v>6190</v>
      </c>
      <c r="AM94" s="22">
        <f t="shared" si="35"/>
        <v>5880</v>
      </c>
      <c r="AN94" s="13"/>
    </row>
    <row r="95" spans="1:40">
      <c r="A95" s="15">
        <v>93</v>
      </c>
      <c r="B95" s="16">
        <v>41518</v>
      </c>
      <c r="C95" s="17" t="s">
        <v>283</v>
      </c>
      <c r="D95" s="18" t="s">
        <v>284</v>
      </c>
      <c r="E95" s="17" t="s">
        <v>278</v>
      </c>
      <c r="F95" s="18" t="s">
        <v>285</v>
      </c>
      <c r="G95" s="18" t="s">
        <v>27</v>
      </c>
      <c r="H95" s="19">
        <v>24999</v>
      </c>
      <c r="I95" s="20">
        <f t="shared" si="20"/>
        <v>23740</v>
      </c>
      <c r="J95" s="13"/>
      <c r="K95" s="21">
        <f t="shared" si="21"/>
        <v>24999</v>
      </c>
      <c r="L95" s="21">
        <f t="shared" si="22"/>
        <v>2385.5920725000001</v>
      </c>
      <c r="M95" s="21">
        <v>15</v>
      </c>
      <c r="N95" s="21">
        <f>MROUND(L95+M95+(VLOOKUP((L95+M95),[1]PBill!$B$4:$D$13,3,TRUE)),5)</f>
        <v>2410</v>
      </c>
      <c r="O95" s="21">
        <f>VLOOKUP((((115%*L95)+M95)/3),[1]PBill!$B$4:$D$13,3,TRUE)</f>
        <v>0</v>
      </c>
      <c r="P95" s="21">
        <f t="shared" si="23"/>
        <v>2758.4308833749997</v>
      </c>
      <c r="Q95" s="21">
        <f t="shared" si="24"/>
        <v>920</v>
      </c>
      <c r="R95" s="21">
        <f t="shared" si="25"/>
        <v>22499.100000000002</v>
      </c>
      <c r="S95" s="21">
        <f t="shared" si="26"/>
        <v>21370</v>
      </c>
      <c r="T95" s="13"/>
      <c r="U95" s="21">
        <f t="shared" si="19"/>
        <v>21870</v>
      </c>
      <c r="V95" s="21">
        <f t="shared" si="27"/>
        <v>2196.8415</v>
      </c>
      <c r="W95" s="21">
        <v>15</v>
      </c>
      <c r="X95" s="21">
        <f>MROUND(V95+W95+(VLOOKUP((V95+W95),[1]PBill!$B$4:$D$13,3,TRUE)),5)</f>
        <v>2225</v>
      </c>
      <c r="Y95" s="21">
        <f>VLOOKUP((((115%*V95)+W95)/3),[1]PBill!$B$4:$D$13,3,TRUE)</f>
        <v>0</v>
      </c>
      <c r="Z95" s="21">
        <f t="shared" si="28"/>
        <v>2541.3677249999996</v>
      </c>
      <c r="AA95" s="21">
        <f t="shared" si="29"/>
        <v>845</v>
      </c>
      <c r="AB95" s="21">
        <f t="shared" si="30"/>
        <v>19680</v>
      </c>
      <c r="AC95" s="21">
        <f t="shared" si="31"/>
        <v>18700</v>
      </c>
      <c r="AD95" s="13"/>
      <c r="AE95" s="21">
        <f t="shared" si="36"/>
        <v>15620</v>
      </c>
      <c r="AF95" s="21">
        <f t="shared" si="32"/>
        <v>1569.029</v>
      </c>
      <c r="AG95" s="21">
        <v>15</v>
      </c>
      <c r="AH95" s="21">
        <f>MROUND(AF95+AG95+(VLOOKUP((AF95+AG95),[1]PBill!$B$4:$D$13,3,TRUE)),5)</f>
        <v>1595</v>
      </c>
      <c r="AI95" s="21">
        <f>VLOOKUP((((115%*AF95)+AG95)/3),[1]PBill!$B$4:$D$13,3,TRUE)</f>
        <v>0</v>
      </c>
      <c r="AJ95" s="21">
        <f t="shared" si="33"/>
        <v>1819.3833499999998</v>
      </c>
      <c r="AK95" s="21">
        <f t="shared" si="37"/>
        <v>605</v>
      </c>
      <c r="AL95" s="21">
        <f t="shared" si="34"/>
        <v>14060</v>
      </c>
      <c r="AM95" s="22">
        <f t="shared" si="35"/>
        <v>13360</v>
      </c>
      <c r="AN95" s="13"/>
    </row>
    <row r="96" spans="1:40">
      <c r="A96" s="15">
        <v>94</v>
      </c>
      <c r="B96" s="16">
        <v>41518</v>
      </c>
      <c r="C96" s="17" t="s">
        <v>286</v>
      </c>
      <c r="D96" s="18" t="s">
        <v>287</v>
      </c>
      <c r="E96" s="17" t="s">
        <v>278</v>
      </c>
      <c r="F96" s="18" t="s">
        <v>288</v>
      </c>
      <c r="G96" s="18" t="s">
        <v>27</v>
      </c>
      <c r="H96" s="19">
        <v>3499</v>
      </c>
      <c r="I96" s="20">
        <f t="shared" si="20"/>
        <v>3320</v>
      </c>
      <c r="J96" s="13"/>
      <c r="K96" s="21">
        <f t="shared" si="21"/>
        <v>3499</v>
      </c>
      <c r="L96" s="21">
        <f t="shared" si="22"/>
        <v>899</v>
      </c>
      <c r="M96" s="21">
        <v>15</v>
      </c>
      <c r="N96" s="21">
        <f>MROUND(L96+M96+(VLOOKUP((L96+M96),[1]PBill!$B$4:$D$13,3,TRUE)),5)</f>
        <v>915</v>
      </c>
      <c r="O96" s="21">
        <f>VLOOKUP((((115%*L96)+M96)/3),[1]PBill!$B$4:$D$13,3,TRUE)</f>
        <v>0</v>
      </c>
      <c r="P96" s="21">
        <f t="shared" si="23"/>
        <v>1048.8499999999999</v>
      </c>
      <c r="Q96" s="21">
        <f t="shared" si="24"/>
        <v>350</v>
      </c>
      <c r="R96" s="21">
        <f t="shared" si="25"/>
        <v>2499</v>
      </c>
      <c r="S96" s="21">
        <f t="shared" si="26"/>
        <v>2370</v>
      </c>
      <c r="T96" s="13"/>
      <c r="U96" s="21">
        <f t="shared" si="19"/>
        <v>3060</v>
      </c>
      <c r="V96" s="21">
        <f t="shared" si="27"/>
        <v>999</v>
      </c>
      <c r="W96" s="21">
        <v>15</v>
      </c>
      <c r="X96" s="21">
        <f>MROUND(V96+W96+(VLOOKUP((V96+W96),[1]PBill!$B$4:$D$13,3,TRUE)),5)</f>
        <v>1025</v>
      </c>
      <c r="Y96" s="21">
        <f>VLOOKUP((((115%*V96)+W96)/3),[1]PBill!$B$4:$D$13,3,TRUE)</f>
        <v>0</v>
      </c>
      <c r="Z96" s="21">
        <f t="shared" si="28"/>
        <v>1163.8499999999999</v>
      </c>
      <c r="AA96" s="21">
        <f t="shared" si="29"/>
        <v>390</v>
      </c>
      <c r="AB96" s="21">
        <f t="shared" si="30"/>
        <v>2060</v>
      </c>
      <c r="AC96" s="21">
        <f t="shared" si="31"/>
        <v>1960</v>
      </c>
      <c r="AD96" s="13"/>
      <c r="AE96" s="21">
        <f t="shared" si="36"/>
        <v>2190</v>
      </c>
      <c r="AF96" s="21">
        <f t="shared" si="32"/>
        <v>999</v>
      </c>
      <c r="AG96" s="21">
        <v>15</v>
      </c>
      <c r="AH96" s="21">
        <f>MROUND(AF96+AG96+(VLOOKUP((AF96+AG96),[1]PBill!$B$4:$D$13,3,TRUE)),5)</f>
        <v>1025</v>
      </c>
      <c r="AI96" s="21">
        <f>VLOOKUP((((115%*AF96)+AG96)/3),[1]PBill!$B$4:$D$13,3,TRUE)</f>
        <v>0</v>
      </c>
      <c r="AJ96" s="21">
        <f t="shared" si="33"/>
        <v>1163.8499999999999</v>
      </c>
      <c r="AK96" s="21">
        <f t="shared" si="37"/>
        <v>390</v>
      </c>
      <c r="AL96" s="21">
        <f t="shared" si="34"/>
        <v>1190</v>
      </c>
      <c r="AM96" s="22">
        <f t="shared" si="35"/>
        <v>1130</v>
      </c>
      <c r="AN96" s="13"/>
    </row>
    <row r="97" spans="1:40">
      <c r="A97" s="15">
        <v>95</v>
      </c>
      <c r="B97" s="16">
        <v>41487</v>
      </c>
      <c r="C97" s="23" t="s">
        <v>289</v>
      </c>
      <c r="D97" s="24" t="s">
        <v>290</v>
      </c>
      <c r="E97" s="23" t="s">
        <v>291</v>
      </c>
      <c r="F97" s="24">
        <v>308</v>
      </c>
      <c r="G97" s="24" t="s">
        <v>27</v>
      </c>
      <c r="H97" s="19">
        <v>8899</v>
      </c>
      <c r="I97" s="20">
        <f t="shared" si="20"/>
        <v>8450</v>
      </c>
      <c r="J97" s="13"/>
      <c r="K97" s="21">
        <f t="shared" si="21"/>
        <v>8899</v>
      </c>
      <c r="L97" s="21">
        <f t="shared" si="22"/>
        <v>899</v>
      </c>
      <c r="M97" s="21">
        <v>15</v>
      </c>
      <c r="N97" s="21">
        <f>MROUND(L97+M97+(VLOOKUP((L97+M97),[1]PBill!$B$4:$D$13,3,TRUE)),5)</f>
        <v>915</v>
      </c>
      <c r="O97" s="21">
        <f>VLOOKUP((((115%*L97)+M97)/3),[1]PBill!$B$4:$D$13,3,TRUE)</f>
        <v>0</v>
      </c>
      <c r="P97" s="21">
        <f t="shared" si="23"/>
        <v>1048.8499999999999</v>
      </c>
      <c r="Q97" s="21">
        <f t="shared" si="24"/>
        <v>350</v>
      </c>
      <c r="R97" s="21">
        <f t="shared" si="25"/>
        <v>7899</v>
      </c>
      <c r="S97" s="21">
        <f t="shared" si="26"/>
        <v>7500</v>
      </c>
      <c r="T97" s="13"/>
      <c r="U97" s="21">
        <f t="shared" si="19"/>
        <v>7790</v>
      </c>
      <c r="V97" s="21">
        <f t="shared" si="27"/>
        <v>999</v>
      </c>
      <c r="W97" s="21">
        <v>15</v>
      </c>
      <c r="X97" s="21">
        <f>MROUND(V97+W97+(VLOOKUP((V97+W97),[1]PBill!$B$4:$D$13,3,TRUE)),5)</f>
        <v>1025</v>
      </c>
      <c r="Y97" s="21">
        <f>VLOOKUP((((115%*V97)+W97)/3),[1]PBill!$B$4:$D$13,3,TRUE)</f>
        <v>0</v>
      </c>
      <c r="Z97" s="21">
        <f t="shared" si="28"/>
        <v>1163.8499999999999</v>
      </c>
      <c r="AA97" s="21">
        <f t="shared" si="29"/>
        <v>390</v>
      </c>
      <c r="AB97" s="21">
        <f t="shared" si="30"/>
        <v>6790</v>
      </c>
      <c r="AC97" s="21">
        <f t="shared" si="31"/>
        <v>6450</v>
      </c>
      <c r="AD97" s="13"/>
      <c r="AE97" s="21">
        <f t="shared" si="36"/>
        <v>5560</v>
      </c>
      <c r="AF97" s="21">
        <f t="shared" si="32"/>
        <v>999</v>
      </c>
      <c r="AG97" s="21">
        <v>15</v>
      </c>
      <c r="AH97" s="21">
        <f>MROUND(AF97+AG97+(VLOOKUP((AF97+AG97),[1]PBill!$B$4:$D$13,3,TRUE)),5)</f>
        <v>1025</v>
      </c>
      <c r="AI97" s="21">
        <f>VLOOKUP((((115%*AF97)+AG97)/3),[1]PBill!$B$4:$D$13,3,TRUE)</f>
        <v>0</v>
      </c>
      <c r="AJ97" s="21">
        <f t="shared" si="33"/>
        <v>1163.8499999999999</v>
      </c>
      <c r="AK97" s="21">
        <f t="shared" si="37"/>
        <v>390</v>
      </c>
      <c r="AL97" s="21">
        <f t="shared" si="34"/>
        <v>4560</v>
      </c>
      <c r="AM97" s="22">
        <f t="shared" si="35"/>
        <v>4330</v>
      </c>
      <c r="AN97" s="13"/>
    </row>
    <row r="98" spans="1:40">
      <c r="A98" s="15">
        <v>96</v>
      </c>
      <c r="B98" s="16">
        <v>41487</v>
      </c>
      <c r="C98" s="23" t="s">
        <v>292</v>
      </c>
      <c r="D98" s="24" t="s">
        <v>293</v>
      </c>
      <c r="E98" s="23" t="s">
        <v>291</v>
      </c>
      <c r="F98" s="24" t="s">
        <v>294</v>
      </c>
      <c r="G98" s="24" t="s">
        <v>27</v>
      </c>
      <c r="H98" s="19">
        <v>22999</v>
      </c>
      <c r="I98" s="20">
        <f t="shared" si="20"/>
        <v>21840</v>
      </c>
      <c r="J98" s="13"/>
      <c r="K98" s="21">
        <f t="shared" si="21"/>
        <v>22999</v>
      </c>
      <c r="L98" s="21">
        <f t="shared" si="22"/>
        <v>2194.7370725000001</v>
      </c>
      <c r="M98" s="21">
        <v>15</v>
      </c>
      <c r="N98" s="21">
        <f>MROUND(L98+M98+(VLOOKUP((L98+M98),[1]PBill!$B$4:$D$13,3,TRUE)),5)</f>
        <v>2220</v>
      </c>
      <c r="O98" s="21">
        <f>VLOOKUP((((115%*L98)+M98)/3),[1]PBill!$B$4:$D$13,3,TRUE)</f>
        <v>0</v>
      </c>
      <c r="P98" s="21">
        <f t="shared" si="23"/>
        <v>2538.9476333749999</v>
      </c>
      <c r="Q98" s="21">
        <f t="shared" si="24"/>
        <v>845</v>
      </c>
      <c r="R98" s="21">
        <f t="shared" si="25"/>
        <v>20699.100000000002</v>
      </c>
      <c r="S98" s="21">
        <f t="shared" si="26"/>
        <v>19660</v>
      </c>
      <c r="T98" s="13"/>
      <c r="U98" s="21">
        <f t="shared" si="19"/>
        <v>20120</v>
      </c>
      <c r="V98" s="21">
        <f t="shared" si="27"/>
        <v>2021.0539999999999</v>
      </c>
      <c r="W98" s="21">
        <v>15</v>
      </c>
      <c r="X98" s="21">
        <f>MROUND(V98+W98+(VLOOKUP((V98+W98),[1]PBill!$B$4:$D$13,3,TRUE)),5)</f>
        <v>2045</v>
      </c>
      <c r="Y98" s="21">
        <f>VLOOKUP((((115%*V98)+W98)/3),[1]PBill!$B$4:$D$13,3,TRUE)</f>
        <v>0</v>
      </c>
      <c r="Z98" s="21">
        <f t="shared" si="28"/>
        <v>2339.2120999999997</v>
      </c>
      <c r="AA98" s="21">
        <f t="shared" si="29"/>
        <v>780</v>
      </c>
      <c r="AB98" s="21">
        <f t="shared" si="30"/>
        <v>18110</v>
      </c>
      <c r="AC98" s="21">
        <f t="shared" si="31"/>
        <v>17200</v>
      </c>
      <c r="AD98" s="13"/>
      <c r="AE98" s="21">
        <f t="shared" si="36"/>
        <v>14370</v>
      </c>
      <c r="AF98" s="21">
        <f t="shared" si="32"/>
        <v>1443.4665</v>
      </c>
      <c r="AG98" s="21">
        <v>15</v>
      </c>
      <c r="AH98" s="21">
        <f>MROUND(AF98+AG98+(VLOOKUP((AF98+AG98),[1]PBill!$B$4:$D$13,3,TRUE)),5)</f>
        <v>1470</v>
      </c>
      <c r="AI98" s="21">
        <f>VLOOKUP((((115%*AF98)+AG98)/3),[1]PBill!$B$4:$D$13,3,TRUE)</f>
        <v>0</v>
      </c>
      <c r="AJ98" s="21">
        <f t="shared" si="33"/>
        <v>1674.9864749999999</v>
      </c>
      <c r="AK98" s="21">
        <f t="shared" si="37"/>
        <v>560</v>
      </c>
      <c r="AL98" s="21">
        <f t="shared" si="34"/>
        <v>12930</v>
      </c>
      <c r="AM98" s="22">
        <f t="shared" si="35"/>
        <v>12280</v>
      </c>
      <c r="AN98" s="13"/>
    </row>
    <row r="99" spans="1:40">
      <c r="A99" s="15">
        <v>97</v>
      </c>
      <c r="B99" s="16">
        <v>41487</v>
      </c>
      <c r="C99" s="23" t="s">
        <v>295</v>
      </c>
      <c r="D99" s="24" t="s">
        <v>296</v>
      </c>
      <c r="E99" s="23" t="s">
        <v>291</v>
      </c>
      <c r="F99" s="24" t="s">
        <v>297</v>
      </c>
      <c r="G99" s="24" t="s">
        <v>27</v>
      </c>
      <c r="H99" s="19">
        <v>30999</v>
      </c>
      <c r="I99" s="20">
        <f t="shared" si="20"/>
        <v>29440</v>
      </c>
      <c r="J99" s="13"/>
      <c r="K99" s="21">
        <f t="shared" si="21"/>
        <v>30999</v>
      </c>
      <c r="L99" s="21">
        <f t="shared" si="22"/>
        <v>2958.1570725000001</v>
      </c>
      <c r="M99" s="21">
        <v>15</v>
      </c>
      <c r="N99" s="21">
        <f>MROUND(L99+M99+(VLOOKUP((L99+M99),[1]PBill!$B$4:$D$13,3,TRUE)),5)</f>
        <v>3005</v>
      </c>
      <c r="O99" s="21">
        <f>VLOOKUP((((115%*L99)+M99)/3),[1]PBill!$B$4:$D$13,3,TRUE)</f>
        <v>11</v>
      </c>
      <c r="P99" s="21">
        <f t="shared" si="23"/>
        <v>3449.8806333749999</v>
      </c>
      <c r="Q99" s="21">
        <f t="shared" si="24"/>
        <v>1150</v>
      </c>
      <c r="R99" s="21">
        <f t="shared" si="25"/>
        <v>27899.100000000002</v>
      </c>
      <c r="S99" s="21">
        <f t="shared" si="26"/>
        <v>26500</v>
      </c>
      <c r="T99" s="13"/>
      <c r="U99" s="21">
        <f t="shared" si="19"/>
        <v>27120</v>
      </c>
      <c r="V99" s="21">
        <f t="shared" si="27"/>
        <v>2724.2039999999997</v>
      </c>
      <c r="W99" s="21">
        <v>15</v>
      </c>
      <c r="X99" s="21">
        <f>MROUND(V99+W99+(VLOOKUP((V99+W99),[1]PBill!$B$4:$D$13,3,TRUE)),5)</f>
        <v>2770</v>
      </c>
      <c r="Y99" s="21">
        <f>VLOOKUP((((115%*V99)+W99)/3),[1]PBill!$B$4:$D$13,3,TRUE)</f>
        <v>11</v>
      </c>
      <c r="Z99" s="21">
        <f t="shared" si="28"/>
        <v>3180.8345999999992</v>
      </c>
      <c r="AA99" s="21">
        <f t="shared" si="29"/>
        <v>1060</v>
      </c>
      <c r="AB99" s="21">
        <f t="shared" si="30"/>
        <v>24410</v>
      </c>
      <c r="AC99" s="21">
        <f t="shared" si="31"/>
        <v>23190</v>
      </c>
      <c r="AD99" s="13"/>
      <c r="AE99" s="21">
        <f t="shared" si="36"/>
        <v>19370</v>
      </c>
      <c r="AF99" s="21">
        <f t="shared" si="32"/>
        <v>1945.7165</v>
      </c>
      <c r="AG99" s="21">
        <v>15</v>
      </c>
      <c r="AH99" s="21">
        <f>MROUND(AF99+AG99+(VLOOKUP((AF99+AG99),[1]PBill!$B$4:$D$13,3,TRUE)),5)</f>
        <v>1970</v>
      </c>
      <c r="AI99" s="21">
        <f>VLOOKUP((((115%*AF99)+AG99)/3),[1]PBill!$B$4:$D$13,3,TRUE)</f>
        <v>0</v>
      </c>
      <c r="AJ99" s="21">
        <f t="shared" si="33"/>
        <v>2252.5739749999998</v>
      </c>
      <c r="AK99" s="21">
        <f t="shared" si="37"/>
        <v>750</v>
      </c>
      <c r="AL99" s="21">
        <f t="shared" si="34"/>
        <v>17430</v>
      </c>
      <c r="AM99" s="22">
        <f t="shared" si="35"/>
        <v>16560</v>
      </c>
      <c r="AN99" s="13"/>
    </row>
    <row r="100" spans="1:40">
      <c r="A100" s="15">
        <v>98</v>
      </c>
      <c r="B100" s="16">
        <v>41518</v>
      </c>
      <c r="C100" s="17" t="s">
        <v>298</v>
      </c>
      <c r="D100" s="18" t="s">
        <v>299</v>
      </c>
      <c r="E100" s="17" t="s">
        <v>291</v>
      </c>
      <c r="F100" s="18">
        <v>1800</v>
      </c>
      <c r="G100" s="18" t="s">
        <v>27</v>
      </c>
      <c r="H100" s="19">
        <v>3299</v>
      </c>
      <c r="I100" s="20">
        <f t="shared" si="20"/>
        <v>3130</v>
      </c>
      <c r="J100" s="13"/>
      <c r="K100" s="21">
        <f t="shared" si="21"/>
        <v>3299</v>
      </c>
      <c r="L100" s="21">
        <f t="shared" si="22"/>
        <v>899</v>
      </c>
      <c r="M100" s="21">
        <v>15</v>
      </c>
      <c r="N100" s="21">
        <f>MROUND(L100+M100+(VLOOKUP((L100+M100),[1]PBill!$B$4:$D$13,3,TRUE)),5)</f>
        <v>915</v>
      </c>
      <c r="O100" s="21">
        <f>VLOOKUP((((115%*L100)+M100)/3),[1]PBill!$B$4:$D$13,3,TRUE)</f>
        <v>0</v>
      </c>
      <c r="P100" s="21">
        <f t="shared" si="23"/>
        <v>1048.8499999999999</v>
      </c>
      <c r="Q100" s="21">
        <f t="shared" si="24"/>
        <v>350</v>
      </c>
      <c r="R100" s="21">
        <f t="shared" si="25"/>
        <v>2299</v>
      </c>
      <c r="S100" s="21">
        <f t="shared" si="26"/>
        <v>2180</v>
      </c>
      <c r="T100" s="13"/>
      <c r="U100" s="21">
        <f t="shared" si="19"/>
        <v>2890</v>
      </c>
      <c r="V100" s="21">
        <f t="shared" si="27"/>
        <v>999</v>
      </c>
      <c r="W100" s="21">
        <v>15</v>
      </c>
      <c r="X100" s="21">
        <f>MROUND(V100+W100+(VLOOKUP((V100+W100),[1]PBill!$B$4:$D$13,3,TRUE)),5)</f>
        <v>1025</v>
      </c>
      <c r="Y100" s="21">
        <f>VLOOKUP((((115%*V100)+W100)/3),[1]PBill!$B$4:$D$13,3,TRUE)</f>
        <v>0</v>
      </c>
      <c r="Z100" s="21">
        <f t="shared" si="28"/>
        <v>1163.8499999999999</v>
      </c>
      <c r="AA100" s="21">
        <f t="shared" si="29"/>
        <v>390</v>
      </c>
      <c r="AB100" s="21">
        <f t="shared" si="30"/>
        <v>1890</v>
      </c>
      <c r="AC100" s="21">
        <f t="shared" si="31"/>
        <v>1800</v>
      </c>
      <c r="AD100" s="13"/>
      <c r="AE100" s="21">
        <f t="shared" si="36"/>
        <v>2060</v>
      </c>
      <c r="AF100" s="21">
        <f t="shared" si="32"/>
        <v>999</v>
      </c>
      <c r="AG100" s="21">
        <v>15</v>
      </c>
      <c r="AH100" s="21">
        <f>MROUND(AF100+AG100+(VLOOKUP((AF100+AG100),[1]PBill!$B$4:$D$13,3,TRUE)),5)</f>
        <v>1025</v>
      </c>
      <c r="AI100" s="21">
        <f>VLOOKUP((((115%*AF100)+AG100)/3),[1]PBill!$B$4:$D$13,3,TRUE)</f>
        <v>0</v>
      </c>
      <c r="AJ100" s="21">
        <f t="shared" si="33"/>
        <v>1163.8499999999999</v>
      </c>
      <c r="AK100" s="21">
        <f t="shared" si="37"/>
        <v>390</v>
      </c>
      <c r="AL100" s="21">
        <f t="shared" si="34"/>
        <v>1060</v>
      </c>
      <c r="AM100" s="22">
        <f t="shared" si="35"/>
        <v>1010</v>
      </c>
      <c r="AN100" s="13"/>
    </row>
    <row r="101" spans="1:40">
      <c r="A101" s="15">
        <v>99</v>
      </c>
      <c r="B101" s="16">
        <v>41487</v>
      </c>
      <c r="C101" s="23" t="s">
        <v>300</v>
      </c>
      <c r="D101" s="24" t="s">
        <v>301</v>
      </c>
      <c r="E101" s="23" t="s">
        <v>291</v>
      </c>
      <c r="F101" s="24" t="s">
        <v>302</v>
      </c>
      <c r="G101" s="24" t="s">
        <v>27</v>
      </c>
      <c r="H101" s="19">
        <v>6999</v>
      </c>
      <c r="I101" s="20">
        <f t="shared" si="20"/>
        <v>6640</v>
      </c>
      <c r="J101" s="13"/>
      <c r="K101" s="21">
        <f t="shared" si="21"/>
        <v>6999</v>
      </c>
      <c r="L101" s="21">
        <f t="shared" si="22"/>
        <v>899</v>
      </c>
      <c r="M101" s="21">
        <v>15</v>
      </c>
      <c r="N101" s="21">
        <f>MROUND(L101+M101+(VLOOKUP((L101+M101),[1]PBill!$B$4:$D$13,3,TRUE)),5)</f>
        <v>915</v>
      </c>
      <c r="O101" s="21">
        <f>VLOOKUP((((115%*L101)+M101)/3),[1]PBill!$B$4:$D$13,3,TRUE)</f>
        <v>0</v>
      </c>
      <c r="P101" s="21">
        <f t="shared" si="23"/>
        <v>1048.8499999999999</v>
      </c>
      <c r="Q101" s="21">
        <f t="shared" si="24"/>
        <v>350</v>
      </c>
      <c r="R101" s="21">
        <f t="shared" si="25"/>
        <v>5999</v>
      </c>
      <c r="S101" s="21">
        <f t="shared" si="26"/>
        <v>5700</v>
      </c>
      <c r="T101" s="13"/>
      <c r="U101" s="21">
        <f t="shared" si="19"/>
        <v>6120</v>
      </c>
      <c r="V101" s="21">
        <f t="shared" si="27"/>
        <v>999</v>
      </c>
      <c r="W101" s="21">
        <v>15</v>
      </c>
      <c r="X101" s="21">
        <f>MROUND(V101+W101+(VLOOKUP((V101+W101),[1]PBill!$B$4:$D$13,3,TRUE)),5)</f>
        <v>1025</v>
      </c>
      <c r="Y101" s="21">
        <f>VLOOKUP((((115%*V101)+W101)/3),[1]PBill!$B$4:$D$13,3,TRUE)</f>
        <v>0</v>
      </c>
      <c r="Z101" s="21">
        <f t="shared" si="28"/>
        <v>1163.8499999999999</v>
      </c>
      <c r="AA101" s="21">
        <f t="shared" si="29"/>
        <v>390</v>
      </c>
      <c r="AB101" s="21">
        <f t="shared" si="30"/>
        <v>5120</v>
      </c>
      <c r="AC101" s="21">
        <f t="shared" si="31"/>
        <v>4860</v>
      </c>
      <c r="AD101" s="13"/>
      <c r="AE101" s="21">
        <f t="shared" si="36"/>
        <v>4370</v>
      </c>
      <c r="AF101" s="21">
        <f t="shared" si="32"/>
        <v>999</v>
      </c>
      <c r="AG101" s="21">
        <v>15</v>
      </c>
      <c r="AH101" s="21">
        <f>MROUND(AF101+AG101+(VLOOKUP((AF101+AG101),[1]PBill!$B$4:$D$13,3,TRUE)),5)</f>
        <v>1025</v>
      </c>
      <c r="AI101" s="21">
        <f>VLOOKUP((((115%*AF101)+AG101)/3),[1]PBill!$B$4:$D$13,3,TRUE)</f>
        <v>0</v>
      </c>
      <c r="AJ101" s="21">
        <f t="shared" si="33"/>
        <v>1163.8499999999999</v>
      </c>
      <c r="AK101" s="21">
        <f t="shared" si="37"/>
        <v>390</v>
      </c>
      <c r="AL101" s="21">
        <f t="shared" si="34"/>
        <v>3370</v>
      </c>
      <c r="AM101" s="22">
        <f t="shared" si="35"/>
        <v>3200</v>
      </c>
      <c r="AN101" s="13"/>
    </row>
    <row r="102" spans="1:40">
      <c r="A102" s="15">
        <v>100</v>
      </c>
      <c r="B102" s="16">
        <v>41487</v>
      </c>
      <c r="C102" s="23" t="s">
        <v>303</v>
      </c>
      <c r="D102" s="24" t="s">
        <v>304</v>
      </c>
      <c r="E102" s="23" t="s">
        <v>291</v>
      </c>
      <c r="F102" s="24" t="s">
        <v>305</v>
      </c>
      <c r="G102" s="24" t="s">
        <v>27</v>
      </c>
      <c r="H102" s="19">
        <v>6999</v>
      </c>
      <c r="I102" s="20">
        <f t="shared" si="20"/>
        <v>6640</v>
      </c>
      <c r="J102" s="13"/>
      <c r="K102" s="21">
        <f t="shared" si="21"/>
        <v>6999</v>
      </c>
      <c r="L102" s="21">
        <f t="shared" si="22"/>
        <v>899</v>
      </c>
      <c r="M102" s="21">
        <v>15</v>
      </c>
      <c r="N102" s="21">
        <f>MROUND(L102+M102+(VLOOKUP((L102+M102),[1]PBill!$B$4:$D$13,3,TRUE)),5)</f>
        <v>915</v>
      </c>
      <c r="O102" s="21">
        <f>VLOOKUP((((115%*L102)+M102)/3),[1]PBill!$B$4:$D$13,3,TRUE)</f>
        <v>0</v>
      </c>
      <c r="P102" s="21">
        <f t="shared" si="23"/>
        <v>1048.8499999999999</v>
      </c>
      <c r="Q102" s="21">
        <f t="shared" si="24"/>
        <v>350</v>
      </c>
      <c r="R102" s="21">
        <f t="shared" si="25"/>
        <v>5999</v>
      </c>
      <c r="S102" s="21">
        <f t="shared" si="26"/>
        <v>5700</v>
      </c>
      <c r="T102" s="13"/>
      <c r="U102" s="21">
        <f t="shared" si="19"/>
        <v>6120</v>
      </c>
      <c r="V102" s="21">
        <f t="shared" si="27"/>
        <v>999</v>
      </c>
      <c r="W102" s="21">
        <v>15</v>
      </c>
      <c r="X102" s="21">
        <f>MROUND(V102+W102+(VLOOKUP((V102+W102),[1]PBill!$B$4:$D$13,3,TRUE)),5)</f>
        <v>1025</v>
      </c>
      <c r="Y102" s="21">
        <f>VLOOKUP((((115%*V102)+W102)/3),[1]PBill!$B$4:$D$13,3,TRUE)</f>
        <v>0</v>
      </c>
      <c r="Z102" s="21">
        <f t="shared" si="28"/>
        <v>1163.8499999999999</v>
      </c>
      <c r="AA102" s="21">
        <f t="shared" si="29"/>
        <v>390</v>
      </c>
      <c r="AB102" s="21">
        <f t="shared" si="30"/>
        <v>5120</v>
      </c>
      <c r="AC102" s="21">
        <f t="shared" si="31"/>
        <v>4860</v>
      </c>
      <c r="AD102" s="13"/>
      <c r="AE102" s="21">
        <f t="shared" si="36"/>
        <v>4370</v>
      </c>
      <c r="AF102" s="21">
        <f t="shared" si="32"/>
        <v>999</v>
      </c>
      <c r="AG102" s="21">
        <v>15</v>
      </c>
      <c r="AH102" s="21">
        <f>MROUND(AF102+AG102+(VLOOKUP((AF102+AG102),[1]PBill!$B$4:$D$13,3,TRUE)),5)</f>
        <v>1025</v>
      </c>
      <c r="AI102" s="21">
        <f>VLOOKUP((((115%*AF102)+AG102)/3),[1]PBill!$B$4:$D$13,3,TRUE)</f>
        <v>0</v>
      </c>
      <c r="AJ102" s="21">
        <f t="shared" si="33"/>
        <v>1163.8499999999999</v>
      </c>
      <c r="AK102" s="21">
        <f t="shared" si="37"/>
        <v>390</v>
      </c>
      <c r="AL102" s="21">
        <f t="shared" si="34"/>
        <v>3370</v>
      </c>
      <c r="AM102" s="22">
        <f t="shared" si="35"/>
        <v>3200</v>
      </c>
      <c r="AN102" s="13"/>
    </row>
    <row r="103" spans="1:40">
      <c r="A103" s="15">
        <v>101</v>
      </c>
      <c r="B103" s="16">
        <v>41487</v>
      </c>
      <c r="C103" s="23" t="s">
        <v>306</v>
      </c>
      <c r="D103" s="24" t="s">
        <v>307</v>
      </c>
      <c r="E103" s="23" t="s">
        <v>291</v>
      </c>
      <c r="F103" s="24" t="s">
        <v>308</v>
      </c>
      <c r="G103" s="24" t="s">
        <v>27</v>
      </c>
      <c r="H103" s="19">
        <v>6299</v>
      </c>
      <c r="I103" s="20">
        <f t="shared" si="20"/>
        <v>5980</v>
      </c>
      <c r="J103" s="13"/>
      <c r="K103" s="21">
        <f t="shared" si="21"/>
        <v>6299</v>
      </c>
      <c r="L103" s="21">
        <f t="shared" si="22"/>
        <v>899</v>
      </c>
      <c r="M103" s="21">
        <v>15</v>
      </c>
      <c r="N103" s="21">
        <f>MROUND(L103+M103+(VLOOKUP((L103+M103),[1]PBill!$B$4:$D$13,3,TRUE)),5)</f>
        <v>915</v>
      </c>
      <c r="O103" s="21">
        <f>VLOOKUP((((115%*L103)+M103)/3),[1]PBill!$B$4:$D$13,3,TRUE)</f>
        <v>0</v>
      </c>
      <c r="P103" s="21">
        <f t="shared" si="23"/>
        <v>1048.8499999999999</v>
      </c>
      <c r="Q103" s="21">
        <f t="shared" si="24"/>
        <v>350</v>
      </c>
      <c r="R103" s="21">
        <f t="shared" si="25"/>
        <v>5299</v>
      </c>
      <c r="S103" s="21">
        <f t="shared" si="26"/>
        <v>5030</v>
      </c>
      <c r="T103" s="13"/>
      <c r="U103" s="21">
        <f t="shared" si="19"/>
        <v>5510</v>
      </c>
      <c r="V103" s="21">
        <f t="shared" si="27"/>
        <v>999</v>
      </c>
      <c r="W103" s="21">
        <v>15</v>
      </c>
      <c r="X103" s="21">
        <f>MROUND(V103+W103+(VLOOKUP((V103+W103),[1]PBill!$B$4:$D$13,3,TRUE)),5)</f>
        <v>1025</v>
      </c>
      <c r="Y103" s="21">
        <f>VLOOKUP((((115%*V103)+W103)/3),[1]PBill!$B$4:$D$13,3,TRUE)</f>
        <v>0</v>
      </c>
      <c r="Z103" s="21">
        <f t="shared" si="28"/>
        <v>1163.8499999999999</v>
      </c>
      <c r="AA103" s="21">
        <f t="shared" si="29"/>
        <v>390</v>
      </c>
      <c r="AB103" s="21">
        <f t="shared" si="30"/>
        <v>4510</v>
      </c>
      <c r="AC103" s="21">
        <f t="shared" si="31"/>
        <v>4280</v>
      </c>
      <c r="AD103" s="13"/>
      <c r="AE103" s="21">
        <f t="shared" si="36"/>
        <v>3940</v>
      </c>
      <c r="AF103" s="21">
        <f t="shared" si="32"/>
        <v>999</v>
      </c>
      <c r="AG103" s="21">
        <v>15</v>
      </c>
      <c r="AH103" s="21">
        <f>MROUND(AF103+AG103+(VLOOKUP((AF103+AG103),[1]PBill!$B$4:$D$13,3,TRUE)),5)</f>
        <v>1025</v>
      </c>
      <c r="AI103" s="21">
        <f>VLOOKUP((((115%*AF103)+AG103)/3),[1]PBill!$B$4:$D$13,3,TRUE)</f>
        <v>0</v>
      </c>
      <c r="AJ103" s="21">
        <f t="shared" si="33"/>
        <v>1163.8499999999999</v>
      </c>
      <c r="AK103" s="21">
        <f t="shared" si="37"/>
        <v>390</v>
      </c>
      <c r="AL103" s="21">
        <f t="shared" si="34"/>
        <v>2940</v>
      </c>
      <c r="AM103" s="22">
        <f t="shared" si="35"/>
        <v>2790</v>
      </c>
      <c r="AN103" s="13"/>
    </row>
    <row r="104" spans="1:40">
      <c r="A104" s="15">
        <v>102</v>
      </c>
      <c r="B104" s="16">
        <v>41518</v>
      </c>
      <c r="C104" s="17" t="s">
        <v>309</v>
      </c>
      <c r="D104" s="18" t="s">
        <v>310</v>
      </c>
      <c r="E104" s="17" t="s">
        <v>291</v>
      </c>
      <c r="F104" s="18" t="s">
        <v>311</v>
      </c>
      <c r="G104" s="18" t="s">
        <v>27</v>
      </c>
      <c r="H104" s="19">
        <v>7799</v>
      </c>
      <c r="I104" s="20">
        <f t="shared" si="20"/>
        <v>7400</v>
      </c>
      <c r="J104" s="13"/>
      <c r="K104" s="21">
        <f t="shared" si="21"/>
        <v>7799</v>
      </c>
      <c r="L104" s="21">
        <f t="shared" si="22"/>
        <v>899</v>
      </c>
      <c r="M104" s="21">
        <v>15</v>
      </c>
      <c r="N104" s="21">
        <f>MROUND(L104+M104+(VLOOKUP((L104+M104),[1]PBill!$B$4:$D$13,3,TRUE)),5)</f>
        <v>915</v>
      </c>
      <c r="O104" s="21">
        <f>VLOOKUP((((115%*L104)+M104)/3),[1]PBill!$B$4:$D$13,3,TRUE)</f>
        <v>0</v>
      </c>
      <c r="P104" s="21">
        <f t="shared" si="23"/>
        <v>1048.8499999999999</v>
      </c>
      <c r="Q104" s="21">
        <f t="shared" si="24"/>
        <v>350</v>
      </c>
      <c r="R104" s="21">
        <f t="shared" si="25"/>
        <v>6799</v>
      </c>
      <c r="S104" s="21">
        <f t="shared" si="26"/>
        <v>6460</v>
      </c>
      <c r="T104" s="13"/>
      <c r="U104" s="21">
        <f t="shared" si="19"/>
        <v>6820</v>
      </c>
      <c r="V104" s="21">
        <f t="shared" si="27"/>
        <v>999</v>
      </c>
      <c r="W104" s="21">
        <v>15</v>
      </c>
      <c r="X104" s="21">
        <f>MROUND(V104+W104+(VLOOKUP((V104+W104),[1]PBill!$B$4:$D$13,3,TRUE)),5)</f>
        <v>1025</v>
      </c>
      <c r="Y104" s="21">
        <f>VLOOKUP((((115%*V104)+W104)/3),[1]PBill!$B$4:$D$13,3,TRUE)</f>
        <v>0</v>
      </c>
      <c r="Z104" s="21">
        <f t="shared" si="28"/>
        <v>1163.8499999999999</v>
      </c>
      <c r="AA104" s="21">
        <f t="shared" si="29"/>
        <v>390</v>
      </c>
      <c r="AB104" s="21">
        <f t="shared" si="30"/>
        <v>5820</v>
      </c>
      <c r="AC104" s="21">
        <f t="shared" si="31"/>
        <v>5530</v>
      </c>
      <c r="AD104" s="13"/>
      <c r="AE104" s="21">
        <f t="shared" si="36"/>
        <v>4870</v>
      </c>
      <c r="AF104" s="21">
        <f t="shared" si="32"/>
        <v>999</v>
      </c>
      <c r="AG104" s="21">
        <v>15</v>
      </c>
      <c r="AH104" s="21">
        <f>MROUND(AF104+AG104+(VLOOKUP((AF104+AG104),[1]PBill!$B$4:$D$13,3,TRUE)),5)</f>
        <v>1025</v>
      </c>
      <c r="AI104" s="21">
        <f>VLOOKUP((((115%*AF104)+AG104)/3),[1]PBill!$B$4:$D$13,3,TRUE)</f>
        <v>0</v>
      </c>
      <c r="AJ104" s="21">
        <f t="shared" si="33"/>
        <v>1163.8499999999999</v>
      </c>
      <c r="AK104" s="21">
        <f t="shared" si="37"/>
        <v>390</v>
      </c>
      <c r="AL104" s="21">
        <f t="shared" si="34"/>
        <v>3870</v>
      </c>
      <c r="AM104" s="22">
        <f t="shared" si="35"/>
        <v>3680</v>
      </c>
      <c r="AN104" s="13"/>
    </row>
    <row r="105" spans="1:40">
      <c r="A105" s="15">
        <v>103</v>
      </c>
      <c r="B105" s="16">
        <v>41487</v>
      </c>
      <c r="C105" s="23" t="s">
        <v>312</v>
      </c>
      <c r="D105" s="24" t="s">
        <v>313</v>
      </c>
      <c r="E105" s="23" t="s">
        <v>291</v>
      </c>
      <c r="F105" s="24" t="s">
        <v>314</v>
      </c>
      <c r="G105" s="24" t="s">
        <v>27</v>
      </c>
      <c r="H105" s="19">
        <v>10399</v>
      </c>
      <c r="I105" s="20">
        <f t="shared" si="20"/>
        <v>9870</v>
      </c>
      <c r="J105" s="13"/>
      <c r="K105" s="21">
        <f t="shared" si="21"/>
        <v>10399</v>
      </c>
      <c r="L105" s="21">
        <f t="shared" si="22"/>
        <v>992.35057249999988</v>
      </c>
      <c r="M105" s="21">
        <v>15</v>
      </c>
      <c r="N105" s="21">
        <f>MROUND(L105+M105+(VLOOKUP((L105+M105),[1]PBill!$B$4:$D$13,3,TRUE)),5)</f>
        <v>1020</v>
      </c>
      <c r="O105" s="21">
        <f>VLOOKUP((((115%*L105)+M105)/3),[1]PBill!$B$4:$D$13,3,TRUE)</f>
        <v>0</v>
      </c>
      <c r="P105" s="21">
        <f t="shared" si="23"/>
        <v>1156.2031583749997</v>
      </c>
      <c r="Q105" s="21">
        <f t="shared" si="24"/>
        <v>385</v>
      </c>
      <c r="R105" s="21">
        <f t="shared" si="25"/>
        <v>9359.1</v>
      </c>
      <c r="S105" s="21">
        <f t="shared" si="26"/>
        <v>8890</v>
      </c>
      <c r="T105" s="13"/>
      <c r="U105" s="21">
        <f t="shared" si="19"/>
        <v>9100</v>
      </c>
      <c r="V105" s="21">
        <f t="shared" si="27"/>
        <v>999</v>
      </c>
      <c r="W105" s="21">
        <v>15</v>
      </c>
      <c r="X105" s="21">
        <f>MROUND(V105+W105+(VLOOKUP((V105+W105),[1]PBill!$B$4:$D$13,3,TRUE)),5)</f>
        <v>1025</v>
      </c>
      <c r="Y105" s="21">
        <f>VLOOKUP((((115%*V105)+W105)/3),[1]PBill!$B$4:$D$13,3,TRUE)</f>
        <v>0</v>
      </c>
      <c r="Z105" s="21">
        <f t="shared" si="28"/>
        <v>1163.8499999999999</v>
      </c>
      <c r="AA105" s="21">
        <f t="shared" si="29"/>
        <v>390</v>
      </c>
      <c r="AB105" s="21">
        <f t="shared" si="30"/>
        <v>8100</v>
      </c>
      <c r="AC105" s="21">
        <f t="shared" si="31"/>
        <v>7700</v>
      </c>
      <c r="AD105" s="13"/>
      <c r="AE105" s="21">
        <f t="shared" si="36"/>
        <v>6500</v>
      </c>
      <c r="AF105" s="21">
        <f t="shared" si="32"/>
        <v>999</v>
      </c>
      <c r="AG105" s="21">
        <v>15</v>
      </c>
      <c r="AH105" s="21">
        <f>MROUND(AF105+AG105+(VLOOKUP((AF105+AG105),[1]PBill!$B$4:$D$13,3,TRUE)),5)</f>
        <v>1025</v>
      </c>
      <c r="AI105" s="21">
        <f>VLOOKUP((((115%*AF105)+AG105)/3),[1]PBill!$B$4:$D$13,3,TRUE)</f>
        <v>0</v>
      </c>
      <c r="AJ105" s="21">
        <f t="shared" si="33"/>
        <v>1163.8499999999999</v>
      </c>
      <c r="AK105" s="21">
        <f t="shared" si="37"/>
        <v>390</v>
      </c>
      <c r="AL105" s="21">
        <f t="shared" si="34"/>
        <v>5500</v>
      </c>
      <c r="AM105" s="22">
        <f t="shared" si="35"/>
        <v>5230</v>
      </c>
      <c r="AN105" s="13"/>
    </row>
    <row r="106" spans="1:40">
      <c r="A106" s="15">
        <v>104</v>
      </c>
      <c r="B106" s="16">
        <v>41487</v>
      </c>
      <c r="C106" s="23" t="s">
        <v>315</v>
      </c>
      <c r="D106" s="24" t="s">
        <v>316</v>
      </c>
      <c r="E106" s="23" t="s">
        <v>291</v>
      </c>
      <c r="F106" s="24" t="s">
        <v>317</v>
      </c>
      <c r="G106" s="24" t="s">
        <v>27</v>
      </c>
      <c r="H106" s="19">
        <v>7399</v>
      </c>
      <c r="I106" s="20">
        <f t="shared" si="20"/>
        <v>7020</v>
      </c>
      <c r="J106" s="13"/>
      <c r="K106" s="21">
        <f t="shared" si="21"/>
        <v>7399</v>
      </c>
      <c r="L106" s="21">
        <f t="shared" si="22"/>
        <v>899</v>
      </c>
      <c r="M106" s="21">
        <v>15</v>
      </c>
      <c r="N106" s="21">
        <f>MROUND(L106+M106+(VLOOKUP((L106+M106),[1]PBill!$B$4:$D$13,3,TRUE)),5)</f>
        <v>915</v>
      </c>
      <c r="O106" s="21">
        <f>VLOOKUP((((115%*L106)+M106)/3),[1]PBill!$B$4:$D$13,3,TRUE)</f>
        <v>0</v>
      </c>
      <c r="P106" s="21">
        <f t="shared" si="23"/>
        <v>1048.8499999999999</v>
      </c>
      <c r="Q106" s="21">
        <f t="shared" si="24"/>
        <v>350</v>
      </c>
      <c r="R106" s="21">
        <f t="shared" si="25"/>
        <v>6399</v>
      </c>
      <c r="S106" s="21">
        <f t="shared" si="26"/>
        <v>6080</v>
      </c>
      <c r="T106" s="13"/>
      <c r="U106" s="21">
        <f t="shared" si="19"/>
        <v>6470</v>
      </c>
      <c r="V106" s="21">
        <f t="shared" si="27"/>
        <v>999</v>
      </c>
      <c r="W106" s="21">
        <v>15</v>
      </c>
      <c r="X106" s="21">
        <f>MROUND(V106+W106+(VLOOKUP((V106+W106),[1]PBill!$B$4:$D$13,3,TRUE)),5)</f>
        <v>1025</v>
      </c>
      <c r="Y106" s="21">
        <f>VLOOKUP((((115%*V106)+W106)/3),[1]PBill!$B$4:$D$13,3,TRUE)</f>
        <v>0</v>
      </c>
      <c r="Z106" s="21">
        <f t="shared" si="28"/>
        <v>1163.8499999999999</v>
      </c>
      <c r="AA106" s="21">
        <f t="shared" si="29"/>
        <v>390</v>
      </c>
      <c r="AB106" s="21">
        <f t="shared" si="30"/>
        <v>5470</v>
      </c>
      <c r="AC106" s="21">
        <f t="shared" si="31"/>
        <v>5200</v>
      </c>
      <c r="AD106" s="13"/>
      <c r="AE106" s="21">
        <f t="shared" si="36"/>
        <v>4620</v>
      </c>
      <c r="AF106" s="21">
        <f t="shared" si="32"/>
        <v>999</v>
      </c>
      <c r="AG106" s="21">
        <v>15</v>
      </c>
      <c r="AH106" s="21">
        <f>MROUND(AF106+AG106+(VLOOKUP((AF106+AG106),[1]PBill!$B$4:$D$13,3,TRUE)),5)</f>
        <v>1025</v>
      </c>
      <c r="AI106" s="21">
        <f>VLOOKUP((((115%*AF106)+AG106)/3),[1]PBill!$B$4:$D$13,3,TRUE)</f>
        <v>0</v>
      </c>
      <c r="AJ106" s="21">
        <f t="shared" si="33"/>
        <v>1163.8499999999999</v>
      </c>
      <c r="AK106" s="21">
        <f t="shared" si="37"/>
        <v>390</v>
      </c>
      <c r="AL106" s="21">
        <f t="shared" si="34"/>
        <v>3620</v>
      </c>
      <c r="AM106" s="22">
        <f t="shared" si="35"/>
        <v>3440</v>
      </c>
      <c r="AN106" s="13"/>
    </row>
    <row r="107" spans="1:40">
      <c r="A107" s="15">
        <v>105</v>
      </c>
      <c r="B107" s="16">
        <v>41487</v>
      </c>
      <c r="C107" s="23" t="s">
        <v>318</v>
      </c>
      <c r="D107" s="24" t="s">
        <v>319</v>
      </c>
      <c r="E107" s="23" t="s">
        <v>291</v>
      </c>
      <c r="F107" s="24" t="s">
        <v>320</v>
      </c>
      <c r="G107" s="24" t="s">
        <v>27</v>
      </c>
      <c r="H107" s="19">
        <v>11499</v>
      </c>
      <c r="I107" s="20">
        <f t="shared" si="20"/>
        <v>10920</v>
      </c>
      <c r="J107" s="13"/>
      <c r="K107" s="21">
        <f t="shared" si="21"/>
        <v>11499</v>
      </c>
      <c r="L107" s="21">
        <f t="shared" si="22"/>
        <v>1097.3208224999998</v>
      </c>
      <c r="M107" s="21">
        <v>15</v>
      </c>
      <c r="N107" s="21">
        <f>MROUND(L107+M107+(VLOOKUP((L107+M107),[1]PBill!$B$4:$D$13,3,TRUE)),5)</f>
        <v>1125</v>
      </c>
      <c r="O107" s="21">
        <f>VLOOKUP((((115%*L107)+M107)/3),[1]PBill!$B$4:$D$13,3,TRUE)</f>
        <v>0</v>
      </c>
      <c r="P107" s="21">
        <f t="shared" si="23"/>
        <v>1276.9189458749997</v>
      </c>
      <c r="Q107" s="21">
        <f t="shared" si="24"/>
        <v>425</v>
      </c>
      <c r="R107" s="21">
        <f t="shared" si="25"/>
        <v>10349.1</v>
      </c>
      <c r="S107" s="21">
        <f t="shared" si="26"/>
        <v>9830</v>
      </c>
      <c r="T107" s="13"/>
      <c r="U107" s="21">
        <f t="shared" si="19"/>
        <v>10060</v>
      </c>
      <c r="V107" s="21">
        <f t="shared" si="27"/>
        <v>1010.5269999999999</v>
      </c>
      <c r="W107" s="21">
        <v>15</v>
      </c>
      <c r="X107" s="21">
        <f>MROUND(V107+W107+(VLOOKUP((V107+W107),[1]PBill!$B$4:$D$13,3,TRUE)),5)</f>
        <v>1035</v>
      </c>
      <c r="Y107" s="21">
        <f>VLOOKUP((((115%*V107)+W107)/3),[1]PBill!$B$4:$D$13,3,TRUE)</f>
        <v>0</v>
      </c>
      <c r="Z107" s="21">
        <f t="shared" si="28"/>
        <v>1177.1060499999999</v>
      </c>
      <c r="AA107" s="21">
        <f t="shared" si="29"/>
        <v>390</v>
      </c>
      <c r="AB107" s="21">
        <f t="shared" si="30"/>
        <v>9050</v>
      </c>
      <c r="AC107" s="21">
        <f t="shared" si="31"/>
        <v>8600</v>
      </c>
      <c r="AD107" s="13"/>
      <c r="AE107" s="21">
        <f t="shared" si="36"/>
        <v>7190</v>
      </c>
      <c r="AF107" s="21">
        <f t="shared" si="32"/>
        <v>999</v>
      </c>
      <c r="AG107" s="21">
        <v>15</v>
      </c>
      <c r="AH107" s="21">
        <f>MROUND(AF107+AG107+(VLOOKUP((AF107+AG107),[1]PBill!$B$4:$D$13,3,TRUE)),5)</f>
        <v>1025</v>
      </c>
      <c r="AI107" s="21">
        <f>VLOOKUP((((115%*AF107)+AG107)/3),[1]PBill!$B$4:$D$13,3,TRUE)</f>
        <v>0</v>
      </c>
      <c r="AJ107" s="21">
        <f t="shared" si="33"/>
        <v>1163.8499999999999</v>
      </c>
      <c r="AK107" s="21">
        <f t="shared" si="37"/>
        <v>390</v>
      </c>
      <c r="AL107" s="21">
        <f t="shared" si="34"/>
        <v>6190</v>
      </c>
      <c r="AM107" s="22">
        <f t="shared" si="35"/>
        <v>5880</v>
      </c>
      <c r="AN107" s="13"/>
    </row>
    <row r="108" spans="1:40">
      <c r="A108" s="15">
        <v>106</v>
      </c>
      <c r="B108" s="16">
        <v>41518</v>
      </c>
      <c r="C108" s="17" t="s">
        <v>321</v>
      </c>
      <c r="D108" s="18" t="s">
        <v>322</v>
      </c>
      <c r="E108" s="17" t="s">
        <v>291</v>
      </c>
      <c r="F108" s="18">
        <v>500</v>
      </c>
      <c r="G108" s="18" t="s">
        <v>27</v>
      </c>
      <c r="H108" s="19">
        <v>13299</v>
      </c>
      <c r="I108" s="20">
        <f t="shared" si="20"/>
        <v>12630</v>
      </c>
      <c r="J108" s="13"/>
      <c r="K108" s="21">
        <f t="shared" si="21"/>
        <v>13299</v>
      </c>
      <c r="L108" s="21">
        <f t="shared" si="22"/>
        <v>1269.0903225</v>
      </c>
      <c r="M108" s="21">
        <v>15</v>
      </c>
      <c r="N108" s="21">
        <f>MROUND(L108+M108+(VLOOKUP((L108+M108),[1]PBill!$B$4:$D$13,3,TRUE)),5)</f>
        <v>1295</v>
      </c>
      <c r="O108" s="21">
        <f>VLOOKUP((((115%*L108)+M108)/3),[1]PBill!$B$4:$D$13,3,TRUE)</f>
        <v>0</v>
      </c>
      <c r="P108" s="21">
        <f t="shared" si="23"/>
        <v>1474.4538708749999</v>
      </c>
      <c r="Q108" s="21">
        <f t="shared" si="24"/>
        <v>490</v>
      </c>
      <c r="R108" s="21">
        <f t="shared" si="25"/>
        <v>11969.1</v>
      </c>
      <c r="S108" s="21">
        <f t="shared" si="26"/>
        <v>11370</v>
      </c>
      <c r="T108" s="13"/>
      <c r="U108" s="21">
        <f t="shared" si="19"/>
        <v>11640</v>
      </c>
      <c r="V108" s="21">
        <f t="shared" si="27"/>
        <v>1169.2379999999998</v>
      </c>
      <c r="W108" s="21">
        <v>15</v>
      </c>
      <c r="X108" s="21">
        <f>MROUND(V108+W108+(VLOOKUP((V108+W108),[1]PBill!$B$4:$D$13,3,TRUE)),5)</f>
        <v>1195</v>
      </c>
      <c r="Y108" s="21">
        <f>VLOOKUP((((115%*V108)+W108)/3),[1]PBill!$B$4:$D$13,3,TRUE)</f>
        <v>0</v>
      </c>
      <c r="Z108" s="21">
        <f t="shared" si="28"/>
        <v>1359.6236999999996</v>
      </c>
      <c r="AA108" s="21">
        <f t="shared" si="29"/>
        <v>455</v>
      </c>
      <c r="AB108" s="21">
        <f t="shared" si="30"/>
        <v>10480</v>
      </c>
      <c r="AC108" s="21">
        <f t="shared" si="31"/>
        <v>9960</v>
      </c>
      <c r="AD108" s="13"/>
      <c r="AE108" s="21">
        <f t="shared" si="36"/>
        <v>8310</v>
      </c>
      <c r="AF108" s="21">
        <f t="shared" si="32"/>
        <v>999</v>
      </c>
      <c r="AG108" s="21">
        <v>15</v>
      </c>
      <c r="AH108" s="21">
        <f>MROUND(AF108+AG108+(VLOOKUP((AF108+AG108),[1]PBill!$B$4:$D$13,3,TRUE)),5)</f>
        <v>1025</v>
      </c>
      <c r="AI108" s="21">
        <f>VLOOKUP((((115%*AF108)+AG108)/3),[1]PBill!$B$4:$D$13,3,TRUE)</f>
        <v>0</v>
      </c>
      <c r="AJ108" s="21">
        <f t="shared" si="33"/>
        <v>1163.8499999999999</v>
      </c>
      <c r="AK108" s="21">
        <f t="shared" si="37"/>
        <v>390</v>
      </c>
      <c r="AL108" s="21">
        <f t="shared" si="34"/>
        <v>7310</v>
      </c>
      <c r="AM108" s="22">
        <f t="shared" si="35"/>
        <v>6940</v>
      </c>
      <c r="AN108" s="13"/>
    </row>
    <row r="109" spans="1:40">
      <c r="A109" s="15">
        <v>107</v>
      </c>
      <c r="B109" s="16">
        <v>41518</v>
      </c>
      <c r="C109" s="17" t="s">
        <v>323</v>
      </c>
      <c r="D109" s="18" t="s">
        <v>324</v>
      </c>
      <c r="E109" s="17" t="s">
        <v>291</v>
      </c>
      <c r="F109" s="18">
        <v>501</v>
      </c>
      <c r="G109" s="18" t="s">
        <v>27</v>
      </c>
      <c r="H109" s="19">
        <v>9499</v>
      </c>
      <c r="I109" s="20">
        <f t="shared" si="20"/>
        <v>9020</v>
      </c>
      <c r="J109" s="13"/>
      <c r="K109" s="21">
        <f t="shared" si="21"/>
        <v>9499</v>
      </c>
      <c r="L109" s="21">
        <f t="shared" si="22"/>
        <v>906.46582249999994</v>
      </c>
      <c r="M109" s="21">
        <v>15</v>
      </c>
      <c r="N109" s="21">
        <f>MROUND(L109+M109+(VLOOKUP((L109+M109),[1]PBill!$B$4:$D$13,3,TRUE)),5)</f>
        <v>920</v>
      </c>
      <c r="O109" s="21">
        <f>VLOOKUP((((115%*L109)+M109)/3),[1]PBill!$B$4:$D$13,3,TRUE)</f>
        <v>0</v>
      </c>
      <c r="P109" s="21">
        <f t="shared" si="23"/>
        <v>1057.435695875</v>
      </c>
      <c r="Q109" s="21">
        <f t="shared" si="24"/>
        <v>350</v>
      </c>
      <c r="R109" s="21">
        <f t="shared" si="25"/>
        <v>8499</v>
      </c>
      <c r="S109" s="21">
        <f t="shared" si="26"/>
        <v>8070</v>
      </c>
      <c r="T109" s="13"/>
      <c r="U109" s="21">
        <f t="shared" si="19"/>
        <v>8310</v>
      </c>
      <c r="V109" s="21">
        <f t="shared" si="27"/>
        <v>999</v>
      </c>
      <c r="W109" s="21">
        <v>15</v>
      </c>
      <c r="X109" s="21">
        <f>MROUND(V109+W109+(VLOOKUP((V109+W109),[1]PBill!$B$4:$D$13,3,TRUE)),5)</f>
        <v>1025</v>
      </c>
      <c r="Y109" s="21">
        <f>VLOOKUP((((115%*V109)+W109)/3),[1]PBill!$B$4:$D$13,3,TRUE)</f>
        <v>0</v>
      </c>
      <c r="Z109" s="21">
        <f t="shared" si="28"/>
        <v>1163.8499999999999</v>
      </c>
      <c r="AA109" s="21">
        <f t="shared" si="29"/>
        <v>390</v>
      </c>
      <c r="AB109" s="21">
        <f t="shared" si="30"/>
        <v>7310</v>
      </c>
      <c r="AC109" s="21">
        <f t="shared" si="31"/>
        <v>6940</v>
      </c>
      <c r="AD109" s="13"/>
      <c r="AE109" s="21">
        <f t="shared" si="36"/>
        <v>5940</v>
      </c>
      <c r="AF109" s="21">
        <f t="shared" si="32"/>
        <v>999</v>
      </c>
      <c r="AG109" s="21">
        <v>15</v>
      </c>
      <c r="AH109" s="21">
        <f>MROUND(AF109+AG109+(VLOOKUP((AF109+AG109),[1]PBill!$B$4:$D$13,3,TRUE)),5)</f>
        <v>1025</v>
      </c>
      <c r="AI109" s="21">
        <f>VLOOKUP((((115%*AF109)+AG109)/3),[1]PBill!$B$4:$D$13,3,TRUE)</f>
        <v>0</v>
      </c>
      <c r="AJ109" s="21">
        <f t="shared" si="33"/>
        <v>1163.8499999999999</v>
      </c>
      <c r="AK109" s="21">
        <f t="shared" si="37"/>
        <v>390</v>
      </c>
      <c r="AL109" s="21">
        <f t="shared" si="34"/>
        <v>4940</v>
      </c>
      <c r="AM109" s="22">
        <f t="shared" si="35"/>
        <v>4690</v>
      </c>
      <c r="AN109" s="13"/>
    </row>
    <row r="110" spans="1:40">
      <c r="A110" s="15">
        <v>108</v>
      </c>
      <c r="B110" s="16">
        <v>41487</v>
      </c>
      <c r="C110" s="23" t="s">
        <v>325</v>
      </c>
      <c r="D110" s="24" t="s">
        <v>326</v>
      </c>
      <c r="E110" s="23" t="s">
        <v>291</v>
      </c>
      <c r="F110" s="24" t="s">
        <v>327</v>
      </c>
      <c r="G110" s="24" t="s">
        <v>27</v>
      </c>
      <c r="H110" s="19">
        <v>18499</v>
      </c>
      <c r="I110" s="20">
        <f t="shared" si="20"/>
        <v>17570</v>
      </c>
      <c r="J110" s="13"/>
      <c r="K110" s="21">
        <f t="shared" si="21"/>
        <v>18499</v>
      </c>
      <c r="L110" s="21">
        <f t="shared" si="22"/>
        <v>1765.3133224999999</v>
      </c>
      <c r="M110" s="21">
        <v>15</v>
      </c>
      <c r="N110" s="21">
        <f>MROUND(L110+M110+(VLOOKUP((L110+M110),[1]PBill!$B$4:$D$13,3,TRUE)),5)</f>
        <v>1790</v>
      </c>
      <c r="O110" s="21">
        <f>VLOOKUP((((115%*L110)+M110)/3),[1]PBill!$B$4:$D$13,3,TRUE)</f>
        <v>0</v>
      </c>
      <c r="P110" s="21">
        <f t="shared" si="23"/>
        <v>2045.1103208749998</v>
      </c>
      <c r="Q110" s="21">
        <f t="shared" si="24"/>
        <v>680</v>
      </c>
      <c r="R110" s="21">
        <f t="shared" si="25"/>
        <v>16649.100000000002</v>
      </c>
      <c r="S110" s="21">
        <f t="shared" si="26"/>
        <v>15820</v>
      </c>
      <c r="T110" s="13"/>
      <c r="U110" s="21">
        <f t="shared" si="19"/>
        <v>16190</v>
      </c>
      <c r="V110" s="21">
        <f t="shared" si="27"/>
        <v>1626.2855</v>
      </c>
      <c r="W110" s="21">
        <v>15</v>
      </c>
      <c r="X110" s="21">
        <f>MROUND(V110+W110+(VLOOKUP((V110+W110),[1]PBill!$B$4:$D$13,3,TRUE)),5)</f>
        <v>1650</v>
      </c>
      <c r="Y110" s="21">
        <f>VLOOKUP((((115%*V110)+W110)/3),[1]PBill!$B$4:$D$13,3,TRUE)</f>
        <v>0</v>
      </c>
      <c r="Z110" s="21">
        <f t="shared" si="28"/>
        <v>1885.2283249999998</v>
      </c>
      <c r="AA110" s="21">
        <f t="shared" si="29"/>
        <v>630</v>
      </c>
      <c r="AB110" s="21">
        <f t="shared" si="30"/>
        <v>14570</v>
      </c>
      <c r="AC110" s="21">
        <f t="shared" si="31"/>
        <v>13840</v>
      </c>
      <c r="AD110" s="13"/>
      <c r="AE110" s="21">
        <f t="shared" si="36"/>
        <v>11560</v>
      </c>
      <c r="AF110" s="21">
        <f t="shared" si="32"/>
        <v>1161.202</v>
      </c>
      <c r="AG110" s="21">
        <v>15</v>
      </c>
      <c r="AH110" s="21">
        <f>MROUND(AF110+AG110+(VLOOKUP((AF110+AG110),[1]PBill!$B$4:$D$13,3,TRUE)),5)</f>
        <v>1185</v>
      </c>
      <c r="AI110" s="21">
        <f>VLOOKUP((((115%*AF110)+AG110)/3),[1]PBill!$B$4:$D$13,3,TRUE)</f>
        <v>0</v>
      </c>
      <c r="AJ110" s="21">
        <f t="shared" si="33"/>
        <v>1350.3823</v>
      </c>
      <c r="AK110" s="21">
        <f t="shared" si="37"/>
        <v>450</v>
      </c>
      <c r="AL110" s="21">
        <f t="shared" si="34"/>
        <v>10400</v>
      </c>
      <c r="AM110" s="22">
        <f t="shared" si="35"/>
        <v>9880</v>
      </c>
      <c r="AN110" s="13"/>
    </row>
    <row r="111" spans="1:40">
      <c r="A111" s="15">
        <v>109</v>
      </c>
      <c r="B111" s="16">
        <v>41518</v>
      </c>
      <c r="C111" s="17" t="s">
        <v>328</v>
      </c>
      <c r="D111" s="18" t="s">
        <v>329</v>
      </c>
      <c r="E111" s="17" t="s">
        <v>291</v>
      </c>
      <c r="F111" s="18" t="s">
        <v>330</v>
      </c>
      <c r="G111" s="18" t="s">
        <v>27</v>
      </c>
      <c r="H111" s="19">
        <v>43999</v>
      </c>
      <c r="I111" s="20">
        <f t="shared" si="20"/>
        <v>41790</v>
      </c>
      <c r="J111" s="13"/>
      <c r="K111" s="21">
        <f t="shared" si="21"/>
        <v>43999</v>
      </c>
      <c r="L111" s="21">
        <f t="shared" si="22"/>
        <v>4198.7145724999991</v>
      </c>
      <c r="M111" s="21">
        <v>15</v>
      </c>
      <c r="N111" s="21">
        <f>MROUND(L111+M111+(VLOOKUP((L111+M111),[1]PBill!$B$4:$D$13,3,TRUE)),5)</f>
        <v>4245</v>
      </c>
      <c r="O111" s="21">
        <f>VLOOKUP((((115%*L111)+M111)/3),[1]PBill!$B$4:$D$13,3,TRUE)</f>
        <v>11</v>
      </c>
      <c r="P111" s="21">
        <f t="shared" si="23"/>
        <v>4876.5217583749982</v>
      </c>
      <c r="Q111" s="21">
        <f t="shared" si="24"/>
        <v>1625</v>
      </c>
      <c r="R111" s="21">
        <f t="shared" si="25"/>
        <v>39599.1</v>
      </c>
      <c r="S111" s="21">
        <f t="shared" si="26"/>
        <v>37620</v>
      </c>
      <c r="T111" s="13"/>
      <c r="U111" s="21">
        <f t="shared" si="19"/>
        <v>38500</v>
      </c>
      <c r="V111" s="21">
        <f t="shared" si="27"/>
        <v>3867.3249999999998</v>
      </c>
      <c r="W111" s="21">
        <v>15</v>
      </c>
      <c r="X111" s="21">
        <f>MROUND(V111+W111+(VLOOKUP((V111+W111),[1]PBill!$B$4:$D$13,3,TRUE)),5)</f>
        <v>3915</v>
      </c>
      <c r="Y111" s="21">
        <f>VLOOKUP((((115%*V111)+W111)/3),[1]PBill!$B$4:$D$13,3,TRUE)</f>
        <v>11</v>
      </c>
      <c r="Z111" s="21">
        <f t="shared" si="28"/>
        <v>4495.423749999999</v>
      </c>
      <c r="AA111" s="21">
        <f t="shared" si="29"/>
        <v>1500</v>
      </c>
      <c r="AB111" s="21">
        <f t="shared" si="30"/>
        <v>34650</v>
      </c>
      <c r="AC111" s="21">
        <f t="shared" si="31"/>
        <v>32920</v>
      </c>
      <c r="AD111" s="13"/>
      <c r="AE111" s="21">
        <f t="shared" si="36"/>
        <v>27500</v>
      </c>
      <c r="AF111" s="21">
        <f t="shared" si="32"/>
        <v>2762.375</v>
      </c>
      <c r="AG111" s="21">
        <v>15</v>
      </c>
      <c r="AH111" s="21">
        <f>MROUND(AF111+AG111+(VLOOKUP((AF111+AG111),[1]PBill!$B$4:$D$13,3,TRUE)),5)</f>
        <v>2810</v>
      </c>
      <c r="AI111" s="21">
        <f>VLOOKUP((((115%*AF111)+AG111)/3),[1]PBill!$B$4:$D$13,3,TRUE)</f>
        <v>11</v>
      </c>
      <c r="AJ111" s="21">
        <f t="shared" si="33"/>
        <v>3224.7312499999998</v>
      </c>
      <c r="AK111" s="21">
        <f t="shared" si="37"/>
        <v>1075</v>
      </c>
      <c r="AL111" s="21">
        <f t="shared" si="34"/>
        <v>24750</v>
      </c>
      <c r="AM111" s="22">
        <f t="shared" si="35"/>
        <v>23510</v>
      </c>
      <c r="AN111" s="13"/>
    </row>
    <row r="112" spans="1:40">
      <c r="A112" s="15">
        <v>110</v>
      </c>
      <c r="B112" s="16">
        <v>41487</v>
      </c>
      <c r="C112" s="23" t="s">
        <v>331</v>
      </c>
      <c r="D112" s="24" t="s">
        <v>332</v>
      </c>
      <c r="E112" s="23" t="s">
        <v>291</v>
      </c>
      <c r="F112" s="24" t="s">
        <v>333</v>
      </c>
      <c r="G112" s="24" t="s">
        <v>27</v>
      </c>
      <c r="H112" s="19">
        <v>6150</v>
      </c>
      <c r="I112" s="20">
        <f t="shared" si="20"/>
        <v>5840</v>
      </c>
      <c r="J112" s="13"/>
      <c r="K112" s="21">
        <f t="shared" si="21"/>
        <v>6150</v>
      </c>
      <c r="L112" s="21">
        <f t="shared" si="22"/>
        <v>899</v>
      </c>
      <c r="M112" s="21">
        <v>15</v>
      </c>
      <c r="N112" s="21">
        <f>MROUND(L112+M112+(VLOOKUP((L112+M112),[1]PBill!$B$4:$D$13,3,TRUE)),5)</f>
        <v>915</v>
      </c>
      <c r="O112" s="21">
        <f>VLOOKUP((((115%*L112)+M112)/3),[1]PBill!$B$4:$D$13,3,TRUE)</f>
        <v>0</v>
      </c>
      <c r="P112" s="21">
        <f t="shared" si="23"/>
        <v>1048.8499999999999</v>
      </c>
      <c r="Q112" s="21">
        <f t="shared" si="24"/>
        <v>350</v>
      </c>
      <c r="R112" s="21">
        <f t="shared" si="25"/>
        <v>5150</v>
      </c>
      <c r="S112" s="21">
        <f t="shared" si="26"/>
        <v>4890</v>
      </c>
      <c r="T112" s="13"/>
      <c r="U112" s="21">
        <f t="shared" si="19"/>
        <v>5380</v>
      </c>
      <c r="V112" s="21">
        <f t="shared" si="27"/>
        <v>999</v>
      </c>
      <c r="W112" s="21">
        <v>15</v>
      </c>
      <c r="X112" s="21">
        <f>MROUND(V112+W112+(VLOOKUP((V112+W112),[1]PBill!$B$4:$D$13,3,TRUE)),5)</f>
        <v>1025</v>
      </c>
      <c r="Y112" s="21">
        <f>VLOOKUP((((115%*V112)+W112)/3),[1]PBill!$B$4:$D$13,3,TRUE)</f>
        <v>0</v>
      </c>
      <c r="Z112" s="21">
        <f t="shared" si="28"/>
        <v>1163.8499999999999</v>
      </c>
      <c r="AA112" s="21">
        <f t="shared" si="29"/>
        <v>390</v>
      </c>
      <c r="AB112" s="21">
        <f t="shared" si="30"/>
        <v>4380</v>
      </c>
      <c r="AC112" s="21">
        <f t="shared" si="31"/>
        <v>4160</v>
      </c>
      <c r="AD112" s="13"/>
      <c r="AE112" s="21">
        <f t="shared" si="36"/>
        <v>3840</v>
      </c>
      <c r="AF112" s="21">
        <f t="shared" si="32"/>
        <v>999</v>
      </c>
      <c r="AG112" s="21">
        <v>15</v>
      </c>
      <c r="AH112" s="21">
        <f>MROUND(AF112+AG112+(VLOOKUP((AF112+AG112),[1]PBill!$B$4:$D$13,3,TRUE)),5)</f>
        <v>1025</v>
      </c>
      <c r="AI112" s="21">
        <f>VLOOKUP((((115%*AF112)+AG112)/3),[1]PBill!$B$4:$D$13,3,TRUE)</f>
        <v>0</v>
      </c>
      <c r="AJ112" s="21">
        <f t="shared" si="33"/>
        <v>1163.8499999999999</v>
      </c>
      <c r="AK112" s="21">
        <f t="shared" si="37"/>
        <v>390</v>
      </c>
      <c r="AL112" s="21">
        <f t="shared" si="34"/>
        <v>2840</v>
      </c>
      <c r="AM112" s="22">
        <f t="shared" si="35"/>
        <v>2700</v>
      </c>
      <c r="AN112" s="13"/>
    </row>
    <row r="113" spans="1:40">
      <c r="A113" s="15">
        <v>111</v>
      </c>
      <c r="B113" s="16">
        <v>41487</v>
      </c>
      <c r="C113" s="23" t="s">
        <v>334</v>
      </c>
      <c r="D113" s="24" t="s">
        <v>335</v>
      </c>
      <c r="E113" s="23" t="s">
        <v>291</v>
      </c>
      <c r="F113" s="24" t="s">
        <v>336</v>
      </c>
      <c r="G113" s="24" t="s">
        <v>27</v>
      </c>
      <c r="H113" s="19">
        <v>8099</v>
      </c>
      <c r="I113" s="20">
        <f t="shared" si="20"/>
        <v>7690</v>
      </c>
      <c r="J113" s="13"/>
      <c r="K113" s="21">
        <f t="shared" si="21"/>
        <v>8099</v>
      </c>
      <c r="L113" s="21">
        <f t="shared" si="22"/>
        <v>899</v>
      </c>
      <c r="M113" s="21">
        <v>15</v>
      </c>
      <c r="N113" s="21">
        <f>MROUND(L113+M113+(VLOOKUP((L113+M113),[1]PBill!$B$4:$D$13,3,TRUE)),5)</f>
        <v>915</v>
      </c>
      <c r="O113" s="21">
        <f>VLOOKUP((((115%*L113)+M113)/3),[1]PBill!$B$4:$D$13,3,TRUE)</f>
        <v>0</v>
      </c>
      <c r="P113" s="21">
        <f t="shared" si="23"/>
        <v>1048.8499999999999</v>
      </c>
      <c r="Q113" s="21">
        <f t="shared" si="24"/>
        <v>350</v>
      </c>
      <c r="R113" s="21">
        <f t="shared" si="25"/>
        <v>7099</v>
      </c>
      <c r="S113" s="21">
        <f t="shared" si="26"/>
        <v>6740</v>
      </c>
      <c r="T113" s="13"/>
      <c r="U113" s="21">
        <f t="shared" si="19"/>
        <v>7090</v>
      </c>
      <c r="V113" s="21">
        <f t="shared" si="27"/>
        <v>999</v>
      </c>
      <c r="W113" s="21">
        <v>15</v>
      </c>
      <c r="X113" s="21">
        <f>MROUND(V113+W113+(VLOOKUP((V113+W113),[1]PBill!$B$4:$D$13,3,TRUE)),5)</f>
        <v>1025</v>
      </c>
      <c r="Y113" s="21">
        <f>VLOOKUP((((115%*V113)+W113)/3),[1]PBill!$B$4:$D$13,3,TRUE)</f>
        <v>0</v>
      </c>
      <c r="Z113" s="21">
        <f t="shared" si="28"/>
        <v>1163.8499999999999</v>
      </c>
      <c r="AA113" s="21">
        <f t="shared" si="29"/>
        <v>390</v>
      </c>
      <c r="AB113" s="21">
        <f t="shared" si="30"/>
        <v>6090</v>
      </c>
      <c r="AC113" s="21">
        <f t="shared" si="31"/>
        <v>5790</v>
      </c>
      <c r="AD113" s="13"/>
      <c r="AE113" s="21">
        <f t="shared" si="36"/>
        <v>5060</v>
      </c>
      <c r="AF113" s="21">
        <f t="shared" si="32"/>
        <v>999</v>
      </c>
      <c r="AG113" s="21">
        <v>15</v>
      </c>
      <c r="AH113" s="21">
        <f>MROUND(AF113+AG113+(VLOOKUP((AF113+AG113),[1]PBill!$B$4:$D$13,3,TRUE)),5)</f>
        <v>1025</v>
      </c>
      <c r="AI113" s="21">
        <f>VLOOKUP((((115%*AF113)+AG113)/3),[1]PBill!$B$4:$D$13,3,TRUE)</f>
        <v>0</v>
      </c>
      <c r="AJ113" s="21">
        <f t="shared" si="33"/>
        <v>1163.8499999999999</v>
      </c>
      <c r="AK113" s="21">
        <f t="shared" si="37"/>
        <v>390</v>
      </c>
      <c r="AL113" s="21">
        <f t="shared" si="34"/>
        <v>4060</v>
      </c>
      <c r="AM113" s="22">
        <f t="shared" si="35"/>
        <v>3860</v>
      </c>
      <c r="AN113" s="13"/>
    </row>
    <row r="114" spans="1:40">
      <c r="A114" s="15">
        <v>112</v>
      </c>
      <c r="B114" s="16">
        <v>41487</v>
      </c>
      <c r="C114" s="23" t="s">
        <v>337</v>
      </c>
      <c r="D114" s="24" t="s">
        <v>338</v>
      </c>
      <c r="E114" s="23" t="s">
        <v>291</v>
      </c>
      <c r="F114" s="24" t="s">
        <v>339</v>
      </c>
      <c r="G114" s="24" t="s">
        <v>27</v>
      </c>
      <c r="H114" s="19">
        <v>5999</v>
      </c>
      <c r="I114" s="20">
        <f t="shared" si="20"/>
        <v>5690</v>
      </c>
      <c r="J114" s="13"/>
      <c r="K114" s="21">
        <f t="shared" si="21"/>
        <v>5999</v>
      </c>
      <c r="L114" s="21">
        <f t="shared" si="22"/>
        <v>899</v>
      </c>
      <c r="M114" s="21">
        <v>15</v>
      </c>
      <c r="N114" s="21">
        <f>MROUND(L114+M114+(VLOOKUP((L114+M114),[1]PBill!$B$4:$D$13,3,TRUE)),5)</f>
        <v>915</v>
      </c>
      <c r="O114" s="21">
        <f>VLOOKUP((((115%*L114)+M114)/3),[1]PBill!$B$4:$D$13,3,TRUE)</f>
        <v>0</v>
      </c>
      <c r="P114" s="21">
        <f t="shared" si="23"/>
        <v>1048.8499999999999</v>
      </c>
      <c r="Q114" s="21">
        <f t="shared" si="24"/>
        <v>350</v>
      </c>
      <c r="R114" s="21">
        <f t="shared" si="25"/>
        <v>4999</v>
      </c>
      <c r="S114" s="21">
        <f t="shared" si="26"/>
        <v>4750</v>
      </c>
      <c r="T114" s="13"/>
      <c r="U114" s="21">
        <f t="shared" si="19"/>
        <v>5250</v>
      </c>
      <c r="V114" s="21">
        <f t="shared" si="27"/>
        <v>999</v>
      </c>
      <c r="W114" s="21">
        <v>15</v>
      </c>
      <c r="X114" s="21">
        <f>MROUND(V114+W114+(VLOOKUP((V114+W114),[1]PBill!$B$4:$D$13,3,TRUE)),5)</f>
        <v>1025</v>
      </c>
      <c r="Y114" s="21">
        <f>VLOOKUP((((115%*V114)+W114)/3),[1]PBill!$B$4:$D$13,3,TRUE)</f>
        <v>0</v>
      </c>
      <c r="Z114" s="21">
        <f t="shared" si="28"/>
        <v>1163.8499999999999</v>
      </c>
      <c r="AA114" s="21">
        <f t="shared" si="29"/>
        <v>390</v>
      </c>
      <c r="AB114" s="21">
        <f t="shared" si="30"/>
        <v>4250</v>
      </c>
      <c r="AC114" s="21">
        <f t="shared" si="31"/>
        <v>4040</v>
      </c>
      <c r="AD114" s="13"/>
      <c r="AE114" s="21">
        <f t="shared" si="36"/>
        <v>3750</v>
      </c>
      <c r="AF114" s="21">
        <f t="shared" si="32"/>
        <v>999</v>
      </c>
      <c r="AG114" s="21">
        <v>15</v>
      </c>
      <c r="AH114" s="21">
        <f>MROUND(AF114+AG114+(VLOOKUP((AF114+AG114),[1]PBill!$B$4:$D$13,3,TRUE)),5)</f>
        <v>1025</v>
      </c>
      <c r="AI114" s="21">
        <f>VLOOKUP((((115%*AF114)+AG114)/3),[1]PBill!$B$4:$D$13,3,TRUE)</f>
        <v>0</v>
      </c>
      <c r="AJ114" s="21">
        <f t="shared" si="33"/>
        <v>1163.8499999999999</v>
      </c>
      <c r="AK114" s="21">
        <f t="shared" si="37"/>
        <v>390</v>
      </c>
      <c r="AL114" s="21">
        <f t="shared" si="34"/>
        <v>2750</v>
      </c>
      <c r="AM114" s="22">
        <f t="shared" si="35"/>
        <v>2610</v>
      </c>
      <c r="AN114" s="13"/>
    </row>
    <row r="115" spans="1:40">
      <c r="A115" s="15">
        <v>113</v>
      </c>
      <c r="B115" s="16">
        <v>41487</v>
      </c>
      <c r="C115" s="23" t="s">
        <v>340</v>
      </c>
      <c r="D115" s="24" t="s">
        <v>341</v>
      </c>
      <c r="E115" s="23" t="s">
        <v>291</v>
      </c>
      <c r="F115" s="24" t="s">
        <v>342</v>
      </c>
      <c r="G115" s="24" t="s">
        <v>27</v>
      </c>
      <c r="H115" s="19">
        <v>4599</v>
      </c>
      <c r="I115" s="20">
        <f t="shared" si="20"/>
        <v>4360</v>
      </c>
      <c r="J115" s="13"/>
      <c r="K115" s="21">
        <f t="shared" si="21"/>
        <v>4599</v>
      </c>
      <c r="L115" s="21">
        <f t="shared" si="22"/>
        <v>899</v>
      </c>
      <c r="M115" s="21">
        <v>15</v>
      </c>
      <c r="N115" s="21">
        <f>MROUND(L115+M115+(VLOOKUP((L115+M115),[1]PBill!$B$4:$D$13,3,TRUE)),5)</f>
        <v>915</v>
      </c>
      <c r="O115" s="21">
        <f>VLOOKUP((((115%*L115)+M115)/3),[1]PBill!$B$4:$D$13,3,TRUE)</f>
        <v>0</v>
      </c>
      <c r="P115" s="21">
        <f t="shared" si="23"/>
        <v>1048.8499999999999</v>
      </c>
      <c r="Q115" s="21">
        <f t="shared" si="24"/>
        <v>350</v>
      </c>
      <c r="R115" s="21">
        <f t="shared" si="25"/>
        <v>3599</v>
      </c>
      <c r="S115" s="21">
        <f t="shared" si="26"/>
        <v>3420</v>
      </c>
      <c r="T115" s="13"/>
      <c r="U115" s="21">
        <f t="shared" si="19"/>
        <v>4020</v>
      </c>
      <c r="V115" s="21">
        <f t="shared" si="27"/>
        <v>999</v>
      </c>
      <c r="W115" s="21">
        <v>15</v>
      </c>
      <c r="X115" s="21">
        <f>MROUND(V115+W115+(VLOOKUP((V115+W115),[1]PBill!$B$4:$D$13,3,TRUE)),5)</f>
        <v>1025</v>
      </c>
      <c r="Y115" s="21">
        <f>VLOOKUP((((115%*V115)+W115)/3),[1]PBill!$B$4:$D$13,3,TRUE)</f>
        <v>0</v>
      </c>
      <c r="Z115" s="21">
        <f t="shared" si="28"/>
        <v>1163.8499999999999</v>
      </c>
      <c r="AA115" s="21">
        <f t="shared" si="29"/>
        <v>390</v>
      </c>
      <c r="AB115" s="21">
        <f t="shared" si="30"/>
        <v>3020</v>
      </c>
      <c r="AC115" s="21">
        <f t="shared" si="31"/>
        <v>2870</v>
      </c>
      <c r="AD115" s="13"/>
      <c r="AE115" s="21">
        <f t="shared" si="36"/>
        <v>2870</v>
      </c>
      <c r="AF115" s="21">
        <f t="shared" si="32"/>
        <v>999</v>
      </c>
      <c r="AG115" s="21">
        <v>15</v>
      </c>
      <c r="AH115" s="21">
        <f>MROUND(AF115+AG115+(VLOOKUP((AF115+AG115),[1]PBill!$B$4:$D$13,3,TRUE)),5)</f>
        <v>1025</v>
      </c>
      <c r="AI115" s="21">
        <f>VLOOKUP((((115%*AF115)+AG115)/3),[1]PBill!$B$4:$D$13,3,TRUE)</f>
        <v>0</v>
      </c>
      <c r="AJ115" s="21">
        <f t="shared" si="33"/>
        <v>1163.8499999999999</v>
      </c>
      <c r="AK115" s="21">
        <f t="shared" si="37"/>
        <v>390</v>
      </c>
      <c r="AL115" s="21">
        <f t="shared" si="34"/>
        <v>1870</v>
      </c>
      <c r="AM115" s="22">
        <f t="shared" si="35"/>
        <v>1780</v>
      </c>
      <c r="AN115" s="13"/>
    </row>
    <row r="116" spans="1:40">
      <c r="A116" s="15">
        <v>114</v>
      </c>
      <c r="B116" s="16">
        <v>41487</v>
      </c>
      <c r="C116" s="23" t="s">
        <v>343</v>
      </c>
      <c r="D116" s="24" t="s">
        <v>344</v>
      </c>
      <c r="E116" s="23" t="s">
        <v>291</v>
      </c>
      <c r="F116" s="24" t="s">
        <v>345</v>
      </c>
      <c r="G116" s="24" t="s">
        <v>27</v>
      </c>
      <c r="H116" s="19">
        <v>38499</v>
      </c>
      <c r="I116" s="20">
        <f t="shared" si="20"/>
        <v>36570</v>
      </c>
      <c r="J116" s="13"/>
      <c r="K116" s="21">
        <f t="shared" si="21"/>
        <v>38499</v>
      </c>
      <c r="L116" s="21">
        <f t="shared" si="22"/>
        <v>3673.8633224999999</v>
      </c>
      <c r="M116" s="21">
        <v>15</v>
      </c>
      <c r="N116" s="21">
        <f>MROUND(L116+M116+(VLOOKUP((L116+M116),[1]PBill!$B$4:$D$13,3,TRUE)),5)</f>
        <v>3720</v>
      </c>
      <c r="O116" s="21">
        <f>VLOOKUP((((115%*L116)+M116)/3),[1]PBill!$B$4:$D$13,3,TRUE)</f>
        <v>11</v>
      </c>
      <c r="P116" s="21">
        <f t="shared" si="23"/>
        <v>4272.9428208749996</v>
      </c>
      <c r="Q116" s="21">
        <f t="shared" si="24"/>
        <v>1425</v>
      </c>
      <c r="R116" s="21">
        <f t="shared" si="25"/>
        <v>34649.1</v>
      </c>
      <c r="S116" s="21">
        <f t="shared" si="26"/>
        <v>32920</v>
      </c>
      <c r="T116" s="13"/>
      <c r="U116" s="21">
        <f t="shared" si="19"/>
        <v>33690</v>
      </c>
      <c r="V116" s="21">
        <f t="shared" si="27"/>
        <v>3384.1605</v>
      </c>
      <c r="W116" s="21">
        <v>15</v>
      </c>
      <c r="X116" s="21">
        <f>MROUND(V116+W116+(VLOOKUP((V116+W116),[1]PBill!$B$4:$D$13,3,TRUE)),5)</f>
        <v>3430</v>
      </c>
      <c r="Y116" s="21">
        <f>VLOOKUP((((115%*V116)+W116)/3),[1]PBill!$B$4:$D$13,3,TRUE)</f>
        <v>11</v>
      </c>
      <c r="Z116" s="21">
        <f t="shared" si="28"/>
        <v>3939.7845749999997</v>
      </c>
      <c r="AA116" s="21">
        <f t="shared" si="29"/>
        <v>1315</v>
      </c>
      <c r="AB116" s="21">
        <f t="shared" si="30"/>
        <v>30320</v>
      </c>
      <c r="AC116" s="21">
        <f t="shared" si="31"/>
        <v>28800</v>
      </c>
      <c r="AD116" s="13"/>
      <c r="AE116" s="21">
        <f t="shared" si="36"/>
        <v>24060</v>
      </c>
      <c r="AF116" s="21">
        <f t="shared" si="32"/>
        <v>2416.8269999999998</v>
      </c>
      <c r="AG116" s="21">
        <v>15</v>
      </c>
      <c r="AH116" s="21">
        <f>MROUND(AF116+AG116+(VLOOKUP((AF116+AG116),[1]PBill!$B$4:$D$13,3,TRUE)),5)</f>
        <v>2445</v>
      </c>
      <c r="AI116" s="21">
        <f>VLOOKUP((((115%*AF116)+AG116)/3),[1]PBill!$B$4:$D$13,3,TRUE)</f>
        <v>0</v>
      </c>
      <c r="AJ116" s="21">
        <f t="shared" si="33"/>
        <v>2794.3510499999993</v>
      </c>
      <c r="AK116" s="21">
        <f t="shared" si="37"/>
        <v>930</v>
      </c>
      <c r="AL116" s="21">
        <f t="shared" si="34"/>
        <v>21650</v>
      </c>
      <c r="AM116" s="22">
        <f t="shared" si="35"/>
        <v>20570</v>
      </c>
      <c r="AN116" s="13"/>
    </row>
    <row r="117" spans="1:40">
      <c r="A117" s="15">
        <v>115</v>
      </c>
      <c r="B117" s="16">
        <v>41518</v>
      </c>
      <c r="C117" s="17" t="s">
        <v>346</v>
      </c>
      <c r="D117" s="18" t="s">
        <v>347</v>
      </c>
      <c r="E117" s="17" t="s">
        <v>291</v>
      </c>
      <c r="F117" s="18" t="s">
        <v>348</v>
      </c>
      <c r="G117" s="18" t="s">
        <v>27</v>
      </c>
      <c r="H117" s="19">
        <v>14999</v>
      </c>
      <c r="I117" s="20">
        <f t="shared" si="20"/>
        <v>14240</v>
      </c>
      <c r="J117" s="13"/>
      <c r="K117" s="21">
        <f t="shared" si="21"/>
        <v>14999</v>
      </c>
      <c r="L117" s="21">
        <f t="shared" si="22"/>
        <v>1431.3170725</v>
      </c>
      <c r="M117" s="21">
        <v>15</v>
      </c>
      <c r="N117" s="21">
        <f>MROUND(L117+M117+(VLOOKUP((L117+M117),[1]PBill!$B$4:$D$13,3,TRUE)),5)</f>
        <v>1455</v>
      </c>
      <c r="O117" s="21">
        <f>VLOOKUP((((115%*L117)+M117)/3),[1]PBill!$B$4:$D$13,3,TRUE)</f>
        <v>0</v>
      </c>
      <c r="P117" s="21">
        <f t="shared" si="23"/>
        <v>1661.0146333749999</v>
      </c>
      <c r="Q117" s="21">
        <f t="shared" si="24"/>
        <v>555</v>
      </c>
      <c r="R117" s="21">
        <f t="shared" si="25"/>
        <v>13499.1</v>
      </c>
      <c r="S117" s="21">
        <f t="shared" si="26"/>
        <v>12820</v>
      </c>
      <c r="T117" s="13"/>
      <c r="U117" s="21">
        <f t="shared" si="19"/>
        <v>13120</v>
      </c>
      <c r="V117" s="21">
        <f t="shared" si="27"/>
        <v>1317.904</v>
      </c>
      <c r="W117" s="21">
        <v>15</v>
      </c>
      <c r="X117" s="21">
        <f>MROUND(V117+W117+(VLOOKUP((V117+W117),[1]PBill!$B$4:$D$13,3,TRUE)),5)</f>
        <v>1345</v>
      </c>
      <c r="Y117" s="21">
        <f>VLOOKUP((((115%*V117)+W117)/3),[1]PBill!$B$4:$D$13,3,TRUE)</f>
        <v>0</v>
      </c>
      <c r="Z117" s="21">
        <f t="shared" si="28"/>
        <v>1530.5895999999998</v>
      </c>
      <c r="AA117" s="21">
        <f t="shared" si="29"/>
        <v>510</v>
      </c>
      <c r="AB117" s="21">
        <f t="shared" si="30"/>
        <v>11810</v>
      </c>
      <c r="AC117" s="21">
        <f t="shared" si="31"/>
        <v>11220</v>
      </c>
      <c r="AD117" s="13"/>
      <c r="AE117" s="21">
        <f t="shared" si="36"/>
        <v>9370</v>
      </c>
      <c r="AF117" s="21">
        <f t="shared" si="32"/>
        <v>999</v>
      </c>
      <c r="AG117" s="21">
        <v>15</v>
      </c>
      <c r="AH117" s="21">
        <f>MROUND(AF117+AG117+(VLOOKUP((AF117+AG117),[1]PBill!$B$4:$D$13,3,TRUE)),5)</f>
        <v>1025</v>
      </c>
      <c r="AI117" s="21">
        <f>VLOOKUP((((115%*AF117)+AG117)/3),[1]PBill!$B$4:$D$13,3,TRUE)</f>
        <v>0</v>
      </c>
      <c r="AJ117" s="21">
        <f t="shared" si="33"/>
        <v>1163.8499999999999</v>
      </c>
      <c r="AK117" s="21">
        <f t="shared" si="37"/>
        <v>390</v>
      </c>
      <c r="AL117" s="21">
        <f t="shared" si="34"/>
        <v>8370</v>
      </c>
      <c r="AM117" s="22">
        <f t="shared" si="35"/>
        <v>7950</v>
      </c>
      <c r="AN117" s="13"/>
    </row>
    <row r="118" spans="1:40">
      <c r="A118" s="15">
        <v>116</v>
      </c>
      <c r="B118" s="16">
        <v>41518</v>
      </c>
      <c r="C118" s="17" t="s">
        <v>349</v>
      </c>
      <c r="D118" s="18" t="s">
        <v>350</v>
      </c>
      <c r="E118" s="17" t="s">
        <v>291</v>
      </c>
      <c r="F118" s="18" t="s">
        <v>351</v>
      </c>
      <c r="G118" s="18" t="s">
        <v>27</v>
      </c>
      <c r="H118" s="19">
        <v>41499</v>
      </c>
      <c r="I118" s="20">
        <f t="shared" si="20"/>
        <v>39420</v>
      </c>
      <c r="J118" s="13"/>
      <c r="K118" s="21">
        <f t="shared" si="21"/>
        <v>41499</v>
      </c>
      <c r="L118" s="21">
        <f t="shared" si="22"/>
        <v>3960.1458225000001</v>
      </c>
      <c r="M118" s="21">
        <v>15</v>
      </c>
      <c r="N118" s="21">
        <f>MROUND(L118+M118+(VLOOKUP((L118+M118),[1]PBill!$B$4:$D$13,3,TRUE)),5)</f>
        <v>4010</v>
      </c>
      <c r="O118" s="21">
        <f>VLOOKUP((((115%*L118)+M118)/3),[1]PBill!$B$4:$D$13,3,TRUE)</f>
        <v>11</v>
      </c>
      <c r="P118" s="21">
        <f t="shared" si="23"/>
        <v>4602.1676958749995</v>
      </c>
      <c r="Q118" s="21">
        <f t="shared" si="24"/>
        <v>1535</v>
      </c>
      <c r="R118" s="21">
        <f t="shared" si="25"/>
        <v>37349.1</v>
      </c>
      <c r="S118" s="21">
        <f t="shared" si="26"/>
        <v>35480</v>
      </c>
      <c r="T118" s="13"/>
      <c r="U118" s="21">
        <f t="shared" si="19"/>
        <v>36310</v>
      </c>
      <c r="V118" s="21">
        <f t="shared" si="27"/>
        <v>3647.3394999999996</v>
      </c>
      <c r="W118" s="21">
        <v>15</v>
      </c>
      <c r="X118" s="21">
        <f>MROUND(V118+W118+(VLOOKUP((V118+W118),[1]PBill!$B$4:$D$13,3,TRUE)),5)</f>
        <v>3695</v>
      </c>
      <c r="Y118" s="21">
        <f>VLOOKUP((((115%*V118)+W118)/3),[1]PBill!$B$4:$D$13,3,TRUE)</f>
        <v>11</v>
      </c>
      <c r="Z118" s="21">
        <f t="shared" si="28"/>
        <v>4242.4404249999989</v>
      </c>
      <c r="AA118" s="21">
        <f t="shared" si="29"/>
        <v>1415</v>
      </c>
      <c r="AB118" s="21">
        <f t="shared" si="30"/>
        <v>32680</v>
      </c>
      <c r="AC118" s="21">
        <f t="shared" si="31"/>
        <v>31050</v>
      </c>
      <c r="AD118" s="13"/>
      <c r="AE118" s="21">
        <f t="shared" si="36"/>
        <v>25940</v>
      </c>
      <c r="AF118" s="21">
        <f t="shared" si="32"/>
        <v>2605.6729999999998</v>
      </c>
      <c r="AG118" s="21">
        <v>15</v>
      </c>
      <c r="AH118" s="21">
        <f>MROUND(AF118+AG118+(VLOOKUP((AF118+AG118),[1]PBill!$B$4:$D$13,3,TRUE)),5)</f>
        <v>2655</v>
      </c>
      <c r="AI118" s="21">
        <f>VLOOKUP((((115%*AF118)+AG118)/3),[1]PBill!$B$4:$D$13,3,TRUE)</f>
        <v>11</v>
      </c>
      <c r="AJ118" s="21">
        <f t="shared" si="33"/>
        <v>3044.5239499999993</v>
      </c>
      <c r="AK118" s="21">
        <f t="shared" si="37"/>
        <v>1015</v>
      </c>
      <c r="AL118" s="21">
        <f t="shared" si="34"/>
        <v>23350</v>
      </c>
      <c r="AM118" s="22">
        <f t="shared" si="35"/>
        <v>22180</v>
      </c>
      <c r="AN118" s="13"/>
    </row>
    <row r="119" spans="1:40">
      <c r="A119" s="15">
        <v>117</v>
      </c>
      <c r="B119" s="16">
        <v>41487</v>
      </c>
      <c r="C119" s="23" t="s">
        <v>352</v>
      </c>
      <c r="D119" s="24" t="s">
        <v>353</v>
      </c>
      <c r="E119" s="23" t="s">
        <v>291</v>
      </c>
      <c r="F119" s="24" t="s">
        <v>354</v>
      </c>
      <c r="G119" s="24" t="s">
        <v>27</v>
      </c>
      <c r="H119" s="19">
        <v>52499</v>
      </c>
      <c r="I119" s="20">
        <f t="shared" si="20"/>
        <v>49870</v>
      </c>
      <c r="J119" s="13"/>
      <c r="K119" s="21">
        <f t="shared" si="21"/>
        <v>52499</v>
      </c>
      <c r="L119" s="21">
        <f t="shared" si="22"/>
        <v>5009.8483224999991</v>
      </c>
      <c r="M119" s="21">
        <v>15</v>
      </c>
      <c r="N119" s="21">
        <f>MROUND(L119+M119+(VLOOKUP((L119+M119),[1]PBill!$B$4:$D$13,3,TRUE)),5)</f>
        <v>5085</v>
      </c>
      <c r="O119" s="21">
        <f>VLOOKUP((((115%*L119)+M119)/3),[1]PBill!$B$4:$D$13,3,TRUE)</f>
        <v>11</v>
      </c>
      <c r="P119" s="21">
        <f t="shared" si="23"/>
        <v>5809.3255708749984</v>
      </c>
      <c r="Q119" s="21">
        <f t="shared" si="24"/>
        <v>1935</v>
      </c>
      <c r="R119" s="21">
        <f t="shared" si="25"/>
        <v>47249.1</v>
      </c>
      <c r="S119" s="21">
        <f t="shared" si="26"/>
        <v>44890</v>
      </c>
      <c r="T119" s="13"/>
      <c r="U119" s="21">
        <f t="shared" si="19"/>
        <v>45940</v>
      </c>
      <c r="V119" s="21">
        <f t="shared" si="27"/>
        <v>4614.6729999999998</v>
      </c>
      <c r="W119" s="21">
        <v>15</v>
      </c>
      <c r="X119" s="21">
        <f>MROUND(V119+W119+(VLOOKUP((V119+W119),[1]PBill!$B$4:$D$13,3,TRUE)),5)</f>
        <v>4665</v>
      </c>
      <c r="Y119" s="21">
        <f>VLOOKUP((((115%*V119)+W119)/3),[1]PBill!$B$4:$D$13,3,TRUE)</f>
        <v>11</v>
      </c>
      <c r="Z119" s="21">
        <f t="shared" si="28"/>
        <v>5354.8739499999992</v>
      </c>
      <c r="AA119" s="21">
        <f t="shared" si="29"/>
        <v>1785</v>
      </c>
      <c r="AB119" s="21">
        <f t="shared" si="30"/>
        <v>41350</v>
      </c>
      <c r="AC119" s="21">
        <f t="shared" si="31"/>
        <v>39280</v>
      </c>
      <c r="AD119" s="13"/>
      <c r="AE119" s="21">
        <f t="shared" si="36"/>
        <v>32810</v>
      </c>
      <c r="AF119" s="21">
        <f t="shared" si="32"/>
        <v>3295.7644999999998</v>
      </c>
      <c r="AG119" s="21">
        <v>15</v>
      </c>
      <c r="AH119" s="21">
        <f>MROUND(AF119+AG119+(VLOOKUP((AF119+AG119),[1]PBill!$B$4:$D$13,3,TRUE)),5)</f>
        <v>3345</v>
      </c>
      <c r="AI119" s="21">
        <f>VLOOKUP((((115%*AF119)+AG119)/3),[1]PBill!$B$4:$D$13,3,TRUE)</f>
        <v>11</v>
      </c>
      <c r="AJ119" s="21">
        <f t="shared" si="33"/>
        <v>3838.1291749999996</v>
      </c>
      <c r="AK119" s="21">
        <f t="shared" si="37"/>
        <v>1280</v>
      </c>
      <c r="AL119" s="21">
        <f t="shared" si="34"/>
        <v>29530</v>
      </c>
      <c r="AM119" s="22">
        <f t="shared" si="35"/>
        <v>28050</v>
      </c>
      <c r="AN119" s="13"/>
    </row>
    <row r="120" spans="1:40">
      <c r="A120" s="15">
        <v>118</v>
      </c>
      <c r="B120" s="16">
        <v>41487</v>
      </c>
      <c r="C120" s="23" t="s">
        <v>355</v>
      </c>
      <c r="D120" s="24" t="s">
        <v>356</v>
      </c>
      <c r="E120" s="23" t="s">
        <v>291</v>
      </c>
      <c r="F120" s="24" t="s">
        <v>357</v>
      </c>
      <c r="G120" s="24" t="s">
        <v>27</v>
      </c>
      <c r="H120" s="19">
        <v>6499</v>
      </c>
      <c r="I120" s="20">
        <f t="shared" si="20"/>
        <v>6170</v>
      </c>
      <c r="J120" s="13"/>
      <c r="K120" s="21">
        <f t="shared" si="21"/>
        <v>6499</v>
      </c>
      <c r="L120" s="21">
        <f t="shared" si="22"/>
        <v>899</v>
      </c>
      <c r="M120" s="21">
        <v>15</v>
      </c>
      <c r="N120" s="21">
        <f>MROUND(L120+M120+(VLOOKUP((L120+M120),[1]PBill!$B$4:$D$13,3,TRUE)),5)</f>
        <v>915</v>
      </c>
      <c r="O120" s="21">
        <f>VLOOKUP((((115%*L120)+M120)/3),[1]PBill!$B$4:$D$13,3,TRUE)</f>
        <v>0</v>
      </c>
      <c r="P120" s="21">
        <f t="shared" si="23"/>
        <v>1048.8499999999999</v>
      </c>
      <c r="Q120" s="21">
        <f t="shared" si="24"/>
        <v>350</v>
      </c>
      <c r="R120" s="21">
        <f t="shared" si="25"/>
        <v>5499</v>
      </c>
      <c r="S120" s="21">
        <f t="shared" si="26"/>
        <v>5220</v>
      </c>
      <c r="T120" s="13"/>
      <c r="U120" s="21">
        <f t="shared" si="19"/>
        <v>5690</v>
      </c>
      <c r="V120" s="21">
        <f t="shared" si="27"/>
        <v>999</v>
      </c>
      <c r="W120" s="21">
        <v>15</v>
      </c>
      <c r="X120" s="21">
        <f>MROUND(V120+W120+(VLOOKUP((V120+W120),[1]PBill!$B$4:$D$13,3,TRUE)),5)</f>
        <v>1025</v>
      </c>
      <c r="Y120" s="21">
        <f>VLOOKUP((((115%*V120)+W120)/3),[1]PBill!$B$4:$D$13,3,TRUE)</f>
        <v>0</v>
      </c>
      <c r="Z120" s="21">
        <f t="shared" si="28"/>
        <v>1163.8499999999999</v>
      </c>
      <c r="AA120" s="21">
        <f t="shared" si="29"/>
        <v>390</v>
      </c>
      <c r="AB120" s="21">
        <f t="shared" si="30"/>
        <v>4690</v>
      </c>
      <c r="AC120" s="21">
        <f t="shared" si="31"/>
        <v>4460</v>
      </c>
      <c r="AD120" s="13"/>
      <c r="AE120" s="21">
        <f t="shared" si="36"/>
        <v>4060</v>
      </c>
      <c r="AF120" s="21">
        <f t="shared" si="32"/>
        <v>999</v>
      </c>
      <c r="AG120" s="21">
        <v>15</v>
      </c>
      <c r="AH120" s="21">
        <f>MROUND(AF120+AG120+(VLOOKUP((AF120+AG120),[1]PBill!$B$4:$D$13,3,TRUE)),5)</f>
        <v>1025</v>
      </c>
      <c r="AI120" s="21">
        <f>VLOOKUP((((115%*AF120)+AG120)/3),[1]PBill!$B$4:$D$13,3,TRUE)</f>
        <v>0</v>
      </c>
      <c r="AJ120" s="21">
        <f t="shared" si="33"/>
        <v>1163.8499999999999</v>
      </c>
      <c r="AK120" s="21">
        <f t="shared" si="37"/>
        <v>390</v>
      </c>
      <c r="AL120" s="21">
        <f t="shared" si="34"/>
        <v>3060</v>
      </c>
      <c r="AM120" s="22">
        <f t="shared" si="35"/>
        <v>2910</v>
      </c>
      <c r="AN120" s="13"/>
    </row>
    <row r="121" spans="1:40">
      <c r="A121" s="15">
        <v>119</v>
      </c>
      <c r="B121" s="16">
        <v>41548</v>
      </c>
      <c r="C121" s="23" t="s">
        <v>358</v>
      </c>
      <c r="D121" s="24" t="s">
        <v>359</v>
      </c>
      <c r="E121" s="23" t="s">
        <v>291</v>
      </c>
      <c r="F121" s="24">
        <v>100</v>
      </c>
      <c r="G121" s="24" t="s">
        <v>27</v>
      </c>
      <c r="H121" s="19">
        <v>2399</v>
      </c>
      <c r="I121" s="20">
        <f>FLOOR((H121*0.95),10)</f>
        <v>2270</v>
      </c>
      <c r="J121" s="13"/>
      <c r="K121" s="21">
        <f>H121</f>
        <v>2399</v>
      </c>
      <c r="L121" s="21">
        <f>MAX($D$192,(K121*$D$191*1.0045))</f>
        <v>899</v>
      </c>
      <c r="M121" s="21">
        <v>15</v>
      </c>
      <c r="N121" s="21">
        <f>L121+M121+(VLOOKUP((L121+M121),[1]PBill!$B$4:$D$13,3,TRUE))</f>
        <v>914</v>
      </c>
      <c r="O121" s="21">
        <f>VLOOKUP((((115%*L121)+M121)/3),[1]PBill!$B$4:$D$13,3,TRUE)</f>
        <v>0</v>
      </c>
      <c r="P121" s="21">
        <f>(115%*L121)+M121+(3*O121)</f>
        <v>1048.8499999999999</v>
      </c>
      <c r="Q121" s="21">
        <f>P121/3</f>
        <v>349.61666666666662</v>
      </c>
      <c r="R121" s="21">
        <f>MIN((K121-1000),(K121*0.9))</f>
        <v>1399</v>
      </c>
      <c r="S121" s="21">
        <f>MROUND((95%*R121),10)</f>
        <v>1330</v>
      </c>
      <c r="T121" s="13"/>
      <c r="U121" s="21">
        <f>MROUND(($D$195*H121),10)</f>
        <v>2100</v>
      </c>
      <c r="V121" s="21">
        <f>MAX($D$194,(U121*$D$193*1.0045))</f>
        <v>999</v>
      </c>
      <c r="W121" s="21">
        <v>15</v>
      </c>
      <c r="X121" s="21">
        <f>V121+W121+(VLOOKUP(V121,[1]PBill!$B$4:$D$13,3,TRUE))</f>
        <v>1014</v>
      </c>
      <c r="Y121" s="21">
        <f>VLOOKUP((((115%*V121)+W121)/3),[1]PBill!$B$4:$D$13,3,TRUE)</f>
        <v>0</v>
      </c>
      <c r="Z121" s="21">
        <f>(115%*V121)+W121+(3*Y121)</f>
        <v>1163.8499999999999</v>
      </c>
      <c r="AA121" s="21">
        <f>Z121/3</f>
        <v>387.95</v>
      </c>
      <c r="AB121" s="21">
        <f>MROUND((MIN((U121-1000),(U121*0.9))),10)</f>
        <v>1100</v>
      </c>
      <c r="AC121" s="21">
        <f>MROUND((95%*AB121),10)</f>
        <v>1050</v>
      </c>
      <c r="AD121" s="13"/>
      <c r="AE121" s="21">
        <f>MROUND(($D$196*H121),10)</f>
        <v>1500</v>
      </c>
      <c r="AF121" s="21">
        <f>MAX($D$194,(AE121*$D$193*1.0045))</f>
        <v>999</v>
      </c>
      <c r="AG121" s="21">
        <v>15</v>
      </c>
      <c r="AH121" s="21">
        <f>AF121+AG121+(VLOOKUP((AF121+AG121),[1]PBill!$B$4:$D$13,3,TRUE))</f>
        <v>1025</v>
      </c>
      <c r="AI121" s="21">
        <f>VLOOKUP((((115%*AF121)+AG121)/3),[1]PBill!$B$4:$D$13,3,TRUE)</f>
        <v>0</v>
      </c>
      <c r="AJ121" s="21">
        <f>(115%*AF121)+AG121+(3*AI121)</f>
        <v>1163.8499999999999</v>
      </c>
      <c r="AK121" s="21">
        <f>AJ121/3</f>
        <v>387.95</v>
      </c>
      <c r="AL121" s="21">
        <f>MROUND((MIN((AE121-1000),(AE121*0.9))),10)</f>
        <v>500</v>
      </c>
      <c r="AM121" s="22">
        <f>MROUND((95%*AL121),10)</f>
        <v>480</v>
      </c>
      <c r="AN121" s="13"/>
    </row>
    <row r="122" spans="1:40">
      <c r="A122" s="15">
        <v>120</v>
      </c>
      <c r="B122" s="16">
        <v>41548</v>
      </c>
      <c r="C122" s="23" t="s">
        <v>360</v>
      </c>
      <c r="D122" s="24" t="s">
        <v>361</v>
      </c>
      <c r="E122" s="23" t="s">
        <v>291</v>
      </c>
      <c r="F122" s="24">
        <v>101</v>
      </c>
      <c r="G122" s="24" t="s">
        <v>27</v>
      </c>
      <c r="H122" s="19">
        <v>2899</v>
      </c>
      <c r="I122" s="20">
        <f>FLOOR((H122*0.95),10)</f>
        <v>2750</v>
      </c>
      <c r="J122" s="13"/>
      <c r="K122" s="21">
        <f>H122</f>
        <v>2899</v>
      </c>
      <c r="L122" s="21">
        <f>MAX($D$192,(K122*$D$191*1.0045))</f>
        <v>899</v>
      </c>
      <c r="M122" s="21">
        <v>15</v>
      </c>
      <c r="N122" s="21">
        <f>L122+M122+(VLOOKUP((L122+M122),[1]PBill!$B$4:$D$13,3,TRUE))</f>
        <v>914</v>
      </c>
      <c r="O122" s="21">
        <f>VLOOKUP((((115%*L122)+M122)/3),[1]PBill!$B$4:$D$13,3,TRUE)</f>
        <v>0</v>
      </c>
      <c r="P122" s="21">
        <f>(115%*L122)+M122+(3*O122)</f>
        <v>1048.8499999999999</v>
      </c>
      <c r="Q122" s="21">
        <f>P122/3</f>
        <v>349.61666666666662</v>
      </c>
      <c r="R122" s="21">
        <f>MIN((K122-1000),(K122*0.9))</f>
        <v>1899</v>
      </c>
      <c r="S122" s="21">
        <f>MROUND((95%*R122),10)</f>
        <v>1800</v>
      </c>
      <c r="T122" s="13"/>
      <c r="U122" s="21">
        <f>MROUND(($D$195*H122),10)</f>
        <v>2540</v>
      </c>
      <c r="V122" s="21">
        <f>MAX($D$194,(U122*$D$193*1.0045))</f>
        <v>999</v>
      </c>
      <c r="W122" s="21">
        <v>15</v>
      </c>
      <c r="X122" s="21">
        <f>V122+W122+(VLOOKUP(V122,[1]PBill!$B$4:$D$13,3,TRUE))</f>
        <v>1014</v>
      </c>
      <c r="Y122" s="21">
        <f>VLOOKUP((((115%*V122)+W122)/3),[1]PBill!$B$4:$D$13,3,TRUE)</f>
        <v>0</v>
      </c>
      <c r="Z122" s="21">
        <f>(115%*V122)+W122+(3*Y122)</f>
        <v>1163.8499999999999</v>
      </c>
      <c r="AA122" s="21">
        <f>Z122/3</f>
        <v>387.95</v>
      </c>
      <c r="AB122" s="21">
        <f>MROUND((MIN((U122-1000),(U122*0.9))),10)</f>
        <v>1540</v>
      </c>
      <c r="AC122" s="21">
        <f>MROUND((95%*AB122),10)</f>
        <v>1460</v>
      </c>
      <c r="AD122" s="13"/>
      <c r="AE122" s="21">
        <f>MROUND(($D$196*H122),10)</f>
        <v>1810</v>
      </c>
      <c r="AF122" s="21">
        <f>MAX($D$194,(AE122*$D$193*1.0045))</f>
        <v>999</v>
      </c>
      <c r="AG122" s="21">
        <v>15</v>
      </c>
      <c r="AH122" s="21">
        <f>AF122+AG122+(VLOOKUP((AF122+AG122),[1]PBill!$B$4:$D$13,3,TRUE))</f>
        <v>1025</v>
      </c>
      <c r="AI122" s="21">
        <f>VLOOKUP((((115%*AF122)+AG122)/3),[1]PBill!$B$4:$D$13,3,TRUE)</f>
        <v>0</v>
      </c>
      <c r="AJ122" s="21">
        <f>(115%*AF122)+AG122+(3*AI122)</f>
        <v>1163.8499999999999</v>
      </c>
      <c r="AK122" s="21">
        <f>AJ122/3</f>
        <v>387.95</v>
      </c>
      <c r="AL122" s="21">
        <f>MROUND((MIN((AE122-1000),(AE122*0.9))),10)</f>
        <v>810</v>
      </c>
      <c r="AM122" s="22">
        <f>MROUND((95%*AL122),10)</f>
        <v>770</v>
      </c>
      <c r="AN122" s="13"/>
    </row>
    <row r="123" spans="1:40">
      <c r="A123" s="15">
        <v>121</v>
      </c>
      <c r="B123" s="16">
        <v>41548</v>
      </c>
      <c r="C123" s="23" t="s">
        <v>362</v>
      </c>
      <c r="D123" s="24" t="s">
        <v>363</v>
      </c>
      <c r="E123" s="23" t="s">
        <v>291</v>
      </c>
      <c r="F123" s="24">
        <v>105</v>
      </c>
      <c r="G123" s="24" t="s">
        <v>27</v>
      </c>
      <c r="H123" s="19">
        <v>1999</v>
      </c>
      <c r="I123" s="20">
        <f>FLOOR((H123*0.95),10)</f>
        <v>1890</v>
      </c>
      <c r="J123" s="13"/>
      <c r="K123" s="21">
        <f>H123</f>
        <v>1999</v>
      </c>
      <c r="L123" s="21">
        <f>MAX($D$192,(K123*$D$191*1.0045))</f>
        <v>899</v>
      </c>
      <c r="M123" s="21">
        <v>15</v>
      </c>
      <c r="N123" s="21">
        <f>L123+M123+(VLOOKUP((L123+M123),[1]PBill!$B$4:$D$13,3,TRUE))</f>
        <v>914</v>
      </c>
      <c r="O123" s="21">
        <f>VLOOKUP((((115%*L123)+M123)/3),[1]PBill!$B$4:$D$13,3,TRUE)</f>
        <v>0</v>
      </c>
      <c r="P123" s="21">
        <f>(115%*L123)+M123+(3*O123)</f>
        <v>1048.8499999999999</v>
      </c>
      <c r="Q123" s="21">
        <f>P123/3</f>
        <v>349.61666666666662</v>
      </c>
      <c r="R123" s="21">
        <f>MIN((K123-1000),(K123*0.9))</f>
        <v>999</v>
      </c>
      <c r="S123" s="21">
        <f>MROUND((95%*R123),10)</f>
        <v>950</v>
      </c>
      <c r="T123" s="13"/>
      <c r="U123" s="21">
        <f>MROUND(($D$195*H123),10)</f>
        <v>1750</v>
      </c>
      <c r="V123" s="21">
        <f>MAX($D$194,(U123*$D$193*1.0045))</f>
        <v>999</v>
      </c>
      <c r="W123" s="21">
        <v>15</v>
      </c>
      <c r="X123" s="21">
        <f>V123+W123+(VLOOKUP(V123,[1]PBill!$B$4:$D$13,3,TRUE))</f>
        <v>1014</v>
      </c>
      <c r="Y123" s="21">
        <f>VLOOKUP((((115%*V123)+W123)/3),[1]PBill!$B$4:$D$13,3,TRUE)</f>
        <v>0</v>
      </c>
      <c r="Z123" s="21">
        <f>(115%*V123)+W123+(3*Y123)</f>
        <v>1163.8499999999999</v>
      </c>
      <c r="AA123" s="21">
        <f>Z123/3</f>
        <v>387.95</v>
      </c>
      <c r="AB123" s="21">
        <f>MROUND((MIN((U123-1000),(U123*0.9))),10)</f>
        <v>750</v>
      </c>
      <c r="AC123" s="21">
        <f>MROUND((95%*AB123),10)</f>
        <v>710</v>
      </c>
      <c r="AD123" s="13"/>
      <c r="AE123" s="21">
        <f>MROUND(($D$196*H123),10)</f>
        <v>1250</v>
      </c>
      <c r="AF123" s="21">
        <f>MAX($D$194,(AE123*$D$193*1.0045))</f>
        <v>999</v>
      </c>
      <c r="AG123" s="21">
        <v>15</v>
      </c>
      <c r="AH123" s="21">
        <f>AF123+AG123+(VLOOKUP((AF123+AG123),[1]PBill!$B$4:$D$13,3,TRUE))</f>
        <v>1025</v>
      </c>
      <c r="AI123" s="21">
        <f>VLOOKUP((((115%*AF123)+AG123)/3),[1]PBill!$B$4:$D$13,3,TRUE)</f>
        <v>0</v>
      </c>
      <c r="AJ123" s="21">
        <f>(115%*AF123)+AG123+(3*AI123)</f>
        <v>1163.8499999999999</v>
      </c>
      <c r="AK123" s="21">
        <f>AJ123/3</f>
        <v>387.95</v>
      </c>
      <c r="AL123" s="21">
        <f>MROUND((MIN((AE123-1000),(AE123*0.9))),10)</f>
        <v>250</v>
      </c>
      <c r="AM123" s="22">
        <f>MROUND((95%*AL123),10)</f>
        <v>240</v>
      </c>
      <c r="AN123" s="13"/>
    </row>
    <row r="124" spans="1:40">
      <c r="A124" s="15">
        <v>122</v>
      </c>
      <c r="B124" s="16">
        <v>41548</v>
      </c>
      <c r="C124" s="17" t="s">
        <v>364</v>
      </c>
      <c r="D124" s="18" t="s">
        <v>365</v>
      </c>
      <c r="E124" s="17" t="s">
        <v>291</v>
      </c>
      <c r="F124" s="18">
        <v>1208</v>
      </c>
      <c r="G124" s="18" t="s">
        <v>27</v>
      </c>
      <c r="H124" s="19">
        <v>2499</v>
      </c>
      <c r="I124" s="20">
        <f>FLOOR((H124*0.95),10)</f>
        <v>2370</v>
      </c>
      <c r="J124" s="13"/>
      <c r="K124" s="21">
        <f>H124</f>
        <v>2499</v>
      </c>
      <c r="L124" s="21">
        <f>MAX($D$192,(K124*$D$191*1.0045))</f>
        <v>899</v>
      </c>
      <c r="M124" s="21">
        <v>15</v>
      </c>
      <c r="N124" s="21">
        <f>L124+M124+(VLOOKUP((L124+M124),[1]PBill!$B$4:$D$13,3,TRUE))</f>
        <v>914</v>
      </c>
      <c r="O124" s="21">
        <f>VLOOKUP((((115%*L124)+M124)/3),[1]PBill!$B$4:$D$13,3,TRUE)</f>
        <v>0</v>
      </c>
      <c r="P124" s="21">
        <f>(115%*L124)+M124+(3*O124)</f>
        <v>1048.8499999999999</v>
      </c>
      <c r="Q124" s="21">
        <f>P124/3</f>
        <v>349.61666666666662</v>
      </c>
      <c r="R124" s="21">
        <f>MIN((K124-1000),(K124*0.9))</f>
        <v>1499</v>
      </c>
      <c r="S124" s="21">
        <f>MROUND((95%*R124),10)</f>
        <v>1420</v>
      </c>
      <c r="T124" s="13"/>
      <c r="U124" s="21">
        <f>MROUND(($D$195*H124),10)</f>
        <v>2190</v>
      </c>
      <c r="V124" s="21">
        <f>MAX($D$194,(U124*$D$193*1.0045))</f>
        <v>999</v>
      </c>
      <c r="W124" s="21">
        <v>15</v>
      </c>
      <c r="X124" s="21">
        <f>V124+W124+(VLOOKUP((V124+W124),[1]PBill!$B$4:$D$13,3,TRUE))</f>
        <v>1025</v>
      </c>
      <c r="Y124" s="21">
        <f>VLOOKUP((((115%*V124)+W124)/3),[1]PBill!$B$4:$D$13,3,TRUE)</f>
        <v>0</v>
      </c>
      <c r="Z124" s="21">
        <f>(115%*V124)+W124+(3*Y124)</f>
        <v>1163.8499999999999</v>
      </c>
      <c r="AA124" s="21">
        <f>Z124/3</f>
        <v>387.95</v>
      </c>
      <c r="AB124" s="21">
        <f>MROUND((MIN((U124-1000),(U124*0.9))),10)</f>
        <v>1190</v>
      </c>
      <c r="AC124" s="21">
        <f>MROUND((95%*AB124),10)</f>
        <v>1130</v>
      </c>
      <c r="AD124" s="13"/>
      <c r="AE124" s="21">
        <f>MROUND(($D$196*H124),10)</f>
        <v>1560</v>
      </c>
      <c r="AF124" s="21">
        <f>MAX($D$194,(AE124*$D$193*1.0045))</f>
        <v>999</v>
      </c>
      <c r="AG124" s="21">
        <v>15</v>
      </c>
      <c r="AH124" s="21">
        <f>AF124+AG124+(VLOOKUP((AF124+AG124),[1]PBill!$B$4:$D$13,3,TRUE))</f>
        <v>1025</v>
      </c>
      <c r="AI124" s="21">
        <f>VLOOKUP((((115%*AF124)+AG124)/3),[1]PBill!$B$4:$D$13,3,TRUE)</f>
        <v>0</v>
      </c>
      <c r="AJ124" s="21">
        <f>(115%*AF124)+AG124+(3*AI124)</f>
        <v>1163.8499999999999</v>
      </c>
      <c r="AK124" s="21">
        <f>AJ124/3</f>
        <v>387.95</v>
      </c>
      <c r="AL124" s="21">
        <f>MROUND((MIN((AE124-1000),(AE124*0.9))),10)</f>
        <v>560</v>
      </c>
      <c r="AM124" s="22">
        <f>MROUND((95%*AL124),10)</f>
        <v>530</v>
      </c>
      <c r="AN124" s="13"/>
    </row>
    <row r="125" spans="1:40">
      <c r="A125" s="15">
        <v>123</v>
      </c>
      <c r="B125" s="16">
        <v>41548</v>
      </c>
      <c r="C125" s="17" t="s">
        <v>366</v>
      </c>
      <c r="D125" s="18" t="s">
        <v>367</v>
      </c>
      <c r="E125" s="17" t="s">
        <v>291</v>
      </c>
      <c r="F125" s="18">
        <v>1280</v>
      </c>
      <c r="G125" s="18" t="s">
        <v>27</v>
      </c>
      <c r="H125" s="19">
        <v>2099</v>
      </c>
      <c r="I125" s="20">
        <f>FLOOR((H125*0.95),10)</f>
        <v>1990</v>
      </c>
      <c r="J125" s="13"/>
      <c r="K125" s="21">
        <f>H125</f>
        <v>2099</v>
      </c>
      <c r="L125" s="21">
        <f>MAX($D$192,(K125*$D$191*1.0045))</f>
        <v>899</v>
      </c>
      <c r="M125" s="21">
        <v>15</v>
      </c>
      <c r="N125" s="21">
        <f>L125+M125+(VLOOKUP((L125+M125),[1]PBill!$B$4:$D$13,3,TRUE))</f>
        <v>914</v>
      </c>
      <c r="O125" s="21">
        <f>VLOOKUP((((115%*L125)+M125)/3),[1]PBill!$B$4:$D$13,3,TRUE)</f>
        <v>0</v>
      </c>
      <c r="P125" s="21">
        <f>(115%*L125)+M125+(3*O125)</f>
        <v>1048.8499999999999</v>
      </c>
      <c r="Q125" s="21">
        <f>P125/3</f>
        <v>349.61666666666662</v>
      </c>
      <c r="R125" s="21">
        <f>MIN((K125-1000),(K125*0.9))</f>
        <v>1099</v>
      </c>
      <c r="S125" s="21">
        <f>MROUND((95%*R125),10)</f>
        <v>1040</v>
      </c>
      <c r="T125" s="13"/>
      <c r="U125" s="21">
        <f>MROUND(($D$195*H125),10)</f>
        <v>1840</v>
      </c>
      <c r="V125" s="21">
        <f>MAX($D$194,(U125*$D$193*1.0045))</f>
        <v>999</v>
      </c>
      <c r="W125" s="21">
        <v>15</v>
      </c>
      <c r="X125" s="21">
        <f>V125+W125+(VLOOKUP((V125+W125),[1]PBill!$B$4:$D$13,3,TRUE))</f>
        <v>1025</v>
      </c>
      <c r="Y125" s="21">
        <f>VLOOKUP((((115%*V125)+W125)/3),[1]PBill!$B$4:$D$13,3,TRUE)</f>
        <v>0</v>
      </c>
      <c r="Z125" s="21">
        <f>(115%*V125)+W125+(3*Y125)</f>
        <v>1163.8499999999999</v>
      </c>
      <c r="AA125" s="21">
        <f>Z125/3</f>
        <v>387.95</v>
      </c>
      <c r="AB125" s="21">
        <f>MROUND((MIN((U125-1000),(U125*0.9))),10)</f>
        <v>840</v>
      </c>
      <c r="AC125" s="21">
        <f>MROUND((95%*AB125),10)</f>
        <v>800</v>
      </c>
      <c r="AD125" s="13"/>
      <c r="AE125" s="21">
        <f>MROUND(($D$196*H125),10)</f>
        <v>1310</v>
      </c>
      <c r="AF125" s="21">
        <f>MAX($D$194,(AE125*$D$193*1.0045))</f>
        <v>999</v>
      </c>
      <c r="AG125" s="21">
        <v>15</v>
      </c>
      <c r="AH125" s="21">
        <f>AF125+AG125+(VLOOKUP((AF125+AG125),[1]PBill!$B$4:$D$13,3,TRUE))</f>
        <v>1025</v>
      </c>
      <c r="AI125" s="21">
        <f>VLOOKUP((((115%*AF125)+AG125)/3),[1]PBill!$B$4:$D$13,3,TRUE)</f>
        <v>0</v>
      </c>
      <c r="AJ125" s="21">
        <f>(115%*AF125)+AG125+(3*AI125)</f>
        <v>1163.8499999999999</v>
      </c>
      <c r="AK125" s="21">
        <f>AJ125/3</f>
        <v>387.95</v>
      </c>
      <c r="AL125" s="21">
        <f>MROUND((MIN((AE125-1000),(AE125*0.9))),10)</f>
        <v>310</v>
      </c>
      <c r="AM125" s="22">
        <f>MROUND((95%*AL125),10)</f>
        <v>290</v>
      </c>
      <c r="AN125" s="13"/>
    </row>
    <row r="126" spans="1:40" s="31" customFormat="1">
      <c r="A126" s="25">
        <v>124</v>
      </c>
      <c r="B126" s="26">
        <v>41518</v>
      </c>
      <c r="C126" s="27" t="s">
        <v>368</v>
      </c>
      <c r="D126" s="28" t="s">
        <v>369</v>
      </c>
      <c r="E126" s="27" t="s">
        <v>370</v>
      </c>
      <c r="F126" s="27" t="s">
        <v>371</v>
      </c>
      <c r="G126" s="28" t="s">
        <v>88</v>
      </c>
      <c r="H126" s="29">
        <f>AVERAGE(35999,39999)</f>
        <v>37999</v>
      </c>
      <c r="I126" s="30">
        <f t="shared" si="20"/>
        <v>36090</v>
      </c>
      <c r="J126" s="13"/>
      <c r="K126" s="30">
        <f t="shared" si="21"/>
        <v>37999</v>
      </c>
      <c r="L126" s="30">
        <f t="shared" si="22"/>
        <v>3626.1495725</v>
      </c>
      <c r="M126" s="30">
        <v>15</v>
      </c>
      <c r="N126" s="30">
        <f>MROUND(L126+M126+(VLOOKUP((L126+M126),[1]PBill!$B$4:$D$13,3,TRUE)),5)</f>
        <v>3675</v>
      </c>
      <c r="O126" s="30">
        <f>VLOOKUP((((115%*L126)+M126)/3),[1]PBill!$B$4:$D$13,3,TRUE)</f>
        <v>11</v>
      </c>
      <c r="P126" s="30">
        <f t="shared" si="23"/>
        <v>4218.0720083749993</v>
      </c>
      <c r="Q126" s="30">
        <f t="shared" si="24"/>
        <v>1405</v>
      </c>
      <c r="R126" s="30">
        <f t="shared" si="25"/>
        <v>34199.1</v>
      </c>
      <c r="S126" s="30">
        <f t="shared" si="26"/>
        <v>32490</v>
      </c>
      <c r="T126" s="13"/>
      <c r="U126" s="21">
        <f t="shared" si="19"/>
        <v>33250</v>
      </c>
      <c r="V126" s="30">
        <f t="shared" si="27"/>
        <v>3339.9624999999996</v>
      </c>
      <c r="W126" s="30">
        <v>15</v>
      </c>
      <c r="X126" s="30">
        <f>MROUND(V126+W126+(VLOOKUP((V126+W126),[1]PBill!$B$4:$D$13,3,TRUE)),5)</f>
        <v>3390</v>
      </c>
      <c r="Y126" s="30">
        <f>VLOOKUP((((115%*V126)+W126)/3),[1]PBill!$B$4:$D$13,3,TRUE)</f>
        <v>11</v>
      </c>
      <c r="Z126" s="30">
        <f t="shared" si="28"/>
        <v>3888.9568749999994</v>
      </c>
      <c r="AA126" s="30">
        <f t="shared" si="29"/>
        <v>1295</v>
      </c>
      <c r="AB126" s="30">
        <f t="shared" si="30"/>
        <v>29930</v>
      </c>
      <c r="AC126" s="30">
        <f t="shared" si="31"/>
        <v>28430</v>
      </c>
      <c r="AD126" s="13"/>
      <c r="AE126" s="21">
        <f t="shared" si="36"/>
        <v>23750</v>
      </c>
      <c r="AF126" s="30">
        <f t="shared" si="32"/>
        <v>2385.6875</v>
      </c>
      <c r="AG126" s="30">
        <v>15</v>
      </c>
      <c r="AH126" s="30">
        <f>MROUND(AF126+AG126+(VLOOKUP((AF126+AG126),[1]PBill!$B$4:$D$13,3,TRUE)),5)</f>
        <v>2410</v>
      </c>
      <c r="AI126" s="30">
        <f>VLOOKUP((((115%*AF126)+AG126)/3),[1]PBill!$B$4:$D$13,3,TRUE)</f>
        <v>0</v>
      </c>
      <c r="AJ126" s="30">
        <f t="shared" si="33"/>
        <v>2758.5406249999996</v>
      </c>
      <c r="AK126" s="30">
        <f t="shared" si="37"/>
        <v>920</v>
      </c>
      <c r="AL126" s="30">
        <f t="shared" si="34"/>
        <v>21380</v>
      </c>
      <c r="AM126" s="29">
        <f t="shared" si="35"/>
        <v>20310</v>
      </c>
      <c r="AN126" s="13"/>
    </row>
    <row r="127" spans="1:40" s="31" customFormat="1">
      <c r="A127" s="25">
        <v>125</v>
      </c>
      <c r="B127" s="26">
        <v>41518</v>
      </c>
      <c r="C127" s="27" t="s">
        <v>368</v>
      </c>
      <c r="D127" s="28" t="s">
        <v>372</v>
      </c>
      <c r="E127" s="27" t="s">
        <v>370</v>
      </c>
      <c r="F127" s="27" t="s">
        <v>371</v>
      </c>
      <c r="G127" s="28" t="s">
        <v>88</v>
      </c>
      <c r="H127" s="29">
        <f>AVERAGE(35999,39999)</f>
        <v>37999</v>
      </c>
      <c r="I127" s="30">
        <f t="shared" si="20"/>
        <v>36090</v>
      </c>
      <c r="J127" s="13"/>
      <c r="K127" s="30">
        <f t="shared" si="21"/>
        <v>37999</v>
      </c>
      <c r="L127" s="30">
        <f t="shared" si="22"/>
        <v>3626.1495725</v>
      </c>
      <c r="M127" s="30">
        <v>15</v>
      </c>
      <c r="N127" s="30">
        <f>MROUND(L127+M127+(VLOOKUP((L127+M127),[1]PBill!$B$4:$D$13,3,TRUE)),5)</f>
        <v>3675</v>
      </c>
      <c r="O127" s="30">
        <f>VLOOKUP((((115%*L127)+M127)/3),[1]PBill!$B$4:$D$13,3,TRUE)</f>
        <v>11</v>
      </c>
      <c r="P127" s="30">
        <f t="shared" si="23"/>
        <v>4218.0720083749993</v>
      </c>
      <c r="Q127" s="30">
        <f t="shared" si="24"/>
        <v>1405</v>
      </c>
      <c r="R127" s="30">
        <f t="shared" si="25"/>
        <v>34199.1</v>
      </c>
      <c r="S127" s="30">
        <f t="shared" si="26"/>
        <v>32490</v>
      </c>
      <c r="T127" s="13"/>
      <c r="U127" s="21">
        <f t="shared" si="19"/>
        <v>33250</v>
      </c>
      <c r="V127" s="30">
        <f t="shared" si="27"/>
        <v>3339.9624999999996</v>
      </c>
      <c r="W127" s="30">
        <v>15</v>
      </c>
      <c r="X127" s="30">
        <f>MROUND(V127+W127+(VLOOKUP((V127+W127),[1]PBill!$B$4:$D$13,3,TRUE)),5)</f>
        <v>3390</v>
      </c>
      <c r="Y127" s="30">
        <f>VLOOKUP((((115%*V127)+W127)/3),[1]PBill!$B$4:$D$13,3,TRUE)</f>
        <v>11</v>
      </c>
      <c r="Z127" s="30">
        <f t="shared" si="28"/>
        <v>3888.9568749999994</v>
      </c>
      <c r="AA127" s="30">
        <f t="shared" si="29"/>
        <v>1295</v>
      </c>
      <c r="AB127" s="30">
        <f t="shared" si="30"/>
        <v>29930</v>
      </c>
      <c r="AC127" s="30">
        <f t="shared" si="31"/>
        <v>28430</v>
      </c>
      <c r="AD127" s="13"/>
      <c r="AE127" s="21">
        <f t="shared" si="36"/>
        <v>23750</v>
      </c>
      <c r="AF127" s="30">
        <f t="shared" si="32"/>
        <v>2385.6875</v>
      </c>
      <c r="AG127" s="30">
        <v>15</v>
      </c>
      <c r="AH127" s="30">
        <f>MROUND(AF127+AG127+(VLOOKUP((AF127+AG127),[1]PBill!$B$4:$D$13,3,TRUE)),5)</f>
        <v>2410</v>
      </c>
      <c r="AI127" s="30">
        <f>VLOOKUP((((115%*AF127)+AG127)/3),[1]PBill!$B$4:$D$13,3,TRUE)</f>
        <v>0</v>
      </c>
      <c r="AJ127" s="30">
        <f t="shared" si="33"/>
        <v>2758.5406249999996</v>
      </c>
      <c r="AK127" s="30">
        <f t="shared" si="37"/>
        <v>920</v>
      </c>
      <c r="AL127" s="30">
        <f t="shared" si="34"/>
        <v>21380</v>
      </c>
      <c r="AM127" s="29">
        <f t="shared" si="35"/>
        <v>20310</v>
      </c>
      <c r="AN127" s="13"/>
    </row>
    <row r="128" spans="1:40">
      <c r="A128" s="15">
        <v>126</v>
      </c>
      <c r="B128" s="16">
        <v>41518</v>
      </c>
      <c r="C128" s="17" t="s">
        <v>373</v>
      </c>
      <c r="D128" s="18" t="s">
        <v>374</v>
      </c>
      <c r="E128" s="17" t="s">
        <v>370</v>
      </c>
      <c r="F128" s="18" t="s">
        <v>375</v>
      </c>
      <c r="G128" s="18" t="s">
        <v>27</v>
      </c>
      <c r="H128" s="19">
        <v>26499</v>
      </c>
      <c r="I128" s="20">
        <f t="shared" si="20"/>
        <v>25170</v>
      </c>
      <c r="J128" s="13"/>
      <c r="K128" s="21">
        <f t="shared" si="21"/>
        <v>26499</v>
      </c>
      <c r="L128" s="21">
        <f t="shared" si="22"/>
        <v>2528.7333225000002</v>
      </c>
      <c r="M128" s="21">
        <v>15</v>
      </c>
      <c r="N128" s="21">
        <f>MROUND(L128+M128+(VLOOKUP((L128+M128),[1]PBill!$B$4:$D$13,3,TRUE)),5)</f>
        <v>2575</v>
      </c>
      <c r="O128" s="21">
        <f>VLOOKUP((((115%*L128)+M128)/3),[1]PBill!$B$4:$D$13,3,TRUE)</f>
        <v>0</v>
      </c>
      <c r="P128" s="21">
        <f t="shared" si="23"/>
        <v>2923.0433208750001</v>
      </c>
      <c r="Q128" s="21">
        <f t="shared" si="24"/>
        <v>975</v>
      </c>
      <c r="R128" s="21">
        <f t="shared" si="25"/>
        <v>23849.100000000002</v>
      </c>
      <c r="S128" s="21">
        <f t="shared" si="26"/>
        <v>22660</v>
      </c>
      <c r="T128" s="13"/>
      <c r="U128" s="21">
        <f t="shared" si="19"/>
        <v>23190</v>
      </c>
      <c r="V128" s="21">
        <f t="shared" si="27"/>
        <v>2329.4355</v>
      </c>
      <c r="W128" s="21">
        <v>15</v>
      </c>
      <c r="X128" s="21">
        <f>MROUND(V128+W128+(VLOOKUP((V128+W128),[1]PBill!$B$4:$D$13,3,TRUE)),5)</f>
        <v>2355</v>
      </c>
      <c r="Y128" s="21">
        <f>VLOOKUP((((115%*V128)+W128)/3),[1]PBill!$B$4:$D$13,3,TRUE)</f>
        <v>0</v>
      </c>
      <c r="Z128" s="21">
        <f t="shared" si="28"/>
        <v>2693.850825</v>
      </c>
      <c r="AA128" s="21">
        <f t="shared" si="29"/>
        <v>900</v>
      </c>
      <c r="AB128" s="21">
        <f t="shared" si="30"/>
        <v>20870</v>
      </c>
      <c r="AC128" s="21">
        <f t="shared" si="31"/>
        <v>19830</v>
      </c>
      <c r="AD128" s="13"/>
      <c r="AE128" s="21">
        <f t="shared" si="36"/>
        <v>16560</v>
      </c>
      <c r="AF128" s="21">
        <f t="shared" si="32"/>
        <v>1663.452</v>
      </c>
      <c r="AG128" s="21">
        <v>15</v>
      </c>
      <c r="AH128" s="21">
        <f>MROUND(AF128+AG128+(VLOOKUP((AF128+AG128),[1]PBill!$B$4:$D$13,3,TRUE)),5)</f>
        <v>1690</v>
      </c>
      <c r="AI128" s="21">
        <f>VLOOKUP((((115%*AF128)+AG128)/3),[1]PBill!$B$4:$D$13,3,TRUE)</f>
        <v>0</v>
      </c>
      <c r="AJ128" s="21">
        <f t="shared" si="33"/>
        <v>1927.9697999999999</v>
      </c>
      <c r="AK128" s="21">
        <f t="shared" si="37"/>
        <v>645</v>
      </c>
      <c r="AL128" s="21">
        <f t="shared" si="34"/>
        <v>14900</v>
      </c>
      <c r="AM128" s="22">
        <f t="shared" si="35"/>
        <v>14160</v>
      </c>
      <c r="AN128" s="13"/>
    </row>
    <row r="129" spans="1:40">
      <c r="A129" s="15">
        <v>127</v>
      </c>
      <c r="B129" s="16">
        <v>41487</v>
      </c>
      <c r="C129" s="23" t="s">
        <v>376</v>
      </c>
      <c r="D129" s="24" t="s">
        <v>377</v>
      </c>
      <c r="E129" s="23" t="s">
        <v>370</v>
      </c>
      <c r="F129" s="24" t="s">
        <v>378</v>
      </c>
      <c r="G129" s="24" t="s">
        <v>27</v>
      </c>
      <c r="H129" s="19">
        <v>12699</v>
      </c>
      <c r="I129" s="20">
        <f t="shared" si="20"/>
        <v>12060</v>
      </c>
      <c r="J129" s="13"/>
      <c r="K129" s="21">
        <f t="shared" si="21"/>
        <v>12699</v>
      </c>
      <c r="L129" s="21">
        <f t="shared" si="22"/>
        <v>1211.8338225</v>
      </c>
      <c r="M129" s="21">
        <v>15</v>
      </c>
      <c r="N129" s="21">
        <f>MROUND(L129+M129+(VLOOKUP((L129+M129),[1]PBill!$B$4:$D$13,3,TRUE)),5)</f>
        <v>1240</v>
      </c>
      <c r="O129" s="21">
        <f>VLOOKUP((((115%*L129)+M129)/3),[1]PBill!$B$4:$D$13,3,TRUE)</f>
        <v>0</v>
      </c>
      <c r="P129" s="21">
        <f t="shared" si="23"/>
        <v>1408.6088958749999</v>
      </c>
      <c r="Q129" s="21">
        <f t="shared" si="24"/>
        <v>470</v>
      </c>
      <c r="R129" s="21">
        <f t="shared" si="25"/>
        <v>11429.1</v>
      </c>
      <c r="S129" s="21">
        <f t="shared" si="26"/>
        <v>10860</v>
      </c>
      <c r="T129" s="13"/>
      <c r="U129" s="21">
        <f t="shared" si="19"/>
        <v>11110</v>
      </c>
      <c r="V129" s="21">
        <f t="shared" si="27"/>
        <v>1115.9994999999999</v>
      </c>
      <c r="W129" s="21">
        <v>15</v>
      </c>
      <c r="X129" s="21">
        <f>MROUND(V129+W129+(VLOOKUP((V129+W129),[1]PBill!$B$4:$D$13,3,TRUE)),5)</f>
        <v>1140</v>
      </c>
      <c r="Y129" s="21">
        <f>VLOOKUP((((115%*V129)+W129)/3),[1]PBill!$B$4:$D$13,3,TRUE)</f>
        <v>0</v>
      </c>
      <c r="Z129" s="21">
        <f t="shared" si="28"/>
        <v>1298.3994249999998</v>
      </c>
      <c r="AA129" s="21">
        <f t="shared" si="29"/>
        <v>435</v>
      </c>
      <c r="AB129" s="21">
        <f t="shared" si="30"/>
        <v>10000</v>
      </c>
      <c r="AC129" s="21">
        <f t="shared" si="31"/>
        <v>9500</v>
      </c>
      <c r="AD129" s="13"/>
      <c r="AE129" s="21">
        <f t="shared" si="36"/>
        <v>7940</v>
      </c>
      <c r="AF129" s="21">
        <f t="shared" si="32"/>
        <v>999</v>
      </c>
      <c r="AG129" s="21">
        <v>15</v>
      </c>
      <c r="AH129" s="21">
        <f>MROUND(AF129+AG129+(VLOOKUP((AF129+AG129),[1]PBill!$B$4:$D$13,3,TRUE)),5)</f>
        <v>1025</v>
      </c>
      <c r="AI129" s="21">
        <f>VLOOKUP((((115%*AF129)+AG129)/3),[1]PBill!$B$4:$D$13,3,TRUE)</f>
        <v>0</v>
      </c>
      <c r="AJ129" s="21">
        <f t="shared" si="33"/>
        <v>1163.8499999999999</v>
      </c>
      <c r="AK129" s="21">
        <f t="shared" si="37"/>
        <v>390</v>
      </c>
      <c r="AL129" s="21">
        <f t="shared" si="34"/>
        <v>6940</v>
      </c>
      <c r="AM129" s="22">
        <f t="shared" si="35"/>
        <v>6590</v>
      </c>
      <c r="AN129" s="13"/>
    </row>
    <row r="130" spans="1:40">
      <c r="A130" s="15">
        <v>128</v>
      </c>
      <c r="B130" s="16">
        <v>41518</v>
      </c>
      <c r="C130" s="17" t="s">
        <v>379</v>
      </c>
      <c r="D130" s="18" t="s">
        <v>380</v>
      </c>
      <c r="E130" s="17" t="s">
        <v>370</v>
      </c>
      <c r="F130" s="18" t="s">
        <v>381</v>
      </c>
      <c r="G130" s="18" t="s">
        <v>27</v>
      </c>
      <c r="H130" s="19">
        <v>10399</v>
      </c>
      <c r="I130" s="20">
        <f t="shared" si="20"/>
        <v>9870</v>
      </c>
      <c r="J130" s="13"/>
      <c r="K130" s="21">
        <f t="shared" si="21"/>
        <v>10399</v>
      </c>
      <c r="L130" s="21">
        <f t="shared" si="22"/>
        <v>992.35057249999988</v>
      </c>
      <c r="M130" s="21">
        <v>15</v>
      </c>
      <c r="N130" s="21">
        <f>MROUND(L130+M130+(VLOOKUP((L130+M130),[1]PBill!$B$4:$D$13,3,TRUE)),5)</f>
        <v>1020</v>
      </c>
      <c r="O130" s="21">
        <f>VLOOKUP((((115%*L130)+M130)/3),[1]PBill!$B$4:$D$13,3,TRUE)</f>
        <v>0</v>
      </c>
      <c r="P130" s="21">
        <f t="shared" si="23"/>
        <v>1156.2031583749997</v>
      </c>
      <c r="Q130" s="21">
        <f t="shared" si="24"/>
        <v>385</v>
      </c>
      <c r="R130" s="21">
        <f t="shared" si="25"/>
        <v>9359.1</v>
      </c>
      <c r="S130" s="21">
        <f t="shared" si="26"/>
        <v>8890</v>
      </c>
      <c r="T130" s="13"/>
      <c r="U130" s="21">
        <f t="shared" si="19"/>
        <v>9100</v>
      </c>
      <c r="V130" s="21">
        <f t="shared" si="27"/>
        <v>999</v>
      </c>
      <c r="W130" s="21">
        <v>15</v>
      </c>
      <c r="X130" s="21">
        <f>MROUND(V130+W130+(VLOOKUP((V130+W130),[1]PBill!$B$4:$D$13,3,TRUE)),5)</f>
        <v>1025</v>
      </c>
      <c r="Y130" s="21">
        <f>VLOOKUP((((115%*V130)+W130)/3),[1]PBill!$B$4:$D$13,3,TRUE)</f>
        <v>0</v>
      </c>
      <c r="Z130" s="21">
        <f t="shared" si="28"/>
        <v>1163.8499999999999</v>
      </c>
      <c r="AA130" s="21">
        <f t="shared" si="29"/>
        <v>390</v>
      </c>
      <c r="AB130" s="21">
        <f t="shared" si="30"/>
        <v>8100</v>
      </c>
      <c r="AC130" s="21">
        <f t="shared" si="31"/>
        <v>7700</v>
      </c>
      <c r="AD130" s="13"/>
      <c r="AE130" s="21">
        <f t="shared" si="36"/>
        <v>6500</v>
      </c>
      <c r="AF130" s="21">
        <f t="shared" si="32"/>
        <v>999</v>
      </c>
      <c r="AG130" s="21">
        <v>15</v>
      </c>
      <c r="AH130" s="21">
        <f>MROUND(AF130+AG130+(VLOOKUP((AF130+AG130),[1]PBill!$B$4:$D$13,3,TRUE)),5)</f>
        <v>1025</v>
      </c>
      <c r="AI130" s="21">
        <f>VLOOKUP((((115%*AF130)+AG130)/3),[1]PBill!$B$4:$D$13,3,TRUE)</f>
        <v>0</v>
      </c>
      <c r="AJ130" s="21">
        <f t="shared" si="33"/>
        <v>1163.8499999999999</v>
      </c>
      <c r="AK130" s="21">
        <f t="shared" si="37"/>
        <v>390</v>
      </c>
      <c r="AL130" s="21">
        <f t="shared" si="34"/>
        <v>5500</v>
      </c>
      <c r="AM130" s="22">
        <f t="shared" si="35"/>
        <v>5230</v>
      </c>
      <c r="AN130" s="13"/>
    </row>
    <row r="131" spans="1:40">
      <c r="A131" s="15">
        <v>129</v>
      </c>
      <c r="B131" s="16">
        <v>41518</v>
      </c>
      <c r="C131" s="17" t="s">
        <v>382</v>
      </c>
      <c r="D131" s="18" t="s">
        <v>383</v>
      </c>
      <c r="E131" s="17" t="s">
        <v>370</v>
      </c>
      <c r="F131" s="18" t="s">
        <v>384</v>
      </c>
      <c r="G131" s="18" t="s">
        <v>27</v>
      </c>
      <c r="H131" s="19">
        <v>11199</v>
      </c>
      <c r="I131" s="20">
        <f t="shared" si="20"/>
        <v>10630</v>
      </c>
      <c r="J131" s="13"/>
      <c r="K131" s="21">
        <f t="shared" si="21"/>
        <v>11199</v>
      </c>
      <c r="L131" s="21">
        <f t="shared" si="22"/>
        <v>1068.6925724999999</v>
      </c>
      <c r="M131" s="21">
        <v>15</v>
      </c>
      <c r="N131" s="21">
        <f>MROUND(L131+M131+(VLOOKUP((L131+M131),[1]PBill!$B$4:$D$13,3,TRUE)),5)</f>
        <v>1095</v>
      </c>
      <c r="O131" s="21">
        <f>VLOOKUP((((115%*L131)+M131)/3),[1]PBill!$B$4:$D$13,3,TRUE)</f>
        <v>0</v>
      </c>
      <c r="P131" s="21">
        <f t="shared" si="23"/>
        <v>1243.9964583749997</v>
      </c>
      <c r="Q131" s="21">
        <f t="shared" si="24"/>
        <v>415</v>
      </c>
      <c r="R131" s="21">
        <f t="shared" si="25"/>
        <v>10079.1</v>
      </c>
      <c r="S131" s="21">
        <f t="shared" si="26"/>
        <v>9580</v>
      </c>
      <c r="T131" s="13"/>
      <c r="U131" s="21">
        <f t="shared" si="19"/>
        <v>9800</v>
      </c>
      <c r="V131" s="21">
        <f t="shared" si="27"/>
        <v>999</v>
      </c>
      <c r="W131" s="21">
        <v>15</v>
      </c>
      <c r="X131" s="21">
        <f>MROUND(V131+W131+(VLOOKUP((V131+W131),[1]PBill!$B$4:$D$13,3,TRUE)),5)</f>
        <v>1025</v>
      </c>
      <c r="Y131" s="21">
        <f>VLOOKUP((((115%*V131)+W131)/3),[1]PBill!$B$4:$D$13,3,TRUE)</f>
        <v>0</v>
      </c>
      <c r="Z131" s="21">
        <f t="shared" si="28"/>
        <v>1163.8499999999999</v>
      </c>
      <c r="AA131" s="21">
        <f t="shared" si="29"/>
        <v>390</v>
      </c>
      <c r="AB131" s="21">
        <f t="shared" si="30"/>
        <v>8800</v>
      </c>
      <c r="AC131" s="21">
        <f t="shared" si="31"/>
        <v>8360</v>
      </c>
      <c r="AD131" s="13"/>
      <c r="AE131" s="21">
        <f t="shared" si="36"/>
        <v>7000</v>
      </c>
      <c r="AF131" s="21">
        <f t="shared" si="32"/>
        <v>999</v>
      </c>
      <c r="AG131" s="21">
        <v>15</v>
      </c>
      <c r="AH131" s="21">
        <f>MROUND(AF131+AG131+(VLOOKUP((AF131+AG131),[1]PBill!$B$4:$D$13,3,TRUE)),5)</f>
        <v>1025</v>
      </c>
      <c r="AI131" s="21">
        <f>VLOOKUP((((115%*AF131)+AG131)/3),[1]PBill!$B$4:$D$13,3,TRUE)</f>
        <v>0</v>
      </c>
      <c r="AJ131" s="21">
        <f t="shared" si="33"/>
        <v>1163.8499999999999</v>
      </c>
      <c r="AK131" s="21">
        <f t="shared" si="37"/>
        <v>390</v>
      </c>
      <c r="AL131" s="21">
        <f t="shared" si="34"/>
        <v>6000</v>
      </c>
      <c r="AM131" s="22">
        <f t="shared" si="35"/>
        <v>5700</v>
      </c>
      <c r="AN131" s="13"/>
    </row>
    <row r="132" spans="1:40">
      <c r="A132" s="15">
        <v>130</v>
      </c>
      <c r="B132" s="16">
        <v>41487</v>
      </c>
      <c r="C132" s="23" t="s">
        <v>385</v>
      </c>
      <c r="D132" s="24" t="s">
        <v>386</v>
      </c>
      <c r="E132" s="23" t="s">
        <v>370</v>
      </c>
      <c r="F132" s="24" t="s">
        <v>387</v>
      </c>
      <c r="G132" s="24" t="s">
        <v>27</v>
      </c>
      <c r="H132" s="19">
        <v>32499</v>
      </c>
      <c r="I132" s="20">
        <f t="shared" si="20"/>
        <v>30870</v>
      </c>
      <c r="J132" s="13"/>
      <c r="K132" s="21">
        <f t="shared" si="21"/>
        <v>32499</v>
      </c>
      <c r="L132" s="21">
        <f t="shared" si="22"/>
        <v>3101.2983225000003</v>
      </c>
      <c r="M132" s="21">
        <v>15</v>
      </c>
      <c r="N132" s="21">
        <f>MROUND(L132+M132+(VLOOKUP((L132+M132),[1]PBill!$B$4:$D$13,3,TRUE)),5)</f>
        <v>3150</v>
      </c>
      <c r="O132" s="21">
        <f>VLOOKUP((((115%*L132)+M132)/3),[1]PBill!$B$4:$D$13,3,TRUE)</f>
        <v>11</v>
      </c>
      <c r="P132" s="21">
        <f t="shared" si="23"/>
        <v>3614.4930708749998</v>
      </c>
      <c r="Q132" s="21">
        <f t="shared" si="24"/>
        <v>1205</v>
      </c>
      <c r="R132" s="21">
        <f t="shared" si="25"/>
        <v>29249.100000000002</v>
      </c>
      <c r="S132" s="21">
        <f t="shared" si="26"/>
        <v>27790</v>
      </c>
      <c r="T132" s="13"/>
      <c r="U132" s="21">
        <f t="shared" si="19"/>
        <v>28440</v>
      </c>
      <c r="V132" s="21">
        <f t="shared" si="27"/>
        <v>2856.7979999999998</v>
      </c>
      <c r="W132" s="21">
        <v>15</v>
      </c>
      <c r="X132" s="21">
        <f>MROUND(V132+W132+(VLOOKUP((V132+W132),[1]PBill!$B$4:$D$13,3,TRUE)),5)</f>
        <v>2905</v>
      </c>
      <c r="Y132" s="21">
        <f>VLOOKUP((((115%*V132)+W132)/3),[1]PBill!$B$4:$D$13,3,TRUE)</f>
        <v>11</v>
      </c>
      <c r="Z132" s="21">
        <f t="shared" si="28"/>
        <v>3333.3176999999996</v>
      </c>
      <c r="AA132" s="21">
        <f t="shared" si="29"/>
        <v>1110</v>
      </c>
      <c r="AB132" s="21">
        <f t="shared" si="30"/>
        <v>25600</v>
      </c>
      <c r="AC132" s="21">
        <f t="shared" si="31"/>
        <v>24320</v>
      </c>
      <c r="AD132" s="13"/>
      <c r="AE132" s="21">
        <f t="shared" si="36"/>
        <v>20310</v>
      </c>
      <c r="AF132" s="21">
        <f t="shared" si="32"/>
        <v>2040.1395</v>
      </c>
      <c r="AG132" s="21">
        <v>15</v>
      </c>
      <c r="AH132" s="21">
        <f>MROUND(AF132+AG132+(VLOOKUP((AF132+AG132),[1]PBill!$B$4:$D$13,3,TRUE)),5)</f>
        <v>2065</v>
      </c>
      <c r="AI132" s="21">
        <f>VLOOKUP((((115%*AF132)+AG132)/3),[1]PBill!$B$4:$D$13,3,TRUE)</f>
        <v>0</v>
      </c>
      <c r="AJ132" s="21">
        <f t="shared" si="33"/>
        <v>2361.160425</v>
      </c>
      <c r="AK132" s="21">
        <f t="shared" si="37"/>
        <v>785</v>
      </c>
      <c r="AL132" s="21">
        <f t="shared" si="34"/>
        <v>18280</v>
      </c>
      <c r="AM132" s="22">
        <f t="shared" si="35"/>
        <v>17370</v>
      </c>
      <c r="AN132" s="13"/>
    </row>
    <row r="133" spans="1:40">
      <c r="A133" s="15">
        <v>131</v>
      </c>
      <c r="B133" s="16">
        <v>41518</v>
      </c>
      <c r="C133" s="17" t="s">
        <v>388</v>
      </c>
      <c r="D133" s="18" t="s">
        <v>389</v>
      </c>
      <c r="E133" s="17" t="s">
        <v>370</v>
      </c>
      <c r="F133" s="18" t="s">
        <v>390</v>
      </c>
      <c r="G133" s="18" t="s">
        <v>27</v>
      </c>
      <c r="H133" s="19">
        <v>47499</v>
      </c>
      <c r="I133" s="20">
        <f t="shared" si="20"/>
        <v>45120</v>
      </c>
      <c r="J133" s="13"/>
      <c r="K133" s="21">
        <f t="shared" si="21"/>
        <v>47499</v>
      </c>
      <c r="L133" s="21">
        <f t="shared" si="22"/>
        <v>4532.7108224999993</v>
      </c>
      <c r="M133" s="21">
        <v>15</v>
      </c>
      <c r="N133" s="21">
        <f>MROUND(L133+M133+(VLOOKUP((L133+M133),[1]PBill!$B$4:$D$13,3,TRUE)),5)</f>
        <v>4580</v>
      </c>
      <c r="O133" s="21">
        <f>VLOOKUP((((115%*L133)+M133)/3),[1]PBill!$B$4:$D$13,3,TRUE)</f>
        <v>11</v>
      </c>
      <c r="P133" s="21">
        <f t="shared" si="23"/>
        <v>5260.6174458749983</v>
      </c>
      <c r="Q133" s="21">
        <f t="shared" si="24"/>
        <v>1755</v>
      </c>
      <c r="R133" s="21">
        <f t="shared" si="25"/>
        <v>42749.1</v>
      </c>
      <c r="S133" s="21">
        <f t="shared" si="26"/>
        <v>40610</v>
      </c>
      <c r="T133" s="13"/>
      <c r="U133" s="21">
        <f t="shared" si="19"/>
        <v>41560</v>
      </c>
      <c r="V133" s="21">
        <f t="shared" si="27"/>
        <v>4174.7020000000002</v>
      </c>
      <c r="W133" s="21">
        <v>15</v>
      </c>
      <c r="X133" s="21">
        <f>MROUND(V133+W133+(VLOOKUP((V133+W133),[1]PBill!$B$4:$D$13,3,TRUE)),5)</f>
        <v>4225</v>
      </c>
      <c r="Y133" s="21">
        <f>VLOOKUP((((115%*V133)+W133)/3),[1]PBill!$B$4:$D$13,3,TRUE)</f>
        <v>11</v>
      </c>
      <c r="Z133" s="21">
        <f t="shared" si="28"/>
        <v>4848.9072999999999</v>
      </c>
      <c r="AA133" s="21">
        <f t="shared" si="29"/>
        <v>1615</v>
      </c>
      <c r="AB133" s="21">
        <f t="shared" si="30"/>
        <v>37400</v>
      </c>
      <c r="AC133" s="21">
        <f t="shared" si="31"/>
        <v>35530</v>
      </c>
      <c r="AD133" s="13"/>
      <c r="AE133" s="21">
        <f t="shared" si="36"/>
        <v>29690</v>
      </c>
      <c r="AF133" s="21">
        <f t="shared" si="32"/>
        <v>2982.3604999999998</v>
      </c>
      <c r="AG133" s="21">
        <v>15</v>
      </c>
      <c r="AH133" s="21">
        <f>MROUND(AF133+AG133+(VLOOKUP((AF133+AG133),[1]PBill!$B$4:$D$13,3,TRUE)),5)</f>
        <v>3030</v>
      </c>
      <c r="AI133" s="21">
        <f>VLOOKUP((((115%*AF133)+AG133)/3),[1]PBill!$B$4:$D$13,3,TRUE)</f>
        <v>11</v>
      </c>
      <c r="AJ133" s="21">
        <f t="shared" si="33"/>
        <v>3477.7145749999995</v>
      </c>
      <c r="AK133" s="21">
        <f t="shared" si="37"/>
        <v>1160</v>
      </c>
      <c r="AL133" s="21">
        <f t="shared" si="34"/>
        <v>26720</v>
      </c>
      <c r="AM133" s="22">
        <f t="shared" si="35"/>
        <v>25380</v>
      </c>
      <c r="AN133" s="13"/>
    </row>
    <row r="134" spans="1:40">
      <c r="A134" s="15">
        <v>132</v>
      </c>
      <c r="B134" s="16">
        <v>41487</v>
      </c>
      <c r="C134" s="23" t="s">
        <v>391</v>
      </c>
      <c r="D134" s="24" t="s">
        <v>392</v>
      </c>
      <c r="E134" s="23" t="s">
        <v>370</v>
      </c>
      <c r="F134" s="24" t="s">
        <v>393</v>
      </c>
      <c r="G134" s="24" t="s">
        <v>27</v>
      </c>
      <c r="H134" s="19">
        <v>13999</v>
      </c>
      <c r="I134" s="20">
        <f t="shared" si="20"/>
        <v>13290</v>
      </c>
      <c r="J134" s="13"/>
      <c r="K134" s="21">
        <f t="shared" si="21"/>
        <v>13999</v>
      </c>
      <c r="L134" s="21">
        <f t="shared" si="22"/>
        <v>1335.8895725</v>
      </c>
      <c r="M134" s="21">
        <v>15</v>
      </c>
      <c r="N134" s="21">
        <f>MROUND(L134+M134+(VLOOKUP((L134+M134),[1]PBill!$B$4:$D$13,3,TRUE)),5)</f>
        <v>1360</v>
      </c>
      <c r="O134" s="21">
        <f>VLOOKUP((((115%*L134)+M134)/3),[1]PBill!$B$4:$D$13,3,TRUE)</f>
        <v>0</v>
      </c>
      <c r="P134" s="21">
        <f t="shared" si="23"/>
        <v>1551.2730083749998</v>
      </c>
      <c r="Q134" s="21">
        <f t="shared" si="24"/>
        <v>515</v>
      </c>
      <c r="R134" s="21">
        <f t="shared" si="25"/>
        <v>12599.1</v>
      </c>
      <c r="S134" s="21">
        <f t="shared" si="26"/>
        <v>11970</v>
      </c>
      <c r="T134" s="13"/>
      <c r="U134" s="21">
        <f t="shared" si="19"/>
        <v>12250</v>
      </c>
      <c r="V134" s="21">
        <f t="shared" si="27"/>
        <v>1230.5125</v>
      </c>
      <c r="W134" s="21">
        <v>15</v>
      </c>
      <c r="X134" s="21">
        <f>MROUND(V134+W134+(VLOOKUP((V134+W134),[1]PBill!$B$4:$D$13,3,TRUE)),5)</f>
        <v>1255</v>
      </c>
      <c r="Y134" s="21">
        <f>VLOOKUP((((115%*V134)+W134)/3),[1]PBill!$B$4:$D$13,3,TRUE)</f>
        <v>0</v>
      </c>
      <c r="Z134" s="21">
        <f t="shared" si="28"/>
        <v>1430.089375</v>
      </c>
      <c r="AA134" s="21">
        <f t="shared" si="29"/>
        <v>475</v>
      </c>
      <c r="AB134" s="21">
        <f t="shared" si="30"/>
        <v>11030</v>
      </c>
      <c r="AC134" s="21">
        <f t="shared" si="31"/>
        <v>10480</v>
      </c>
      <c r="AD134" s="13"/>
      <c r="AE134" s="21">
        <f t="shared" si="36"/>
        <v>8750</v>
      </c>
      <c r="AF134" s="21">
        <f t="shared" si="32"/>
        <v>999</v>
      </c>
      <c r="AG134" s="21">
        <v>15</v>
      </c>
      <c r="AH134" s="21">
        <f>MROUND(AF134+AG134+(VLOOKUP((AF134+AG134),[1]PBill!$B$4:$D$13,3,TRUE)),5)</f>
        <v>1025</v>
      </c>
      <c r="AI134" s="21">
        <f>VLOOKUP((((115%*AF134)+AG134)/3),[1]PBill!$B$4:$D$13,3,TRUE)</f>
        <v>0</v>
      </c>
      <c r="AJ134" s="21">
        <f t="shared" si="33"/>
        <v>1163.8499999999999</v>
      </c>
      <c r="AK134" s="21">
        <f t="shared" si="37"/>
        <v>390</v>
      </c>
      <c r="AL134" s="21">
        <f t="shared" si="34"/>
        <v>7750</v>
      </c>
      <c r="AM134" s="22">
        <f t="shared" si="35"/>
        <v>7360</v>
      </c>
      <c r="AN134" s="13"/>
    </row>
    <row r="135" spans="1:40">
      <c r="A135" s="15">
        <v>133</v>
      </c>
      <c r="B135" s="16">
        <v>41487</v>
      </c>
      <c r="C135" s="23" t="s">
        <v>394</v>
      </c>
      <c r="D135" s="24" t="s">
        <v>395</v>
      </c>
      <c r="E135" s="23" t="s">
        <v>370</v>
      </c>
      <c r="F135" s="24" t="s">
        <v>396</v>
      </c>
      <c r="G135" s="24" t="s">
        <v>27</v>
      </c>
      <c r="H135" s="19">
        <v>18499</v>
      </c>
      <c r="I135" s="20">
        <f t="shared" si="20"/>
        <v>17570</v>
      </c>
      <c r="J135" s="13"/>
      <c r="K135" s="21">
        <f t="shared" si="21"/>
        <v>18499</v>
      </c>
      <c r="L135" s="21">
        <f t="shared" si="22"/>
        <v>1765.3133224999999</v>
      </c>
      <c r="M135" s="21">
        <v>15</v>
      </c>
      <c r="N135" s="21">
        <f>MROUND(L135+M135+(VLOOKUP((L135+M135),[1]PBill!$B$4:$D$13,3,TRUE)),5)</f>
        <v>1790</v>
      </c>
      <c r="O135" s="21">
        <f>VLOOKUP((((115%*L135)+M135)/3),[1]PBill!$B$4:$D$13,3,TRUE)</f>
        <v>0</v>
      </c>
      <c r="P135" s="21">
        <f t="shared" si="23"/>
        <v>2045.1103208749998</v>
      </c>
      <c r="Q135" s="21">
        <f t="shared" si="24"/>
        <v>680</v>
      </c>
      <c r="R135" s="21">
        <f t="shared" si="25"/>
        <v>16649.100000000002</v>
      </c>
      <c r="S135" s="21">
        <f t="shared" si="26"/>
        <v>15820</v>
      </c>
      <c r="T135" s="13"/>
      <c r="U135" s="21">
        <f t="shared" si="19"/>
        <v>16190</v>
      </c>
      <c r="V135" s="21">
        <f t="shared" si="27"/>
        <v>1626.2855</v>
      </c>
      <c r="W135" s="21">
        <v>15</v>
      </c>
      <c r="X135" s="21">
        <f>MROUND(V135+W135+(VLOOKUP((V135+W135),[1]PBill!$B$4:$D$13,3,TRUE)),5)</f>
        <v>1650</v>
      </c>
      <c r="Y135" s="21">
        <f>VLOOKUP((((115%*V135)+W135)/3),[1]PBill!$B$4:$D$13,3,TRUE)</f>
        <v>0</v>
      </c>
      <c r="Z135" s="21">
        <f t="shared" si="28"/>
        <v>1885.2283249999998</v>
      </c>
      <c r="AA135" s="21">
        <f t="shared" si="29"/>
        <v>630</v>
      </c>
      <c r="AB135" s="21">
        <f t="shared" si="30"/>
        <v>14570</v>
      </c>
      <c r="AC135" s="21">
        <f t="shared" si="31"/>
        <v>13840</v>
      </c>
      <c r="AD135" s="13"/>
      <c r="AE135" s="21">
        <f t="shared" si="36"/>
        <v>11560</v>
      </c>
      <c r="AF135" s="21">
        <f t="shared" si="32"/>
        <v>1161.202</v>
      </c>
      <c r="AG135" s="21">
        <v>15</v>
      </c>
      <c r="AH135" s="21">
        <f>MROUND(AF135+AG135+(VLOOKUP((AF135+AG135),[1]PBill!$B$4:$D$13,3,TRUE)),5)</f>
        <v>1185</v>
      </c>
      <c r="AI135" s="21">
        <f>VLOOKUP((((115%*AF135)+AG135)/3),[1]PBill!$B$4:$D$13,3,TRUE)</f>
        <v>0</v>
      </c>
      <c r="AJ135" s="21">
        <f t="shared" si="33"/>
        <v>1350.3823</v>
      </c>
      <c r="AK135" s="21">
        <f t="shared" si="37"/>
        <v>450</v>
      </c>
      <c r="AL135" s="21">
        <f t="shared" si="34"/>
        <v>10400</v>
      </c>
      <c r="AM135" s="22">
        <f t="shared" si="35"/>
        <v>9880</v>
      </c>
      <c r="AN135" s="13"/>
    </row>
    <row r="136" spans="1:40">
      <c r="A136" s="15">
        <v>134</v>
      </c>
      <c r="B136" s="16">
        <v>41487</v>
      </c>
      <c r="C136" s="23" t="s">
        <v>397</v>
      </c>
      <c r="D136" s="24" t="s">
        <v>398</v>
      </c>
      <c r="E136" s="23" t="s">
        <v>370</v>
      </c>
      <c r="F136" s="24" t="s">
        <v>399</v>
      </c>
      <c r="G136" s="24" t="s">
        <v>27</v>
      </c>
      <c r="H136" s="19">
        <v>69499</v>
      </c>
      <c r="I136" s="20">
        <f t="shared" si="20"/>
        <v>66020</v>
      </c>
      <c r="J136" s="13"/>
      <c r="K136" s="21">
        <f t="shared" si="21"/>
        <v>69499</v>
      </c>
      <c r="L136" s="21">
        <f t="shared" si="22"/>
        <v>6632.115822499999</v>
      </c>
      <c r="M136" s="21">
        <v>15</v>
      </c>
      <c r="N136" s="21">
        <f>MROUND(L136+M136+(VLOOKUP((L136+M136),[1]PBill!$B$4:$D$13,3,TRUE)),5)</f>
        <v>6710</v>
      </c>
      <c r="O136" s="21">
        <f>VLOOKUP((((115%*L136)+M136)/3),[1]PBill!$B$4:$D$13,3,TRUE)</f>
        <v>33</v>
      </c>
      <c r="P136" s="21">
        <f t="shared" si="23"/>
        <v>7740.9331958749981</v>
      </c>
      <c r="Q136" s="21">
        <f t="shared" si="24"/>
        <v>2580</v>
      </c>
      <c r="R136" s="21">
        <f t="shared" si="25"/>
        <v>62549.1</v>
      </c>
      <c r="S136" s="21">
        <f t="shared" si="26"/>
        <v>59420</v>
      </c>
      <c r="T136" s="13"/>
      <c r="U136" s="21">
        <f t="shared" si="19"/>
        <v>60810</v>
      </c>
      <c r="V136" s="21">
        <f t="shared" si="27"/>
        <v>6108.3644999999997</v>
      </c>
      <c r="W136" s="21">
        <v>15</v>
      </c>
      <c r="X136" s="21">
        <f>MROUND(V136+W136+(VLOOKUP((V136+W136),[1]PBill!$B$4:$D$13,3,TRUE)),5)</f>
        <v>6185</v>
      </c>
      <c r="Y136" s="21">
        <f>VLOOKUP((((115%*V136)+W136)/3),[1]PBill!$B$4:$D$13,3,TRUE)</f>
        <v>11</v>
      </c>
      <c r="Z136" s="21">
        <f t="shared" si="28"/>
        <v>7072.6191749999989</v>
      </c>
      <c r="AA136" s="21">
        <f t="shared" si="29"/>
        <v>2360</v>
      </c>
      <c r="AB136" s="21">
        <f t="shared" si="30"/>
        <v>54730</v>
      </c>
      <c r="AC136" s="21">
        <f t="shared" si="31"/>
        <v>51990</v>
      </c>
      <c r="AD136" s="13"/>
      <c r="AE136" s="21">
        <f t="shared" si="36"/>
        <v>43440</v>
      </c>
      <c r="AF136" s="21">
        <f t="shared" si="32"/>
        <v>4363.5479999999998</v>
      </c>
      <c r="AG136" s="21">
        <v>15</v>
      </c>
      <c r="AH136" s="21">
        <f>MROUND(AF136+AG136+(VLOOKUP((AF136+AG136),[1]PBill!$B$4:$D$13,3,TRUE)),5)</f>
        <v>4410</v>
      </c>
      <c r="AI136" s="21">
        <f>VLOOKUP((((115%*AF136)+AG136)/3),[1]PBill!$B$4:$D$13,3,TRUE)</f>
        <v>11</v>
      </c>
      <c r="AJ136" s="21">
        <f t="shared" si="33"/>
        <v>5066.0801999999994</v>
      </c>
      <c r="AK136" s="21">
        <f t="shared" si="37"/>
        <v>1690</v>
      </c>
      <c r="AL136" s="21">
        <f t="shared" si="34"/>
        <v>39100</v>
      </c>
      <c r="AM136" s="22">
        <f t="shared" si="35"/>
        <v>37150</v>
      </c>
      <c r="AN136" s="13"/>
    </row>
    <row r="137" spans="1:40">
      <c r="A137" s="15">
        <v>135</v>
      </c>
      <c r="B137" s="16">
        <v>41487</v>
      </c>
      <c r="C137" s="23" t="s">
        <v>400</v>
      </c>
      <c r="D137" s="24" t="s">
        <v>401</v>
      </c>
      <c r="E137" s="23" t="s">
        <v>370</v>
      </c>
      <c r="F137" s="24" t="s">
        <v>402</v>
      </c>
      <c r="G137" s="24" t="s">
        <v>27</v>
      </c>
      <c r="H137" s="19">
        <v>7799</v>
      </c>
      <c r="I137" s="20">
        <f t="shared" si="20"/>
        <v>7400</v>
      </c>
      <c r="J137" s="13"/>
      <c r="K137" s="21">
        <f t="shared" si="21"/>
        <v>7799</v>
      </c>
      <c r="L137" s="21">
        <f t="shared" si="22"/>
        <v>899</v>
      </c>
      <c r="M137" s="21">
        <v>15</v>
      </c>
      <c r="N137" s="21">
        <f>MROUND(L137+M137+(VLOOKUP((L137+M137),[1]PBill!$B$4:$D$13,3,TRUE)),5)</f>
        <v>915</v>
      </c>
      <c r="O137" s="21">
        <f>VLOOKUP((((115%*L137)+M137)/3),[1]PBill!$B$4:$D$13,3,TRUE)</f>
        <v>0</v>
      </c>
      <c r="P137" s="21">
        <f t="shared" si="23"/>
        <v>1048.8499999999999</v>
      </c>
      <c r="Q137" s="21">
        <f t="shared" si="24"/>
        <v>350</v>
      </c>
      <c r="R137" s="21">
        <f t="shared" si="25"/>
        <v>6799</v>
      </c>
      <c r="S137" s="21">
        <f t="shared" si="26"/>
        <v>6460</v>
      </c>
      <c r="T137" s="13"/>
      <c r="U137" s="21">
        <f t="shared" ref="U137:U189" si="42">MROUND(($D$195*H137),10)</f>
        <v>6820</v>
      </c>
      <c r="V137" s="21">
        <f t="shared" si="27"/>
        <v>999</v>
      </c>
      <c r="W137" s="21">
        <v>15</v>
      </c>
      <c r="X137" s="21">
        <f>MROUND(V137+W137+(VLOOKUP((V137+W137),[1]PBill!$B$4:$D$13,3,TRUE)),5)</f>
        <v>1025</v>
      </c>
      <c r="Y137" s="21">
        <f>VLOOKUP((((115%*V137)+W137)/3),[1]PBill!$B$4:$D$13,3,TRUE)</f>
        <v>0</v>
      </c>
      <c r="Z137" s="21">
        <f t="shared" si="28"/>
        <v>1163.8499999999999</v>
      </c>
      <c r="AA137" s="21">
        <f t="shared" si="29"/>
        <v>390</v>
      </c>
      <c r="AB137" s="21">
        <f t="shared" si="30"/>
        <v>5820</v>
      </c>
      <c r="AC137" s="21">
        <f t="shared" si="31"/>
        <v>5530</v>
      </c>
      <c r="AD137" s="13"/>
      <c r="AE137" s="21">
        <f t="shared" si="36"/>
        <v>4870</v>
      </c>
      <c r="AF137" s="21">
        <f t="shared" si="32"/>
        <v>999</v>
      </c>
      <c r="AG137" s="21">
        <v>15</v>
      </c>
      <c r="AH137" s="21">
        <f>MROUND(AF137+AG137+(VLOOKUP((AF137+AG137),[1]PBill!$B$4:$D$13,3,TRUE)),5)</f>
        <v>1025</v>
      </c>
      <c r="AI137" s="21">
        <f>VLOOKUP((((115%*AF137)+AG137)/3),[1]PBill!$B$4:$D$13,3,TRUE)</f>
        <v>0</v>
      </c>
      <c r="AJ137" s="21">
        <f t="shared" si="33"/>
        <v>1163.8499999999999</v>
      </c>
      <c r="AK137" s="21">
        <f t="shared" si="37"/>
        <v>390</v>
      </c>
      <c r="AL137" s="21">
        <f t="shared" si="34"/>
        <v>3870</v>
      </c>
      <c r="AM137" s="22">
        <f t="shared" si="35"/>
        <v>3680</v>
      </c>
      <c r="AN137" s="13"/>
    </row>
    <row r="138" spans="1:40">
      <c r="A138" s="15">
        <v>136</v>
      </c>
      <c r="B138" s="16">
        <v>41487</v>
      </c>
      <c r="C138" s="23" t="s">
        <v>403</v>
      </c>
      <c r="D138" s="24" t="s">
        <v>404</v>
      </c>
      <c r="E138" s="23" t="s">
        <v>370</v>
      </c>
      <c r="F138" s="24" t="s">
        <v>405</v>
      </c>
      <c r="G138" s="24" t="s">
        <v>27</v>
      </c>
      <c r="H138" s="19">
        <v>3099</v>
      </c>
      <c r="I138" s="20">
        <f t="shared" si="20"/>
        <v>2940</v>
      </c>
      <c r="J138" s="13"/>
      <c r="K138" s="21">
        <f t="shared" si="21"/>
        <v>3099</v>
      </c>
      <c r="L138" s="21">
        <f t="shared" si="22"/>
        <v>899</v>
      </c>
      <c r="M138" s="21">
        <v>15</v>
      </c>
      <c r="N138" s="21">
        <f>MROUND(L138+M138+(VLOOKUP((L138+M138),[1]PBill!$B$4:$D$13,3,TRUE)),5)</f>
        <v>915</v>
      </c>
      <c r="O138" s="21">
        <f>VLOOKUP((((115%*L138)+M138)/3),[1]PBill!$B$4:$D$13,3,TRUE)</f>
        <v>0</v>
      </c>
      <c r="P138" s="21">
        <f t="shared" si="23"/>
        <v>1048.8499999999999</v>
      </c>
      <c r="Q138" s="21">
        <f t="shared" si="24"/>
        <v>350</v>
      </c>
      <c r="R138" s="21">
        <f t="shared" si="25"/>
        <v>2099</v>
      </c>
      <c r="S138" s="21">
        <f t="shared" si="26"/>
        <v>1990</v>
      </c>
      <c r="T138" s="13"/>
      <c r="U138" s="21">
        <f t="shared" si="42"/>
        <v>2710</v>
      </c>
      <c r="V138" s="21">
        <f t="shared" si="27"/>
        <v>999</v>
      </c>
      <c r="W138" s="21">
        <v>15</v>
      </c>
      <c r="X138" s="21">
        <f>MROUND(V138+W138+(VLOOKUP((V138+W138),[1]PBill!$B$4:$D$13,3,TRUE)),5)</f>
        <v>1025</v>
      </c>
      <c r="Y138" s="21">
        <f>VLOOKUP((((115%*V138)+W138)/3),[1]PBill!$B$4:$D$13,3,TRUE)</f>
        <v>0</v>
      </c>
      <c r="Z138" s="21">
        <f t="shared" si="28"/>
        <v>1163.8499999999999</v>
      </c>
      <c r="AA138" s="21">
        <f t="shared" si="29"/>
        <v>390</v>
      </c>
      <c r="AB138" s="21">
        <f t="shared" si="30"/>
        <v>1710</v>
      </c>
      <c r="AC138" s="21">
        <f t="shared" si="31"/>
        <v>1620</v>
      </c>
      <c r="AD138" s="13"/>
      <c r="AE138" s="21">
        <f t="shared" si="36"/>
        <v>1940</v>
      </c>
      <c r="AF138" s="21">
        <f t="shared" si="32"/>
        <v>999</v>
      </c>
      <c r="AG138" s="21">
        <v>15</v>
      </c>
      <c r="AH138" s="21">
        <f>MROUND(AF138+AG138+(VLOOKUP((AF138+AG138),[1]PBill!$B$4:$D$13,3,TRUE)),5)</f>
        <v>1025</v>
      </c>
      <c r="AI138" s="21">
        <f>VLOOKUP((((115%*AF138)+AG138)/3),[1]PBill!$B$4:$D$13,3,TRUE)</f>
        <v>0</v>
      </c>
      <c r="AJ138" s="21">
        <f t="shared" si="33"/>
        <v>1163.8499999999999</v>
      </c>
      <c r="AK138" s="21">
        <f t="shared" si="37"/>
        <v>390</v>
      </c>
      <c r="AL138" s="21">
        <f t="shared" si="34"/>
        <v>940</v>
      </c>
      <c r="AM138" s="22">
        <f t="shared" si="35"/>
        <v>890</v>
      </c>
      <c r="AN138" s="13"/>
    </row>
    <row r="139" spans="1:40">
      <c r="A139" s="15">
        <v>137</v>
      </c>
      <c r="B139" s="16">
        <v>41487</v>
      </c>
      <c r="C139" s="23" t="s">
        <v>406</v>
      </c>
      <c r="D139" s="24" t="s">
        <v>407</v>
      </c>
      <c r="E139" s="23" t="s">
        <v>370</v>
      </c>
      <c r="F139" s="24" t="s">
        <v>408</v>
      </c>
      <c r="G139" s="24" t="s">
        <v>27</v>
      </c>
      <c r="H139" s="19">
        <v>18499</v>
      </c>
      <c r="I139" s="20">
        <f t="shared" si="20"/>
        <v>17570</v>
      </c>
      <c r="J139" s="13"/>
      <c r="K139" s="21">
        <f t="shared" si="21"/>
        <v>18499</v>
      </c>
      <c r="L139" s="21">
        <f t="shared" si="22"/>
        <v>1765.3133224999999</v>
      </c>
      <c r="M139" s="21">
        <v>15</v>
      </c>
      <c r="N139" s="21">
        <f>MROUND(L139+M139+(VLOOKUP((L139+M139),[1]PBill!$B$4:$D$13,3,TRUE)),5)</f>
        <v>1790</v>
      </c>
      <c r="O139" s="21">
        <f>VLOOKUP((((115%*L139)+M139)/3),[1]PBill!$B$4:$D$13,3,TRUE)</f>
        <v>0</v>
      </c>
      <c r="P139" s="21">
        <f t="shared" si="23"/>
        <v>2045.1103208749998</v>
      </c>
      <c r="Q139" s="21">
        <f t="shared" si="24"/>
        <v>680</v>
      </c>
      <c r="R139" s="21">
        <f t="shared" si="25"/>
        <v>16649.100000000002</v>
      </c>
      <c r="S139" s="21">
        <f t="shared" si="26"/>
        <v>15820</v>
      </c>
      <c r="T139" s="13"/>
      <c r="U139" s="21">
        <f t="shared" si="42"/>
        <v>16190</v>
      </c>
      <c r="V139" s="21">
        <f t="shared" si="27"/>
        <v>1626.2855</v>
      </c>
      <c r="W139" s="21">
        <v>15</v>
      </c>
      <c r="X139" s="21">
        <f>MROUND(V139+W139+(VLOOKUP((V139+W139),[1]PBill!$B$4:$D$13,3,TRUE)),5)</f>
        <v>1650</v>
      </c>
      <c r="Y139" s="21">
        <f>VLOOKUP((((115%*V139)+W139)/3),[1]PBill!$B$4:$D$13,3,TRUE)</f>
        <v>0</v>
      </c>
      <c r="Z139" s="21">
        <f t="shared" si="28"/>
        <v>1885.2283249999998</v>
      </c>
      <c r="AA139" s="21">
        <f t="shared" si="29"/>
        <v>630</v>
      </c>
      <c r="AB139" s="21">
        <f t="shared" si="30"/>
        <v>14570</v>
      </c>
      <c r="AC139" s="21">
        <f t="shared" si="31"/>
        <v>13840</v>
      </c>
      <c r="AD139" s="13"/>
      <c r="AE139" s="21">
        <f t="shared" si="36"/>
        <v>11560</v>
      </c>
      <c r="AF139" s="21">
        <f t="shared" si="32"/>
        <v>1161.202</v>
      </c>
      <c r="AG139" s="21">
        <v>15</v>
      </c>
      <c r="AH139" s="21">
        <f>MROUND(AF139+AG139+(VLOOKUP((AF139+AG139),[1]PBill!$B$4:$D$13,3,TRUE)),5)</f>
        <v>1185</v>
      </c>
      <c r="AI139" s="21">
        <f>VLOOKUP((((115%*AF139)+AG139)/3),[1]PBill!$B$4:$D$13,3,TRUE)</f>
        <v>0</v>
      </c>
      <c r="AJ139" s="21">
        <f t="shared" si="33"/>
        <v>1350.3823</v>
      </c>
      <c r="AK139" s="21">
        <f t="shared" si="37"/>
        <v>450</v>
      </c>
      <c r="AL139" s="21">
        <f t="shared" si="34"/>
        <v>10400</v>
      </c>
      <c r="AM139" s="22">
        <f t="shared" si="35"/>
        <v>9880</v>
      </c>
      <c r="AN139" s="13"/>
    </row>
    <row r="140" spans="1:40">
      <c r="A140" s="15">
        <v>138</v>
      </c>
      <c r="B140" s="16">
        <v>41487</v>
      </c>
      <c r="C140" s="23" t="s">
        <v>409</v>
      </c>
      <c r="D140" s="24" t="s">
        <v>410</v>
      </c>
      <c r="E140" s="23" t="s">
        <v>370</v>
      </c>
      <c r="F140" s="24" t="s">
        <v>411</v>
      </c>
      <c r="G140" s="24" t="s">
        <v>27</v>
      </c>
      <c r="H140" s="19">
        <v>34799</v>
      </c>
      <c r="I140" s="20">
        <f t="shared" si="20"/>
        <v>33050</v>
      </c>
      <c r="J140" s="13"/>
      <c r="K140" s="21">
        <f t="shared" si="21"/>
        <v>34799</v>
      </c>
      <c r="L140" s="21">
        <f t="shared" si="22"/>
        <v>3320.7815725</v>
      </c>
      <c r="M140" s="21">
        <v>15</v>
      </c>
      <c r="N140" s="21">
        <f>MROUND(L140+M140+(VLOOKUP((L140+M140),[1]PBill!$B$4:$D$13,3,TRUE)),5)</f>
        <v>3370</v>
      </c>
      <c r="O140" s="21">
        <f>VLOOKUP((((115%*L140)+M140)/3),[1]PBill!$B$4:$D$13,3,TRUE)</f>
        <v>11</v>
      </c>
      <c r="P140" s="21">
        <f t="shared" si="23"/>
        <v>3866.8988083749996</v>
      </c>
      <c r="Q140" s="21">
        <f t="shared" si="24"/>
        <v>1290</v>
      </c>
      <c r="R140" s="21">
        <f t="shared" si="25"/>
        <v>31319.100000000002</v>
      </c>
      <c r="S140" s="21">
        <f t="shared" si="26"/>
        <v>29750</v>
      </c>
      <c r="T140" s="13"/>
      <c r="U140" s="21">
        <f t="shared" si="42"/>
        <v>30450</v>
      </c>
      <c r="V140" s="21">
        <f t="shared" si="27"/>
        <v>3058.7024999999999</v>
      </c>
      <c r="W140" s="21">
        <v>15</v>
      </c>
      <c r="X140" s="21">
        <f>MROUND(V140+W140+(VLOOKUP((V140+W140),[1]PBill!$B$4:$D$13,3,TRUE)),5)</f>
        <v>3105</v>
      </c>
      <c r="Y140" s="21">
        <f>VLOOKUP((((115%*V140)+W140)/3),[1]PBill!$B$4:$D$13,3,TRUE)</f>
        <v>11</v>
      </c>
      <c r="Z140" s="21">
        <f t="shared" si="28"/>
        <v>3565.5078749999998</v>
      </c>
      <c r="AA140" s="21">
        <f t="shared" si="29"/>
        <v>1190</v>
      </c>
      <c r="AB140" s="21">
        <f t="shared" si="30"/>
        <v>27410</v>
      </c>
      <c r="AC140" s="21">
        <f t="shared" si="31"/>
        <v>26040</v>
      </c>
      <c r="AD140" s="13"/>
      <c r="AE140" s="21">
        <f t="shared" si="36"/>
        <v>21750</v>
      </c>
      <c r="AF140" s="21">
        <f t="shared" si="32"/>
        <v>2184.7874999999999</v>
      </c>
      <c r="AG140" s="21">
        <v>15</v>
      </c>
      <c r="AH140" s="21">
        <f>MROUND(AF140+AG140+(VLOOKUP((AF140+AG140),[1]PBill!$B$4:$D$13,3,TRUE)),5)</f>
        <v>2210</v>
      </c>
      <c r="AI140" s="21">
        <f>VLOOKUP((((115%*AF140)+AG140)/3),[1]PBill!$B$4:$D$13,3,TRUE)</f>
        <v>0</v>
      </c>
      <c r="AJ140" s="21">
        <f t="shared" si="33"/>
        <v>2527.5056249999998</v>
      </c>
      <c r="AK140" s="21">
        <f t="shared" si="37"/>
        <v>845</v>
      </c>
      <c r="AL140" s="21">
        <f t="shared" si="34"/>
        <v>19580</v>
      </c>
      <c r="AM140" s="22">
        <f t="shared" si="35"/>
        <v>18600</v>
      </c>
      <c r="AN140" s="13"/>
    </row>
    <row r="141" spans="1:40">
      <c r="A141" s="15">
        <v>139</v>
      </c>
      <c r="B141" s="16">
        <v>41518</v>
      </c>
      <c r="C141" s="17" t="s">
        <v>412</v>
      </c>
      <c r="D141" s="18" t="s">
        <v>413</v>
      </c>
      <c r="E141" s="17" t="s">
        <v>370</v>
      </c>
      <c r="F141" s="18" t="s">
        <v>414</v>
      </c>
      <c r="G141" s="18" t="s">
        <v>27</v>
      </c>
      <c r="H141" s="19">
        <v>57999</v>
      </c>
      <c r="I141" s="20">
        <f t="shared" si="20"/>
        <v>55090</v>
      </c>
      <c r="J141" s="13"/>
      <c r="K141" s="21">
        <f t="shared" si="21"/>
        <v>57999</v>
      </c>
      <c r="L141" s="21">
        <f t="shared" si="22"/>
        <v>5534.6995724999997</v>
      </c>
      <c r="M141" s="21">
        <v>15</v>
      </c>
      <c r="N141" s="21">
        <f>MROUND(L141+M141+(VLOOKUP((L141+M141),[1]PBill!$B$4:$D$13,3,TRUE)),5)</f>
        <v>5610</v>
      </c>
      <c r="O141" s="21">
        <f>VLOOKUP((((115%*L141)+M141)/3),[1]PBill!$B$4:$D$13,3,TRUE)</f>
        <v>11</v>
      </c>
      <c r="P141" s="21">
        <f t="shared" si="23"/>
        <v>6412.9045083749988</v>
      </c>
      <c r="Q141" s="21">
        <f t="shared" si="24"/>
        <v>2140</v>
      </c>
      <c r="R141" s="21">
        <f t="shared" si="25"/>
        <v>52199.1</v>
      </c>
      <c r="S141" s="21">
        <f t="shared" si="26"/>
        <v>49590</v>
      </c>
      <c r="T141" s="13"/>
      <c r="U141" s="21">
        <f t="shared" si="42"/>
        <v>50750</v>
      </c>
      <c r="V141" s="21">
        <f t="shared" si="27"/>
        <v>5097.8374999999996</v>
      </c>
      <c r="W141" s="21">
        <v>15</v>
      </c>
      <c r="X141" s="21">
        <f>MROUND(V141+W141+(VLOOKUP((V141+W141),[1]PBill!$B$4:$D$13,3,TRUE)),5)</f>
        <v>5175</v>
      </c>
      <c r="Y141" s="21">
        <f>VLOOKUP((((115%*V141)+W141)/3),[1]PBill!$B$4:$D$13,3,TRUE)</f>
        <v>11</v>
      </c>
      <c r="Z141" s="21">
        <f t="shared" si="28"/>
        <v>5910.5131249999995</v>
      </c>
      <c r="AA141" s="21">
        <f t="shared" si="29"/>
        <v>1970</v>
      </c>
      <c r="AB141" s="21">
        <f t="shared" si="30"/>
        <v>45680</v>
      </c>
      <c r="AC141" s="21">
        <f t="shared" si="31"/>
        <v>43400</v>
      </c>
      <c r="AD141" s="13"/>
      <c r="AE141" s="21">
        <f t="shared" si="36"/>
        <v>36250</v>
      </c>
      <c r="AF141" s="21">
        <f t="shared" si="32"/>
        <v>3641.3125</v>
      </c>
      <c r="AG141" s="21">
        <v>15</v>
      </c>
      <c r="AH141" s="21">
        <f>MROUND(AF141+AG141+(VLOOKUP((AF141+AG141),[1]PBill!$B$4:$D$13,3,TRUE)),5)</f>
        <v>3690</v>
      </c>
      <c r="AI141" s="21">
        <f>VLOOKUP((((115%*AF141)+AG141)/3),[1]PBill!$B$4:$D$13,3,TRUE)</f>
        <v>11</v>
      </c>
      <c r="AJ141" s="21">
        <f t="shared" si="33"/>
        <v>4235.5093749999996</v>
      </c>
      <c r="AK141" s="21">
        <f t="shared" si="37"/>
        <v>1410</v>
      </c>
      <c r="AL141" s="21">
        <f t="shared" si="34"/>
        <v>32630</v>
      </c>
      <c r="AM141" s="22">
        <f t="shared" si="35"/>
        <v>31000</v>
      </c>
      <c r="AN141" s="13"/>
    </row>
    <row r="142" spans="1:40">
      <c r="A142" s="15">
        <v>140</v>
      </c>
      <c r="B142" s="16">
        <v>41487</v>
      </c>
      <c r="C142" s="23" t="s">
        <v>415</v>
      </c>
      <c r="D142" s="24" t="s">
        <v>416</v>
      </c>
      <c r="E142" s="23" t="s">
        <v>370</v>
      </c>
      <c r="F142" s="24" t="s">
        <v>417</v>
      </c>
      <c r="G142" s="24" t="s">
        <v>27</v>
      </c>
      <c r="H142" s="19">
        <v>51999</v>
      </c>
      <c r="I142" s="20">
        <f t="shared" si="20"/>
        <v>49390</v>
      </c>
      <c r="J142" s="13"/>
      <c r="K142" s="21">
        <f t="shared" si="21"/>
        <v>51999</v>
      </c>
      <c r="L142" s="21">
        <f t="shared" si="22"/>
        <v>4962.1345724999992</v>
      </c>
      <c r="M142" s="21">
        <v>15</v>
      </c>
      <c r="N142" s="21">
        <f>MROUND(L142+M142+(VLOOKUP((L142+M142),[1]PBill!$B$4:$D$13,3,TRUE)),5)</f>
        <v>5010</v>
      </c>
      <c r="O142" s="21">
        <f>VLOOKUP((((115%*L142)+M142)/3),[1]PBill!$B$4:$D$13,3,TRUE)</f>
        <v>11</v>
      </c>
      <c r="P142" s="21">
        <f t="shared" si="23"/>
        <v>5754.4547583749991</v>
      </c>
      <c r="Q142" s="21">
        <f t="shared" si="24"/>
        <v>1920</v>
      </c>
      <c r="R142" s="21">
        <f t="shared" si="25"/>
        <v>46799.1</v>
      </c>
      <c r="S142" s="21">
        <f t="shared" si="26"/>
        <v>44460</v>
      </c>
      <c r="T142" s="13"/>
      <c r="U142" s="21">
        <f t="shared" si="42"/>
        <v>45500</v>
      </c>
      <c r="V142" s="21">
        <f t="shared" si="27"/>
        <v>4570.4749999999995</v>
      </c>
      <c r="W142" s="21">
        <v>15</v>
      </c>
      <c r="X142" s="21">
        <f>MROUND(V142+W142+(VLOOKUP((V142+W142),[1]PBill!$B$4:$D$13,3,TRUE)),5)</f>
        <v>4620</v>
      </c>
      <c r="Y142" s="21">
        <f>VLOOKUP((((115%*V142)+W142)/3),[1]PBill!$B$4:$D$13,3,TRUE)</f>
        <v>11</v>
      </c>
      <c r="Z142" s="21">
        <f t="shared" si="28"/>
        <v>5304.0462499999994</v>
      </c>
      <c r="AA142" s="21">
        <f t="shared" si="29"/>
        <v>1770</v>
      </c>
      <c r="AB142" s="21">
        <f t="shared" si="30"/>
        <v>40950</v>
      </c>
      <c r="AC142" s="21">
        <f t="shared" si="31"/>
        <v>38900</v>
      </c>
      <c r="AD142" s="13"/>
      <c r="AE142" s="21">
        <f t="shared" si="36"/>
        <v>32500</v>
      </c>
      <c r="AF142" s="21">
        <f t="shared" si="32"/>
        <v>3264.625</v>
      </c>
      <c r="AG142" s="21">
        <v>15</v>
      </c>
      <c r="AH142" s="21">
        <f>MROUND(AF142+AG142+(VLOOKUP((AF142+AG142),[1]PBill!$B$4:$D$13,3,TRUE)),5)</f>
        <v>3315</v>
      </c>
      <c r="AI142" s="21">
        <f>VLOOKUP((((115%*AF142)+AG142)/3),[1]PBill!$B$4:$D$13,3,TRUE)</f>
        <v>11</v>
      </c>
      <c r="AJ142" s="21">
        <f t="shared" si="33"/>
        <v>3802.3187499999999</v>
      </c>
      <c r="AK142" s="21">
        <f t="shared" si="37"/>
        <v>1265</v>
      </c>
      <c r="AL142" s="21">
        <f t="shared" si="34"/>
        <v>29250</v>
      </c>
      <c r="AM142" s="22">
        <f t="shared" si="35"/>
        <v>27790</v>
      </c>
      <c r="AN142" s="13"/>
    </row>
    <row r="143" spans="1:40">
      <c r="A143" s="15">
        <v>141</v>
      </c>
      <c r="B143" s="16">
        <v>41487</v>
      </c>
      <c r="C143" s="23" t="s">
        <v>418</v>
      </c>
      <c r="D143" s="24" t="s">
        <v>419</v>
      </c>
      <c r="E143" s="23" t="s">
        <v>370</v>
      </c>
      <c r="F143" s="24" t="s">
        <v>420</v>
      </c>
      <c r="G143" s="24" t="s">
        <v>27</v>
      </c>
      <c r="H143" s="19">
        <v>45999</v>
      </c>
      <c r="I143" s="20">
        <f t="shared" si="20"/>
        <v>43690</v>
      </c>
      <c r="J143" s="13"/>
      <c r="K143" s="21">
        <f t="shared" si="21"/>
        <v>45999</v>
      </c>
      <c r="L143" s="21">
        <f t="shared" si="22"/>
        <v>4389.5695724999996</v>
      </c>
      <c r="M143" s="21">
        <v>15</v>
      </c>
      <c r="N143" s="21">
        <f>MROUND(L143+M143+(VLOOKUP((L143+M143),[1]PBill!$B$4:$D$13,3,TRUE)),5)</f>
        <v>4440</v>
      </c>
      <c r="O143" s="21">
        <f>VLOOKUP((((115%*L143)+M143)/3),[1]PBill!$B$4:$D$13,3,TRUE)</f>
        <v>11</v>
      </c>
      <c r="P143" s="21">
        <f t="shared" si="23"/>
        <v>5096.0050083749993</v>
      </c>
      <c r="Q143" s="21">
        <f t="shared" si="24"/>
        <v>1700</v>
      </c>
      <c r="R143" s="21">
        <f t="shared" si="25"/>
        <v>41399.1</v>
      </c>
      <c r="S143" s="21">
        <f t="shared" si="26"/>
        <v>39330</v>
      </c>
      <c r="T143" s="13"/>
      <c r="U143" s="21">
        <f t="shared" si="42"/>
        <v>40250</v>
      </c>
      <c r="V143" s="21">
        <f t="shared" si="27"/>
        <v>4043.1124999999997</v>
      </c>
      <c r="W143" s="21">
        <v>15</v>
      </c>
      <c r="X143" s="21">
        <f>MROUND(V143+W143+(VLOOKUP((V143+W143),[1]PBill!$B$4:$D$13,3,TRUE)),5)</f>
        <v>4090</v>
      </c>
      <c r="Y143" s="21">
        <f>VLOOKUP((((115%*V143)+W143)/3),[1]PBill!$B$4:$D$13,3,TRUE)</f>
        <v>11</v>
      </c>
      <c r="Z143" s="21">
        <f t="shared" si="28"/>
        <v>4697.5793749999993</v>
      </c>
      <c r="AA143" s="21">
        <f t="shared" si="29"/>
        <v>1565</v>
      </c>
      <c r="AB143" s="21">
        <f t="shared" si="30"/>
        <v>36230</v>
      </c>
      <c r="AC143" s="21">
        <f t="shared" si="31"/>
        <v>34420</v>
      </c>
      <c r="AD143" s="13"/>
      <c r="AE143" s="21">
        <f t="shared" si="36"/>
        <v>28750</v>
      </c>
      <c r="AF143" s="21">
        <f t="shared" si="32"/>
        <v>2887.9375</v>
      </c>
      <c r="AG143" s="21">
        <v>15</v>
      </c>
      <c r="AH143" s="21">
        <f>MROUND(AF143+AG143+(VLOOKUP((AF143+AG143),[1]PBill!$B$4:$D$13,3,TRUE)),5)</f>
        <v>2935</v>
      </c>
      <c r="AI143" s="21">
        <f>VLOOKUP((((115%*AF143)+AG143)/3),[1]PBill!$B$4:$D$13,3,TRUE)</f>
        <v>11</v>
      </c>
      <c r="AJ143" s="21">
        <f t="shared" si="33"/>
        <v>3369.1281249999997</v>
      </c>
      <c r="AK143" s="21">
        <f t="shared" si="37"/>
        <v>1125</v>
      </c>
      <c r="AL143" s="21">
        <f t="shared" si="34"/>
        <v>25880</v>
      </c>
      <c r="AM143" s="22">
        <f t="shared" si="35"/>
        <v>24590</v>
      </c>
      <c r="AN143" s="13"/>
    </row>
    <row r="144" spans="1:40">
      <c r="A144" s="15">
        <v>142</v>
      </c>
      <c r="B144" s="16">
        <v>41487</v>
      </c>
      <c r="C144" s="23" t="s">
        <v>421</v>
      </c>
      <c r="D144" s="24" t="s">
        <v>422</v>
      </c>
      <c r="E144" s="23" t="s">
        <v>370</v>
      </c>
      <c r="F144" s="24" t="s">
        <v>423</v>
      </c>
      <c r="G144" s="24" t="s">
        <v>27</v>
      </c>
      <c r="H144" s="19">
        <v>57999</v>
      </c>
      <c r="I144" s="20">
        <f t="shared" si="20"/>
        <v>55090</v>
      </c>
      <c r="J144" s="13"/>
      <c r="K144" s="21">
        <f t="shared" si="21"/>
        <v>57999</v>
      </c>
      <c r="L144" s="21">
        <f t="shared" si="22"/>
        <v>5534.6995724999997</v>
      </c>
      <c r="M144" s="21">
        <v>15</v>
      </c>
      <c r="N144" s="21">
        <f>MROUND(L144+M144+(VLOOKUP((L144+M144),[1]PBill!$B$4:$D$13,3,TRUE)),5)</f>
        <v>5610</v>
      </c>
      <c r="O144" s="21">
        <f>VLOOKUP((((115%*L144)+M144)/3),[1]PBill!$B$4:$D$13,3,TRUE)</f>
        <v>11</v>
      </c>
      <c r="P144" s="21">
        <f t="shared" si="23"/>
        <v>6412.9045083749988</v>
      </c>
      <c r="Q144" s="21">
        <f t="shared" si="24"/>
        <v>2140</v>
      </c>
      <c r="R144" s="21">
        <f t="shared" si="25"/>
        <v>52199.1</v>
      </c>
      <c r="S144" s="21">
        <f t="shared" si="26"/>
        <v>49590</v>
      </c>
      <c r="T144" s="13"/>
      <c r="U144" s="21">
        <f t="shared" si="42"/>
        <v>50750</v>
      </c>
      <c r="V144" s="21">
        <f t="shared" si="27"/>
        <v>5097.8374999999996</v>
      </c>
      <c r="W144" s="21">
        <v>15</v>
      </c>
      <c r="X144" s="21">
        <f>MROUND(V144+W144+(VLOOKUP((V144+W144),[1]PBill!$B$4:$D$13,3,TRUE)),5)</f>
        <v>5175</v>
      </c>
      <c r="Y144" s="21">
        <f>VLOOKUP((((115%*V144)+W144)/3),[1]PBill!$B$4:$D$13,3,TRUE)</f>
        <v>11</v>
      </c>
      <c r="Z144" s="21">
        <f t="shared" si="28"/>
        <v>5910.5131249999995</v>
      </c>
      <c r="AA144" s="21">
        <f t="shared" si="29"/>
        <v>1970</v>
      </c>
      <c r="AB144" s="21">
        <f t="shared" si="30"/>
        <v>45680</v>
      </c>
      <c r="AC144" s="21">
        <f t="shared" si="31"/>
        <v>43400</v>
      </c>
      <c r="AD144" s="13"/>
      <c r="AE144" s="21">
        <f t="shared" si="36"/>
        <v>36250</v>
      </c>
      <c r="AF144" s="21">
        <f t="shared" si="32"/>
        <v>3641.3125</v>
      </c>
      <c r="AG144" s="21">
        <v>15</v>
      </c>
      <c r="AH144" s="21">
        <f>MROUND(AF144+AG144+(VLOOKUP((AF144+AG144),[1]PBill!$B$4:$D$13,3,TRUE)),5)</f>
        <v>3690</v>
      </c>
      <c r="AI144" s="21">
        <f>VLOOKUP((((115%*AF144)+AG144)/3),[1]PBill!$B$4:$D$13,3,TRUE)</f>
        <v>11</v>
      </c>
      <c r="AJ144" s="21">
        <f t="shared" si="33"/>
        <v>4235.5093749999996</v>
      </c>
      <c r="AK144" s="21">
        <f t="shared" si="37"/>
        <v>1410</v>
      </c>
      <c r="AL144" s="21">
        <f t="shared" si="34"/>
        <v>32630</v>
      </c>
      <c r="AM144" s="22">
        <f t="shared" si="35"/>
        <v>31000</v>
      </c>
      <c r="AN144" s="13"/>
    </row>
    <row r="145" spans="1:40">
      <c r="A145" s="15">
        <v>143</v>
      </c>
      <c r="B145" s="16">
        <v>41487</v>
      </c>
      <c r="C145" s="23" t="s">
        <v>424</v>
      </c>
      <c r="D145" s="24" t="s">
        <v>425</v>
      </c>
      <c r="E145" s="23" t="s">
        <v>370</v>
      </c>
      <c r="F145" s="24" t="s">
        <v>426</v>
      </c>
      <c r="G145" s="24" t="s">
        <v>27</v>
      </c>
      <c r="H145" s="19">
        <v>40499</v>
      </c>
      <c r="I145" s="20">
        <f t="shared" si="20"/>
        <v>38470</v>
      </c>
      <c r="J145" s="13"/>
      <c r="K145" s="21">
        <f t="shared" si="21"/>
        <v>40499</v>
      </c>
      <c r="L145" s="21">
        <f t="shared" si="22"/>
        <v>3864.7183224999999</v>
      </c>
      <c r="M145" s="21">
        <v>15</v>
      </c>
      <c r="N145" s="21">
        <f>MROUND(L145+M145+(VLOOKUP((L145+M145),[1]PBill!$B$4:$D$13,3,TRUE)),5)</f>
        <v>3915</v>
      </c>
      <c r="O145" s="21">
        <f>VLOOKUP((((115%*L145)+M145)/3),[1]PBill!$B$4:$D$13,3,TRUE)</f>
        <v>11</v>
      </c>
      <c r="P145" s="21">
        <f t="shared" si="23"/>
        <v>4492.4260708749998</v>
      </c>
      <c r="Q145" s="21">
        <f t="shared" si="24"/>
        <v>1495</v>
      </c>
      <c r="R145" s="21">
        <f t="shared" si="25"/>
        <v>36449.1</v>
      </c>
      <c r="S145" s="21">
        <f t="shared" si="26"/>
        <v>34630</v>
      </c>
      <c r="T145" s="13"/>
      <c r="U145" s="21">
        <f t="shared" si="42"/>
        <v>35440</v>
      </c>
      <c r="V145" s="21">
        <f t="shared" si="27"/>
        <v>3559.9479999999999</v>
      </c>
      <c r="W145" s="21">
        <v>15</v>
      </c>
      <c r="X145" s="21">
        <f>MROUND(V145+W145+(VLOOKUP((V145+W145),[1]PBill!$B$4:$D$13,3,TRUE)),5)</f>
        <v>3610</v>
      </c>
      <c r="Y145" s="21">
        <f>VLOOKUP((((115%*V145)+W145)/3),[1]PBill!$B$4:$D$13,3,TRUE)</f>
        <v>11</v>
      </c>
      <c r="Z145" s="21">
        <f t="shared" si="28"/>
        <v>4141.9401999999991</v>
      </c>
      <c r="AA145" s="21">
        <f t="shared" si="29"/>
        <v>1380</v>
      </c>
      <c r="AB145" s="21">
        <f t="shared" si="30"/>
        <v>31900</v>
      </c>
      <c r="AC145" s="21">
        <f t="shared" si="31"/>
        <v>30310</v>
      </c>
      <c r="AD145" s="13"/>
      <c r="AE145" s="21">
        <f t="shared" si="36"/>
        <v>25310</v>
      </c>
      <c r="AF145" s="21">
        <f t="shared" si="32"/>
        <v>2542.3894999999998</v>
      </c>
      <c r="AG145" s="21">
        <v>15</v>
      </c>
      <c r="AH145" s="21">
        <f>MROUND(AF145+AG145+(VLOOKUP((AF145+AG145),[1]PBill!$B$4:$D$13,3,TRUE)),5)</f>
        <v>2590</v>
      </c>
      <c r="AI145" s="21">
        <f>VLOOKUP((((115%*AF145)+AG145)/3),[1]PBill!$B$4:$D$13,3,TRUE)</f>
        <v>0</v>
      </c>
      <c r="AJ145" s="21">
        <f t="shared" si="33"/>
        <v>2938.7479249999997</v>
      </c>
      <c r="AK145" s="21">
        <f t="shared" si="37"/>
        <v>980</v>
      </c>
      <c r="AL145" s="21">
        <f t="shared" si="34"/>
        <v>22780</v>
      </c>
      <c r="AM145" s="22">
        <f t="shared" si="35"/>
        <v>21640</v>
      </c>
      <c r="AN145" s="13"/>
    </row>
    <row r="146" spans="1:40">
      <c r="A146" s="15">
        <v>144</v>
      </c>
      <c r="B146" s="16">
        <v>41518</v>
      </c>
      <c r="C146" s="17" t="s">
        <v>427</v>
      </c>
      <c r="D146" s="18" t="s">
        <v>428</v>
      </c>
      <c r="E146" s="17" t="s">
        <v>370</v>
      </c>
      <c r="F146" s="18" t="s">
        <v>429</v>
      </c>
      <c r="G146" s="18" t="s">
        <v>27</v>
      </c>
      <c r="H146" s="19">
        <v>11499</v>
      </c>
      <c r="I146" s="20">
        <f t="shared" si="20"/>
        <v>10920</v>
      </c>
      <c r="J146" s="13"/>
      <c r="K146" s="21">
        <f t="shared" si="21"/>
        <v>11499</v>
      </c>
      <c r="L146" s="21">
        <f t="shared" si="22"/>
        <v>1097.3208224999998</v>
      </c>
      <c r="M146" s="21">
        <v>15</v>
      </c>
      <c r="N146" s="21">
        <f>MROUND(L146+M146+(VLOOKUP((L146+M146),[1]PBill!$B$4:$D$13,3,TRUE)),5)</f>
        <v>1125</v>
      </c>
      <c r="O146" s="21">
        <f>VLOOKUP((((115%*L146)+M146)/3),[1]PBill!$B$4:$D$13,3,TRUE)</f>
        <v>0</v>
      </c>
      <c r="P146" s="21">
        <f t="shared" si="23"/>
        <v>1276.9189458749997</v>
      </c>
      <c r="Q146" s="21">
        <f t="shared" si="24"/>
        <v>425</v>
      </c>
      <c r="R146" s="21">
        <f t="shared" si="25"/>
        <v>10349.1</v>
      </c>
      <c r="S146" s="21">
        <f t="shared" si="26"/>
        <v>9830</v>
      </c>
      <c r="T146" s="13"/>
      <c r="U146" s="21">
        <f t="shared" si="42"/>
        <v>10060</v>
      </c>
      <c r="V146" s="21">
        <f t="shared" si="27"/>
        <v>1010.5269999999999</v>
      </c>
      <c r="W146" s="21">
        <v>15</v>
      </c>
      <c r="X146" s="21">
        <f>MROUND(V146+W146+(VLOOKUP((V146+W146),[1]PBill!$B$4:$D$13,3,TRUE)),5)</f>
        <v>1035</v>
      </c>
      <c r="Y146" s="21">
        <f>VLOOKUP((((115%*V146)+W146)/3),[1]PBill!$B$4:$D$13,3,TRUE)</f>
        <v>0</v>
      </c>
      <c r="Z146" s="21">
        <f t="shared" si="28"/>
        <v>1177.1060499999999</v>
      </c>
      <c r="AA146" s="21">
        <f t="shared" si="29"/>
        <v>390</v>
      </c>
      <c r="AB146" s="21">
        <f t="shared" si="30"/>
        <v>9050</v>
      </c>
      <c r="AC146" s="21">
        <f t="shared" si="31"/>
        <v>8600</v>
      </c>
      <c r="AD146" s="13"/>
      <c r="AE146" s="21">
        <f t="shared" si="36"/>
        <v>7190</v>
      </c>
      <c r="AF146" s="21">
        <f t="shared" si="32"/>
        <v>999</v>
      </c>
      <c r="AG146" s="21">
        <v>15</v>
      </c>
      <c r="AH146" s="21">
        <f>MROUND(AF146+AG146+(VLOOKUP((AF146+AG146),[1]PBill!$B$4:$D$13,3,TRUE)),5)</f>
        <v>1025</v>
      </c>
      <c r="AI146" s="21">
        <f>VLOOKUP((((115%*AF146)+AG146)/3),[1]PBill!$B$4:$D$13,3,TRUE)</f>
        <v>0</v>
      </c>
      <c r="AJ146" s="21">
        <f t="shared" si="33"/>
        <v>1163.8499999999999</v>
      </c>
      <c r="AK146" s="21">
        <f t="shared" si="37"/>
        <v>390</v>
      </c>
      <c r="AL146" s="21">
        <f t="shared" si="34"/>
        <v>6190</v>
      </c>
      <c r="AM146" s="22">
        <f t="shared" si="35"/>
        <v>5880</v>
      </c>
      <c r="AN146" s="13"/>
    </row>
    <row r="147" spans="1:40">
      <c r="A147" s="15">
        <v>145</v>
      </c>
      <c r="B147" s="16">
        <v>41487</v>
      </c>
      <c r="C147" s="23" t="s">
        <v>430</v>
      </c>
      <c r="D147" s="24" t="s">
        <v>431</v>
      </c>
      <c r="E147" s="23" t="s">
        <v>370</v>
      </c>
      <c r="F147" s="24" t="s">
        <v>432</v>
      </c>
      <c r="G147" s="24" t="s">
        <v>27</v>
      </c>
      <c r="H147" s="19">
        <v>62499</v>
      </c>
      <c r="I147" s="20">
        <f t="shared" ref="I147:I189" si="43">FLOOR((H147*0.95),10)</f>
        <v>59370</v>
      </c>
      <c r="J147" s="13"/>
      <c r="K147" s="21">
        <f t="shared" ref="K147:K189" si="44">H147</f>
        <v>62499</v>
      </c>
      <c r="L147" s="21">
        <f t="shared" ref="L147:L189" si="45">MAX($D$192,(K147*$D$191*1.0045))</f>
        <v>5964.1233224999996</v>
      </c>
      <c r="M147" s="21">
        <v>15</v>
      </c>
      <c r="N147" s="21">
        <f>MROUND(L147+M147+(VLOOKUP((L147+M147),[1]PBill!$B$4:$D$13,3,TRUE)),5)</f>
        <v>6040</v>
      </c>
      <c r="O147" s="21">
        <f>VLOOKUP((((115%*L147)+M147)/3),[1]PBill!$B$4:$D$13,3,TRUE)</f>
        <v>11</v>
      </c>
      <c r="P147" s="21">
        <f t="shared" ref="P147:P189" si="46">(115%*L147)+M147+(3*O147)</f>
        <v>6906.7418208749987</v>
      </c>
      <c r="Q147" s="21">
        <f t="shared" ref="Q147:Q189" si="47">MROUND((P147/3),5)</f>
        <v>2300</v>
      </c>
      <c r="R147" s="21">
        <f t="shared" ref="R147:R189" si="48">MIN((K147-1000),(K147*0.9))</f>
        <v>56249.1</v>
      </c>
      <c r="S147" s="21">
        <f t="shared" ref="S147:S189" si="49">MROUND((95%*R147),10)</f>
        <v>53440</v>
      </c>
      <c r="T147" s="13"/>
      <c r="U147" s="21">
        <f t="shared" si="42"/>
        <v>54690</v>
      </c>
      <c r="V147" s="21">
        <f t="shared" ref="V147:V189" si="50">MAX($D$194,(U147*$D$193*1.0045))</f>
        <v>5493.6104999999998</v>
      </c>
      <c r="W147" s="21">
        <v>15</v>
      </c>
      <c r="X147" s="21">
        <f>MROUND(V147+W147+(VLOOKUP((V147+W147),[1]PBill!$B$4:$D$13,3,TRUE)),5)</f>
        <v>5570</v>
      </c>
      <c r="Y147" s="21">
        <f>VLOOKUP((((115%*V147)+W147)/3),[1]PBill!$B$4:$D$13,3,TRUE)</f>
        <v>11</v>
      </c>
      <c r="Z147" s="21">
        <f t="shared" ref="Z147:Z189" si="51">(115%*V147)+W147+(3*Y147)</f>
        <v>6365.6520749999991</v>
      </c>
      <c r="AA147" s="21">
        <f t="shared" ref="AA147:AA189" si="52">MROUND((Z147/3),5)</f>
        <v>2120</v>
      </c>
      <c r="AB147" s="21">
        <f t="shared" ref="AB147:AB189" si="53">MROUND((MIN((U147-1000),(U147*0.9))),10)</f>
        <v>49220</v>
      </c>
      <c r="AC147" s="21">
        <f t="shared" ref="AC147:AC189" si="54">MROUND((95%*AB147),10)</f>
        <v>46760</v>
      </c>
      <c r="AD147" s="13"/>
      <c r="AE147" s="21">
        <f t="shared" si="36"/>
        <v>39060</v>
      </c>
      <c r="AF147" s="21">
        <f t="shared" ref="AF147:AF189" si="55">MAX($D$194,(AE147*$D$193*1.0045))</f>
        <v>3923.5769999999998</v>
      </c>
      <c r="AG147" s="21">
        <v>15</v>
      </c>
      <c r="AH147" s="21">
        <f>MROUND(AF147+AG147+(VLOOKUP((AF147+AG147),[1]PBill!$B$4:$D$13,3,TRUE)),5)</f>
        <v>3970</v>
      </c>
      <c r="AI147" s="21">
        <f>VLOOKUP((((115%*AF147)+AG147)/3),[1]PBill!$B$4:$D$13,3,TRUE)</f>
        <v>11</v>
      </c>
      <c r="AJ147" s="21">
        <f t="shared" ref="AJ147:AJ189" si="56">(115%*AF147)+AG147+(3*AI147)</f>
        <v>4560.1135499999991</v>
      </c>
      <c r="AK147" s="21">
        <f t="shared" si="37"/>
        <v>1520</v>
      </c>
      <c r="AL147" s="21">
        <f t="shared" ref="AL147:AL189" si="57">MROUND((MIN((AE147-1000),(AE147*0.9))),10)</f>
        <v>35150</v>
      </c>
      <c r="AM147" s="22">
        <f t="shared" ref="AM147:AM189" si="58">MROUND((95%*AL147),10)</f>
        <v>33390</v>
      </c>
      <c r="AN147" s="13"/>
    </row>
    <row r="148" spans="1:40">
      <c r="A148" s="15">
        <v>146</v>
      </c>
      <c r="B148" s="16">
        <v>41487</v>
      </c>
      <c r="C148" s="23" t="s">
        <v>433</v>
      </c>
      <c r="D148" s="24" t="s">
        <v>434</v>
      </c>
      <c r="E148" s="23" t="s">
        <v>370</v>
      </c>
      <c r="F148" s="24" t="s">
        <v>435</v>
      </c>
      <c r="G148" s="24" t="s">
        <v>27</v>
      </c>
      <c r="H148" s="19">
        <v>58999</v>
      </c>
      <c r="I148" s="20">
        <f t="shared" si="43"/>
        <v>56040</v>
      </c>
      <c r="J148" s="13"/>
      <c r="K148" s="21">
        <f t="shared" si="44"/>
        <v>58999</v>
      </c>
      <c r="L148" s="21">
        <f t="shared" si="45"/>
        <v>5630.1270724999995</v>
      </c>
      <c r="M148" s="21">
        <v>15</v>
      </c>
      <c r="N148" s="21">
        <f>MROUND(L148+M148+(VLOOKUP((L148+M148),[1]PBill!$B$4:$D$13,3,TRUE)),5)</f>
        <v>5705</v>
      </c>
      <c r="O148" s="21">
        <f>VLOOKUP((((115%*L148)+M148)/3),[1]PBill!$B$4:$D$13,3,TRUE)</f>
        <v>11</v>
      </c>
      <c r="P148" s="21">
        <f t="shared" si="46"/>
        <v>6522.6461333749985</v>
      </c>
      <c r="Q148" s="21">
        <f t="shared" si="47"/>
        <v>2175</v>
      </c>
      <c r="R148" s="21">
        <f t="shared" si="48"/>
        <v>53099.1</v>
      </c>
      <c r="S148" s="21">
        <f t="shared" si="49"/>
        <v>50440</v>
      </c>
      <c r="T148" s="13"/>
      <c r="U148" s="21">
        <f t="shared" si="42"/>
        <v>51620</v>
      </c>
      <c r="V148" s="21">
        <f t="shared" si="50"/>
        <v>5185.2289999999994</v>
      </c>
      <c r="W148" s="21">
        <v>15</v>
      </c>
      <c r="X148" s="21">
        <f>MROUND(V148+W148+(VLOOKUP((V148+W148),[1]PBill!$B$4:$D$13,3,TRUE)),5)</f>
        <v>5260</v>
      </c>
      <c r="Y148" s="21">
        <f>VLOOKUP((((115%*V148)+W148)/3),[1]PBill!$B$4:$D$13,3,TRUE)</f>
        <v>11</v>
      </c>
      <c r="Z148" s="21">
        <f t="shared" si="51"/>
        <v>6011.0133499999984</v>
      </c>
      <c r="AA148" s="21">
        <f t="shared" si="52"/>
        <v>2005</v>
      </c>
      <c r="AB148" s="21">
        <f t="shared" si="53"/>
        <v>46460</v>
      </c>
      <c r="AC148" s="21">
        <f t="shared" si="54"/>
        <v>44140</v>
      </c>
      <c r="AD148" s="13"/>
      <c r="AE148" s="21">
        <f t="shared" ref="AE148:AE189" si="59">MROUND(($D$196*H148),10)</f>
        <v>36870</v>
      </c>
      <c r="AF148" s="21">
        <f t="shared" si="55"/>
        <v>3703.5915</v>
      </c>
      <c r="AG148" s="21">
        <v>15</v>
      </c>
      <c r="AH148" s="21">
        <f>MROUND(AF148+AG148+(VLOOKUP((AF148+AG148),[1]PBill!$B$4:$D$13,3,TRUE)),5)</f>
        <v>3750</v>
      </c>
      <c r="AI148" s="21">
        <f>VLOOKUP((((115%*AF148)+AG148)/3),[1]PBill!$B$4:$D$13,3,TRUE)</f>
        <v>11</v>
      </c>
      <c r="AJ148" s="21">
        <f t="shared" si="56"/>
        <v>4307.1302249999999</v>
      </c>
      <c r="AK148" s="21">
        <f t="shared" si="37"/>
        <v>1435</v>
      </c>
      <c r="AL148" s="21">
        <f t="shared" si="57"/>
        <v>33180</v>
      </c>
      <c r="AM148" s="22">
        <f t="shared" si="58"/>
        <v>31520</v>
      </c>
      <c r="AN148" s="13"/>
    </row>
    <row r="149" spans="1:40">
      <c r="A149" s="15">
        <v>147</v>
      </c>
      <c r="B149" s="16">
        <v>41562</v>
      </c>
      <c r="C149" s="17" t="s">
        <v>436</v>
      </c>
      <c r="D149" s="17" t="s">
        <v>437</v>
      </c>
      <c r="E149" s="23" t="s">
        <v>370</v>
      </c>
      <c r="F149" s="24" t="s">
        <v>438</v>
      </c>
      <c r="G149" s="24" t="s">
        <v>27</v>
      </c>
      <c r="H149" s="19">
        <v>74999</v>
      </c>
      <c r="I149" s="20">
        <f t="shared" si="43"/>
        <v>71240</v>
      </c>
      <c r="J149" s="13"/>
      <c r="K149" s="21">
        <f t="shared" si="44"/>
        <v>74999</v>
      </c>
      <c r="L149" s="21">
        <f t="shared" si="45"/>
        <v>7156.9670724999996</v>
      </c>
      <c r="M149" s="21">
        <v>15</v>
      </c>
      <c r="N149" s="21">
        <f>MROUND(L149+M149+(VLOOKUP((L149+M149),[1]PBill!$B$4:$D$13,3,TRUE)),5)</f>
        <v>7235</v>
      </c>
      <c r="O149" s="21">
        <f>VLOOKUP((((115%*L149)+M149)/3),[1]PBill!$B$4:$D$13,3,TRUE)</f>
        <v>33</v>
      </c>
      <c r="P149" s="21">
        <f t="shared" si="46"/>
        <v>8344.5121333749994</v>
      </c>
      <c r="Q149" s="21">
        <f t="shared" si="47"/>
        <v>2780</v>
      </c>
      <c r="R149" s="21">
        <f t="shared" si="48"/>
        <v>67499.100000000006</v>
      </c>
      <c r="S149" s="21">
        <f t="shared" si="49"/>
        <v>64120</v>
      </c>
      <c r="T149" s="13"/>
      <c r="U149" s="21">
        <f t="shared" si="42"/>
        <v>65620</v>
      </c>
      <c r="V149" s="21">
        <f t="shared" si="50"/>
        <v>6591.5289999999995</v>
      </c>
      <c r="W149" s="21">
        <v>15</v>
      </c>
      <c r="X149" s="21">
        <f>MROUND(V149+W149+(VLOOKUP((V149+W149),[1]PBill!$B$4:$D$13,3,TRUE)),5)</f>
        <v>6670</v>
      </c>
      <c r="Y149" s="21">
        <f>VLOOKUP((((115%*V149)+W149)/3),[1]PBill!$B$4:$D$13,3,TRUE)</f>
        <v>33</v>
      </c>
      <c r="Z149" s="21">
        <f t="shared" si="51"/>
        <v>7694.2583499999992</v>
      </c>
      <c r="AA149" s="21">
        <f t="shared" si="52"/>
        <v>2565</v>
      </c>
      <c r="AB149" s="21">
        <f t="shared" si="53"/>
        <v>59060</v>
      </c>
      <c r="AC149" s="21">
        <f t="shared" si="54"/>
        <v>56110</v>
      </c>
      <c r="AD149" s="13"/>
      <c r="AE149" s="21">
        <f t="shared" si="59"/>
        <v>46870</v>
      </c>
      <c r="AF149" s="21">
        <f t="shared" si="55"/>
        <v>4708.0914999999995</v>
      </c>
      <c r="AG149" s="21">
        <v>15</v>
      </c>
      <c r="AH149" s="21">
        <f>MROUND(AF149+AG149+(VLOOKUP((AF149+AG149),[1]PBill!$B$4:$D$13,3,TRUE)),5)</f>
        <v>4755</v>
      </c>
      <c r="AI149" s="21">
        <f>VLOOKUP((((115%*AF149)+AG149)/3),[1]PBill!$B$4:$D$13,3,TRUE)</f>
        <v>11</v>
      </c>
      <c r="AJ149" s="21">
        <f t="shared" si="56"/>
        <v>5462.3052249999992</v>
      </c>
      <c r="AK149" s="21">
        <f t="shared" ref="AK149:AK189" si="60">MROUND((AJ149/3),5)</f>
        <v>1820</v>
      </c>
      <c r="AL149" s="21">
        <f t="shared" si="57"/>
        <v>42180</v>
      </c>
      <c r="AM149" s="22">
        <f t="shared" si="58"/>
        <v>40070</v>
      </c>
      <c r="AN149" s="13"/>
    </row>
    <row r="150" spans="1:40">
      <c r="A150" s="15">
        <v>148</v>
      </c>
      <c r="B150" s="16">
        <v>41487</v>
      </c>
      <c r="C150" s="23" t="s">
        <v>439</v>
      </c>
      <c r="D150" s="24" t="s">
        <v>440</v>
      </c>
      <c r="E150" s="23" t="s">
        <v>370</v>
      </c>
      <c r="F150" s="24" t="s">
        <v>441</v>
      </c>
      <c r="G150" s="24" t="s">
        <v>27</v>
      </c>
      <c r="H150" s="19">
        <v>55499</v>
      </c>
      <c r="I150" s="20">
        <f t="shared" si="43"/>
        <v>52720</v>
      </c>
      <c r="J150" s="13"/>
      <c r="K150" s="21">
        <f t="shared" si="44"/>
        <v>55499</v>
      </c>
      <c r="L150" s="21">
        <f t="shared" si="45"/>
        <v>5296.1308224999993</v>
      </c>
      <c r="M150" s="21">
        <v>15</v>
      </c>
      <c r="N150" s="21">
        <f>MROUND(L150+M150+(VLOOKUP((L150+M150),[1]PBill!$B$4:$D$13,3,TRUE)),5)</f>
        <v>5370</v>
      </c>
      <c r="O150" s="21">
        <f>VLOOKUP((((115%*L150)+M150)/3),[1]PBill!$B$4:$D$13,3,TRUE)</f>
        <v>11</v>
      </c>
      <c r="P150" s="21">
        <f t="shared" si="46"/>
        <v>6138.5504458749983</v>
      </c>
      <c r="Q150" s="21">
        <f t="shared" si="47"/>
        <v>2045</v>
      </c>
      <c r="R150" s="21">
        <f t="shared" si="48"/>
        <v>49949.1</v>
      </c>
      <c r="S150" s="21">
        <f t="shared" si="49"/>
        <v>47450</v>
      </c>
      <c r="T150" s="13"/>
      <c r="U150" s="21">
        <f t="shared" si="42"/>
        <v>48560</v>
      </c>
      <c r="V150" s="21">
        <f t="shared" si="50"/>
        <v>4877.8519999999999</v>
      </c>
      <c r="W150" s="21">
        <v>15</v>
      </c>
      <c r="X150" s="21">
        <f>MROUND(V150+W150+(VLOOKUP((V150+W150),[1]PBill!$B$4:$D$13,3,TRUE)),5)</f>
        <v>4925</v>
      </c>
      <c r="Y150" s="21">
        <f>VLOOKUP((((115%*V150)+W150)/3),[1]PBill!$B$4:$D$13,3,TRUE)</f>
        <v>11</v>
      </c>
      <c r="Z150" s="21">
        <f t="shared" si="51"/>
        <v>5657.5297999999993</v>
      </c>
      <c r="AA150" s="21">
        <f t="shared" si="52"/>
        <v>1885</v>
      </c>
      <c r="AB150" s="21">
        <f t="shared" si="53"/>
        <v>43700</v>
      </c>
      <c r="AC150" s="21">
        <f t="shared" si="54"/>
        <v>41520</v>
      </c>
      <c r="AD150" s="13"/>
      <c r="AE150" s="21">
        <f t="shared" si="59"/>
        <v>34690</v>
      </c>
      <c r="AF150" s="21">
        <f t="shared" si="55"/>
        <v>3484.6104999999998</v>
      </c>
      <c r="AG150" s="21">
        <v>15</v>
      </c>
      <c r="AH150" s="21">
        <f>MROUND(AF150+AG150+(VLOOKUP((AF150+AG150),[1]PBill!$B$4:$D$13,3,TRUE)),5)</f>
        <v>3535</v>
      </c>
      <c r="AI150" s="21">
        <f>VLOOKUP((((115%*AF150)+AG150)/3),[1]PBill!$B$4:$D$13,3,TRUE)</f>
        <v>11</v>
      </c>
      <c r="AJ150" s="21">
        <f t="shared" si="56"/>
        <v>4055.3020749999996</v>
      </c>
      <c r="AK150" s="21">
        <f t="shared" si="60"/>
        <v>1350</v>
      </c>
      <c r="AL150" s="21">
        <f t="shared" si="57"/>
        <v>31220</v>
      </c>
      <c r="AM150" s="22">
        <f t="shared" si="58"/>
        <v>29660</v>
      </c>
      <c r="AN150" s="13"/>
    </row>
    <row r="151" spans="1:40">
      <c r="A151" s="15">
        <v>149</v>
      </c>
      <c r="B151" s="16">
        <v>41487</v>
      </c>
      <c r="C151" s="23" t="s">
        <v>442</v>
      </c>
      <c r="D151" s="24" t="s">
        <v>443</v>
      </c>
      <c r="E151" s="23" t="s">
        <v>370</v>
      </c>
      <c r="F151" s="24" t="s">
        <v>444</v>
      </c>
      <c r="G151" s="24" t="s">
        <v>27</v>
      </c>
      <c r="H151" s="19">
        <v>44999</v>
      </c>
      <c r="I151" s="20">
        <f t="shared" si="43"/>
        <v>42740</v>
      </c>
      <c r="J151" s="13"/>
      <c r="K151" s="21">
        <f t="shared" si="44"/>
        <v>44999</v>
      </c>
      <c r="L151" s="21">
        <f t="shared" si="45"/>
        <v>4294.1420724999998</v>
      </c>
      <c r="M151" s="21">
        <v>15</v>
      </c>
      <c r="N151" s="21">
        <f>MROUND(L151+M151+(VLOOKUP((L151+M151),[1]PBill!$B$4:$D$13,3,TRUE)),5)</f>
        <v>4340</v>
      </c>
      <c r="O151" s="21">
        <f>VLOOKUP((((115%*L151)+M151)/3),[1]PBill!$B$4:$D$13,3,TRUE)</f>
        <v>11</v>
      </c>
      <c r="P151" s="21">
        <f t="shared" si="46"/>
        <v>4986.2633833749996</v>
      </c>
      <c r="Q151" s="21">
        <f t="shared" si="47"/>
        <v>1660</v>
      </c>
      <c r="R151" s="21">
        <f t="shared" si="48"/>
        <v>40499.1</v>
      </c>
      <c r="S151" s="21">
        <f t="shared" si="49"/>
        <v>38470</v>
      </c>
      <c r="T151" s="13"/>
      <c r="U151" s="21">
        <f t="shared" si="42"/>
        <v>39370</v>
      </c>
      <c r="V151" s="21">
        <f t="shared" si="50"/>
        <v>3954.7165</v>
      </c>
      <c r="W151" s="21">
        <v>15</v>
      </c>
      <c r="X151" s="21">
        <f>MROUND(V151+W151+(VLOOKUP((V151+W151),[1]PBill!$B$4:$D$13,3,TRUE)),5)</f>
        <v>4005</v>
      </c>
      <c r="Y151" s="21">
        <f>VLOOKUP((((115%*V151)+W151)/3),[1]PBill!$B$4:$D$13,3,TRUE)</f>
        <v>11</v>
      </c>
      <c r="Z151" s="21">
        <f t="shared" si="51"/>
        <v>4595.9239749999997</v>
      </c>
      <c r="AA151" s="21">
        <f t="shared" si="52"/>
        <v>1530</v>
      </c>
      <c r="AB151" s="21">
        <f t="shared" si="53"/>
        <v>35430</v>
      </c>
      <c r="AC151" s="21">
        <f t="shared" si="54"/>
        <v>33660</v>
      </c>
      <c r="AD151" s="13"/>
      <c r="AE151" s="21">
        <f t="shared" si="59"/>
        <v>28120</v>
      </c>
      <c r="AF151" s="21">
        <f t="shared" si="55"/>
        <v>2824.654</v>
      </c>
      <c r="AG151" s="21">
        <v>15</v>
      </c>
      <c r="AH151" s="21">
        <f>MROUND(AF151+AG151+(VLOOKUP((AF151+AG151),[1]PBill!$B$4:$D$13,3,TRUE)),5)</f>
        <v>2875</v>
      </c>
      <c r="AI151" s="21">
        <f>VLOOKUP((((115%*AF151)+AG151)/3),[1]PBill!$B$4:$D$13,3,TRUE)</f>
        <v>11</v>
      </c>
      <c r="AJ151" s="21">
        <f t="shared" si="56"/>
        <v>3296.3520999999996</v>
      </c>
      <c r="AK151" s="21">
        <f t="shared" si="60"/>
        <v>1100</v>
      </c>
      <c r="AL151" s="21">
        <f t="shared" si="57"/>
        <v>25310</v>
      </c>
      <c r="AM151" s="22">
        <f t="shared" si="58"/>
        <v>24040</v>
      </c>
      <c r="AN151" s="13"/>
    </row>
    <row r="152" spans="1:40">
      <c r="A152" s="15">
        <v>150</v>
      </c>
      <c r="B152" s="16">
        <v>41487</v>
      </c>
      <c r="C152" s="23" t="s">
        <v>445</v>
      </c>
      <c r="D152" s="24" t="s">
        <v>446</v>
      </c>
      <c r="E152" s="23" t="s">
        <v>370</v>
      </c>
      <c r="F152" s="24" t="s">
        <v>447</v>
      </c>
      <c r="G152" s="24" t="s">
        <v>27</v>
      </c>
      <c r="H152" s="19">
        <v>9599</v>
      </c>
      <c r="I152" s="20">
        <f t="shared" si="43"/>
        <v>9110</v>
      </c>
      <c r="J152" s="13"/>
      <c r="K152" s="21">
        <f t="shared" si="44"/>
        <v>9599</v>
      </c>
      <c r="L152" s="21">
        <f t="shared" si="45"/>
        <v>916.0085724999999</v>
      </c>
      <c r="M152" s="21">
        <v>15</v>
      </c>
      <c r="N152" s="21">
        <f>MROUND(L152+M152+(VLOOKUP((L152+M152),[1]PBill!$B$4:$D$13,3,TRUE)),5)</f>
        <v>930</v>
      </c>
      <c r="O152" s="21">
        <f>VLOOKUP((((115%*L152)+M152)/3),[1]PBill!$B$4:$D$13,3,TRUE)</f>
        <v>0</v>
      </c>
      <c r="P152" s="21">
        <f t="shared" si="46"/>
        <v>1068.4098583749999</v>
      </c>
      <c r="Q152" s="21">
        <f t="shared" si="47"/>
        <v>355</v>
      </c>
      <c r="R152" s="21">
        <f t="shared" si="48"/>
        <v>8599</v>
      </c>
      <c r="S152" s="21">
        <f t="shared" si="49"/>
        <v>8170</v>
      </c>
      <c r="T152" s="13"/>
      <c r="U152" s="21">
        <f t="shared" si="42"/>
        <v>8400</v>
      </c>
      <c r="V152" s="21">
        <f t="shared" si="50"/>
        <v>999</v>
      </c>
      <c r="W152" s="21">
        <v>15</v>
      </c>
      <c r="X152" s="21">
        <f>MROUND(V152+W152+(VLOOKUP((V152+W152),[1]PBill!$B$4:$D$13,3,TRUE)),5)</f>
        <v>1025</v>
      </c>
      <c r="Y152" s="21">
        <f>VLOOKUP((((115%*V152)+W152)/3),[1]PBill!$B$4:$D$13,3,TRUE)</f>
        <v>0</v>
      </c>
      <c r="Z152" s="21">
        <f t="shared" si="51"/>
        <v>1163.8499999999999</v>
      </c>
      <c r="AA152" s="21">
        <f t="shared" si="52"/>
        <v>390</v>
      </c>
      <c r="AB152" s="21">
        <f t="shared" si="53"/>
        <v>7400</v>
      </c>
      <c r="AC152" s="21">
        <f t="shared" si="54"/>
        <v>7030</v>
      </c>
      <c r="AD152" s="13"/>
      <c r="AE152" s="21">
        <f t="shared" si="59"/>
        <v>6000</v>
      </c>
      <c r="AF152" s="21">
        <f t="shared" si="55"/>
        <v>999</v>
      </c>
      <c r="AG152" s="21">
        <v>15</v>
      </c>
      <c r="AH152" s="21">
        <f>MROUND(AF152+AG152+(VLOOKUP((AF152+AG152),[1]PBill!$B$4:$D$13,3,TRUE)),5)</f>
        <v>1025</v>
      </c>
      <c r="AI152" s="21">
        <f>VLOOKUP((((115%*AF152)+AG152)/3),[1]PBill!$B$4:$D$13,3,TRUE)</f>
        <v>0</v>
      </c>
      <c r="AJ152" s="21">
        <f t="shared" si="56"/>
        <v>1163.8499999999999</v>
      </c>
      <c r="AK152" s="21">
        <f t="shared" si="60"/>
        <v>390</v>
      </c>
      <c r="AL152" s="21">
        <f t="shared" si="57"/>
        <v>5000</v>
      </c>
      <c r="AM152" s="22">
        <f t="shared" si="58"/>
        <v>4750</v>
      </c>
      <c r="AN152" s="13"/>
    </row>
    <row r="153" spans="1:40">
      <c r="A153" s="15">
        <v>151</v>
      </c>
      <c r="B153" s="16">
        <v>41487</v>
      </c>
      <c r="C153" s="23" t="s">
        <v>448</v>
      </c>
      <c r="D153" s="24" t="s">
        <v>449</v>
      </c>
      <c r="E153" s="23" t="s">
        <v>370</v>
      </c>
      <c r="F153" s="24" t="s">
        <v>450</v>
      </c>
      <c r="G153" s="24" t="s">
        <v>27</v>
      </c>
      <c r="H153" s="19">
        <v>25999</v>
      </c>
      <c r="I153" s="20">
        <f t="shared" si="43"/>
        <v>24690</v>
      </c>
      <c r="J153" s="13"/>
      <c r="K153" s="21">
        <f t="shared" si="44"/>
        <v>25999</v>
      </c>
      <c r="L153" s="21">
        <f t="shared" si="45"/>
        <v>2481.0195724999999</v>
      </c>
      <c r="M153" s="21">
        <v>15</v>
      </c>
      <c r="N153" s="21">
        <f>MROUND(L153+M153+(VLOOKUP((L153+M153),[1]PBill!$B$4:$D$13,3,TRUE)),5)</f>
        <v>2505</v>
      </c>
      <c r="O153" s="21">
        <f>VLOOKUP((((115%*L153)+M153)/3),[1]PBill!$B$4:$D$13,3,TRUE)</f>
        <v>0</v>
      </c>
      <c r="P153" s="21">
        <f t="shared" si="46"/>
        <v>2868.1725083749998</v>
      </c>
      <c r="Q153" s="21">
        <f t="shared" si="47"/>
        <v>955</v>
      </c>
      <c r="R153" s="21">
        <f t="shared" si="48"/>
        <v>23399.100000000002</v>
      </c>
      <c r="S153" s="21">
        <f t="shared" si="49"/>
        <v>22230</v>
      </c>
      <c r="T153" s="13"/>
      <c r="U153" s="21">
        <f t="shared" si="42"/>
        <v>22750</v>
      </c>
      <c r="V153" s="21">
        <f t="shared" si="50"/>
        <v>2285.2374999999997</v>
      </c>
      <c r="W153" s="21">
        <v>15</v>
      </c>
      <c r="X153" s="21">
        <f>MROUND(V153+W153+(VLOOKUP((V153+W153),[1]PBill!$B$4:$D$13,3,TRUE)),5)</f>
        <v>2310</v>
      </c>
      <c r="Y153" s="21">
        <f>VLOOKUP((((115%*V153)+W153)/3),[1]PBill!$B$4:$D$13,3,TRUE)</f>
        <v>0</v>
      </c>
      <c r="Z153" s="21">
        <f t="shared" si="51"/>
        <v>2643.0231249999997</v>
      </c>
      <c r="AA153" s="21">
        <f t="shared" si="52"/>
        <v>880</v>
      </c>
      <c r="AB153" s="21">
        <f t="shared" si="53"/>
        <v>20480</v>
      </c>
      <c r="AC153" s="21">
        <f t="shared" si="54"/>
        <v>19460</v>
      </c>
      <c r="AD153" s="13"/>
      <c r="AE153" s="21">
        <f t="shared" si="59"/>
        <v>16250</v>
      </c>
      <c r="AF153" s="21">
        <f t="shared" si="55"/>
        <v>1632.3125</v>
      </c>
      <c r="AG153" s="21">
        <v>15</v>
      </c>
      <c r="AH153" s="21">
        <f>MROUND(AF153+AG153+(VLOOKUP((AF153+AG153),[1]PBill!$B$4:$D$13,3,TRUE)),5)</f>
        <v>1660</v>
      </c>
      <c r="AI153" s="21">
        <f>VLOOKUP((((115%*AF153)+AG153)/3),[1]PBill!$B$4:$D$13,3,TRUE)</f>
        <v>0</v>
      </c>
      <c r="AJ153" s="21">
        <f t="shared" si="56"/>
        <v>1892.159375</v>
      </c>
      <c r="AK153" s="21">
        <f t="shared" si="60"/>
        <v>630</v>
      </c>
      <c r="AL153" s="21">
        <f t="shared" si="57"/>
        <v>14630</v>
      </c>
      <c r="AM153" s="22">
        <f t="shared" si="58"/>
        <v>13900</v>
      </c>
      <c r="AN153" s="13"/>
    </row>
    <row r="154" spans="1:40">
      <c r="A154" s="15">
        <v>152</v>
      </c>
      <c r="B154" s="16">
        <v>41487</v>
      </c>
      <c r="C154" s="23" t="s">
        <v>451</v>
      </c>
      <c r="D154" s="24" t="s">
        <v>452</v>
      </c>
      <c r="E154" s="23" t="s">
        <v>370</v>
      </c>
      <c r="F154" s="24" t="s">
        <v>453</v>
      </c>
      <c r="G154" s="24" t="s">
        <v>27</v>
      </c>
      <c r="H154" s="19">
        <v>20299</v>
      </c>
      <c r="I154" s="20">
        <f t="shared" si="43"/>
        <v>19280</v>
      </c>
      <c r="J154" s="13"/>
      <c r="K154" s="21">
        <f t="shared" si="44"/>
        <v>20299</v>
      </c>
      <c r="L154" s="21">
        <f t="shared" si="45"/>
        <v>1937.0828224999998</v>
      </c>
      <c r="M154" s="21">
        <v>15</v>
      </c>
      <c r="N154" s="21">
        <f>MROUND(L154+M154+(VLOOKUP((L154+M154),[1]PBill!$B$4:$D$13,3,TRUE)),5)</f>
        <v>1965</v>
      </c>
      <c r="O154" s="21">
        <f>VLOOKUP((((115%*L154)+M154)/3),[1]PBill!$B$4:$D$13,3,TRUE)</f>
        <v>0</v>
      </c>
      <c r="P154" s="21">
        <f t="shared" si="46"/>
        <v>2242.6452458749995</v>
      </c>
      <c r="Q154" s="21">
        <f t="shared" si="47"/>
        <v>750</v>
      </c>
      <c r="R154" s="21">
        <f t="shared" si="48"/>
        <v>18269.100000000002</v>
      </c>
      <c r="S154" s="21">
        <f t="shared" si="49"/>
        <v>17360</v>
      </c>
      <c r="T154" s="13"/>
      <c r="U154" s="21">
        <f t="shared" si="42"/>
        <v>17760</v>
      </c>
      <c r="V154" s="21">
        <f t="shared" si="50"/>
        <v>1783.992</v>
      </c>
      <c r="W154" s="21">
        <v>15</v>
      </c>
      <c r="X154" s="21">
        <f>MROUND(V154+W154+(VLOOKUP((V154+W154),[1]PBill!$B$4:$D$13,3,TRUE)),5)</f>
        <v>1810</v>
      </c>
      <c r="Y154" s="21">
        <f>VLOOKUP((((115%*V154)+W154)/3),[1]PBill!$B$4:$D$13,3,TRUE)</f>
        <v>0</v>
      </c>
      <c r="Z154" s="21">
        <f t="shared" si="51"/>
        <v>2066.5907999999999</v>
      </c>
      <c r="AA154" s="21">
        <f t="shared" si="52"/>
        <v>690</v>
      </c>
      <c r="AB154" s="21">
        <f t="shared" si="53"/>
        <v>15980</v>
      </c>
      <c r="AC154" s="21">
        <f t="shared" si="54"/>
        <v>15180</v>
      </c>
      <c r="AD154" s="13"/>
      <c r="AE154" s="21">
        <f t="shared" si="59"/>
        <v>12690</v>
      </c>
      <c r="AF154" s="21">
        <f t="shared" si="55"/>
        <v>1274.7104999999999</v>
      </c>
      <c r="AG154" s="21">
        <v>15</v>
      </c>
      <c r="AH154" s="21">
        <f>MROUND(AF154+AG154+(VLOOKUP((AF154+AG154),[1]PBill!$B$4:$D$13,3,TRUE)),5)</f>
        <v>1300</v>
      </c>
      <c r="AI154" s="21">
        <f>VLOOKUP((((115%*AF154)+AG154)/3),[1]PBill!$B$4:$D$13,3,TRUE)</f>
        <v>0</v>
      </c>
      <c r="AJ154" s="21">
        <f t="shared" si="56"/>
        <v>1480.9170749999998</v>
      </c>
      <c r="AK154" s="21">
        <f t="shared" si="60"/>
        <v>495</v>
      </c>
      <c r="AL154" s="21">
        <f t="shared" si="57"/>
        <v>11420</v>
      </c>
      <c r="AM154" s="22">
        <f t="shared" si="58"/>
        <v>10850</v>
      </c>
      <c r="AN154" s="13"/>
    </row>
    <row r="155" spans="1:40">
      <c r="A155" s="15">
        <v>153</v>
      </c>
      <c r="B155" s="16">
        <v>41518</v>
      </c>
      <c r="C155" s="17" t="s">
        <v>454</v>
      </c>
      <c r="D155" s="18" t="s">
        <v>455</v>
      </c>
      <c r="E155" s="17" t="s">
        <v>370</v>
      </c>
      <c r="F155" s="18" t="s">
        <v>456</v>
      </c>
      <c r="G155" s="18" t="s">
        <v>27</v>
      </c>
      <c r="H155" s="19">
        <v>57999</v>
      </c>
      <c r="I155" s="20">
        <f t="shared" si="43"/>
        <v>55090</v>
      </c>
      <c r="J155" s="13"/>
      <c r="K155" s="21">
        <f t="shared" si="44"/>
        <v>57999</v>
      </c>
      <c r="L155" s="21">
        <f t="shared" si="45"/>
        <v>5534.6995724999997</v>
      </c>
      <c r="M155" s="21">
        <v>15</v>
      </c>
      <c r="N155" s="21">
        <f>MROUND(L155+M155+(VLOOKUP((L155+M155),[1]PBill!$B$4:$D$13,3,TRUE)),5)</f>
        <v>5610</v>
      </c>
      <c r="O155" s="21">
        <f>VLOOKUP((((115%*L155)+M155)/3),[1]PBill!$B$4:$D$13,3,TRUE)</f>
        <v>11</v>
      </c>
      <c r="P155" s="21">
        <f t="shared" si="46"/>
        <v>6412.9045083749988</v>
      </c>
      <c r="Q155" s="21">
        <f t="shared" si="47"/>
        <v>2140</v>
      </c>
      <c r="R155" s="21">
        <f t="shared" si="48"/>
        <v>52199.1</v>
      </c>
      <c r="S155" s="21">
        <f t="shared" si="49"/>
        <v>49590</v>
      </c>
      <c r="T155" s="13"/>
      <c r="U155" s="21">
        <f t="shared" si="42"/>
        <v>50750</v>
      </c>
      <c r="V155" s="21">
        <f t="shared" si="50"/>
        <v>5097.8374999999996</v>
      </c>
      <c r="W155" s="21">
        <v>15</v>
      </c>
      <c r="X155" s="21">
        <f>MROUND(V155+W155+(VLOOKUP((V155+W155),[1]PBill!$B$4:$D$13,3,TRUE)),5)</f>
        <v>5175</v>
      </c>
      <c r="Y155" s="21">
        <f>VLOOKUP((((115%*V155)+W155)/3),[1]PBill!$B$4:$D$13,3,TRUE)</f>
        <v>11</v>
      </c>
      <c r="Z155" s="21">
        <f t="shared" si="51"/>
        <v>5910.5131249999995</v>
      </c>
      <c r="AA155" s="21">
        <f t="shared" si="52"/>
        <v>1970</v>
      </c>
      <c r="AB155" s="21">
        <f t="shared" si="53"/>
        <v>45680</v>
      </c>
      <c r="AC155" s="21">
        <f t="shared" si="54"/>
        <v>43400</v>
      </c>
      <c r="AD155" s="13"/>
      <c r="AE155" s="21">
        <f t="shared" si="59"/>
        <v>36250</v>
      </c>
      <c r="AF155" s="21">
        <f t="shared" si="55"/>
        <v>3641.3125</v>
      </c>
      <c r="AG155" s="21">
        <v>15</v>
      </c>
      <c r="AH155" s="21">
        <f>MROUND(AF155+AG155+(VLOOKUP((AF155+AG155),[1]PBill!$B$4:$D$13,3,TRUE)),5)</f>
        <v>3690</v>
      </c>
      <c r="AI155" s="21">
        <f>VLOOKUP((((115%*AF155)+AG155)/3),[1]PBill!$B$4:$D$13,3,TRUE)</f>
        <v>11</v>
      </c>
      <c r="AJ155" s="21">
        <f t="shared" si="56"/>
        <v>4235.5093749999996</v>
      </c>
      <c r="AK155" s="21">
        <f t="shared" si="60"/>
        <v>1410</v>
      </c>
      <c r="AL155" s="21">
        <f t="shared" si="57"/>
        <v>32630</v>
      </c>
      <c r="AM155" s="22">
        <f t="shared" si="58"/>
        <v>31000</v>
      </c>
      <c r="AN155" s="13"/>
    </row>
    <row r="156" spans="1:40">
      <c r="A156" s="15">
        <v>154</v>
      </c>
      <c r="B156" s="16">
        <v>41487</v>
      </c>
      <c r="C156" s="23" t="s">
        <v>457</v>
      </c>
      <c r="D156" s="24" t="s">
        <v>458</v>
      </c>
      <c r="E156" s="23" t="s">
        <v>370</v>
      </c>
      <c r="F156" s="24" t="s">
        <v>459</v>
      </c>
      <c r="G156" s="24" t="s">
        <v>27</v>
      </c>
      <c r="H156" s="19">
        <v>8499</v>
      </c>
      <c r="I156" s="20">
        <f t="shared" si="43"/>
        <v>8070</v>
      </c>
      <c r="J156" s="13"/>
      <c r="K156" s="21">
        <f t="shared" si="44"/>
        <v>8499</v>
      </c>
      <c r="L156" s="21">
        <f t="shared" si="45"/>
        <v>899</v>
      </c>
      <c r="M156" s="21">
        <v>15</v>
      </c>
      <c r="N156" s="21">
        <f>MROUND(L156+M156+(VLOOKUP((L156+M156),[1]PBill!$B$4:$D$13,3,TRUE)),5)</f>
        <v>915</v>
      </c>
      <c r="O156" s="21">
        <f>VLOOKUP((((115%*L156)+M156)/3),[1]PBill!$B$4:$D$13,3,TRUE)</f>
        <v>0</v>
      </c>
      <c r="P156" s="21">
        <f t="shared" si="46"/>
        <v>1048.8499999999999</v>
      </c>
      <c r="Q156" s="21">
        <f t="shared" si="47"/>
        <v>350</v>
      </c>
      <c r="R156" s="21">
        <f t="shared" si="48"/>
        <v>7499</v>
      </c>
      <c r="S156" s="21">
        <f t="shared" si="49"/>
        <v>7120</v>
      </c>
      <c r="T156" s="13"/>
      <c r="U156" s="21">
        <f t="shared" si="42"/>
        <v>7440</v>
      </c>
      <c r="V156" s="21">
        <f t="shared" si="50"/>
        <v>999</v>
      </c>
      <c r="W156" s="21">
        <v>15</v>
      </c>
      <c r="X156" s="21">
        <f>MROUND(V156+W156+(VLOOKUP((V156+W156),[1]PBill!$B$4:$D$13,3,TRUE)),5)</f>
        <v>1025</v>
      </c>
      <c r="Y156" s="21">
        <f>VLOOKUP((((115%*V156)+W156)/3),[1]PBill!$B$4:$D$13,3,TRUE)</f>
        <v>0</v>
      </c>
      <c r="Z156" s="21">
        <f t="shared" si="51"/>
        <v>1163.8499999999999</v>
      </c>
      <c r="AA156" s="21">
        <f t="shared" si="52"/>
        <v>390</v>
      </c>
      <c r="AB156" s="21">
        <f t="shared" si="53"/>
        <v>6440</v>
      </c>
      <c r="AC156" s="21">
        <f t="shared" si="54"/>
        <v>6120</v>
      </c>
      <c r="AD156" s="13"/>
      <c r="AE156" s="21">
        <f t="shared" si="59"/>
        <v>5310</v>
      </c>
      <c r="AF156" s="21">
        <f t="shared" si="55"/>
        <v>999</v>
      </c>
      <c r="AG156" s="21">
        <v>15</v>
      </c>
      <c r="AH156" s="21">
        <f>MROUND(AF156+AG156+(VLOOKUP((AF156+AG156),[1]PBill!$B$4:$D$13,3,TRUE)),5)</f>
        <v>1025</v>
      </c>
      <c r="AI156" s="21">
        <f>VLOOKUP((((115%*AF156)+AG156)/3),[1]PBill!$B$4:$D$13,3,TRUE)</f>
        <v>0</v>
      </c>
      <c r="AJ156" s="21">
        <f t="shared" si="56"/>
        <v>1163.8499999999999</v>
      </c>
      <c r="AK156" s="21">
        <f t="shared" si="60"/>
        <v>390</v>
      </c>
      <c r="AL156" s="21">
        <f t="shared" si="57"/>
        <v>4310</v>
      </c>
      <c r="AM156" s="22">
        <f t="shared" si="58"/>
        <v>4090</v>
      </c>
      <c r="AN156" s="13"/>
    </row>
    <row r="157" spans="1:40">
      <c r="A157" s="15">
        <v>155</v>
      </c>
      <c r="B157" s="16">
        <v>41487</v>
      </c>
      <c r="C157" s="23" t="s">
        <v>460</v>
      </c>
      <c r="D157" s="24" t="s">
        <v>461</v>
      </c>
      <c r="E157" s="23" t="s">
        <v>370</v>
      </c>
      <c r="F157" s="24" t="s">
        <v>462</v>
      </c>
      <c r="G157" s="24" t="s">
        <v>88</v>
      </c>
      <c r="H157" s="19">
        <v>45999</v>
      </c>
      <c r="I157" s="20">
        <f t="shared" si="43"/>
        <v>43690</v>
      </c>
      <c r="J157" s="13"/>
      <c r="K157" s="21">
        <f t="shared" si="44"/>
        <v>45999</v>
      </c>
      <c r="L157" s="21">
        <f t="shared" si="45"/>
        <v>4389.5695724999996</v>
      </c>
      <c r="M157" s="21">
        <v>15</v>
      </c>
      <c r="N157" s="21">
        <f>MROUND(L157+M157+(VLOOKUP((L157+M157),[1]PBill!$B$4:$D$13,3,TRUE)),5)</f>
        <v>4440</v>
      </c>
      <c r="O157" s="21">
        <f>VLOOKUP((((115%*L157)+M157)/3),[1]PBill!$B$4:$D$13,3,TRUE)</f>
        <v>11</v>
      </c>
      <c r="P157" s="21">
        <f t="shared" si="46"/>
        <v>5096.0050083749993</v>
      </c>
      <c r="Q157" s="21">
        <f t="shared" si="47"/>
        <v>1700</v>
      </c>
      <c r="R157" s="21">
        <f t="shared" si="48"/>
        <v>41399.1</v>
      </c>
      <c r="S157" s="21">
        <f t="shared" si="49"/>
        <v>39330</v>
      </c>
      <c r="T157" s="13"/>
      <c r="U157" s="21">
        <f t="shared" si="42"/>
        <v>40250</v>
      </c>
      <c r="V157" s="21">
        <f t="shared" si="50"/>
        <v>4043.1124999999997</v>
      </c>
      <c r="W157" s="21">
        <v>15</v>
      </c>
      <c r="X157" s="21">
        <f>MROUND(V157+W157+(VLOOKUP((V157+W157),[1]PBill!$B$4:$D$13,3,TRUE)),5)</f>
        <v>4090</v>
      </c>
      <c r="Y157" s="21">
        <f>VLOOKUP((((115%*V157)+W157)/3),[1]PBill!$B$4:$D$13,3,TRUE)</f>
        <v>11</v>
      </c>
      <c r="Z157" s="21">
        <f t="shared" si="51"/>
        <v>4697.5793749999993</v>
      </c>
      <c r="AA157" s="21">
        <f t="shared" si="52"/>
        <v>1565</v>
      </c>
      <c r="AB157" s="21">
        <f t="shared" si="53"/>
        <v>36230</v>
      </c>
      <c r="AC157" s="21">
        <f t="shared" si="54"/>
        <v>34420</v>
      </c>
      <c r="AD157" s="13"/>
      <c r="AE157" s="21">
        <f t="shared" si="59"/>
        <v>28750</v>
      </c>
      <c r="AF157" s="21">
        <f t="shared" si="55"/>
        <v>2887.9375</v>
      </c>
      <c r="AG157" s="21">
        <v>15</v>
      </c>
      <c r="AH157" s="21">
        <f>MROUND(AF157+AG157+(VLOOKUP((AF157+AG157),[1]PBill!$B$4:$D$13,3,TRUE)),5)</f>
        <v>2935</v>
      </c>
      <c r="AI157" s="21">
        <f>VLOOKUP((((115%*AF157)+AG157)/3),[1]PBill!$B$4:$D$13,3,TRUE)</f>
        <v>11</v>
      </c>
      <c r="AJ157" s="21">
        <f t="shared" si="56"/>
        <v>3369.1281249999997</v>
      </c>
      <c r="AK157" s="21">
        <f t="shared" si="60"/>
        <v>1125</v>
      </c>
      <c r="AL157" s="21">
        <f t="shared" si="57"/>
        <v>25880</v>
      </c>
      <c r="AM157" s="22">
        <f t="shared" si="58"/>
        <v>24590</v>
      </c>
      <c r="AN157" s="13"/>
    </row>
    <row r="158" spans="1:40">
      <c r="A158" s="15">
        <v>156</v>
      </c>
      <c r="B158" s="16">
        <v>41518</v>
      </c>
      <c r="C158" s="17" t="s">
        <v>463</v>
      </c>
      <c r="D158" s="18" t="s">
        <v>464</v>
      </c>
      <c r="E158" s="17" t="s">
        <v>370</v>
      </c>
      <c r="F158" s="18" t="s">
        <v>465</v>
      </c>
      <c r="G158" s="18" t="s">
        <v>88</v>
      </c>
      <c r="H158" s="19">
        <v>54999</v>
      </c>
      <c r="I158" s="20">
        <f t="shared" si="43"/>
        <v>52240</v>
      </c>
      <c r="J158" s="13"/>
      <c r="K158" s="21">
        <f t="shared" si="44"/>
        <v>54999</v>
      </c>
      <c r="L158" s="21">
        <f t="shared" si="45"/>
        <v>5248.4170724999994</v>
      </c>
      <c r="M158" s="21">
        <v>15</v>
      </c>
      <c r="N158" s="21">
        <f>MROUND(L158+M158+(VLOOKUP((L158+M158),[1]PBill!$B$4:$D$13,3,TRUE)),5)</f>
        <v>5325</v>
      </c>
      <c r="O158" s="21">
        <f>VLOOKUP((((115%*L158)+M158)/3),[1]PBill!$B$4:$D$13,3,TRUE)</f>
        <v>11</v>
      </c>
      <c r="P158" s="21">
        <f t="shared" si="46"/>
        <v>6083.679633374999</v>
      </c>
      <c r="Q158" s="21">
        <f t="shared" si="47"/>
        <v>2030</v>
      </c>
      <c r="R158" s="21">
        <f t="shared" si="48"/>
        <v>49499.1</v>
      </c>
      <c r="S158" s="21">
        <f t="shared" si="49"/>
        <v>47020</v>
      </c>
      <c r="T158" s="13"/>
      <c r="U158" s="21">
        <f t="shared" si="42"/>
        <v>48120</v>
      </c>
      <c r="V158" s="21">
        <f t="shared" si="50"/>
        <v>4833.6539999999995</v>
      </c>
      <c r="W158" s="21">
        <v>15</v>
      </c>
      <c r="X158" s="21">
        <f>MROUND(V158+W158+(VLOOKUP((V158+W158),[1]PBill!$B$4:$D$13,3,TRUE)),5)</f>
        <v>4880</v>
      </c>
      <c r="Y158" s="21">
        <f>VLOOKUP((((115%*V158)+W158)/3),[1]PBill!$B$4:$D$13,3,TRUE)</f>
        <v>11</v>
      </c>
      <c r="Z158" s="21">
        <f t="shared" si="51"/>
        <v>5606.7020999999986</v>
      </c>
      <c r="AA158" s="21">
        <f t="shared" si="52"/>
        <v>1870</v>
      </c>
      <c r="AB158" s="21">
        <f t="shared" si="53"/>
        <v>43310</v>
      </c>
      <c r="AC158" s="21">
        <f t="shared" si="54"/>
        <v>41140</v>
      </c>
      <c r="AD158" s="13"/>
      <c r="AE158" s="21">
        <f t="shared" si="59"/>
        <v>34370</v>
      </c>
      <c r="AF158" s="21">
        <f t="shared" si="55"/>
        <v>3452.4665</v>
      </c>
      <c r="AG158" s="21">
        <v>15</v>
      </c>
      <c r="AH158" s="21">
        <f>MROUND(AF158+AG158+(VLOOKUP((AF158+AG158),[1]PBill!$B$4:$D$13,3,TRUE)),5)</f>
        <v>3500</v>
      </c>
      <c r="AI158" s="21">
        <f>VLOOKUP((((115%*AF158)+AG158)/3),[1]PBill!$B$4:$D$13,3,TRUE)</f>
        <v>11</v>
      </c>
      <c r="AJ158" s="21">
        <f t="shared" si="56"/>
        <v>4018.3364749999996</v>
      </c>
      <c r="AK158" s="21">
        <f t="shared" si="60"/>
        <v>1340</v>
      </c>
      <c r="AL158" s="21">
        <f t="shared" si="57"/>
        <v>30930</v>
      </c>
      <c r="AM158" s="22">
        <f t="shared" si="58"/>
        <v>29380</v>
      </c>
      <c r="AN158" s="13"/>
    </row>
    <row r="159" spans="1:40">
      <c r="A159" s="15">
        <v>157</v>
      </c>
      <c r="B159" s="16">
        <v>41487</v>
      </c>
      <c r="C159" s="23" t="s">
        <v>466</v>
      </c>
      <c r="D159" s="24" t="s">
        <v>467</v>
      </c>
      <c r="E159" s="23" t="s">
        <v>370</v>
      </c>
      <c r="F159" s="24" t="s">
        <v>468</v>
      </c>
      <c r="G159" s="24" t="s">
        <v>88</v>
      </c>
      <c r="H159" s="19">
        <v>32499</v>
      </c>
      <c r="I159" s="20">
        <f t="shared" si="43"/>
        <v>30870</v>
      </c>
      <c r="J159" s="13"/>
      <c r="K159" s="21">
        <f t="shared" si="44"/>
        <v>32499</v>
      </c>
      <c r="L159" s="21">
        <f t="shared" si="45"/>
        <v>3101.2983225000003</v>
      </c>
      <c r="M159" s="21">
        <v>15</v>
      </c>
      <c r="N159" s="21">
        <f>MROUND(L159+M159+(VLOOKUP((L159+M159),[1]PBill!$B$4:$D$13,3,TRUE)),5)</f>
        <v>3150</v>
      </c>
      <c r="O159" s="21">
        <f>VLOOKUP((((115%*L159)+M159)/3),[1]PBill!$B$4:$D$13,3,TRUE)</f>
        <v>11</v>
      </c>
      <c r="P159" s="21">
        <f t="shared" si="46"/>
        <v>3614.4930708749998</v>
      </c>
      <c r="Q159" s="21">
        <f t="shared" si="47"/>
        <v>1205</v>
      </c>
      <c r="R159" s="21">
        <f t="shared" si="48"/>
        <v>29249.100000000002</v>
      </c>
      <c r="S159" s="21">
        <f t="shared" si="49"/>
        <v>27790</v>
      </c>
      <c r="T159" s="13"/>
      <c r="U159" s="21">
        <f t="shared" si="42"/>
        <v>28440</v>
      </c>
      <c r="V159" s="21">
        <f t="shared" si="50"/>
        <v>2856.7979999999998</v>
      </c>
      <c r="W159" s="21">
        <v>15</v>
      </c>
      <c r="X159" s="21">
        <f>MROUND(V159+W159+(VLOOKUP((V159+W159),[1]PBill!$B$4:$D$13,3,TRUE)),5)</f>
        <v>2905</v>
      </c>
      <c r="Y159" s="21">
        <f>VLOOKUP((((115%*V159)+W159)/3),[1]PBill!$B$4:$D$13,3,TRUE)</f>
        <v>11</v>
      </c>
      <c r="Z159" s="21">
        <f t="shared" si="51"/>
        <v>3333.3176999999996</v>
      </c>
      <c r="AA159" s="21">
        <f t="shared" si="52"/>
        <v>1110</v>
      </c>
      <c r="AB159" s="21">
        <f t="shared" si="53"/>
        <v>25600</v>
      </c>
      <c r="AC159" s="21">
        <f t="shared" si="54"/>
        <v>24320</v>
      </c>
      <c r="AD159" s="13"/>
      <c r="AE159" s="21">
        <f t="shared" si="59"/>
        <v>20310</v>
      </c>
      <c r="AF159" s="21">
        <f t="shared" si="55"/>
        <v>2040.1395</v>
      </c>
      <c r="AG159" s="21">
        <v>15</v>
      </c>
      <c r="AH159" s="21">
        <f>MROUND(AF159+AG159+(VLOOKUP((AF159+AG159),[1]PBill!$B$4:$D$13,3,TRUE)),5)</f>
        <v>2065</v>
      </c>
      <c r="AI159" s="21">
        <f>VLOOKUP((((115%*AF159)+AG159)/3),[1]PBill!$B$4:$D$13,3,TRUE)</f>
        <v>0</v>
      </c>
      <c r="AJ159" s="21">
        <f t="shared" si="56"/>
        <v>2361.160425</v>
      </c>
      <c r="AK159" s="21">
        <f t="shared" si="60"/>
        <v>785</v>
      </c>
      <c r="AL159" s="21">
        <f t="shared" si="57"/>
        <v>18280</v>
      </c>
      <c r="AM159" s="22">
        <f t="shared" si="58"/>
        <v>17370</v>
      </c>
      <c r="AN159" s="13"/>
    </row>
    <row r="160" spans="1:40">
      <c r="A160" s="15">
        <v>158</v>
      </c>
      <c r="B160" s="16">
        <v>41487</v>
      </c>
      <c r="C160" s="23" t="s">
        <v>469</v>
      </c>
      <c r="D160" s="24" t="s">
        <v>470</v>
      </c>
      <c r="E160" s="23" t="s">
        <v>370</v>
      </c>
      <c r="F160" s="24" t="s">
        <v>471</v>
      </c>
      <c r="G160" s="24" t="s">
        <v>27</v>
      </c>
      <c r="H160" s="19">
        <v>15999</v>
      </c>
      <c r="I160" s="20">
        <f t="shared" si="43"/>
        <v>15190</v>
      </c>
      <c r="J160" s="13"/>
      <c r="K160" s="21">
        <f t="shared" si="44"/>
        <v>15999</v>
      </c>
      <c r="L160" s="21">
        <f t="shared" si="45"/>
        <v>1526.7445725</v>
      </c>
      <c r="M160" s="21">
        <v>15</v>
      </c>
      <c r="N160" s="21">
        <f>MROUND(L160+M160+(VLOOKUP((L160+M160),[1]PBill!$B$4:$D$13,3,TRUE)),5)</f>
        <v>1555</v>
      </c>
      <c r="O160" s="21">
        <f>VLOOKUP((((115%*L160)+M160)/3),[1]PBill!$B$4:$D$13,3,TRUE)</f>
        <v>0</v>
      </c>
      <c r="P160" s="21">
        <f t="shared" si="46"/>
        <v>1770.7562583749998</v>
      </c>
      <c r="Q160" s="21">
        <f t="shared" si="47"/>
        <v>590</v>
      </c>
      <c r="R160" s="21">
        <f t="shared" si="48"/>
        <v>14399.1</v>
      </c>
      <c r="S160" s="21">
        <f t="shared" si="49"/>
        <v>13680</v>
      </c>
      <c r="T160" s="13"/>
      <c r="U160" s="21">
        <f t="shared" si="42"/>
        <v>14000</v>
      </c>
      <c r="V160" s="21">
        <f t="shared" si="50"/>
        <v>1406.3</v>
      </c>
      <c r="W160" s="21">
        <v>15</v>
      </c>
      <c r="X160" s="21">
        <f>MROUND(V160+W160+(VLOOKUP((V160+W160),[1]PBill!$B$4:$D$13,3,TRUE)),5)</f>
        <v>1430</v>
      </c>
      <c r="Y160" s="21">
        <f>VLOOKUP((((115%*V160)+W160)/3),[1]PBill!$B$4:$D$13,3,TRUE)</f>
        <v>0</v>
      </c>
      <c r="Z160" s="21">
        <f t="shared" si="51"/>
        <v>1632.2449999999999</v>
      </c>
      <c r="AA160" s="21">
        <f t="shared" si="52"/>
        <v>545</v>
      </c>
      <c r="AB160" s="21">
        <f t="shared" si="53"/>
        <v>12600</v>
      </c>
      <c r="AC160" s="21">
        <f t="shared" si="54"/>
        <v>11970</v>
      </c>
      <c r="AD160" s="13"/>
      <c r="AE160" s="21">
        <f t="shared" si="59"/>
        <v>10000</v>
      </c>
      <c r="AF160" s="21">
        <f t="shared" si="55"/>
        <v>1004.5</v>
      </c>
      <c r="AG160" s="21">
        <v>15</v>
      </c>
      <c r="AH160" s="21">
        <f>MROUND(AF160+AG160+(VLOOKUP((AF160+AG160),[1]PBill!$B$4:$D$13,3,TRUE)),5)</f>
        <v>1030</v>
      </c>
      <c r="AI160" s="21">
        <f>VLOOKUP((((115%*AF160)+AG160)/3),[1]PBill!$B$4:$D$13,3,TRUE)</f>
        <v>0</v>
      </c>
      <c r="AJ160" s="21">
        <f t="shared" si="56"/>
        <v>1170.175</v>
      </c>
      <c r="AK160" s="21">
        <f t="shared" si="60"/>
        <v>390</v>
      </c>
      <c r="AL160" s="21">
        <f t="shared" si="57"/>
        <v>9000</v>
      </c>
      <c r="AM160" s="22">
        <f t="shared" si="58"/>
        <v>8550</v>
      </c>
      <c r="AN160" s="13"/>
    </row>
    <row r="161" spans="1:40">
      <c r="A161" s="15">
        <v>159</v>
      </c>
      <c r="B161" s="16">
        <v>41487</v>
      </c>
      <c r="C161" s="23" t="s">
        <v>472</v>
      </c>
      <c r="D161" s="24" t="s">
        <v>473</v>
      </c>
      <c r="E161" s="23" t="s">
        <v>370</v>
      </c>
      <c r="F161" s="24" t="s">
        <v>474</v>
      </c>
      <c r="G161" s="24" t="s">
        <v>27</v>
      </c>
      <c r="H161" s="19">
        <v>7599</v>
      </c>
      <c r="I161" s="20">
        <f t="shared" si="43"/>
        <v>7210</v>
      </c>
      <c r="J161" s="13"/>
      <c r="K161" s="21">
        <f t="shared" si="44"/>
        <v>7599</v>
      </c>
      <c r="L161" s="21">
        <f t="shared" si="45"/>
        <v>899</v>
      </c>
      <c r="M161" s="21">
        <v>15</v>
      </c>
      <c r="N161" s="21">
        <f>MROUND(L161+M161+(VLOOKUP((L161+M161),[1]PBill!$B$4:$D$13,3,TRUE)),5)</f>
        <v>915</v>
      </c>
      <c r="O161" s="21">
        <f>VLOOKUP((((115%*L161)+M161)/3),[1]PBill!$B$4:$D$13,3,TRUE)</f>
        <v>0</v>
      </c>
      <c r="P161" s="21">
        <f t="shared" si="46"/>
        <v>1048.8499999999999</v>
      </c>
      <c r="Q161" s="21">
        <f t="shared" si="47"/>
        <v>350</v>
      </c>
      <c r="R161" s="21">
        <f t="shared" si="48"/>
        <v>6599</v>
      </c>
      <c r="S161" s="21">
        <f t="shared" si="49"/>
        <v>6270</v>
      </c>
      <c r="T161" s="13"/>
      <c r="U161" s="21">
        <f t="shared" si="42"/>
        <v>6650</v>
      </c>
      <c r="V161" s="21">
        <f t="shared" si="50"/>
        <v>999</v>
      </c>
      <c r="W161" s="21">
        <v>15</v>
      </c>
      <c r="X161" s="21">
        <f>MROUND(V161+W161+(VLOOKUP((V161+W161),[1]PBill!$B$4:$D$13,3,TRUE)),5)</f>
        <v>1025</v>
      </c>
      <c r="Y161" s="21">
        <f>VLOOKUP((((115%*V161)+W161)/3),[1]PBill!$B$4:$D$13,3,TRUE)</f>
        <v>0</v>
      </c>
      <c r="Z161" s="21">
        <f t="shared" si="51"/>
        <v>1163.8499999999999</v>
      </c>
      <c r="AA161" s="21">
        <f t="shared" si="52"/>
        <v>390</v>
      </c>
      <c r="AB161" s="21">
        <f t="shared" si="53"/>
        <v>5650</v>
      </c>
      <c r="AC161" s="21">
        <f t="shared" si="54"/>
        <v>5370</v>
      </c>
      <c r="AD161" s="13"/>
      <c r="AE161" s="21">
        <f t="shared" si="59"/>
        <v>4750</v>
      </c>
      <c r="AF161" s="21">
        <f t="shared" si="55"/>
        <v>999</v>
      </c>
      <c r="AG161" s="21">
        <v>15</v>
      </c>
      <c r="AH161" s="21">
        <f>MROUND(AF161+AG161+(VLOOKUP((AF161+AG161),[1]PBill!$B$4:$D$13,3,TRUE)),5)</f>
        <v>1025</v>
      </c>
      <c r="AI161" s="21">
        <f>VLOOKUP((((115%*AF161)+AG161)/3),[1]PBill!$B$4:$D$13,3,TRUE)</f>
        <v>0</v>
      </c>
      <c r="AJ161" s="21">
        <f t="shared" si="56"/>
        <v>1163.8499999999999</v>
      </c>
      <c r="AK161" s="21">
        <f t="shared" si="60"/>
        <v>390</v>
      </c>
      <c r="AL161" s="21">
        <f t="shared" si="57"/>
        <v>3750</v>
      </c>
      <c r="AM161" s="22">
        <f t="shared" si="58"/>
        <v>3560</v>
      </c>
      <c r="AN161" s="13"/>
    </row>
    <row r="162" spans="1:40">
      <c r="A162" s="15">
        <v>160</v>
      </c>
      <c r="B162" s="16">
        <v>41518</v>
      </c>
      <c r="C162" s="17" t="s">
        <v>475</v>
      </c>
      <c r="D162" s="18" t="s">
        <v>476</v>
      </c>
      <c r="E162" s="17" t="s">
        <v>370</v>
      </c>
      <c r="F162" s="18" t="s">
        <v>477</v>
      </c>
      <c r="G162" s="18" t="s">
        <v>27</v>
      </c>
      <c r="H162" s="19">
        <v>3399</v>
      </c>
      <c r="I162" s="20">
        <f t="shared" si="43"/>
        <v>3220</v>
      </c>
      <c r="J162" s="13"/>
      <c r="K162" s="21">
        <f t="shared" si="44"/>
        <v>3399</v>
      </c>
      <c r="L162" s="21">
        <f t="shared" si="45"/>
        <v>899</v>
      </c>
      <c r="M162" s="21">
        <v>15</v>
      </c>
      <c r="N162" s="21">
        <f>MROUND(L162+M162+(VLOOKUP((L162+M162),[1]PBill!$B$4:$D$13,3,TRUE)),5)</f>
        <v>915</v>
      </c>
      <c r="O162" s="21">
        <f>VLOOKUP((((115%*L162)+M162)/3),[1]PBill!$B$4:$D$13,3,TRUE)</f>
        <v>0</v>
      </c>
      <c r="P162" s="21">
        <f t="shared" si="46"/>
        <v>1048.8499999999999</v>
      </c>
      <c r="Q162" s="21">
        <f t="shared" si="47"/>
        <v>350</v>
      </c>
      <c r="R162" s="21">
        <f t="shared" si="48"/>
        <v>2399</v>
      </c>
      <c r="S162" s="21">
        <f t="shared" si="49"/>
        <v>2280</v>
      </c>
      <c r="T162" s="13"/>
      <c r="U162" s="21">
        <f t="shared" si="42"/>
        <v>2970</v>
      </c>
      <c r="V162" s="21">
        <f t="shared" si="50"/>
        <v>999</v>
      </c>
      <c r="W162" s="21">
        <v>15</v>
      </c>
      <c r="X162" s="21">
        <f>MROUND(V162+W162+(VLOOKUP((V162+W162),[1]PBill!$B$4:$D$13,3,TRUE)),5)</f>
        <v>1025</v>
      </c>
      <c r="Y162" s="21">
        <f>VLOOKUP((((115%*V162)+W162)/3),[1]PBill!$B$4:$D$13,3,TRUE)</f>
        <v>0</v>
      </c>
      <c r="Z162" s="21">
        <f t="shared" si="51"/>
        <v>1163.8499999999999</v>
      </c>
      <c r="AA162" s="21">
        <f t="shared" si="52"/>
        <v>390</v>
      </c>
      <c r="AB162" s="21">
        <f t="shared" si="53"/>
        <v>1970</v>
      </c>
      <c r="AC162" s="21">
        <f t="shared" si="54"/>
        <v>1870</v>
      </c>
      <c r="AD162" s="13"/>
      <c r="AE162" s="21">
        <f t="shared" si="59"/>
        <v>2120</v>
      </c>
      <c r="AF162" s="21">
        <f t="shared" si="55"/>
        <v>999</v>
      </c>
      <c r="AG162" s="21">
        <v>15</v>
      </c>
      <c r="AH162" s="21">
        <f>MROUND(AF162+AG162+(VLOOKUP((AF162+AG162),[1]PBill!$B$4:$D$13,3,TRUE)),5)</f>
        <v>1025</v>
      </c>
      <c r="AI162" s="21">
        <f>VLOOKUP((((115%*AF162)+AG162)/3),[1]PBill!$B$4:$D$13,3,TRUE)</f>
        <v>0</v>
      </c>
      <c r="AJ162" s="21">
        <f t="shared" si="56"/>
        <v>1163.8499999999999</v>
      </c>
      <c r="AK162" s="21">
        <f t="shared" si="60"/>
        <v>390</v>
      </c>
      <c r="AL162" s="21">
        <f t="shared" si="57"/>
        <v>1120</v>
      </c>
      <c r="AM162" s="22">
        <f t="shared" si="58"/>
        <v>1060</v>
      </c>
      <c r="AN162" s="13"/>
    </row>
    <row r="163" spans="1:40">
      <c r="A163" s="15">
        <v>161</v>
      </c>
      <c r="B163" s="16">
        <v>41487</v>
      </c>
      <c r="C163" s="23" t="s">
        <v>478</v>
      </c>
      <c r="D163" s="24" t="s">
        <v>479</v>
      </c>
      <c r="E163" s="23" t="s">
        <v>370</v>
      </c>
      <c r="F163" s="24" t="s">
        <v>480</v>
      </c>
      <c r="G163" s="24" t="s">
        <v>27</v>
      </c>
      <c r="H163" s="19">
        <v>6299</v>
      </c>
      <c r="I163" s="20">
        <f t="shared" si="43"/>
        <v>5980</v>
      </c>
      <c r="J163" s="13"/>
      <c r="K163" s="21">
        <f t="shared" si="44"/>
        <v>6299</v>
      </c>
      <c r="L163" s="21">
        <f t="shared" si="45"/>
        <v>899</v>
      </c>
      <c r="M163" s="21">
        <v>15</v>
      </c>
      <c r="N163" s="21">
        <f>MROUND(L163+M163+(VLOOKUP((L163+M163),[1]PBill!$B$4:$D$13,3,TRUE)),5)</f>
        <v>915</v>
      </c>
      <c r="O163" s="21">
        <f>VLOOKUP((((115%*L163)+M163)/3),[1]PBill!$B$4:$D$13,3,TRUE)</f>
        <v>0</v>
      </c>
      <c r="P163" s="21">
        <f t="shared" si="46"/>
        <v>1048.8499999999999</v>
      </c>
      <c r="Q163" s="21">
        <f t="shared" si="47"/>
        <v>350</v>
      </c>
      <c r="R163" s="21">
        <f t="shared" si="48"/>
        <v>5299</v>
      </c>
      <c r="S163" s="21">
        <f t="shared" si="49"/>
        <v>5030</v>
      </c>
      <c r="T163" s="13"/>
      <c r="U163" s="21">
        <f t="shared" si="42"/>
        <v>5510</v>
      </c>
      <c r="V163" s="21">
        <f t="shared" si="50"/>
        <v>999</v>
      </c>
      <c r="W163" s="21">
        <v>15</v>
      </c>
      <c r="X163" s="21">
        <f>MROUND(V163+W163+(VLOOKUP((V163+W163),[1]PBill!$B$4:$D$13,3,TRUE)),5)</f>
        <v>1025</v>
      </c>
      <c r="Y163" s="21">
        <f>VLOOKUP((((115%*V163)+W163)/3),[1]PBill!$B$4:$D$13,3,TRUE)</f>
        <v>0</v>
      </c>
      <c r="Z163" s="21">
        <f t="shared" si="51"/>
        <v>1163.8499999999999</v>
      </c>
      <c r="AA163" s="21">
        <f t="shared" si="52"/>
        <v>390</v>
      </c>
      <c r="AB163" s="21">
        <f t="shared" si="53"/>
        <v>4510</v>
      </c>
      <c r="AC163" s="21">
        <f t="shared" si="54"/>
        <v>4280</v>
      </c>
      <c r="AD163" s="13"/>
      <c r="AE163" s="21">
        <f t="shared" si="59"/>
        <v>3940</v>
      </c>
      <c r="AF163" s="21">
        <f t="shared" si="55"/>
        <v>999</v>
      </c>
      <c r="AG163" s="21">
        <v>15</v>
      </c>
      <c r="AH163" s="21">
        <f>MROUND(AF163+AG163+(VLOOKUP((AF163+AG163),[1]PBill!$B$4:$D$13,3,TRUE)),5)</f>
        <v>1025</v>
      </c>
      <c r="AI163" s="21">
        <f>VLOOKUP((((115%*AF163)+AG163)/3),[1]PBill!$B$4:$D$13,3,TRUE)</f>
        <v>0</v>
      </c>
      <c r="AJ163" s="21">
        <f t="shared" si="56"/>
        <v>1163.8499999999999</v>
      </c>
      <c r="AK163" s="21">
        <f t="shared" si="60"/>
        <v>390</v>
      </c>
      <c r="AL163" s="21">
        <f t="shared" si="57"/>
        <v>2940</v>
      </c>
      <c r="AM163" s="22">
        <f t="shared" si="58"/>
        <v>2790</v>
      </c>
      <c r="AN163" s="13"/>
    </row>
    <row r="164" spans="1:40">
      <c r="A164" s="15">
        <v>162</v>
      </c>
      <c r="B164" s="16">
        <v>41487</v>
      </c>
      <c r="C164" s="23" t="s">
        <v>481</v>
      </c>
      <c r="D164" s="24" t="s">
        <v>482</v>
      </c>
      <c r="E164" s="23" t="s">
        <v>370</v>
      </c>
      <c r="F164" s="24" t="s">
        <v>483</v>
      </c>
      <c r="G164" s="24" t="s">
        <v>27</v>
      </c>
      <c r="H164" s="19">
        <v>6999</v>
      </c>
      <c r="I164" s="20">
        <f t="shared" si="43"/>
        <v>6640</v>
      </c>
      <c r="J164" s="13"/>
      <c r="K164" s="21">
        <f t="shared" si="44"/>
        <v>6999</v>
      </c>
      <c r="L164" s="21">
        <f t="shared" si="45"/>
        <v>899</v>
      </c>
      <c r="M164" s="21">
        <v>15</v>
      </c>
      <c r="N164" s="21">
        <f>MROUND(L164+M164+(VLOOKUP((L164+M164),[1]PBill!$B$4:$D$13,3,TRUE)),5)</f>
        <v>915</v>
      </c>
      <c r="O164" s="21">
        <f>VLOOKUP((((115%*L164)+M164)/3),[1]PBill!$B$4:$D$13,3,TRUE)</f>
        <v>0</v>
      </c>
      <c r="P164" s="21">
        <f t="shared" si="46"/>
        <v>1048.8499999999999</v>
      </c>
      <c r="Q164" s="21">
        <f t="shared" si="47"/>
        <v>350</v>
      </c>
      <c r="R164" s="21">
        <f t="shared" si="48"/>
        <v>5999</v>
      </c>
      <c r="S164" s="21">
        <f t="shared" si="49"/>
        <v>5700</v>
      </c>
      <c r="T164" s="13"/>
      <c r="U164" s="21">
        <f t="shared" si="42"/>
        <v>6120</v>
      </c>
      <c r="V164" s="21">
        <f t="shared" si="50"/>
        <v>999</v>
      </c>
      <c r="W164" s="21">
        <v>15</v>
      </c>
      <c r="X164" s="21">
        <f>MROUND(V164+W164+(VLOOKUP((V164+W164),[1]PBill!$B$4:$D$13,3,TRUE)),5)</f>
        <v>1025</v>
      </c>
      <c r="Y164" s="21">
        <f>VLOOKUP((((115%*V164)+W164)/3),[1]PBill!$B$4:$D$13,3,TRUE)</f>
        <v>0</v>
      </c>
      <c r="Z164" s="21">
        <f t="shared" si="51"/>
        <v>1163.8499999999999</v>
      </c>
      <c r="AA164" s="21">
        <f t="shared" si="52"/>
        <v>390</v>
      </c>
      <c r="AB164" s="21">
        <f t="shared" si="53"/>
        <v>5120</v>
      </c>
      <c r="AC164" s="21">
        <f t="shared" si="54"/>
        <v>4860</v>
      </c>
      <c r="AD164" s="13"/>
      <c r="AE164" s="21">
        <f t="shared" si="59"/>
        <v>4370</v>
      </c>
      <c r="AF164" s="21">
        <f t="shared" si="55"/>
        <v>999</v>
      </c>
      <c r="AG164" s="21">
        <v>15</v>
      </c>
      <c r="AH164" s="21">
        <f>MROUND(AF164+AG164+(VLOOKUP((AF164+AG164),[1]PBill!$B$4:$D$13,3,TRUE)),5)</f>
        <v>1025</v>
      </c>
      <c r="AI164" s="21">
        <f>VLOOKUP((((115%*AF164)+AG164)/3),[1]PBill!$B$4:$D$13,3,TRUE)</f>
        <v>0</v>
      </c>
      <c r="AJ164" s="21">
        <f t="shared" si="56"/>
        <v>1163.8499999999999</v>
      </c>
      <c r="AK164" s="21">
        <f t="shared" si="60"/>
        <v>390</v>
      </c>
      <c r="AL164" s="21">
        <f t="shared" si="57"/>
        <v>3370</v>
      </c>
      <c r="AM164" s="22">
        <f t="shared" si="58"/>
        <v>3200</v>
      </c>
      <c r="AN164" s="13"/>
    </row>
    <row r="165" spans="1:40">
      <c r="A165" s="15">
        <v>163</v>
      </c>
      <c r="B165" s="16">
        <v>41487</v>
      </c>
      <c r="C165" s="23" t="s">
        <v>484</v>
      </c>
      <c r="D165" s="24" t="s">
        <v>485</v>
      </c>
      <c r="E165" s="23" t="s">
        <v>370</v>
      </c>
      <c r="F165" s="24" t="s">
        <v>486</v>
      </c>
      <c r="G165" s="24" t="s">
        <v>27</v>
      </c>
      <c r="H165" s="19">
        <v>6999</v>
      </c>
      <c r="I165" s="20">
        <f t="shared" si="43"/>
        <v>6640</v>
      </c>
      <c r="J165" s="13"/>
      <c r="K165" s="21">
        <f t="shared" si="44"/>
        <v>6999</v>
      </c>
      <c r="L165" s="21">
        <f t="shared" si="45"/>
        <v>899</v>
      </c>
      <c r="M165" s="21">
        <v>15</v>
      </c>
      <c r="N165" s="21">
        <f>MROUND(L165+M165+(VLOOKUP((L165+M165),[1]PBill!$B$4:$D$13,3,TRUE)),5)</f>
        <v>915</v>
      </c>
      <c r="O165" s="21">
        <f>VLOOKUP((((115%*L165)+M165)/3),[1]PBill!$B$4:$D$13,3,TRUE)</f>
        <v>0</v>
      </c>
      <c r="P165" s="21">
        <f t="shared" si="46"/>
        <v>1048.8499999999999</v>
      </c>
      <c r="Q165" s="21">
        <f t="shared" si="47"/>
        <v>350</v>
      </c>
      <c r="R165" s="21">
        <f t="shared" si="48"/>
        <v>5999</v>
      </c>
      <c r="S165" s="21">
        <f t="shared" si="49"/>
        <v>5700</v>
      </c>
      <c r="T165" s="13"/>
      <c r="U165" s="21">
        <f t="shared" si="42"/>
        <v>6120</v>
      </c>
      <c r="V165" s="21">
        <f t="shared" si="50"/>
        <v>999</v>
      </c>
      <c r="W165" s="21">
        <v>15</v>
      </c>
      <c r="X165" s="21">
        <f>MROUND(V165+W165+(VLOOKUP((V165+W165),[1]PBill!$B$4:$D$13,3,TRUE)),5)</f>
        <v>1025</v>
      </c>
      <c r="Y165" s="21">
        <f>VLOOKUP((((115%*V165)+W165)/3),[1]PBill!$B$4:$D$13,3,TRUE)</f>
        <v>0</v>
      </c>
      <c r="Z165" s="21">
        <f t="shared" si="51"/>
        <v>1163.8499999999999</v>
      </c>
      <c r="AA165" s="21">
        <f t="shared" si="52"/>
        <v>390</v>
      </c>
      <c r="AB165" s="21">
        <f t="shared" si="53"/>
        <v>5120</v>
      </c>
      <c r="AC165" s="21">
        <f t="shared" si="54"/>
        <v>4860</v>
      </c>
      <c r="AD165" s="13"/>
      <c r="AE165" s="21">
        <f t="shared" si="59"/>
        <v>4370</v>
      </c>
      <c r="AF165" s="21">
        <f t="shared" si="55"/>
        <v>999</v>
      </c>
      <c r="AG165" s="21">
        <v>15</v>
      </c>
      <c r="AH165" s="21">
        <f>MROUND(AF165+AG165+(VLOOKUP((AF165+AG165),[1]PBill!$B$4:$D$13,3,TRUE)),5)</f>
        <v>1025</v>
      </c>
      <c r="AI165" s="21">
        <f>VLOOKUP((((115%*AF165)+AG165)/3),[1]PBill!$B$4:$D$13,3,TRUE)</f>
        <v>0</v>
      </c>
      <c r="AJ165" s="21">
        <f t="shared" si="56"/>
        <v>1163.8499999999999</v>
      </c>
      <c r="AK165" s="21">
        <f t="shared" si="60"/>
        <v>390</v>
      </c>
      <c r="AL165" s="21">
        <f t="shared" si="57"/>
        <v>3370</v>
      </c>
      <c r="AM165" s="22">
        <f t="shared" si="58"/>
        <v>3200</v>
      </c>
      <c r="AN165" s="13"/>
    </row>
    <row r="166" spans="1:40">
      <c r="A166" s="15">
        <v>164</v>
      </c>
      <c r="B166" s="16">
        <v>41487</v>
      </c>
      <c r="C166" s="23" t="s">
        <v>487</v>
      </c>
      <c r="D166" s="24" t="s">
        <v>488</v>
      </c>
      <c r="E166" s="23" t="s">
        <v>370</v>
      </c>
      <c r="F166" s="24" t="s">
        <v>489</v>
      </c>
      <c r="G166" s="24" t="s">
        <v>27</v>
      </c>
      <c r="H166" s="19">
        <v>3250</v>
      </c>
      <c r="I166" s="20">
        <f t="shared" si="43"/>
        <v>3080</v>
      </c>
      <c r="J166" s="13"/>
      <c r="K166" s="21">
        <f t="shared" si="44"/>
        <v>3250</v>
      </c>
      <c r="L166" s="21">
        <f t="shared" si="45"/>
        <v>899</v>
      </c>
      <c r="M166" s="21">
        <v>15</v>
      </c>
      <c r="N166" s="21">
        <f>MROUND(L166+M166+(VLOOKUP((L166+M166),[1]PBill!$B$4:$D$13,3,TRUE)),5)</f>
        <v>915</v>
      </c>
      <c r="O166" s="21">
        <f>VLOOKUP((((115%*L166)+M166)/3),[1]PBill!$B$4:$D$13,3,TRUE)</f>
        <v>0</v>
      </c>
      <c r="P166" s="21">
        <f t="shared" si="46"/>
        <v>1048.8499999999999</v>
      </c>
      <c r="Q166" s="21">
        <f t="shared" si="47"/>
        <v>350</v>
      </c>
      <c r="R166" s="21">
        <f t="shared" si="48"/>
        <v>2250</v>
      </c>
      <c r="S166" s="21">
        <f t="shared" si="49"/>
        <v>2140</v>
      </c>
      <c r="T166" s="13"/>
      <c r="U166" s="21">
        <f t="shared" si="42"/>
        <v>2840</v>
      </c>
      <c r="V166" s="21">
        <f t="shared" si="50"/>
        <v>999</v>
      </c>
      <c r="W166" s="21">
        <v>15</v>
      </c>
      <c r="X166" s="21">
        <f>MROUND(V166+W166+(VLOOKUP((V166+W166),[1]PBill!$B$4:$D$13,3,TRUE)),5)</f>
        <v>1025</v>
      </c>
      <c r="Y166" s="21">
        <f>VLOOKUP((((115%*V166)+W166)/3),[1]PBill!$B$4:$D$13,3,TRUE)</f>
        <v>0</v>
      </c>
      <c r="Z166" s="21">
        <f t="shared" si="51"/>
        <v>1163.8499999999999</v>
      </c>
      <c r="AA166" s="21">
        <f t="shared" si="52"/>
        <v>390</v>
      </c>
      <c r="AB166" s="21">
        <f t="shared" si="53"/>
        <v>1840</v>
      </c>
      <c r="AC166" s="21">
        <f t="shared" si="54"/>
        <v>1750</v>
      </c>
      <c r="AD166" s="13"/>
      <c r="AE166" s="21">
        <f t="shared" si="59"/>
        <v>2030</v>
      </c>
      <c r="AF166" s="21">
        <f t="shared" si="55"/>
        <v>999</v>
      </c>
      <c r="AG166" s="21">
        <v>15</v>
      </c>
      <c r="AH166" s="21">
        <f>MROUND(AF166+AG166+(VLOOKUP((AF166+AG166),[1]PBill!$B$4:$D$13,3,TRUE)),5)</f>
        <v>1025</v>
      </c>
      <c r="AI166" s="21">
        <f>VLOOKUP((((115%*AF166)+AG166)/3),[1]PBill!$B$4:$D$13,3,TRUE)</f>
        <v>0</v>
      </c>
      <c r="AJ166" s="21">
        <f t="shared" si="56"/>
        <v>1163.8499999999999</v>
      </c>
      <c r="AK166" s="21">
        <f t="shared" si="60"/>
        <v>390</v>
      </c>
      <c r="AL166" s="21">
        <f t="shared" si="57"/>
        <v>1030</v>
      </c>
      <c r="AM166" s="22">
        <f t="shared" si="58"/>
        <v>980</v>
      </c>
      <c r="AN166" s="13"/>
    </row>
    <row r="167" spans="1:40">
      <c r="A167" s="15">
        <v>165</v>
      </c>
      <c r="B167" s="16">
        <v>41487</v>
      </c>
      <c r="C167" s="23" t="s">
        <v>490</v>
      </c>
      <c r="D167" s="24" t="s">
        <v>491</v>
      </c>
      <c r="E167" s="23" t="s">
        <v>370</v>
      </c>
      <c r="F167" s="24" t="s">
        <v>492</v>
      </c>
      <c r="G167" s="24" t="s">
        <v>27</v>
      </c>
      <c r="H167" s="19">
        <v>3299</v>
      </c>
      <c r="I167" s="20">
        <f t="shared" si="43"/>
        <v>3130</v>
      </c>
      <c r="J167" s="13"/>
      <c r="K167" s="21">
        <f t="shared" si="44"/>
        <v>3299</v>
      </c>
      <c r="L167" s="21">
        <f t="shared" si="45"/>
        <v>899</v>
      </c>
      <c r="M167" s="21">
        <v>15</v>
      </c>
      <c r="N167" s="21">
        <f>MROUND(L167+M167+(VLOOKUP((L167+M167),[1]PBill!$B$4:$D$13,3,TRUE)),5)</f>
        <v>915</v>
      </c>
      <c r="O167" s="21">
        <f>VLOOKUP((((115%*L167)+M167)/3),[1]PBill!$B$4:$D$13,3,TRUE)</f>
        <v>0</v>
      </c>
      <c r="P167" s="21">
        <f t="shared" si="46"/>
        <v>1048.8499999999999</v>
      </c>
      <c r="Q167" s="21">
        <f t="shared" si="47"/>
        <v>350</v>
      </c>
      <c r="R167" s="21">
        <f t="shared" si="48"/>
        <v>2299</v>
      </c>
      <c r="S167" s="21">
        <f t="shared" si="49"/>
        <v>2180</v>
      </c>
      <c r="T167" s="13"/>
      <c r="U167" s="21">
        <f t="shared" si="42"/>
        <v>2890</v>
      </c>
      <c r="V167" s="21">
        <f t="shared" si="50"/>
        <v>999</v>
      </c>
      <c r="W167" s="21">
        <v>15</v>
      </c>
      <c r="X167" s="21">
        <f>MROUND(V167+W167+(VLOOKUP((V167+W167),[1]PBill!$B$4:$D$13,3,TRUE)),5)</f>
        <v>1025</v>
      </c>
      <c r="Y167" s="21">
        <f>VLOOKUP((((115%*V167)+W167)/3),[1]PBill!$B$4:$D$13,3,TRUE)</f>
        <v>0</v>
      </c>
      <c r="Z167" s="21">
        <f t="shared" si="51"/>
        <v>1163.8499999999999</v>
      </c>
      <c r="AA167" s="21">
        <f t="shared" si="52"/>
        <v>390</v>
      </c>
      <c r="AB167" s="21">
        <f t="shared" si="53"/>
        <v>1890</v>
      </c>
      <c r="AC167" s="21">
        <f t="shared" si="54"/>
        <v>1800</v>
      </c>
      <c r="AD167" s="13"/>
      <c r="AE167" s="21">
        <f t="shared" si="59"/>
        <v>2060</v>
      </c>
      <c r="AF167" s="21">
        <f t="shared" si="55"/>
        <v>999</v>
      </c>
      <c r="AG167" s="21">
        <v>15</v>
      </c>
      <c r="AH167" s="21">
        <f>MROUND(AF167+AG167+(VLOOKUP((AF167+AG167),[1]PBill!$B$4:$D$13,3,TRUE)),5)</f>
        <v>1025</v>
      </c>
      <c r="AI167" s="21">
        <f>VLOOKUP((((115%*AF167)+AG167)/3),[1]PBill!$B$4:$D$13,3,TRUE)</f>
        <v>0</v>
      </c>
      <c r="AJ167" s="21">
        <f t="shared" si="56"/>
        <v>1163.8499999999999</v>
      </c>
      <c r="AK167" s="21">
        <f t="shared" si="60"/>
        <v>390</v>
      </c>
      <c r="AL167" s="21">
        <f t="shared" si="57"/>
        <v>1060</v>
      </c>
      <c r="AM167" s="22">
        <f t="shared" si="58"/>
        <v>1010</v>
      </c>
      <c r="AN167" s="13"/>
    </row>
    <row r="168" spans="1:40">
      <c r="A168" s="15">
        <v>166</v>
      </c>
      <c r="B168" s="16">
        <v>41487</v>
      </c>
      <c r="C168" s="23" t="s">
        <v>493</v>
      </c>
      <c r="D168" s="24" t="s">
        <v>494</v>
      </c>
      <c r="E168" s="23" t="s">
        <v>370</v>
      </c>
      <c r="F168" s="24" t="s">
        <v>495</v>
      </c>
      <c r="G168" s="24" t="s">
        <v>27</v>
      </c>
      <c r="H168" s="19">
        <v>4399</v>
      </c>
      <c r="I168" s="20">
        <f t="shared" si="43"/>
        <v>4170</v>
      </c>
      <c r="J168" s="13"/>
      <c r="K168" s="21">
        <f t="shared" si="44"/>
        <v>4399</v>
      </c>
      <c r="L168" s="21">
        <f t="shared" si="45"/>
        <v>899</v>
      </c>
      <c r="M168" s="21">
        <v>15</v>
      </c>
      <c r="N168" s="21">
        <f>MROUND(L168+M168+(VLOOKUP((L168+M168),[1]PBill!$B$4:$D$13,3,TRUE)),5)</f>
        <v>915</v>
      </c>
      <c r="O168" s="21">
        <f>VLOOKUP((((115%*L168)+M168)/3),[1]PBill!$B$4:$D$13,3,TRUE)</f>
        <v>0</v>
      </c>
      <c r="P168" s="21">
        <f t="shared" si="46"/>
        <v>1048.8499999999999</v>
      </c>
      <c r="Q168" s="21">
        <f t="shared" si="47"/>
        <v>350</v>
      </c>
      <c r="R168" s="21">
        <f t="shared" si="48"/>
        <v>3399</v>
      </c>
      <c r="S168" s="21">
        <f t="shared" si="49"/>
        <v>3230</v>
      </c>
      <c r="T168" s="13"/>
      <c r="U168" s="21">
        <f t="shared" si="42"/>
        <v>3850</v>
      </c>
      <c r="V168" s="21">
        <f t="shared" si="50"/>
        <v>999</v>
      </c>
      <c r="W168" s="21">
        <v>15</v>
      </c>
      <c r="X168" s="21">
        <f>MROUND(V168+W168+(VLOOKUP((V168+W168),[1]PBill!$B$4:$D$13,3,TRUE)),5)</f>
        <v>1025</v>
      </c>
      <c r="Y168" s="21">
        <f>VLOOKUP((((115%*V168)+W168)/3),[1]PBill!$B$4:$D$13,3,TRUE)</f>
        <v>0</v>
      </c>
      <c r="Z168" s="21">
        <f t="shared" si="51"/>
        <v>1163.8499999999999</v>
      </c>
      <c r="AA168" s="21">
        <f t="shared" si="52"/>
        <v>390</v>
      </c>
      <c r="AB168" s="21">
        <f t="shared" si="53"/>
        <v>2850</v>
      </c>
      <c r="AC168" s="21">
        <f t="shared" si="54"/>
        <v>2710</v>
      </c>
      <c r="AD168" s="13"/>
      <c r="AE168" s="21">
        <f t="shared" si="59"/>
        <v>2750</v>
      </c>
      <c r="AF168" s="21">
        <f t="shared" si="55"/>
        <v>999</v>
      </c>
      <c r="AG168" s="21">
        <v>15</v>
      </c>
      <c r="AH168" s="21">
        <f>MROUND(AF168+AG168+(VLOOKUP((AF168+AG168),[1]PBill!$B$4:$D$13,3,TRUE)),5)</f>
        <v>1025</v>
      </c>
      <c r="AI168" s="21">
        <f>VLOOKUP((((115%*AF168)+AG168)/3),[1]PBill!$B$4:$D$13,3,TRUE)</f>
        <v>0</v>
      </c>
      <c r="AJ168" s="21">
        <f t="shared" si="56"/>
        <v>1163.8499999999999</v>
      </c>
      <c r="AK168" s="21">
        <f t="shared" si="60"/>
        <v>390</v>
      </c>
      <c r="AL168" s="21">
        <f t="shared" si="57"/>
        <v>1750</v>
      </c>
      <c r="AM168" s="22">
        <f t="shared" si="58"/>
        <v>1660</v>
      </c>
      <c r="AN168" s="13"/>
    </row>
    <row r="169" spans="1:40">
      <c r="A169" s="15">
        <v>167</v>
      </c>
      <c r="B169" s="16">
        <v>41487</v>
      </c>
      <c r="C169" s="23" t="s">
        <v>496</v>
      </c>
      <c r="D169" s="24" t="s">
        <v>497</v>
      </c>
      <c r="E169" s="23" t="s">
        <v>370</v>
      </c>
      <c r="F169" s="24" t="s">
        <v>498</v>
      </c>
      <c r="G169" s="24" t="s">
        <v>27</v>
      </c>
      <c r="H169" s="19">
        <v>5699</v>
      </c>
      <c r="I169" s="20">
        <f t="shared" si="43"/>
        <v>5410</v>
      </c>
      <c r="J169" s="13"/>
      <c r="K169" s="21">
        <f t="shared" si="44"/>
        <v>5699</v>
      </c>
      <c r="L169" s="21">
        <f t="shared" si="45"/>
        <v>899</v>
      </c>
      <c r="M169" s="21">
        <v>15</v>
      </c>
      <c r="N169" s="21">
        <f>MROUND(L169+M169+(VLOOKUP((L169+M169),[1]PBill!$B$4:$D$13,3,TRUE)),5)</f>
        <v>915</v>
      </c>
      <c r="O169" s="21">
        <f>VLOOKUP((((115%*L169)+M169)/3),[1]PBill!$B$4:$D$13,3,TRUE)</f>
        <v>0</v>
      </c>
      <c r="P169" s="21">
        <f t="shared" si="46"/>
        <v>1048.8499999999999</v>
      </c>
      <c r="Q169" s="21">
        <f t="shared" si="47"/>
        <v>350</v>
      </c>
      <c r="R169" s="21">
        <f t="shared" si="48"/>
        <v>4699</v>
      </c>
      <c r="S169" s="21">
        <f t="shared" si="49"/>
        <v>4460</v>
      </c>
      <c r="T169" s="13"/>
      <c r="U169" s="21">
        <f t="shared" si="42"/>
        <v>4990</v>
      </c>
      <c r="V169" s="21">
        <f t="shared" si="50"/>
        <v>999</v>
      </c>
      <c r="W169" s="21">
        <v>15</v>
      </c>
      <c r="X169" s="21">
        <f>MROUND(V169+W169+(VLOOKUP((V169+W169),[1]PBill!$B$4:$D$13,3,TRUE)),5)</f>
        <v>1025</v>
      </c>
      <c r="Y169" s="21">
        <f>VLOOKUP((((115%*V169)+W169)/3),[1]PBill!$B$4:$D$13,3,TRUE)</f>
        <v>0</v>
      </c>
      <c r="Z169" s="21">
        <f t="shared" si="51"/>
        <v>1163.8499999999999</v>
      </c>
      <c r="AA169" s="21">
        <f t="shared" si="52"/>
        <v>390</v>
      </c>
      <c r="AB169" s="21">
        <f t="shared" si="53"/>
        <v>3990</v>
      </c>
      <c r="AC169" s="21">
        <f t="shared" si="54"/>
        <v>3790</v>
      </c>
      <c r="AD169" s="13"/>
      <c r="AE169" s="21">
        <f t="shared" si="59"/>
        <v>3560</v>
      </c>
      <c r="AF169" s="21">
        <f t="shared" si="55"/>
        <v>999</v>
      </c>
      <c r="AG169" s="21">
        <v>15</v>
      </c>
      <c r="AH169" s="21">
        <f>MROUND(AF169+AG169+(VLOOKUP((AF169+AG169),[1]PBill!$B$4:$D$13,3,TRUE)),5)</f>
        <v>1025</v>
      </c>
      <c r="AI169" s="21">
        <f>VLOOKUP((((115%*AF169)+AG169)/3),[1]PBill!$B$4:$D$13,3,TRUE)</f>
        <v>0</v>
      </c>
      <c r="AJ169" s="21">
        <f t="shared" si="56"/>
        <v>1163.8499999999999</v>
      </c>
      <c r="AK169" s="21">
        <f t="shared" si="60"/>
        <v>390</v>
      </c>
      <c r="AL169" s="21">
        <f t="shared" si="57"/>
        <v>2560</v>
      </c>
      <c r="AM169" s="22">
        <f t="shared" si="58"/>
        <v>2430</v>
      </c>
      <c r="AN169" s="13"/>
    </row>
    <row r="170" spans="1:40">
      <c r="A170" s="15">
        <v>168</v>
      </c>
      <c r="B170" s="16">
        <v>41518</v>
      </c>
      <c r="C170" s="17" t="s">
        <v>499</v>
      </c>
      <c r="D170" s="18" t="s">
        <v>500</v>
      </c>
      <c r="E170" s="17" t="s">
        <v>370</v>
      </c>
      <c r="F170" s="18" t="s">
        <v>501</v>
      </c>
      <c r="G170" s="18" t="s">
        <v>27</v>
      </c>
      <c r="H170" s="19">
        <v>33999</v>
      </c>
      <c r="I170" s="20">
        <f t="shared" si="43"/>
        <v>32290</v>
      </c>
      <c r="J170" s="13"/>
      <c r="K170" s="21">
        <f t="shared" si="44"/>
        <v>33999</v>
      </c>
      <c r="L170" s="21">
        <f t="shared" si="45"/>
        <v>3244.4395724999999</v>
      </c>
      <c r="M170" s="21">
        <v>15</v>
      </c>
      <c r="N170" s="21">
        <f>MROUND(L170+M170+(VLOOKUP((L170+M170),[1]PBill!$B$4:$D$13,3,TRUE)),5)</f>
        <v>3290</v>
      </c>
      <c r="O170" s="21">
        <f>VLOOKUP((((115%*L170)+M170)/3),[1]PBill!$B$4:$D$13,3,TRUE)</f>
        <v>11</v>
      </c>
      <c r="P170" s="21">
        <f t="shared" si="46"/>
        <v>3779.1055083749998</v>
      </c>
      <c r="Q170" s="21">
        <f t="shared" si="47"/>
        <v>1260</v>
      </c>
      <c r="R170" s="21">
        <f t="shared" si="48"/>
        <v>30599.100000000002</v>
      </c>
      <c r="S170" s="21">
        <f t="shared" si="49"/>
        <v>29070</v>
      </c>
      <c r="T170" s="13"/>
      <c r="U170" s="21">
        <f t="shared" si="42"/>
        <v>29750</v>
      </c>
      <c r="V170" s="21">
        <f t="shared" si="50"/>
        <v>2988.3874999999998</v>
      </c>
      <c r="W170" s="21">
        <v>15</v>
      </c>
      <c r="X170" s="21">
        <f>MROUND(V170+W170+(VLOOKUP((V170+W170),[1]PBill!$B$4:$D$13,3,TRUE)),5)</f>
        <v>3035</v>
      </c>
      <c r="Y170" s="21">
        <f>VLOOKUP((((115%*V170)+W170)/3),[1]PBill!$B$4:$D$13,3,TRUE)</f>
        <v>11</v>
      </c>
      <c r="Z170" s="21">
        <f t="shared" si="51"/>
        <v>3484.6456249999997</v>
      </c>
      <c r="AA170" s="21">
        <f t="shared" si="52"/>
        <v>1160</v>
      </c>
      <c r="AB170" s="21">
        <f t="shared" si="53"/>
        <v>26780</v>
      </c>
      <c r="AC170" s="21">
        <f t="shared" si="54"/>
        <v>25440</v>
      </c>
      <c r="AD170" s="13"/>
      <c r="AE170" s="21">
        <f t="shared" si="59"/>
        <v>21250</v>
      </c>
      <c r="AF170" s="21">
        <f t="shared" si="55"/>
        <v>2134.5625</v>
      </c>
      <c r="AG170" s="21">
        <v>15</v>
      </c>
      <c r="AH170" s="21">
        <f>MROUND(AF170+AG170+(VLOOKUP((AF170+AG170),[1]PBill!$B$4:$D$13,3,TRUE)),5)</f>
        <v>2160</v>
      </c>
      <c r="AI170" s="21">
        <f>VLOOKUP((((115%*AF170)+AG170)/3),[1]PBill!$B$4:$D$13,3,TRUE)</f>
        <v>0</v>
      </c>
      <c r="AJ170" s="21">
        <f t="shared" si="56"/>
        <v>2469.7468749999998</v>
      </c>
      <c r="AK170" s="21">
        <f t="shared" si="60"/>
        <v>825</v>
      </c>
      <c r="AL170" s="21">
        <f t="shared" si="57"/>
        <v>19130</v>
      </c>
      <c r="AM170" s="22">
        <f t="shared" si="58"/>
        <v>18170</v>
      </c>
      <c r="AN170" s="13"/>
    </row>
    <row r="171" spans="1:40">
      <c r="A171" s="15">
        <v>169</v>
      </c>
      <c r="B171" s="16">
        <v>41487</v>
      </c>
      <c r="C171" s="23" t="s">
        <v>502</v>
      </c>
      <c r="D171" s="24" t="s">
        <v>503</v>
      </c>
      <c r="E171" s="23" t="s">
        <v>370</v>
      </c>
      <c r="F171" s="24" t="s">
        <v>504</v>
      </c>
      <c r="G171" s="24" t="s">
        <v>27</v>
      </c>
      <c r="H171" s="19">
        <v>12699</v>
      </c>
      <c r="I171" s="20">
        <f t="shared" si="43"/>
        <v>12060</v>
      </c>
      <c r="J171" s="13"/>
      <c r="K171" s="21">
        <f t="shared" si="44"/>
        <v>12699</v>
      </c>
      <c r="L171" s="21">
        <f t="shared" si="45"/>
        <v>1211.8338225</v>
      </c>
      <c r="M171" s="21">
        <v>15</v>
      </c>
      <c r="N171" s="21">
        <f>MROUND(L171+M171+(VLOOKUP((L171+M171),[1]PBill!$B$4:$D$13,3,TRUE)),5)</f>
        <v>1240</v>
      </c>
      <c r="O171" s="21">
        <f>VLOOKUP((((115%*L171)+M171)/3),[1]PBill!$B$4:$D$13,3,TRUE)</f>
        <v>0</v>
      </c>
      <c r="P171" s="21">
        <f t="shared" si="46"/>
        <v>1408.6088958749999</v>
      </c>
      <c r="Q171" s="21">
        <f t="shared" si="47"/>
        <v>470</v>
      </c>
      <c r="R171" s="21">
        <f t="shared" si="48"/>
        <v>11429.1</v>
      </c>
      <c r="S171" s="21">
        <f t="shared" si="49"/>
        <v>10860</v>
      </c>
      <c r="T171" s="13"/>
      <c r="U171" s="21">
        <f t="shared" si="42"/>
        <v>11110</v>
      </c>
      <c r="V171" s="21">
        <f t="shared" si="50"/>
        <v>1115.9994999999999</v>
      </c>
      <c r="W171" s="21">
        <v>15</v>
      </c>
      <c r="X171" s="21">
        <f>MROUND(V171+W171+(VLOOKUP((V171+W171),[1]PBill!$B$4:$D$13,3,TRUE)),5)</f>
        <v>1140</v>
      </c>
      <c r="Y171" s="21">
        <f>VLOOKUP((((115%*V171)+W171)/3),[1]PBill!$B$4:$D$13,3,TRUE)</f>
        <v>0</v>
      </c>
      <c r="Z171" s="21">
        <f t="shared" si="51"/>
        <v>1298.3994249999998</v>
      </c>
      <c r="AA171" s="21">
        <f t="shared" si="52"/>
        <v>435</v>
      </c>
      <c r="AB171" s="21">
        <f t="shared" si="53"/>
        <v>10000</v>
      </c>
      <c r="AC171" s="21">
        <f t="shared" si="54"/>
        <v>9500</v>
      </c>
      <c r="AD171" s="13"/>
      <c r="AE171" s="21">
        <f t="shared" si="59"/>
        <v>7940</v>
      </c>
      <c r="AF171" s="21">
        <f t="shared" si="55"/>
        <v>999</v>
      </c>
      <c r="AG171" s="21">
        <v>15</v>
      </c>
      <c r="AH171" s="21">
        <f>MROUND(AF171+AG171+(VLOOKUP((AF171+AG171),[1]PBill!$B$4:$D$13,3,TRUE)),5)</f>
        <v>1025</v>
      </c>
      <c r="AI171" s="21">
        <f>VLOOKUP((((115%*AF171)+AG171)/3),[1]PBill!$B$4:$D$13,3,TRUE)</f>
        <v>0</v>
      </c>
      <c r="AJ171" s="21">
        <f t="shared" si="56"/>
        <v>1163.8499999999999</v>
      </c>
      <c r="AK171" s="21">
        <f t="shared" si="60"/>
        <v>390</v>
      </c>
      <c r="AL171" s="21">
        <f t="shared" si="57"/>
        <v>6940</v>
      </c>
      <c r="AM171" s="22">
        <f t="shared" si="58"/>
        <v>6590</v>
      </c>
      <c r="AN171" s="13"/>
    </row>
    <row r="172" spans="1:40">
      <c r="A172" s="15">
        <v>170</v>
      </c>
      <c r="B172" s="16">
        <v>41487</v>
      </c>
      <c r="C172" s="23" t="s">
        <v>505</v>
      </c>
      <c r="D172" s="17" t="s">
        <v>506</v>
      </c>
      <c r="E172" s="23" t="s">
        <v>370</v>
      </c>
      <c r="F172" s="24" t="s">
        <v>507</v>
      </c>
      <c r="G172" s="24" t="s">
        <v>27</v>
      </c>
      <c r="H172" s="19">
        <v>10399</v>
      </c>
      <c r="I172" s="20">
        <f t="shared" si="43"/>
        <v>9870</v>
      </c>
      <c r="J172" s="13"/>
      <c r="K172" s="21">
        <f t="shared" si="44"/>
        <v>10399</v>
      </c>
      <c r="L172" s="21">
        <f t="shared" si="45"/>
        <v>992.35057249999988</v>
      </c>
      <c r="M172" s="21">
        <v>15</v>
      </c>
      <c r="N172" s="21">
        <f>MROUND(L172+M172+(VLOOKUP((L172+M172),[1]PBill!$B$4:$D$13,3,TRUE)),5)</f>
        <v>1020</v>
      </c>
      <c r="O172" s="21">
        <f>VLOOKUP((((115%*L172)+M172)/3),[1]PBill!$B$4:$D$13,3,TRUE)</f>
        <v>0</v>
      </c>
      <c r="P172" s="21">
        <f t="shared" si="46"/>
        <v>1156.2031583749997</v>
      </c>
      <c r="Q172" s="21">
        <f t="shared" si="47"/>
        <v>385</v>
      </c>
      <c r="R172" s="21">
        <f t="shared" si="48"/>
        <v>9359.1</v>
      </c>
      <c r="S172" s="21">
        <f t="shared" si="49"/>
        <v>8890</v>
      </c>
      <c r="T172" s="13"/>
      <c r="U172" s="21">
        <f t="shared" si="42"/>
        <v>9100</v>
      </c>
      <c r="V172" s="21">
        <f t="shared" si="50"/>
        <v>999</v>
      </c>
      <c r="W172" s="21">
        <v>15</v>
      </c>
      <c r="X172" s="21">
        <f>MROUND(V172+W172+(VLOOKUP((V172+W172),[1]PBill!$B$4:$D$13,3,TRUE)),5)</f>
        <v>1025</v>
      </c>
      <c r="Y172" s="21">
        <f>VLOOKUP((((115%*V172)+W172)/3),[1]PBill!$B$4:$D$13,3,TRUE)</f>
        <v>0</v>
      </c>
      <c r="Z172" s="21">
        <f t="shared" si="51"/>
        <v>1163.8499999999999</v>
      </c>
      <c r="AA172" s="21">
        <f t="shared" si="52"/>
        <v>390</v>
      </c>
      <c r="AB172" s="21">
        <f t="shared" si="53"/>
        <v>8100</v>
      </c>
      <c r="AC172" s="21">
        <f t="shared" si="54"/>
        <v>7700</v>
      </c>
      <c r="AD172" s="13"/>
      <c r="AE172" s="21">
        <f t="shared" si="59"/>
        <v>6500</v>
      </c>
      <c r="AF172" s="21">
        <f t="shared" si="55"/>
        <v>999</v>
      </c>
      <c r="AG172" s="21">
        <v>15</v>
      </c>
      <c r="AH172" s="21">
        <f>MROUND(AF172+AG172+(VLOOKUP((AF172+AG172),[1]PBill!$B$4:$D$13,3,TRUE)),5)</f>
        <v>1025</v>
      </c>
      <c r="AI172" s="21">
        <f>VLOOKUP((((115%*AF172)+AG172)/3),[1]PBill!$B$4:$D$13,3,TRUE)</f>
        <v>0</v>
      </c>
      <c r="AJ172" s="21">
        <f t="shared" si="56"/>
        <v>1163.8499999999999</v>
      </c>
      <c r="AK172" s="21">
        <f t="shared" si="60"/>
        <v>390</v>
      </c>
      <c r="AL172" s="21">
        <f t="shared" si="57"/>
        <v>5500</v>
      </c>
      <c r="AM172" s="22">
        <f t="shared" si="58"/>
        <v>5230</v>
      </c>
      <c r="AN172" s="13"/>
    </row>
    <row r="173" spans="1:40">
      <c r="A173" s="15">
        <v>171</v>
      </c>
      <c r="B173" s="16">
        <v>41487</v>
      </c>
      <c r="C173" s="23" t="s">
        <v>508</v>
      </c>
      <c r="D173" s="17" t="s">
        <v>509</v>
      </c>
      <c r="E173" s="23" t="s">
        <v>370</v>
      </c>
      <c r="F173" s="24" t="s">
        <v>510</v>
      </c>
      <c r="G173" s="24" t="s">
        <v>27</v>
      </c>
      <c r="H173" s="19">
        <v>9599</v>
      </c>
      <c r="I173" s="20">
        <f t="shared" si="43"/>
        <v>9110</v>
      </c>
      <c r="J173" s="13"/>
      <c r="K173" s="21">
        <f t="shared" si="44"/>
        <v>9599</v>
      </c>
      <c r="L173" s="21">
        <f t="shared" si="45"/>
        <v>916.0085724999999</v>
      </c>
      <c r="M173" s="21">
        <v>15</v>
      </c>
      <c r="N173" s="21">
        <f>MROUND(L173+M173+(VLOOKUP((L173+M173),[1]PBill!$B$4:$D$13,3,TRUE)),5)</f>
        <v>930</v>
      </c>
      <c r="O173" s="21">
        <f>VLOOKUP((((115%*L173)+M173)/3),[1]PBill!$B$4:$D$13,3,TRUE)</f>
        <v>0</v>
      </c>
      <c r="P173" s="21">
        <f t="shared" si="46"/>
        <v>1068.4098583749999</v>
      </c>
      <c r="Q173" s="21">
        <f t="shared" si="47"/>
        <v>355</v>
      </c>
      <c r="R173" s="21">
        <f t="shared" si="48"/>
        <v>8599</v>
      </c>
      <c r="S173" s="21">
        <f t="shared" si="49"/>
        <v>8170</v>
      </c>
      <c r="T173" s="13"/>
      <c r="U173" s="21">
        <f t="shared" si="42"/>
        <v>8400</v>
      </c>
      <c r="V173" s="21">
        <f t="shared" si="50"/>
        <v>999</v>
      </c>
      <c r="W173" s="21">
        <v>15</v>
      </c>
      <c r="X173" s="21">
        <f>MROUND(V173+W173+(VLOOKUP((V173+W173),[1]PBill!$B$4:$D$13,3,TRUE)),5)</f>
        <v>1025</v>
      </c>
      <c r="Y173" s="21">
        <f>VLOOKUP((((115%*V173)+W173)/3),[1]PBill!$B$4:$D$13,3,TRUE)</f>
        <v>0</v>
      </c>
      <c r="Z173" s="21">
        <f t="shared" si="51"/>
        <v>1163.8499999999999</v>
      </c>
      <c r="AA173" s="21">
        <f t="shared" si="52"/>
        <v>390</v>
      </c>
      <c r="AB173" s="21">
        <f t="shared" si="53"/>
        <v>7400</v>
      </c>
      <c r="AC173" s="21">
        <f t="shared" si="54"/>
        <v>7030</v>
      </c>
      <c r="AD173" s="13"/>
      <c r="AE173" s="21">
        <f t="shared" si="59"/>
        <v>6000</v>
      </c>
      <c r="AF173" s="21">
        <f t="shared" si="55"/>
        <v>999</v>
      </c>
      <c r="AG173" s="21">
        <v>15</v>
      </c>
      <c r="AH173" s="21">
        <f>MROUND(AF173+AG173+(VLOOKUP((AF173+AG173),[1]PBill!$B$4:$D$13,3,TRUE)),5)</f>
        <v>1025</v>
      </c>
      <c r="AI173" s="21">
        <f>VLOOKUP((((115%*AF173)+AG173)/3),[1]PBill!$B$4:$D$13,3,TRUE)</f>
        <v>0</v>
      </c>
      <c r="AJ173" s="21">
        <f t="shared" si="56"/>
        <v>1163.8499999999999</v>
      </c>
      <c r="AK173" s="21">
        <f t="shared" si="60"/>
        <v>390</v>
      </c>
      <c r="AL173" s="21">
        <f t="shared" si="57"/>
        <v>5000</v>
      </c>
      <c r="AM173" s="22">
        <f t="shared" si="58"/>
        <v>4750</v>
      </c>
      <c r="AN173" s="13"/>
    </row>
    <row r="174" spans="1:40">
      <c r="A174" s="15">
        <v>172</v>
      </c>
      <c r="B174" s="16">
        <v>41518</v>
      </c>
      <c r="C174" s="17" t="s">
        <v>511</v>
      </c>
      <c r="D174" s="18" t="s">
        <v>512</v>
      </c>
      <c r="E174" s="17" t="s">
        <v>370</v>
      </c>
      <c r="F174" s="18" t="s">
        <v>513</v>
      </c>
      <c r="G174" s="18" t="s">
        <v>27</v>
      </c>
      <c r="H174" s="19">
        <v>8699</v>
      </c>
      <c r="I174" s="20">
        <f t="shared" si="43"/>
        <v>8260</v>
      </c>
      <c r="J174" s="13"/>
      <c r="K174" s="21">
        <f t="shared" si="44"/>
        <v>8699</v>
      </c>
      <c r="L174" s="21">
        <f t="shared" si="45"/>
        <v>899</v>
      </c>
      <c r="M174" s="21">
        <v>15</v>
      </c>
      <c r="N174" s="21">
        <f>MROUND(L174+M174+(VLOOKUP((L174+M174),[1]PBill!$B$4:$D$13,3,TRUE)),5)</f>
        <v>915</v>
      </c>
      <c r="O174" s="21">
        <f>VLOOKUP((((115%*L174)+M174)/3),[1]PBill!$B$4:$D$13,3,TRUE)</f>
        <v>0</v>
      </c>
      <c r="P174" s="21">
        <f t="shared" si="46"/>
        <v>1048.8499999999999</v>
      </c>
      <c r="Q174" s="21">
        <f t="shared" si="47"/>
        <v>350</v>
      </c>
      <c r="R174" s="21">
        <f t="shared" si="48"/>
        <v>7699</v>
      </c>
      <c r="S174" s="21">
        <f t="shared" si="49"/>
        <v>7310</v>
      </c>
      <c r="T174" s="13"/>
      <c r="U174" s="21">
        <f t="shared" si="42"/>
        <v>7610</v>
      </c>
      <c r="V174" s="21">
        <f t="shared" si="50"/>
        <v>999</v>
      </c>
      <c r="W174" s="21">
        <v>15</v>
      </c>
      <c r="X174" s="21">
        <f>MROUND(V174+W174+(VLOOKUP((V174+W174),[1]PBill!$B$4:$D$13,3,TRUE)),5)</f>
        <v>1025</v>
      </c>
      <c r="Y174" s="21">
        <f>VLOOKUP((((115%*V174)+W174)/3),[1]PBill!$B$4:$D$13,3,TRUE)</f>
        <v>0</v>
      </c>
      <c r="Z174" s="21">
        <f t="shared" si="51"/>
        <v>1163.8499999999999</v>
      </c>
      <c r="AA174" s="21">
        <f t="shared" si="52"/>
        <v>390</v>
      </c>
      <c r="AB174" s="21">
        <f t="shared" si="53"/>
        <v>6610</v>
      </c>
      <c r="AC174" s="21">
        <f t="shared" si="54"/>
        <v>6280</v>
      </c>
      <c r="AD174" s="13"/>
      <c r="AE174" s="21">
        <f t="shared" si="59"/>
        <v>5440</v>
      </c>
      <c r="AF174" s="21">
        <f t="shared" si="55"/>
        <v>999</v>
      </c>
      <c r="AG174" s="21">
        <v>15</v>
      </c>
      <c r="AH174" s="21">
        <f>MROUND(AF174+AG174+(VLOOKUP((AF174+AG174),[1]PBill!$B$4:$D$13,3,TRUE)),5)</f>
        <v>1025</v>
      </c>
      <c r="AI174" s="21">
        <f>VLOOKUP((((115%*AF174)+AG174)/3),[1]PBill!$B$4:$D$13,3,TRUE)</f>
        <v>0</v>
      </c>
      <c r="AJ174" s="21">
        <f t="shared" si="56"/>
        <v>1163.8499999999999</v>
      </c>
      <c r="AK174" s="21">
        <f t="shared" si="60"/>
        <v>390</v>
      </c>
      <c r="AL174" s="21">
        <f t="shared" si="57"/>
        <v>4440</v>
      </c>
      <c r="AM174" s="22">
        <f t="shared" si="58"/>
        <v>4220</v>
      </c>
      <c r="AN174" s="13"/>
    </row>
    <row r="175" spans="1:40">
      <c r="A175" s="15">
        <v>173</v>
      </c>
      <c r="B175" s="16">
        <v>41487</v>
      </c>
      <c r="C175" s="23" t="s">
        <v>514</v>
      </c>
      <c r="D175" s="17" t="s">
        <v>515</v>
      </c>
      <c r="E175" s="23" t="s">
        <v>370</v>
      </c>
      <c r="F175" s="24" t="s">
        <v>516</v>
      </c>
      <c r="G175" s="24" t="s">
        <v>88</v>
      </c>
      <c r="H175" s="19">
        <v>43999</v>
      </c>
      <c r="I175" s="20">
        <f t="shared" si="43"/>
        <v>41790</v>
      </c>
      <c r="J175" s="13"/>
      <c r="K175" s="21">
        <f t="shared" si="44"/>
        <v>43999</v>
      </c>
      <c r="L175" s="21">
        <f t="shared" si="45"/>
        <v>4198.7145724999991</v>
      </c>
      <c r="M175" s="21">
        <v>15</v>
      </c>
      <c r="N175" s="21">
        <f>MROUND(L175+M175+(VLOOKUP((L175+M175),[1]PBill!$B$4:$D$13,3,TRUE)),5)</f>
        <v>4245</v>
      </c>
      <c r="O175" s="21">
        <f>VLOOKUP((((115%*L175)+M175)/3),[1]PBill!$B$4:$D$13,3,TRUE)</f>
        <v>11</v>
      </c>
      <c r="P175" s="21">
        <f t="shared" si="46"/>
        <v>4876.5217583749982</v>
      </c>
      <c r="Q175" s="21">
        <f t="shared" si="47"/>
        <v>1625</v>
      </c>
      <c r="R175" s="21">
        <f t="shared" si="48"/>
        <v>39599.1</v>
      </c>
      <c r="S175" s="21">
        <f t="shared" si="49"/>
        <v>37620</v>
      </c>
      <c r="T175" s="13"/>
      <c r="U175" s="21">
        <f t="shared" si="42"/>
        <v>38500</v>
      </c>
      <c r="V175" s="21">
        <f t="shared" si="50"/>
        <v>3867.3249999999998</v>
      </c>
      <c r="W175" s="21">
        <v>15</v>
      </c>
      <c r="X175" s="21">
        <f>MROUND(V175+W175+(VLOOKUP((V175+W175),[1]PBill!$B$4:$D$13,3,TRUE)),5)</f>
        <v>3915</v>
      </c>
      <c r="Y175" s="21">
        <f>VLOOKUP((((115%*V175)+W175)/3),[1]PBill!$B$4:$D$13,3,TRUE)</f>
        <v>11</v>
      </c>
      <c r="Z175" s="21">
        <f t="shared" si="51"/>
        <v>4495.423749999999</v>
      </c>
      <c r="AA175" s="21">
        <f t="shared" si="52"/>
        <v>1500</v>
      </c>
      <c r="AB175" s="21">
        <f t="shared" si="53"/>
        <v>34650</v>
      </c>
      <c r="AC175" s="21">
        <f t="shared" si="54"/>
        <v>32920</v>
      </c>
      <c r="AD175" s="13"/>
      <c r="AE175" s="21">
        <f t="shared" si="59"/>
        <v>27500</v>
      </c>
      <c r="AF175" s="21">
        <f t="shared" si="55"/>
        <v>2762.375</v>
      </c>
      <c r="AG175" s="21">
        <v>15</v>
      </c>
      <c r="AH175" s="21">
        <f>MROUND(AF175+AG175+(VLOOKUP((AF175+AG175),[1]PBill!$B$4:$D$13,3,TRUE)),5)</f>
        <v>2810</v>
      </c>
      <c r="AI175" s="21">
        <f>VLOOKUP((((115%*AF175)+AG175)/3),[1]PBill!$B$4:$D$13,3,TRUE)</f>
        <v>11</v>
      </c>
      <c r="AJ175" s="21">
        <f t="shared" si="56"/>
        <v>3224.7312499999998</v>
      </c>
      <c r="AK175" s="21">
        <f t="shared" si="60"/>
        <v>1075</v>
      </c>
      <c r="AL175" s="21">
        <f t="shared" si="57"/>
        <v>24750</v>
      </c>
      <c r="AM175" s="22">
        <f t="shared" si="58"/>
        <v>23510</v>
      </c>
      <c r="AN175" s="13"/>
    </row>
    <row r="176" spans="1:40">
      <c r="A176" s="15">
        <v>174</v>
      </c>
      <c r="B176" s="16">
        <v>41487</v>
      </c>
      <c r="C176" s="23" t="s">
        <v>517</v>
      </c>
      <c r="D176" s="24" t="s">
        <v>518</v>
      </c>
      <c r="E176" s="23" t="s">
        <v>370</v>
      </c>
      <c r="F176" s="24" t="s">
        <v>519</v>
      </c>
      <c r="G176" s="24" t="s">
        <v>27</v>
      </c>
      <c r="H176" s="19">
        <v>6899</v>
      </c>
      <c r="I176" s="20">
        <f t="shared" si="43"/>
        <v>6550</v>
      </c>
      <c r="J176" s="13"/>
      <c r="K176" s="21">
        <f t="shared" si="44"/>
        <v>6899</v>
      </c>
      <c r="L176" s="21">
        <f t="shared" si="45"/>
        <v>899</v>
      </c>
      <c r="M176" s="21">
        <v>15</v>
      </c>
      <c r="N176" s="21">
        <f>MROUND(L176+M176+(VLOOKUP((L176+M176),[1]PBill!$B$4:$D$13,3,TRUE)),5)</f>
        <v>915</v>
      </c>
      <c r="O176" s="21">
        <f>VLOOKUP((((115%*L176)+M176)/3),[1]PBill!$B$4:$D$13,3,TRUE)</f>
        <v>0</v>
      </c>
      <c r="P176" s="21">
        <f t="shared" si="46"/>
        <v>1048.8499999999999</v>
      </c>
      <c r="Q176" s="21">
        <f t="shared" si="47"/>
        <v>350</v>
      </c>
      <c r="R176" s="21">
        <f t="shared" si="48"/>
        <v>5899</v>
      </c>
      <c r="S176" s="21">
        <f t="shared" si="49"/>
        <v>5600</v>
      </c>
      <c r="T176" s="13"/>
      <c r="U176" s="21">
        <f t="shared" si="42"/>
        <v>6040</v>
      </c>
      <c r="V176" s="21">
        <f t="shared" si="50"/>
        <v>999</v>
      </c>
      <c r="W176" s="21">
        <v>15</v>
      </c>
      <c r="X176" s="21">
        <f>MROUND(V176+W176+(VLOOKUP((V176+W176),[1]PBill!$B$4:$D$13,3,TRUE)),5)</f>
        <v>1025</v>
      </c>
      <c r="Y176" s="21">
        <f>VLOOKUP((((115%*V176)+W176)/3),[1]PBill!$B$4:$D$13,3,TRUE)</f>
        <v>0</v>
      </c>
      <c r="Z176" s="21">
        <f t="shared" si="51"/>
        <v>1163.8499999999999</v>
      </c>
      <c r="AA176" s="21">
        <f t="shared" si="52"/>
        <v>390</v>
      </c>
      <c r="AB176" s="21">
        <f t="shared" si="53"/>
        <v>5040</v>
      </c>
      <c r="AC176" s="21">
        <f t="shared" si="54"/>
        <v>4790</v>
      </c>
      <c r="AD176" s="13"/>
      <c r="AE176" s="21">
        <f t="shared" si="59"/>
        <v>4310</v>
      </c>
      <c r="AF176" s="21">
        <f t="shared" si="55"/>
        <v>999</v>
      </c>
      <c r="AG176" s="21">
        <v>15</v>
      </c>
      <c r="AH176" s="21">
        <f>MROUND(AF176+AG176+(VLOOKUP((AF176+AG176),[1]PBill!$B$4:$D$13,3,TRUE)),5)</f>
        <v>1025</v>
      </c>
      <c r="AI176" s="21">
        <f>VLOOKUP((((115%*AF176)+AG176)/3),[1]PBill!$B$4:$D$13,3,TRUE)</f>
        <v>0</v>
      </c>
      <c r="AJ176" s="21">
        <f t="shared" si="56"/>
        <v>1163.8499999999999</v>
      </c>
      <c r="AK176" s="21">
        <f t="shared" si="60"/>
        <v>390</v>
      </c>
      <c r="AL176" s="21">
        <f t="shared" si="57"/>
        <v>3310</v>
      </c>
      <c r="AM176" s="22">
        <f t="shared" si="58"/>
        <v>3140</v>
      </c>
      <c r="AN176" s="13"/>
    </row>
    <row r="177" spans="1:40">
      <c r="A177" s="15">
        <v>175</v>
      </c>
      <c r="B177" s="16">
        <v>41487</v>
      </c>
      <c r="C177" s="23" t="s">
        <v>520</v>
      </c>
      <c r="D177" s="24" t="s">
        <v>521</v>
      </c>
      <c r="E177" s="23" t="s">
        <v>370</v>
      </c>
      <c r="F177" s="24" t="s">
        <v>522</v>
      </c>
      <c r="G177" s="24" t="s">
        <v>27</v>
      </c>
      <c r="H177" s="19">
        <v>4350</v>
      </c>
      <c r="I177" s="20">
        <f t="shared" si="43"/>
        <v>4130</v>
      </c>
      <c r="J177" s="13"/>
      <c r="K177" s="21">
        <f t="shared" si="44"/>
        <v>4350</v>
      </c>
      <c r="L177" s="21">
        <f t="shared" si="45"/>
        <v>899</v>
      </c>
      <c r="M177" s="21">
        <v>15</v>
      </c>
      <c r="N177" s="21">
        <f>MROUND(L177+M177+(VLOOKUP((L177+M177),[1]PBill!$B$4:$D$13,3,TRUE)),5)</f>
        <v>915</v>
      </c>
      <c r="O177" s="21">
        <f>VLOOKUP((((115%*L177)+M177)/3),[1]PBill!$B$4:$D$13,3,TRUE)</f>
        <v>0</v>
      </c>
      <c r="P177" s="21">
        <f t="shared" si="46"/>
        <v>1048.8499999999999</v>
      </c>
      <c r="Q177" s="21">
        <f t="shared" si="47"/>
        <v>350</v>
      </c>
      <c r="R177" s="21">
        <f t="shared" si="48"/>
        <v>3350</v>
      </c>
      <c r="S177" s="21">
        <f t="shared" si="49"/>
        <v>3180</v>
      </c>
      <c r="T177" s="13"/>
      <c r="U177" s="21">
        <f t="shared" si="42"/>
        <v>3810</v>
      </c>
      <c r="V177" s="21">
        <f t="shared" si="50"/>
        <v>999</v>
      </c>
      <c r="W177" s="21">
        <v>15</v>
      </c>
      <c r="X177" s="21">
        <f>MROUND(V177+W177+(VLOOKUP((V177+W177),[1]PBill!$B$4:$D$13,3,TRUE)),5)</f>
        <v>1025</v>
      </c>
      <c r="Y177" s="21">
        <f>VLOOKUP((((115%*V177)+W177)/3),[1]PBill!$B$4:$D$13,3,TRUE)</f>
        <v>0</v>
      </c>
      <c r="Z177" s="21">
        <f t="shared" si="51"/>
        <v>1163.8499999999999</v>
      </c>
      <c r="AA177" s="21">
        <f t="shared" si="52"/>
        <v>390</v>
      </c>
      <c r="AB177" s="21">
        <f t="shared" si="53"/>
        <v>2810</v>
      </c>
      <c r="AC177" s="21">
        <f t="shared" si="54"/>
        <v>2670</v>
      </c>
      <c r="AD177" s="13"/>
      <c r="AE177" s="21">
        <f t="shared" si="59"/>
        <v>2720</v>
      </c>
      <c r="AF177" s="21">
        <f t="shared" si="55"/>
        <v>999</v>
      </c>
      <c r="AG177" s="21">
        <v>15</v>
      </c>
      <c r="AH177" s="21">
        <f>MROUND(AF177+AG177+(VLOOKUP((AF177+AG177),[1]PBill!$B$4:$D$13,3,TRUE)),5)</f>
        <v>1025</v>
      </c>
      <c r="AI177" s="21">
        <f>VLOOKUP((((115%*AF177)+AG177)/3),[1]PBill!$B$4:$D$13,3,TRUE)</f>
        <v>0</v>
      </c>
      <c r="AJ177" s="21">
        <f t="shared" si="56"/>
        <v>1163.8499999999999</v>
      </c>
      <c r="AK177" s="21">
        <f t="shared" si="60"/>
        <v>390</v>
      </c>
      <c r="AL177" s="21">
        <f t="shared" si="57"/>
        <v>1720</v>
      </c>
      <c r="AM177" s="22">
        <f t="shared" si="58"/>
        <v>1630</v>
      </c>
      <c r="AN177" s="13"/>
    </row>
    <row r="178" spans="1:40">
      <c r="A178" s="15">
        <v>176</v>
      </c>
      <c r="B178" s="16">
        <v>41518</v>
      </c>
      <c r="C178" s="17" t="s">
        <v>523</v>
      </c>
      <c r="D178" s="18" t="s">
        <v>524</v>
      </c>
      <c r="E178" s="17" t="s">
        <v>370</v>
      </c>
      <c r="F178" s="18" t="s">
        <v>525</v>
      </c>
      <c r="G178" s="18" t="s">
        <v>27</v>
      </c>
      <c r="H178" s="19">
        <v>19699</v>
      </c>
      <c r="I178" s="20">
        <f t="shared" si="43"/>
        <v>18710</v>
      </c>
      <c r="J178" s="13"/>
      <c r="K178" s="21">
        <f t="shared" si="44"/>
        <v>19699</v>
      </c>
      <c r="L178" s="21">
        <f t="shared" si="45"/>
        <v>1879.8263224999998</v>
      </c>
      <c r="M178" s="21">
        <v>15</v>
      </c>
      <c r="N178" s="21">
        <f>MROUND(L178+M178+(VLOOKUP((L178+M178),[1]PBill!$B$4:$D$13,3,TRUE)),5)</f>
        <v>1905</v>
      </c>
      <c r="O178" s="21">
        <f>VLOOKUP((((115%*L178)+M178)/3),[1]PBill!$B$4:$D$13,3,TRUE)</f>
        <v>0</v>
      </c>
      <c r="P178" s="21">
        <f t="shared" si="46"/>
        <v>2176.8002708749996</v>
      </c>
      <c r="Q178" s="21">
        <f t="shared" si="47"/>
        <v>725</v>
      </c>
      <c r="R178" s="21">
        <f t="shared" si="48"/>
        <v>17729.100000000002</v>
      </c>
      <c r="S178" s="21">
        <f t="shared" si="49"/>
        <v>16840</v>
      </c>
      <c r="T178" s="13"/>
      <c r="U178" s="21">
        <f t="shared" si="42"/>
        <v>17240</v>
      </c>
      <c r="V178" s="21">
        <f t="shared" si="50"/>
        <v>1731.7579999999998</v>
      </c>
      <c r="W178" s="21">
        <v>15</v>
      </c>
      <c r="X178" s="21">
        <f>MROUND(V178+W178+(VLOOKUP((V178+W178),[1]PBill!$B$4:$D$13,3,TRUE)),5)</f>
        <v>1760</v>
      </c>
      <c r="Y178" s="21">
        <f>VLOOKUP((((115%*V178)+W178)/3),[1]PBill!$B$4:$D$13,3,TRUE)</f>
        <v>0</v>
      </c>
      <c r="Z178" s="21">
        <f t="shared" si="51"/>
        <v>2006.5216999999996</v>
      </c>
      <c r="AA178" s="21">
        <f t="shared" si="52"/>
        <v>670</v>
      </c>
      <c r="AB178" s="21">
        <f t="shared" si="53"/>
        <v>15520</v>
      </c>
      <c r="AC178" s="21">
        <f t="shared" si="54"/>
        <v>14740</v>
      </c>
      <c r="AD178" s="13"/>
      <c r="AE178" s="21">
        <f t="shared" si="59"/>
        <v>12310</v>
      </c>
      <c r="AF178" s="21">
        <f t="shared" si="55"/>
        <v>1236.5394999999999</v>
      </c>
      <c r="AG178" s="21">
        <v>15</v>
      </c>
      <c r="AH178" s="21">
        <f>MROUND(AF178+AG178+(VLOOKUP((AF178+AG178),[1]PBill!$B$4:$D$13,3,TRUE)),5)</f>
        <v>1265</v>
      </c>
      <c r="AI178" s="21">
        <f>VLOOKUP((((115%*AF178)+AG178)/3),[1]PBill!$B$4:$D$13,3,TRUE)</f>
        <v>0</v>
      </c>
      <c r="AJ178" s="21">
        <f t="shared" si="56"/>
        <v>1437.0204249999997</v>
      </c>
      <c r="AK178" s="21">
        <f t="shared" si="60"/>
        <v>480</v>
      </c>
      <c r="AL178" s="21">
        <f t="shared" si="57"/>
        <v>11080</v>
      </c>
      <c r="AM178" s="22">
        <f t="shared" si="58"/>
        <v>10530</v>
      </c>
      <c r="AN178" s="13"/>
    </row>
    <row r="179" spans="1:40">
      <c r="A179" s="15">
        <v>177</v>
      </c>
      <c r="B179" s="16">
        <v>41487</v>
      </c>
      <c r="C179" s="23" t="s">
        <v>526</v>
      </c>
      <c r="D179" s="24" t="s">
        <v>527</v>
      </c>
      <c r="E179" s="23" t="s">
        <v>370</v>
      </c>
      <c r="F179" s="24" t="s">
        <v>528</v>
      </c>
      <c r="G179" s="24" t="s">
        <v>27</v>
      </c>
      <c r="H179" s="19">
        <v>11499</v>
      </c>
      <c r="I179" s="20">
        <f t="shared" si="43"/>
        <v>10920</v>
      </c>
      <c r="J179" s="13"/>
      <c r="K179" s="21">
        <f t="shared" si="44"/>
        <v>11499</v>
      </c>
      <c r="L179" s="21">
        <f t="shared" si="45"/>
        <v>1097.3208224999998</v>
      </c>
      <c r="M179" s="21">
        <v>15</v>
      </c>
      <c r="N179" s="21">
        <f>MROUND(L179+M179+(VLOOKUP((L179+M179),[1]PBill!$B$4:$D$13,3,TRUE)),5)</f>
        <v>1125</v>
      </c>
      <c r="O179" s="21">
        <f>VLOOKUP((((115%*L179)+M179)/3),[1]PBill!$B$4:$D$13,3,TRUE)</f>
        <v>0</v>
      </c>
      <c r="P179" s="21">
        <f t="shared" si="46"/>
        <v>1276.9189458749997</v>
      </c>
      <c r="Q179" s="21">
        <f t="shared" si="47"/>
        <v>425</v>
      </c>
      <c r="R179" s="21">
        <f t="shared" si="48"/>
        <v>10349.1</v>
      </c>
      <c r="S179" s="21">
        <f t="shared" si="49"/>
        <v>9830</v>
      </c>
      <c r="T179" s="13"/>
      <c r="U179" s="21">
        <f t="shared" si="42"/>
        <v>10060</v>
      </c>
      <c r="V179" s="21">
        <f t="shared" si="50"/>
        <v>1010.5269999999999</v>
      </c>
      <c r="W179" s="21">
        <v>15</v>
      </c>
      <c r="X179" s="21">
        <f>MROUND(V179+W179+(VLOOKUP((V179+W179),[1]PBill!$B$4:$D$13,3,TRUE)),5)</f>
        <v>1035</v>
      </c>
      <c r="Y179" s="21">
        <f>VLOOKUP((((115%*V179)+W179)/3),[1]PBill!$B$4:$D$13,3,TRUE)</f>
        <v>0</v>
      </c>
      <c r="Z179" s="21">
        <f t="shared" si="51"/>
        <v>1177.1060499999999</v>
      </c>
      <c r="AA179" s="21">
        <f t="shared" si="52"/>
        <v>390</v>
      </c>
      <c r="AB179" s="21">
        <f t="shared" si="53"/>
        <v>9050</v>
      </c>
      <c r="AC179" s="21">
        <f t="shared" si="54"/>
        <v>8600</v>
      </c>
      <c r="AD179" s="13"/>
      <c r="AE179" s="21">
        <f t="shared" si="59"/>
        <v>7190</v>
      </c>
      <c r="AF179" s="21">
        <f t="shared" si="55"/>
        <v>999</v>
      </c>
      <c r="AG179" s="21">
        <v>15</v>
      </c>
      <c r="AH179" s="21">
        <f>MROUND(AF179+AG179+(VLOOKUP((AF179+AG179),[1]PBill!$B$4:$D$13,3,TRUE)),5)</f>
        <v>1025</v>
      </c>
      <c r="AI179" s="21">
        <f>VLOOKUP((((115%*AF179)+AG179)/3),[1]PBill!$B$4:$D$13,3,TRUE)</f>
        <v>0</v>
      </c>
      <c r="AJ179" s="21">
        <f t="shared" si="56"/>
        <v>1163.8499999999999</v>
      </c>
      <c r="AK179" s="21">
        <f t="shared" si="60"/>
        <v>390</v>
      </c>
      <c r="AL179" s="21">
        <f t="shared" si="57"/>
        <v>6190</v>
      </c>
      <c r="AM179" s="22">
        <f t="shared" si="58"/>
        <v>5880</v>
      </c>
      <c r="AN179" s="13"/>
    </row>
    <row r="180" spans="1:40">
      <c r="A180" s="15">
        <v>178</v>
      </c>
      <c r="B180" s="16">
        <v>41548</v>
      </c>
      <c r="C180" s="23" t="s">
        <v>529</v>
      </c>
      <c r="D180" s="24" t="s">
        <v>530</v>
      </c>
      <c r="E180" s="23" t="s">
        <v>370</v>
      </c>
      <c r="F180" s="24" t="s">
        <v>531</v>
      </c>
      <c r="G180" s="24" t="s">
        <v>27</v>
      </c>
      <c r="H180" s="19">
        <v>2150</v>
      </c>
      <c r="I180" s="20">
        <f>FLOOR((H180*0.95),10)</f>
        <v>2040</v>
      </c>
      <c r="J180" s="13"/>
      <c r="K180" s="21">
        <f>H180</f>
        <v>2150</v>
      </c>
      <c r="L180" s="21">
        <f t="shared" si="45"/>
        <v>899</v>
      </c>
      <c r="M180" s="21">
        <v>15</v>
      </c>
      <c r="N180" s="21">
        <f>L180+M180+(VLOOKUP((L180+M180),[1]PBill!$B$4:$D$13,3,TRUE))</f>
        <v>914</v>
      </c>
      <c r="O180" s="21">
        <f>VLOOKUP((((115%*L180)+M180)/3),[1]PBill!$B$4:$D$13,3,TRUE)</f>
        <v>0</v>
      </c>
      <c r="P180" s="21">
        <f>(115%*L180)+M180+(3*O180)</f>
        <v>1048.8499999999999</v>
      </c>
      <c r="Q180" s="21">
        <f>P180/3</f>
        <v>349.61666666666662</v>
      </c>
      <c r="R180" s="21">
        <f>MIN((K180-1000),(K180*0.9))</f>
        <v>1150</v>
      </c>
      <c r="S180" s="21">
        <f>MROUND((95%*R180),10)</f>
        <v>1090</v>
      </c>
      <c r="T180" s="13"/>
      <c r="U180" s="21">
        <f t="shared" si="42"/>
        <v>1880</v>
      </c>
      <c r="V180" s="21">
        <f t="shared" si="50"/>
        <v>999</v>
      </c>
      <c r="W180" s="21">
        <v>15</v>
      </c>
      <c r="X180" s="21">
        <f>V180+W180+(VLOOKUP(V180,[1]PBill!$B$4:$D$13,3,TRUE))</f>
        <v>1014</v>
      </c>
      <c r="Y180" s="21">
        <f>VLOOKUP((((115%*V180)+W180)/3),[1]PBill!$B$4:$D$13,3,TRUE)</f>
        <v>0</v>
      </c>
      <c r="Z180" s="21">
        <f>(115%*V180)+W180+(3*Y180)</f>
        <v>1163.8499999999999</v>
      </c>
      <c r="AA180" s="21">
        <f>Z180/3</f>
        <v>387.95</v>
      </c>
      <c r="AB180" s="21">
        <f>MROUND((MIN((U180-1000),(U180*0.9))),10)</f>
        <v>880</v>
      </c>
      <c r="AC180" s="21">
        <f>MROUND((95%*AB180),10)</f>
        <v>840</v>
      </c>
      <c r="AD180" s="13"/>
      <c r="AE180" s="21">
        <f t="shared" si="59"/>
        <v>1340</v>
      </c>
      <c r="AF180" s="21">
        <f t="shared" si="55"/>
        <v>999</v>
      </c>
      <c r="AG180" s="21">
        <v>15</v>
      </c>
      <c r="AH180" s="21">
        <f>AF180+AG180+(VLOOKUP((AF180+AG180),[1]PBill!$B$4:$D$13,3,TRUE))</f>
        <v>1025</v>
      </c>
      <c r="AI180" s="21">
        <f>VLOOKUP((((115%*AF180)+AG180)/3),[1]PBill!$B$4:$D$13,3,TRUE)</f>
        <v>0</v>
      </c>
      <c r="AJ180" s="21">
        <f>(115%*AF180)+AG180+(3*AI180)</f>
        <v>1163.8499999999999</v>
      </c>
      <c r="AK180" s="21">
        <f>AJ180/3</f>
        <v>387.95</v>
      </c>
      <c r="AL180" s="21">
        <f>MROUND((MIN((AE180-1000),(AE180*0.9))),10)</f>
        <v>340</v>
      </c>
      <c r="AM180" s="22">
        <f>MROUND((95%*AL180),10)</f>
        <v>320</v>
      </c>
      <c r="AN180" s="13"/>
    </row>
    <row r="181" spans="1:40">
      <c r="A181" s="15">
        <v>179</v>
      </c>
      <c r="B181" s="16">
        <v>41548</v>
      </c>
      <c r="C181" s="17" t="s">
        <v>532</v>
      </c>
      <c r="D181" s="18" t="s">
        <v>533</v>
      </c>
      <c r="E181" s="17" t="s">
        <v>370</v>
      </c>
      <c r="F181" s="18" t="s">
        <v>534</v>
      </c>
      <c r="G181" s="18" t="s">
        <v>27</v>
      </c>
      <c r="H181" s="19">
        <v>2599</v>
      </c>
      <c r="I181" s="20">
        <f>FLOOR((H181*0.95),10)</f>
        <v>2460</v>
      </c>
      <c r="J181" s="13"/>
      <c r="K181" s="21">
        <f>H181</f>
        <v>2599</v>
      </c>
      <c r="L181" s="21">
        <f t="shared" si="45"/>
        <v>899</v>
      </c>
      <c r="M181" s="21">
        <v>15</v>
      </c>
      <c r="N181" s="21">
        <f>L181+M181+(VLOOKUP((L181+M181),[1]PBill!$B$4:$D$13,3,TRUE))</f>
        <v>914</v>
      </c>
      <c r="O181" s="21">
        <f>VLOOKUP((((115%*L181)+M181)/3),[1]PBill!$B$4:$D$13,3,TRUE)</f>
        <v>0</v>
      </c>
      <c r="P181" s="21">
        <f>(115%*L181)+M181+(3*O181)</f>
        <v>1048.8499999999999</v>
      </c>
      <c r="Q181" s="21">
        <f>P181/3</f>
        <v>349.61666666666662</v>
      </c>
      <c r="R181" s="21">
        <f>MIN((K181-1000),(K181*0.9))</f>
        <v>1599</v>
      </c>
      <c r="S181" s="21">
        <f>MROUND((95%*R181),10)</f>
        <v>1520</v>
      </c>
      <c r="T181" s="13"/>
      <c r="U181" s="21">
        <f t="shared" si="42"/>
        <v>2270</v>
      </c>
      <c r="V181" s="21">
        <f t="shared" si="50"/>
        <v>999</v>
      </c>
      <c r="W181" s="21">
        <v>15</v>
      </c>
      <c r="X181" s="21">
        <f>V181+W181+(VLOOKUP((V181+W181),[1]PBill!$B$4:$D$13,3,TRUE))</f>
        <v>1025</v>
      </c>
      <c r="Y181" s="21">
        <f>VLOOKUP((((115%*V181)+W181)/3),[1]PBill!$B$4:$D$13,3,TRUE)</f>
        <v>0</v>
      </c>
      <c r="Z181" s="21">
        <f>(115%*V181)+W181+(3*Y181)</f>
        <v>1163.8499999999999</v>
      </c>
      <c r="AA181" s="21">
        <f>Z181/3</f>
        <v>387.95</v>
      </c>
      <c r="AB181" s="21">
        <f>MROUND((MIN((U181-1000),(U181*0.9))),10)</f>
        <v>1270</v>
      </c>
      <c r="AC181" s="21">
        <f>MROUND((95%*AB181),10)</f>
        <v>1210</v>
      </c>
      <c r="AD181" s="13"/>
      <c r="AE181" s="21">
        <f t="shared" si="59"/>
        <v>1620</v>
      </c>
      <c r="AF181" s="21">
        <f t="shared" si="55"/>
        <v>999</v>
      </c>
      <c r="AG181" s="21">
        <v>15</v>
      </c>
      <c r="AH181" s="21">
        <f>AF181+AG181+(VLOOKUP((AF181+AG181),[1]PBill!$B$4:$D$13,3,TRUE))</f>
        <v>1025</v>
      </c>
      <c r="AI181" s="21">
        <f>VLOOKUP((((115%*AF181)+AG181)/3),[1]PBill!$B$4:$D$13,3,TRUE)</f>
        <v>0</v>
      </c>
      <c r="AJ181" s="21">
        <f>(115%*AF181)+AG181+(3*AI181)</f>
        <v>1163.8499999999999</v>
      </c>
      <c r="AK181" s="21">
        <f>AJ181/3</f>
        <v>387.95</v>
      </c>
      <c r="AL181" s="21">
        <f>MROUND((MIN((AE181-1000),(AE181*0.9))),10)</f>
        <v>620</v>
      </c>
      <c r="AM181" s="22">
        <f>MROUND((95%*AL181),10)</f>
        <v>590</v>
      </c>
      <c r="AN181" s="13"/>
    </row>
    <row r="182" spans="1:40">
      <c r="A182" s="15">
        <v>180</v>
      </c>
      <c r="B182" s="16">
        <v>41518</v>
      </c>
      <c r="C182" s="17" t="s">
        <v>535</v>
      </c>
      <c r="D182" s="18" t="s">
        <v>536</v>
      </c>
      <c r="E182" s="17" t="s">
        <v>537</v>
      </c>
      <c r="F182" s="18" t="s">
        <v>538</v>
      </c>
      <c r="G182" s="18" t="s">
        <v>27</v>
      </c>
      <c r="H182" s="19">
        <v>39999</v>
      </c>
      <c r="I182" s="20">
        <f t="shared" si="43"/>
        <v>37990</v>
      </c>
      <c r="J182" s="13"/>
      <c r="K182" s="21">
        <f t="shared" si="44"/>
        <v>39999</v>
      </c>
      <c r="L182" s="21">
        <f t="shared" si="45"/>
        <v>3817.0045725</v>
      </c>
      <c r="M182" s="21">
        <v>15</v>
      </c>
      <c r="N182" s="21">
        <f>MROUND(L182+M182+(VLOOKUP((L182+M182),[1]PBill!$B$4:$D$13,3,TRUE)),5)</f>
        <v>3865</v>
      </c>
      <c r="O182" s="21">
        <f>VLOOKUP((((115%*L182)+M182)/3),[1]PBill!$B$4:$D$13,3,TRUE)</f>
        <v>11</v>
      </c>
      <c r="P182" s="21">
        <f t="shared" si="46"/>
        <v>4437.5552583749995</v>
      </c>
      <c r="Q182" s="21">
        <f t="shared" si="47"/>
        <v>1480</v>
      </c>
      <c r="R182" s="21">
        <f t="shared" si="48"/>
        <v>35999.1</v>
      </c>
      <c r="S182" s="21">
        <f t="shared" si="49"/>
        <v>34200</v>
      </c>
      <c r="T182" s="13"/>
      <c r="U182" s="21">
        <f t="shared" si="42"/>
        <v>35000</v>
      </c>
      <c r="V182" s="21">
        <f t="shared" si="50"/>
        <v>3515.75</v>
      </c>
      <c r="W182" s="21">
        <v>15</v>
      </c>
      <c r="X182" s="21">
        <f>MROUND(V182+W182+(VLOOKUP((V182+W182),[1]PBill!$B$4:$D$13,3,TRUE)),5)</f>
        <v>3565</v>
      </c>
      <c r="Y182" s="21">
        <f>VLOOKUP((((115%*V182)+W182)/3),[1]PBill!$B$4:$D$13,3,TRUE)</f>
        <v>11</v>
      </c>
      <c r="Z182" s="21">
        <f t="shared" si="51"/>
        <v>4091.1124999999997</v>
      </c>
      <c r="AA182" s="21">
        <f t="shared" si="52"/>
        <v>1365</v>
      </c>
      <c r="AB182" s="21">
        <f t="shared" si="53"/>
        <v>31500</v>
      </c>
      <c r="AC182" s="21">
        <f t="shared" si="54"/>
        <v>29930</v>
      </c>
      <c r="AD182" s="13"/>
      <c r="AE182" s="21">
        <f t="shared" si="59"/>
        <v>25000</v>
      </c>
      <c r="AF182" s="21">
        <f t="shared" si="55"/>
        <v>2511.25</v>
      </c>
      <c r="AG182" s="21">
        <v>15</v>
      </c>
      <c r="AH182" s="21">
        <f>MROUND(AF182+AG182+(VLOOKUP((AF182+AG182),[1]PBill!$B$4:$D$13,3,TRUE)),5)</f>
        <v>2560</v>
      </c>
      <c r="AI182" s="21">
        <f>VLOOKUP((((115%*AF182)+AG182)/3),[1]PBill!$B$4:$D$13,3,TRUE)</f>
        <v>0</v>
      </c>
      <c r="AJ182" s="21">
        <f t="shared" si="56"/>
        <v>2902.9375</v>
      </c>
      <c r="AK182" s="21">
        <f t="shared" si="60"/>
        <v>970</v>
      </c>
      <c r="AL182" s="21">
        <f t="shared" si="57"/>
        <v>22500</v>
      </c>
      <c r="AM182" s="22">
        <f t="shared" si="58"/>
        <v>21380</v>
      </c>
      <c r="AN182" s="13"/>
    </row>
    <row r="183" spans="1:40">
      <c r="A183" s="15">
        <v>181</v>
      </c>
      <c r="B183" s="16">
        <v>41518</v>
      </c>
      <c r="C183" s="17" t="s">
        <v>539</v>
      </c>
      <c r="D183" s="18" t="s">
        <v>540</v>
      </c>
      <c r="E183" s="17" t="s">
        <v>537</v>
      </c>
      <c r="F183" s="18" t="s">
        <v>541</v>
      </c>
      <c r="G183" s="18" t="s">
        <v>27</v>
      </c>
      <c r="H183" s="19">
        <v>22999</v>
      </c>
      <c r="I183" s="20">
        <f t="shared" si="43"/>
        <v>21840</v>
      </c>
      <c r="J183" s="13"/>
      <c r="K183" s="21">
        <f t="shared" si="44"/>
        <v>22999</v>
      </c>
      <c r="L183" s="21">
        <f t="shared" si="45"/>
        <v>2194.7370725000001</v>
      </c>
      <c r="M183" s="21">
        <v>15</v>
      </c>
      <c r="N183" s="21">
        <f>MROUND(L183+M183+(VLOOKUP((L183+M183),[1]PBill!$B$4:$D$13,3,TRUE)),5)</f>
        <v>2220</v>
      </c>
      <c r="O183" s="21">
        <f>VLOOKUP((((115%*L183)+M183)/3),[1]PBill!$B$4:$D$13,3,TRUE)</f>
        <v>0</v>
      </c>
      <c r="P183" s="21">
        <f t="shared" si="46"/>
        <v>2538.9476333749999</v>
      </c>
      <c r="Q183" s="21">
        <f t="shared" si="47"/>
        <v>845</v>
      </c>
      <c r="R183" s="21">
        <f t="shared" si="48"/>
        <v>20699.100000000002</v>
      </c>
      <c r="S183" s="21">
        <f t="shared" si="49"/>
        <v>19660</v>
      </c>
      <c r="T183" s="13"/>
      <c r="U183" s="21">
        <f t="shared" si="42"/>
        <v>20120</v>
      </c>
      <c r="V183" s="21">
        <f t="shared" si="50"/>
        <v>2021.0539999999999</v>
      </c>
      <c r="W183" s="21">
        <v>15</v>
      </c>
      <c r="X183" s="21">
        <f>MROUND(V183+W183+(VLOOKUP((V183+W183),[1]PBill!$B$4:$D$13,3,TRUE)),5)</f>
        <v>2045</v>
      </c>
      <c r="Y183" s="21">
        <f>VLOOKUP((((115%*V183)+W183)/3),[1]PBill!$B$4:$D$13,3,TRUE)</f>
        <v>0</v>
      </c>
      <c r="Z183" s="21">
        <f t="shared" si="51"/>
        <v>2339.2120999999997</v>
      </c>
      <c r="AA183" s="21">
        <f t="shared" si="52"/>
        <v>780</v>
      </c>
      <c r="AB183" s="21">
        <f t="shared" si="53"/>
        <v>18110</v>
      </c>
      <c r="AC183" s="21">
        <f t="shared" si="54"/>
        <v>17200</v>
      </c>
      <c r="AD183" s="13"/>
      <c r="AE183" s="21">
        <f t="shared" si="59"/>
        <v>14370</v>
      </c>
      <c r="AF183" s="21">
        <f t="shared" si="55"/>
        <v>1443.4665</v>
      </c>
      <c r="AG183" s="21">
        <v>15</v>
      </c>
      <c r="AH183" s="21">
        <f>MROUND(AF183+AG183+(VLOOKUP((AF183+AG183),[1]PBill!$B$4:$D$13,3,TRUE)),5)</f>
        <v>1470</v>
      </c>
      <c r="AI183" s="21">
        <f>VLOOKUP((((115%*AF183)+AG183)/3),[1]PBill!$B$4:$D$13,3,TRUE)</f>
        <v>0</v>
      </c>
      <c r="AJ183" s="21">
        <f t="shared" si="56"/>
        <v>1674.9864749999999</v>
      </c>
      <c r="AK183" s="21">
        <f t="shared" si="60"/>
        <v>560</v>
      </c>
      <c r="AL183" s="21">
        <f t="shared" si="57"/>
        <v>12930</v>
      </c>
      <c r="AM183" s="22">
        <f t="shared" si="58"/>
        <v>12280</v>
      </c>
      <c r="AN183" s="13"/>
    </row>
    <row r="184" spans="1:40">
      <c r="A184" s="15">
        <v>182</v>
      </c>
      <c r="B184" s="16">
        <v>41487</v>
      </c>
      <c r="C184" s="23" t="s">
        <v>542</v>
      </c>
      <c r="D184" s="24" t="s">
        <v>543</v>
      </c>
      <c r="E184" s="23" t="s">
        <v>537</v>
      </c>
      <c r="F184" s="24" t="s">
        <v>544</v>
      </c>
      <c r="G184" s="24" t="s">
        <v>27</v>
      </c>
      <c r="H184" s="19">
        <v>15999</v>
      </c>
      <c r="I184" s="20">
        <f t="shared" si="43"/>
        <v>15190</v>
      </c>
      <c r="J184" s="13"/>
      <c r="K184" s="21">
        <f t="shared" si="44"/>
        <v>15999</v>
      </c>
      <c r="L184" s="21">
        <f t="shared" si="45"/>
        <v>1526.7445725</v>
      </c>
      <c r="M184" s="21">
        <v>15</v>
      </c>
      <c r="N184" s="21">
        <f>MROUND(L184+M184+(VLOOKUP((L184+M184),[1]PBill!$B$4:$D$13,3,TRUE)),5)</f>
        <v>1555</v>
      </c>
      <c r="O184" s="21">
        <f>VLOOKUP((((115%*L184)+M184)/3),[1]PBill!$B$4:$D$13,3,TRUE)</f>
        <v>0</v>
      </c>
      <c r="P184" s="21">
        <f t="shared" si="46"/>
        <v>1770.7562583749998</v>
      </c>
      <c r="Q184" s="21">
        <f t="shared" si="47"/>
        <v>590</v>
      </c>
      <c r="R184" s="21">
        <f t="shared" si="48"/>
        <v>14399.1</v>
      </c>
      <c r="S184" s="21">
        <f t="shared" si="49"/>
        <v>13680</v>
      </c>
      <c r="T184" s="13"/>
      <c r="U184" s="21">
        <f t="shared" si="42"/>
        <v>14000</v>
      </c>
      <c r="V184" s="21">
        <f t="shared" si="50"/>
        <v>1406.3</v>
      </c>
      <c r="W184" s="21">
        <v>15</v>
      </c>
      <c r="X184" s="21">
        <f>MROUND(V184+W184+(VLOOKUP((V184+W184),[1]PBill!$B$4:$D$13,3,TRUE)),5)</f>
        <v>1430</v>
      </c>
      <c r="Y184" s="21">
        <f>VLOOKUP((((115%*V184)+W184)/3),[1]PBill!$B$4:$D$13,3,TRUE)</f>
        <v>0</v>
      </c>
      <c r="Z184" s="21">
        <f t="shared" si="51"/>
        <v>1632.2449999999999</v>
      </c>
      <c r="AA184" s="21">
        <f t="shared" si="52"/>
        <v>545</v>
      </c>
      <c r="AB184" s="21">
        <f t="shared" si="53"/>
        <v>12600</v>
      </c>
      <c r="AC184" s="21">
        <f t="shared" si="54"/>
        <v>11970</v>
      </c>
      <c r="AD184" s="13"/>
      <c r="AE184" s="21">
        <f t="shared" si="59"/>
        <v>10000</v>
      </c>
      <c r="AF184" s="21">
        <f t="shared" si="55"/>
        <v>1004.5</v>
      </c>
      <c r="AG184" s="21">
        <v>15</v>
      </c>
      <c r="AH184" s="21">
        <f>MROUND(AF184+AG184+(VLOOKUP((AF184+AG184),[1]PBill!$B$4:$D$13,3,TRUE)),5)</f>
        <v>1030</v>
      </c>
      <c r="AI184" s="21">
        <f>VLOOKUP((((115%*AF184)+AG184)/3),[1]PBill!$B$4:$D$13,3,TRUE)</f>
        <v>0</v>
      </c>
      <c r="AJ184" s="21">
        <f t="shared" si="56"/>
        <v>1170.175</v>
      </c>
      <c r="AK184" s="21">
        <f t="shared" si="60"/>
        <v>390</v>
      </c>
      <c r="AL184" s="21">
        <f t="shared" si="57"/>
        <v>9000</v>
      </c>
      <c r="AM184" s="22">
        <f t="shared" si="58"/>
        <v>8550</v>
      </c>
      <c r="AN184" s="13"/>
    </row>
    <row r="185" spans="1:40">
      <c r="A185" s="15">
        <v>183</v>
      </c>
      <c r="B185" s="16">
        <v>41487</v>
      </c>
      <c r="C185" s="23" t="s">
        <v>545</v>
      </c>
      <c r="D185" s="24" t="s">
        <v>546</v>
      </c>
      <c r="E185" s="23" t="s">
        <v>537</v>
      </c>
      <c r="F185" s="24" t="s">
        <v>547</v>
      </c>
      <c r="G185" s="24" t="s">
        <v>27</v>
      </c>
      <c r="H185" s="19">
        <v>32499</v>
      </c>
      <c r="I185" s="20">
        <f t="shared" si="43"/>
        <v>30870</v>
      </c>
      <c r="J185" s="13"/>
      <c r="K185" s="21">
        <f t="shared" si="44"/>
        <v>32499</v>
      </c>
      <c r="L185" s="21">
        <f t="shared" si="45"/>
        <v>3101.2983225000003</v>
      </c>
      <c r="M185" s="21">
        <v>15</v>
      </c>
      <c r="N185" s="21">
        <f>MROUND(L185+M185+(VLOOKUP((L185+M185),[1]PBill!$B$4:$D$13,3,TRUE)),5)</f>
        <v>3150</v>
      </c>
      <c r="O185" s="21">
        <f>VLOOKUP((((115%*L185)+M185)/3),[1]PBill!$B$4:$D$13,3,TRUE)</f>
        <v>11</v>
      </c>
      <c r="P185" s="21">
        <f t="shared" si="46"/>
        <v>3614.4930708749998</v>
      </c>
      <c r="Q185" s="21">
        <f t="shared" si="47"/>
        <v>1205</v>
      </c>
      <c r="R185" s="21">
        <f t="shared" si="48"/>
        <v>29249.100000000002</v>
      </c>
      <c r="S185" s="21">
        <f t="shared" si="49"/>
        <v>27790</v>
      </c>
      <c r="T185" s="13"/>
      <c r="U185" s="21">
        <f t="shared" si="42"/>
        <v>28440</v>
      </c>
      <c r="V185" s="21">
        <f t="shared" si="50"/>
        <v>2856.7979999999998</v>
      </c>
      <c r="W185" s="21">
        <v>15</v>
      </c>
      <c r="X185" s="21">
        <f>MROUND(V185+W185+(VLOOKUP((V185+W185),[1]PBill!$B$4:$D$13,3,TRUE)),5)</f>
        <v>2905</v>
      </c>
      <c r="Y185" s="21">
        <f>VLOOKUP((((115%*V185)+W185)/3),[1]PBill!$B$4:$D$13,3,TRUE)</f>
        <v>11</v>
      </c>
      <c r="Z185" s="21">
        <f t="shared" si="51"/>
        <v>3333.3176999999996</v>
      </c>
      <c r="AA185" s="21">
        <f t="shared" si="52"/>
        <v>1110</v>
      </c>
      <c r="AB185" s="21">
        <f t="shared" si="53"/>
        <v>25600</v>
      </c>
      <c r="AC185" s="21">
        <f t="shared" si="54"/>
        <v>24320</v>
      </c>
      <c r="AD185" s="13"/>
      <c r="AE185" s="21">
        <f t="shared" si="59"/>
        <v>20310</v>
      </c>
      <c r="AF185" s="21">
        <f t="shared" si="55"/>
        <v>2040.1395</v>
      </c>
      <c r="AG185" s="21">
        <v>15</v>
      </c>
      <c r="AH185" s="21">
        <f>MROUND(AF185+AG185+(VLOOKUP((AF185+AG185),[1]PBill!$B$4:$D$13,3,TRUE)),5)</f>
        <v>2065</v>
      </c>
      <c r="AI185" s="21">
        <f>VLOOKUP((((115%*AF185)+AG185)/3),[1]PBill!$B$4:$D$13,3,TRUE)</f>
        <v>0</v>
      </c>
      <c r="AJ185" s="21">
        <f t="shared" si="56"/>
        <v>2361.160425</v>
      </c>
      <c r="AK185" s="21">
        <f t="shared" si="60"/>
        <v>785</v>
      </c>
      <c r="AL185" s="21">
        <f t="shared" si="57"/>
        <v>18280</v>
      </c>
      <c r="AM185" s="22">
        <f t="shared" si="58"/>
        <v>17370</v>
      </c>
      <c r="AN185" s="13"/>
    </row>
    <row r="186" spans="1:40">
      <c r="A186" s="15">
        <v>184</v>
      </c>
      <c r="B186" s="16">
        <v>41487</v>
      </c>
      <c r="C186" s="23" t="s">
        <v>548</v>
      </c>
      <c r="D186" s="24" t="s">
        <v>549</v>
      </c>
      <c r="E186" s="23" t="s">
        <v>537</v>
      </c>
      <c r="F186" s="24" t="s">
        <v>550</v>
      </c>
      <c r="G186" s="24" t="s">
        <v>27</v>
      </c>
      <c r="H186" s="19">
        <v>22999</v>
      </c>
      <c r="I186" s="20">
        <f t="shared" si="43"/>
        <v>21840</v>
      </c>
      <c r="J186" s="13"/>
      <c r="K186" s="21">
        <f t="shared" si="44"/>
        <v>22999</v>
      </c>
      <c r="L186" s="21">
        <f t="shared" si="45"/>
        <v>2194.7370725000001</v>
      </c>
      <c r="M186" s="21">
        <v>15</v>
      </c>
      <c r="N186" s="21">
        <f>MROUND(L186+M186+(VLOOKUP((L186+M186),[1]PBill!$B$4:$D$13,3,TRUE)),5)</f>
        <v>2220</v>
      </c>
      <c r="O186" s="21">
        <f>VLOOKUP((((115%*L186)+M186)/3),[1]PBill!$B$4:$D$13,3,TRUE)</f>
        <v>0</v>
      </c>
      <c r="P186" s="21">
        <f t="shared" si="46"/>
        <v>2538.9476333749999</v>
      </c>
      <c r="Q186" s="21">
        <f t="shared" si="47"/>
        <v>845</v>
      </c>
      <c r="R186" s="21">
        <f t="shared" si="48"/>
        <v>20699.100000000002</v>
      </c>
      <c r="S186" s="21">
        <f t="shared" si="49"/>
        <v>19660</v>
      </c>
      <c r="T186" s="13"/>
      <c r="U186" s="21">
        <f t="shared" si="42"/>
        <v>20120</v>
      </c>
      <c r="V186" s="21">
        <f t="shared" si="50"/>
        <v>2021.0539999999999</v>
      </c>
      <c r="W186" s="21">
        <v>15</v>
      </c>
      <c r="X186" s="21">
        <f>MROUND(V186+W186+(VLOOKUP((V186+W186),[1]PBill!$B$4:$D$13,3,TRUE)),5)</f>
        <v>2045</v>
      </c>
      <c r="Y186" s="21">
        <f>VLOOKUP((((115%*V186)+W186)/3),[1]PBill!$B$4:$D$13,3,TRUE)</f>
        <v>0</v>
      </c>
      <c r="Z186" s="21">
        <f t="shared" si="51"/>
        <v>2339.2120999999997</v>
      </c>
      <c r="AA186" s="21">
        <f t="shared" si="52"/>
        <v>780</v>
      </c>
      <c r="AB186" s="21">
        <f t="shared" si="53"/>
        <v>18110</v>
      </c>
      <c r="AC186" s="21">
        <f t="shared" si="54"/>
        <v>17200</v>
      </c>
      <c r="AD186" s="13"/>
      <c r="AE186" s="21">
        <f t="shared" si="59"/>
        <v>14370</v>
      </c>
      <c r="AF186" s="21">
        <f t="shared" si="55"/>
        <v>1443.4665</v>
      </c>
      <c r="AG186" s="21">
        <v>15</v>
      </c>
      <c r="AH186" s="21">
        <f>MROUND(AF186+AG186+(VLOOKUP((AF186+AG186),[1]PBill!$B$4:$D$13,3,TRUE)),5)</f>
        <v>1470</v>
      </c>
      <c r="AI186" s="21">
        <f>VLOOKUP((((115%*AF186)+AG186)/3),[1]PBill!$B$4:$D$13,3,TRUE)</f>
        <v>0</v>
      </c>
      <c r="AJ186" s="21">
        <f t="shared" si="56"/>
        <v>1674.9864749999999</v>
      </c>
      <c r="AK186" s="21">
        <f t="shared" si="60"/>
        <v>560</v>
      </c>
      <c r="AL186" s="21">
        <f t="shared" si="57"/>
        <v>12930</v>
      </c>
      <c r="AM186" s="22">
        <f t="shared" si="58"/>
        <v>12280</v>
      </c>
      <c r="AN186" s="13"/>
    </row>
    <row r="187" spans="1:40">
      <c r="A187" s="15">
        <v>185</v>
      </c>
      <c r="B187" s="16">
        <v>41487</v>
      </c>
      <c r="C187" s="23" t="s">
        <v>551</v>
      </c>
      <c r="D187" s="24" t="s">
        <v>552</v>
      </c>
      <c r="E187" s="23" t="s">
        <v>537</v>
      </c>
      <c r="F187" s="24" t="s">
        <v>553</v>
      </c>
      <c r="G187" s="24" t="s">
        <v>27</v>
      </c>
      <c r="H187" s="19">
        <v>15999</v>
      </c>
      <c r="I187" s="20">
        <f t="shared" si="43"/>
        <v>15190</v>
      </c>
      <c r="J187" s="13"/>
      <c r="K187" s="21">
        <f t="shared" si="44"/>
        <v>15999</v>
      </c>
      <c r="L187" s="21">
        <f t="shared" si="45"/>
        <v>1526.7445725</v>
      </c>
      <c r="M187" s="21">
        <v>15</v>
      </c>
      <c r="N187" s="21">
        <f>MROUND(L187+M187+(VLOOKUP((L187+M187),[1]PBill!$B$4:$D$13,3,TRUE)),5)</f>
        <v>1555</v>
      </c>
      <c r="O187" s="21">
        <f>VLOOKUP((((115%*L187)+M187)/3),[1]PBill!$B$4:$D$13,3,TRUE)</f>
        <v>0</v>
      </c>
      <c r="P187" s="21">
        <f t="shared" si="46"/>
        <v>1770.7562583749998</v>
      </c>
      <c r="Q187" s="21">
        <f t="shared" si="47"/>
        <v>590</v>
      </c>
      <c r="R187" s="21">
        <f t="shared" si="48"/>
        <v>14399.1</v>
      </c>
      <c r="S187" s="21">
        <f t="shared" si="49"/>
        <v>13680</v>
      </c>
      <c r="T187" s="13"/>
      <c r="U187" s="21">
        <f t="shared" si="42"/>
        <v>14000</v>
      </c>
      <c r="V187" s="21">
        <f t="shared" si="50"/>
        <v>1406.3</v>
      </c>
      <c r="W187" s="21">
        <v>15</v>
      </c>
      <c r="X187" s="21">
        <f>MROUND(V187+W187+(VLOOKUP((V187+W187),[1]PBill!$B$4:$D$13,3,TRUE)),5)</f>
        <v>1430</v>
      </c>
      <c r="Y187" s="21">
        <f>VLOOKUP((((115%*V187)+W187)/3),[1]PBill!$B$4:$D$13,3,TRUE)</f>
        <v>0</v>
      </c>
      <c r="Z187" s="21">
        <f t="shared" si="51"/>
        <v>1632.2449999999999</v>
      </c>
      <c r="AA187" s="21">
        <f t="shared" si="52"/>
        <v>545</v>
      </c>
      <c r="AB187" s="21">
        <f t="shared" si="53"/>
        <v>12600</v>
      </c>
      <c r="AC187" s="21">
        <f t="shared" si="54"/>
        <v>11970</v>
      </c>
      <c r="AD187" s="13"/>
      <c r="AE187" s="21">
        <f t="shared" si="59"/>
        <v>10000</v>
      </c>
      <c r="AF187" s="21">
        <f t="shared" si="55"/>
        <v>1004.5</v>
      </c>
      <c r="AG187" s="21">
        <v>15</v>
      </c>
      <c r="AH187" s="21">
        <f>MROUND(AF187+AG187+(VLOOKUP((AF187+AG187),[1]PBill!$B$4:$D$13,3,TRUE)),5)</f>
        <v>1030</v>
      </c>
      <c r="AI187" s="21">
        <f>VLOOKUP((((115%*AF187)+AG187)/3),[1]PBill!$B$4:$D$13,3,TRUE)</f>
        <v>0</v>
      </c>
      <c r="AJ187" s="21">
        <f t="shared" si="56"/>
        <v>1170.175</v>
      </c>
      <c r="AK187" s="21">
        <f t="shared" si="60"/>
        <v>390</v>
      </c>
      <c r="AL187" s="21">
        <f t="shared" si="57"/>
        <v>9000</v>
      </c>
      <c r="AM187" s="22">
        <f t="shared" si="58"/>
        <v>8550</v>
      </c>
      <c r="AN187" s="13"/>
    </row>
    <row r="188" spans="1:40">
      <c r="A188" s="15">
        <v>186</v>
      </c>
      <c r="B188" s="16">
        <v>41487</v>
      </c>
      <c r="C188" s="23" t="s">
        <v>554</v>
      </c>
      <c r="D188" s="17" t="s">
        <v>555</v>
      </c>
      <c r="E188" s="23" t="s">
        <v>537</v>
      </c>
      <c r="F188" s="24" t="s">
        <v>556</v>
      </c>
      <c r="G188" s="24" t="s">
        <v>27</v>
      </c>
      <c r="H188" s="19">
        <v>20299</v>
      </c>
      <c r="I188" s="20">
        <f t="shared" si="43"/>
        <v>19280</v>
      </c>
      <c r="J188" s="13"/>
      <c r="K188" s="21">
        <f t="shared" si="44"/>
        <v>20299</v>
      </c>
      <c r="L188" s="21">
        <f t="shared" si="45"/>
        <v>1937.0828224999998</v>
      </c>
      <c r="M188" s="21">
        <v>15</v>
      </c>
      <c r="N188" s="21">
        <f>MROUND(L188+M188+(VLOOKUP((L188+M188),[1]PBill!$B$4:$D$13,3,TRUE)),5)</f>
        <v>1965</v>
      </c>
      <c r="O188" s="21">
        <f>VLOOKUP((((115%*L188)+M188)/3),[1]PBill!$B$4:$D$13,3,TRUE)</f>
        <v>0</v>
      </c>
      <c r="P188" s="21">
        <f t="shared" si="46"/>
        <v>2242.6452458749995</v>
      </c>
      <c r="Q188" s="21">
        <f t="shared" si="47"/>
        <v>750</v>
      </c>
      <c r="R188" s="21">
        <f t="shared" si="48"/>
        <v>18269.100000000002</v>
      </c>
      <c r="S188" s="21">
        <f t="shared" si="49"/>
        <v>17360</v>
      </c>
      <c r="T188" s="13"/>
      <c r="U188" s="21">
        <f t="shared" si="42"/>
        <v>17760</v>
      </c>
      <c r="V188" s="21">
        <f t="shared" si="50"/>
        <v>1783.992</v>
      </c>
      <c r="W188" s="21">
        <v>15</v>
      </c>
      <c r="X188" s="21">
        <f>MROUND(V188+W188+(VLOOKUP((V188+W188),[1]PBill!$B$4:$D$13,3,TRUE)),5)</f>
        <v>1810</v>
      </c>
      <c r="Y188" s="21">
        <f>VLOOKUP((((115%*V188)+W188)/3),[1]PBill!$B$4:$D$13,3,TRUE)</f>
        <v>0</v>
      </c>
      <c r="Z188" s="21">
        <f t="shared" si="51"/>
        <v>2066.5907999999999</v>
      </c>
      <c r="AA188" s="21">
        <f t="shared" si="52"/>
        <v>690</v>
      </c>
      <c r="AB188" s="21">
        <f t="shared" si="53"/>
        <v>15980</v>
      </c>
      <c r="AC188" s="21">
        <f t="shared" si="54"/>
        <v>15180</v>
      </c>
      <c r="AD188" s="13"/>
      <c r="AE188" s="21">
        <f t="shared" si="59"/>
        <v>12690</v>
      </c>
      <c r="AF188" s="21">
        <f t="shared" si="55"/>
        <v>1274.7104999999999</v>
      </c>
      <c r="AG188" s="21">
        <v>15</v>
      </c>
      <c r="AH188" s="21">
        <f>MROUND(AF188+AG188+(VLOOKUP((AF188+AG188),[1]PBill!$B$4:$D$13,3,TRUE)),5)</f>
        <v>1300</v>
      </c>
      <c r="AI188" s="21">
        <f>VLOOKUP((((115%*AF188)+AG188)/3),[1]PBill!$B$4:$D$13,3,TRUE)</f>
        <v>0</v>
      </c>
      <c r="AJ188" s="21">
        <f t="shared" si="56"/>
        <v>1480.9170749999998</v>
      </c>
      <c r="AK188" s="21">
        <f t="shared" si="60"/>
        <v>495</v>
      </c>
      <c r="AL188" s="21">
        <f t="shared" si="57"/>
        <v>11420</v>
      </c>
      <c r="AM188" s="22">
        <f t="shared" si="58"/>
        <v>10850</v>
      </c>
      <c r="AN188" s="13"/>
    </row>
    <row r="189" spans="1:40">
      <c r="A189" s="15">
        <v>187</v>
      </c>
      <c r="B189" s="16">
        <v>41518</v>
      </c>
      <c r="C189" s="17" t="s">
        <v>557</v>
      </c>
      <c r="D189" s="18" t="s">
        <v>558</v>
      </c>
      <c r="E189" s="17" t="s">
        <v>537</v>
      </c>
      <c r="F189" s="18" t="s">
        <v>559</v>
      </c>
      <c r="G189" s="18" t="s">
        <v>27</v>
      </c>
      <c r="H189" s="19">
        <v>67999</v>
      </c>
      <c r="I189" s="20">
        <f t="shared" si="43"/>
        <v>64590</v>
      </c>
      <c r="J189" s="35"/>
      <c r="K189" s="21">
        <f t="shared" si="44"/>
        <v>67999</v>
      </c>
      <c r="L189" s="21">
        <f t="shared" si="45"/>
        <v>6488.9745724999993</v>
      </c>
      <c r="M189" s="21">
        <v>15</v>
      </c>
      <c r="N189" s="21">
        <f>MROUND(L189+M189+(VLOOKUP((L189+M189),[1]PBill!$B$4:$D$13,3,TRUE)),5)</f>
        <v>6565</v>
      </c>
      <c r="O189" s="21">
        <f>VLOOKUP((((115%*L189)+M189)/3),[1]PBill!$B$4:$D$13,3,TRUE)</f>
        <v>11</v>
      </c>
      <c r="P189" s="21">
        <f t="shared" si="46"/>
        <v>7510.3207583749991</v>
      </c>
      <c r="Q189" s="21">
        <f t="shared" si="47"/>
        <v>2505</v>
      </c>
      <c r="R189" s="21">
        <f t="shared" si="48"/>
        <v>61199.1</v>
      </c>
      <c r="S189" s="21">
        <f t="shared" si="49"/>
        <v>58140</v>
      </c>
      <c r="T189" s="35"/>
      <c r="U189" s="21">
        <f t="shared" si="42"/>
        <v>59500</v>
      </c>
      <c r="V189" s="21">
        <f t="shared" si="50"/>
        <v>5976.7749999999996</v>
      </c>
      <c r="W189" s="21">
        <v>15</v>
      </c>
      <c r="X189" s="21">
        <f>MROUND(V189+W189+(VLOOKUP((V189+W189),[1]PBill!$B$4:$D$13,3,TRUE)),5)</f>
        <v>6055</v>
      </c>
      <c r="Y189" s="21">
        <f>VLOOKUP((((115%*V189)+W189)/3),[1]PBill!$B$4:$D$13,3,TRUE)</f>
        <v>11</v>
      </c>
      <c r="Z189" s="21">
        <f t="shared" si="51"/>
        <v>6921.2912499999993</v>
      </c>
      <c r="AA189" s="21">
        <f t="shared" si="52"/>
        <v>2305</v>
      </c>
      <c r="AB189" s="21">
        <f t="shared" si="53"/>
        <v>53550</v>
      </c>
      <c r="AC189" s="21">
        <f t="shared" si="54"/>
        <v>50870</v>
      </c>
      <c r="AD189" s="35"/>
      <c r="AE189" s="21">
        <f t="shared" si="59"/>
        <v>42500</v>
      </c>
      <c r="AF189" s="21">
        <f t="shared" si="55"/>
        <v>4269.125</v>
      </c>
      <c r="AG189" s="21">
        <v>15</v>
      </c>
      <c r="AH189" s="21">
        <f>MROUND(AF189+AG189+(VLOOKUP((AF189+AG189),[1]PBill!$B$4:$D$13,3,TRUE)),5)</f>
        <v>4315</v>
      </c>
      <c r="AI189" s="21">
        <f>VLOOKUP((((115%*AF189)+AG189)/3),[1]PBill!$B$4:$D$13,3,TRUE)</f>
        <v>11</v>
      </c>
      <c r="AJ189" s="21">
        <f t="shared" si="56"/>
        <v>4957.4937499999996</v>
      </c>
      <c r="AK189" s="21">
        <f t="shared" si="60"/>
        <v>1650</v>
      </c>
      <c r="AL189" s="21">
        <f t="shared" si="57"/>
        <v>38250</v>
      </c>
      <c r="AM189" s="22">
        <f t="shared" si="58"/>
        <v>36340</v>
      </c>
      <c r="AN189" s="35"/>
    </row>
    <row r="191" spans="1:40">
      <c r="C191" s="37" t="s">
        <v>560</v>
      </c>
      <c r="D191" s="38">
        <v>9.5000000000000001E-2</v>
      </c>
    </row>
    <row r="192" spans="1:40">
      <c r="C192" s="37" t="s">
        <v>561</v>
      </c>
      <c r="D192" s="37">
        <v>899</v>
      </c>
    </row>
    <row r="193" spans="2:9">
      <c r="C193" s="37" t="s">
        <v>562</v>
      </c>
      <c r="D193" s="38">
        <v>0.1</v>
      </c>
    </row>
    <row r="194" spans="2:9">
      <c r="C194" s="37" t="s">
        <v>563</v>
      </c>
      <c r="D194" s="37">
        <v>999</v>
      </c>
    </row>
    <row r="195" spans="2:9">
      <c r="C195" s="37" t="s">
        <v>564</v>
      </c>
      <c r="D195" s="38">
        <v>0.875</v>
      </c>
    </row>
    <row r="196" spans="2:9">
      <c r="C196" s="37" t="s">
        <v>565</v>
      </c>
      <c r="D196" s="38">
        <v>0.625</v>
      </c>
    </row>
    <row r="198" spans="2:9">
      <c r="B198" s="41" t="s">
        <v>566</v>
      </c>
      <c r="C198" s="42"/>
      <c r="D198" s="42"/>
      <c r="E198" s="42"/>
      <c r="F198" s="42"/>
      <c r="G198" s="42"/>
      <c r="H198" s="42"/>
      <c r="I198" s="43"/>
    </row>
    <row r="199" spans="2:9">
      <c r="B199" s="44"/>
      <c r="C199" s="45"/>
      <c r="D199" s="45"/>
      <c r="E199" s="45"/>
      <c r="F199" s="45"/>
      <c r="G199" s="45"/>
      <c r="H199" s="45"/>
      <c r="I199" s="46"/>
    </row>
    <row r="200" spans="2:9">
      <c r="B200" s="47"/>
      <c r="C200" s="48"/>
      <c r="D200" s="48"/>
      <c r="E200" s="48"/>
      <c r="F200" s="48"/>
      <c r="G200" s="48"/>
      <c r="H200" s="48"/>
      <c r="I200" s="49"/>
    </row>
  </sheetData>
  <mergeCells count="9">
    <mergeCell ref="AE1:AM1"/>
    <mergeCell ref="AN1:AN189"/>
    <mergeCell ref="B198:I200"/>
    <mergeCell ref="C1:I1"/>
    <mergeCell ref="J1:J189"/>
    <mergeCell ref="K1:S1"/>
    <mergeCell ref="T1:T189"/>
    <mergeCell ref="U1:AC1"/>
    <mergeCell ref="AD1:AD18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15th Oct 2013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Frida</cp:lastModifiedBy>
  <dcterms:created xsi:type="dcterms:W3CDTF">2013-10-15T09:22:35Z</dcterms:created>
  <dcterms:modified xsi:type="dcterms:W3CDTF">2013-10-15T09:22:43Z</dcterms:modified>
</cp:coreProperties>
</file>