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3995" windowHeight="760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10" r:id="rId8"/>
  </sheets>
  <definedNames>
    <definedName name="_xlnm._FilterDatabase" localSheetId="0" hidden="1">Sheet1!$D$1:$D$7</definedName>
    <definedName name="_xlnm._FilterDatabase" localSheetId="1" hidden="1">Sheet2!$A$5:$F$5</definedName>
    <definedName name="_xlnm._FilterDatabase" localSheetId="2" hidden="1">Sheet3!$A$3:$F$17</definedName>
    <definedName name="_xlnm._FilterDatabase" localSheetId="3" hidden="1">Sheet4!$A$3:$F$17</definedName>
    <definedName name="_xlnm.Criteria" localSheetId="2">Sheet3!$H$5:$J$7</definedName>
    <definedName name="_xlnm.Criteria" localSheetId="3">Sheet4!$H$5:$H$6</definedName>
    <definedName name="_xlnm.Extract" localSheetId="2">Sheet3!$A$20:$F$20</definedName>
    <definedName name="_xlnm.Extract" localSheetId="3">Sheet4!$A$20:$F$20</definedName>
  </definedNames>
  <calcPr calcId="144525"/>
  <pivotCaches>
    <pivotCache cacheId="12" r:id="rId9"/>
  </pivotCaches>
</workbook>
</file>

<file path=xl/calcChain.xml><?xml version="1.0" encoding="utf-8"?>
<calcChain xmlns="http://schemas.openxmlformats.org/spreadsheetml/2006/main">
  <c r="D21" i="6" l="1"/>
  <c r="D17" i="6"/>
  <c r="D14" i="6"/>
  <c r="D12" i="6"/>
  <c r="D9" i="6"/>
  <c r="D7" i="6"/>
  <c r="D5" i="6"/>
  <c r="D22" i="6"/>
  <c r="D18" i="6"/>
  <c r="D15" i="6"/>
  <c r="D10" i="6"/>
  <c r="C21" i="5"/>
  <c r="E19" i="5"/>
  <c r="C19" i="5"/>
  <c r="E13" i="5"/>
  <c r="C13" i="5"/>
  <c r="E8" i="5"/>
  <c r="C8" i="5"/>
  <c r="E4" i="5"/>
  <c r="E5" i="5"/>
  <c r="E6" i="5"/>
  <c r="E7" i="5"/>
  <c r="E10" i="5"/>
  <c r="E11" i="5"/>
  <c r="E14" i="5" s="1"/>
  <c r="E12" i="5"/>
  <c r="E15" i="5"/>
  <c r="E20" i="5" s="1"/>
  <c r="E16" i="5"/>
  <c r="E17" i="5"/>
  <c r="E18" i="5"/>
  <c r="H6" i="4"/>
  <c r="F3" i="2"/>
  <c r="E3" i="2"/>
  <c r="D23" i="6" l="1"/>
  <c r="E9" i="5"/>
  <c r="E22" i="5" s="1"/>
</calcChain>
</file>

<file path=xl/sharedStrings.xml><?xml version="1.0" encoding="utf-8"?>
<sst xmlns="http://schemas.openxmlformats.org/spreadsheetml/2006/main" count="334" uniqueCount="151">
  <si>
    <t>이름</t>
    <phoneticPr fontId="2" type="noConversion"/>
  </si>
  <si>
    <t>부서명</t>
    <phoneticPr fontId="2" type="noConversion"/>
  </si>
  <si>
    <t>직급</t>
    <phoneticPr fontId="2" type="noConversion"/>
  </si>
  <si>
    <t>근속연수</t>
    <phoneticPr fontId="2" type="noConversion"/>
  </si>
  <si>
    <t>김인송</t>
    <phoneticPr fontId="2" type="noConversion"/>
  </si>
  <si>
    <t>박철인</t>
    <phoneticPr fontId="2" type="noConversion"/>
  </si>
  <si>
    <t>박철수</t>
    <phoneticPr fontId="2" type="noConversion"/>
  </si>
  <si>
    <t>김문수</t>
    <phoneticPr fontId="2" type="noConversion"/>
  </si>
  <si>
    <t>김상태</t>
    <phoneticPr fontId="2" type="noConversion"/>
  </si>
  <si>
    <t>김민중</t>
    <phoneticPr fontId="2" type="noConversion"/>
  </si>
  <si>
    <t>연구팀</t>
    <phoneticPr fontId="2" type="noConversion"/>
  </si>
  <si>
    <t>인사팀</t>
    <phoneticPr fontId="2" type="noConversion"/>
  </si>
  <si>
    <t>생산팀</t>
    <phoneticPr fontId="2" type="noConversion"/>
  </si>
  <si>
    <t>기획실</t>
    <phoneticPr fontId="2" type="noConversion"/>
  </si>
  <si>
    <t>영업팀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</si>
  <si>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</si>
  <si>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</si>
  <si>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</si>
  <si>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기본급</t>
    <phoneticPr fontId="2" type="noConversion"/>
  </si>
  <si>
    <t>사원</t>
    <phoneticPr fontId="2" type="noConversion"/>
  </si>
  <si>
    <t>인원수</t>
    <phoneticPr fontId="2" type="noConversion"/>
  </si>
  <si>
    <t>평균기본급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</si>
  <si>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</si>
  <si>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</si>
  <si>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</si>
  <si>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주민번호</t>
    <phoneticPr fontId="2" type="noConversion"/>
  </si>
  <si>
    <t>기본급</t>
    <phoneticPr fontId="2" type="noConversion"/>
  </si>
  <si>
    <t>입사일</t>
    <phoneticPr fontId="2" type="noConversion"/>
  </si>
  <si>
    <t>한숙희</t>
    <phoneticPr fontId="2" type="noConversion"/>
  </si>
  <si>
    <t>박도심</t>
    <phoneticPr fontId="2" type="noConversion"/>
  </si>
  <si>
    <t>한상호</t>
    <phoneticPr fontId="2" type="noConversion"/>
  </si>
  <si>
    <t>김지명</t>
    <phoneticPr fontId="2" type="noConversion"/>
  </si>
  <si>
    <t>교육팀</t>
    <phoneticPr fontId="2" type="noConversion"/>
  </si>
  <si>
    <t>영업팀</t>
    <phoneticPr fontId="2" type="noConversion"/>
  </si>
  <si>
    <t>기획팀</t>
    <phoneticPr fontId="2" type="noConversion"/>
  </si>
  <si>
    <t>과장</t>
    <phoneticPr fontId="2" type="noConversion"/>
  </si>
  <si>
    <t>대리</t>
    <phoneticPr fontId="2" type="noConversion"/>
  </si>
  <si>
    <t>630303-2*******</t>
    <phoneticPr fontId="2" type="noConversion"/>
  </si>
  <si>
    <t>751213-1*******</t>
    <phoneticPr fontId="2" type="noConversion"/>
  </si>
  <si>
    <t>660617-1*******</t>
    <phoneticPr fontId="2" type="noConversion"/>
  </si>
  <si>
    <t>610403-1*******</t>
    <phoneticPr fontId="2" type="noConversion"/>
  </si>
  <si>
    <t>&lt;사원 리스트&gt;</t>
    <phoneticPr fontId="2" type="noConversion"/>
  </si>
  <si>
    <t>한은희</t>
    <phoneticPr fontId="2" type="noConversion"/>
  </si>
  <si>
    <t>김준성</t>
    <phoneticPr fontId="2" type="noConversion"/>
  </si>
  <si>
    <t>유지석</t>
    <phoneticPr fontId="2" type="noConversion"/>
  </si>
  <si>
    <t>박거성</t>
    <phoneticPr fontId="2" type="noConversion"/>
  </si>
  <si>
    <t>노칠홍</t>
    <phoneticPr fontId="2" type="noConversion"/>
  </si>
  <si>
    <t>정중앙</t>
    <phoneticPr fontId="2" type="noConversion"/>
  </si>
  <si>
    <t>정진상</t>
    <phoneticPr fontId="2" type="noConversion"/>
  </si>
  <si>
    <t>김철민</t>
    <phoneticPr fontId="2" type="noConversion"/>
  </si>
  <si>
    <t>최은주</t>
    <phoneticPr fontId="2" type="noConversion"/>
  </si>
  <si>
    <t>강한국</t>
    <phoneticPr fontId="2" type="noConversion"/>
  </si>
  <si>
    <t>기획팀</t>
    <phoneticPr fontId="2" type="noConversion"/>
  </si>
  <si>
    <t>교육팀</t>
    <phoneticPr fontId="2" type="noConversion"/>
  </si>
  <si>
    <t>영업팀</t>
    <phoneticPr fontId="2" type="noConversion"/>
  </si>
  <si>
    <t>홍보팀</t>
    <phoneticPr fontId="2" type="noConversion"/>
  </si>
  <si>
    <t>대리</t>
    <phoneticPr fontId="2" type="noConversion"/>
  </si>
  <si>
    <t>사원</t>
    <phoneticPr fontId="2" type="noConversion"/>
  </si>
  <si>
    <t>과장</t>
    <phoneticPr fontId="2" type="noConversion"/>
  </si>
  <si>
    <t>부장</t>
    <phoneticPr fontId="2" type="noConversion"/>
  </si>
  <si>
    <t>부장</t>
    <phoneticPr fontId="2" type="noConversion"/>
  </si>
  <si>
    <t>780920-2*******</t>
    <phoneticPr fontId="2" type="noConversion"/>
  </si>
  <si>
    <t>700716-1*******</t>
    <phoneticPr fontId="2" type="noConversion"/>
  </si>
  <si>
    <t>720415-1*******</t>
    <phoneticPr fontId="2" type="noConversion"/>
  </si>
  <si>
    <t>800205-2*******</t>
    <phoneticPr fontId="2" type="noConversion"/>
  </si>
  <si>
    <t>770406-2*******</t>
    <phoneticPr fontId="2" type="noConversion"/>
  </si>
  <si>
    <t>790708-1*******</t>
    <phoneticPr fontId="2" type="noConversion"/>
  </si>
  <si>
    <t>801010-2*******</t>
    <phoneticPr fontId="2" type="noConversion"/>
  </si>
  <si>
    <t>760506-1*******</t>
    <phoneticPr fontId="2" type="noConversion"/>
  </si>
  <si>
    <t>890712-2*******</t>
    <phoneticPr fontId="2" type="noConversion"/>
  </si>
  <si>
    <t>851111-1*******</t>
    <phoneticPr fontId="2" type="noConversion"/>
  </si>
  <si>
    <t>&lt;조건 지정&gt;</t>
    <phoneticPr fontId="2" type="noConversion"/>
  </si>
  <si>
    <t>부서</t>
    <phoneticPr fontId="2" type="noConversion"/>
  </si>
  <si>
    <t>직급</t>
    <phoneticPr fontId="2" type="noConversion"/>
  </si>
  <si>
    <t>기본급</t>
    <phoneticPr fontId="2" type="noConversion"/>
  </si>
  <si>
    <t>&gt;=2300000</t>
    <phoneticPr fontId="2" type="noConversion"/>
  </si>
  <si>
    <t>&lt;조건지정&gt;</t>
    <phoneticPr fontId="2" type="noConversion"/>
  </si>
  <si>
    <t>&lt;2월 판매 리스트&gt;</t>
    <phoneticPr fontId="2" type="noConversion"/>
  </si>
  <si>
    <t>판매일자</t>
    <phoneticPr fontId="2" type="noConversion"/>
  </si>
  <si>
    <t>제품명</t>
  </si>
  <si>
    <t>제품명</t>
    <phoneticPr fontId="2" type="noConversion"/>
  </si>
  <si>
    <t>수량</t>
    <phoneticPr fontId="2" type="noConversion"/>
  </si>
  <si>
    <t>단가</t>
    <phoneticPr fontId="2" type="noConversion"/>
  </si>
  <si>
    <t>금액</t>
    <phoneticPr fontId="2" type="noConversion"/>
  </si>
  <si>
    <t>디지털카메라</t>
  </si>
  <si>
    <t>디지털카메라</t>
    <phoneticPr fontId="2" type="noConversion"/>
  </si>
  <si>
    <t>모니터</t>
    <phoneticPr fontId="2" type="noConversion"/>
  </si>
  <si>
    <t>MP3</t>
  </si>
  <si>
    <t>MP3</t>
    <phoneticPr fontId="2" type="noConversion"/>
  </si>
  <si>
    <t>핸드폰</t>
    <phoneticPr fontId="2" type="noConversion"/>
  </si>
  <si>
    <t>디지털카메라</t>
    <phoneticPr fontId="2" type="noConversion"/>
  </si>
  <si>
    <t>전자사전</t>
    <phoneticPr fontId="2" type="noConversion"/>
  </si>
  <si>
    <t>MP3</t>
    <phoneticPr fontId="2" type="noConversion"/>
  </si>
  <si>
    <t>PSP</t>
    <phoneticPr fontId="2" type="noConversion"/>
  </si>
  <si>
    <t>2010-02-05 요약</t>
  </si>
  <si>
    <t>2010-02-06 요약</t>
  </si>
  <si>
    <t>2010-02-07 요약</t>
  </si>
  <si>
    <t>총합계</t>
  </si>
  <si>
    <t>부서별 비용 지출 내역서</t>
    <phoneticPr fontId="2" type="noConversion"/>
  </si>
  <si>
    <t>일자</t>
    <phoneticPr fontId="2" type="noConversion"/>
  </si>
  <si>
    <t>계정항목</t>
    <phoneticPr fontId="2" type="noConversion"/>
  </si>
  <si>
    <t>지출비용</t>
    <phoneticPr fontId="2" type="noConversion"/>
  </si>
  <si>
    <t>기획실</t>
    <phoneticPr fontId="2" type="noConversion"/>
  </si>
  <si>
    <t>연구1실</t>
    <phoneticPr fontId="2" type="noConversion"/>
  </si>
  <si>
    <t>연구2실</t>
    <phoneticPr fontId="2" type="noConversion"/>
  </si>
  <si>
    <t>연구3실</t>
    <phoneticPr fontId="2" type="noConversion"/>
  </si>
  <si>
    <t>연구3실</t>
    <phoneticPr fontId="2" type="noConversion"/>
  </si>
  <si>
    <t>연구1실</t>
    <phoneticPr fontId="2" type="noConversion"/>
  </si>
  <si>
    <t>기타경비</t>
    <phoneticPr fontId="2" type="noConversion"/>
  </si>
  <si>
    <t>소모품비</t>
    <phoneticPr fontId="2" type="noConversion"/>
  </si>
  <si>
    <t>소모품비</t>
    <phoneticPr fontId="2" type="noConversion"/>
  </si>
  <si>
    <t>접대비</t>
    <phoneticPr fontId="2" type="noConversion"/>
  </si>
  <si>
    <t>통신비</t>
    <phoneticPr fontId="2" type="noConversion"/>
  </si>
  <si>
    <t>기획실 요약</t>
  </si>
  <si>
    <t>연구1실 요약</t>
  </si>
  <si>
    <t>연구2실 요약</t>
  </si>
  <si>
    <t>연구3실 요약</t>
  </si>
  <si>
    <t>기타경비 요약</t>
  </si>
  <si>
    <t>소모품비 요약</t>
  </si>
  <si>
    <t>접대비 요약</t>
  </si>
  <si>
    <t>통신비 요약</t>
  </si>
  <si>
    <t>거래처별 판매현황</t>
    <phoneticPr fontId="2" type="noConversion"/>
  </si>
  <si>
    <t>거래일자</t>
  </si>
  <si>
    <t>거래일자</t>
    <phoneticPr fontId="2" type="noConversion"/>
  </si>
  <si>
    <t>거래처명</t>
  </si>
  <si>
    <t>거래처명</t>
    <phoneticPr fontId="2" type="noConversion"/>
  </si>
  <si>
    <t>공급가액</t>
    <phoneticPr fontId="2" type="noConversion"/>
  </si>
  <si>
    <t>부가세</t>
    <phoneticPr fontId="2" type="noConversion"/>
  </si>
  <si>
    <t>합계</t>
    <phoneticPr fontId="2" type="noConversion"/>
  </si>
  <si>
    <t>거명전자</t>
  </si>
  <si>
    <t>거명전자</t>
    <phoneticPr fontId="2" type="noConversion"/>
  </si>
  <si>
    <t>나라전자</t>
  </si>
  <si>
    <t>나라전자</t>
    <phoneticPr fontId="2" type="noConversion"/>
  </si>
  <si>
    <t>나라전자</t>
    <phoneticPr fontId="2" type="noConversion"/>
  </si>
  <si>
    <t>PDP TV</t>
  </si>
  <si>
    <t>PDP TV</t>
    <phoneticPr fontId="2" type="noConversion"/>
  </si>
  <si>
    <t>PMP</t>
  </si>
  <si>
    <t>PMP</t>
    <phoneticPr fontId="2" type="noConversion"/>
  </si>
  <si>
    <t>한국전자</t>
  </si>
  <si>
    <t>한국전자</t>
    <phoneticPr fontId="2" type="noConversion"/>
  </si>
  <si>
    <t>거명전자</t>
    <phoneticPr fontId="2" type="noConversion"/>
  </si>
  <si>
    <t>PMP</t>
    <phoneticPr fontId="2" type="noConversion"/>
  </si>
  <si>
    <t>1,83,000</t>
    <phoneticPr fontId="2" type="noConversion"/>
  </si>
  <si>
    <t>행 레이블</t>
  </si>
  <si>
    <t>합계 : 수량</t>
  </si>
  <si>
    <t>(모두)</t>
  </si>
  <si>
    <t>열 레이블</t>
  </si>
  <si>
    <t>전체 총판매수량</t>
  </si>
  <si>
    <t>총판매수량</t>
  </si>
  <si>
    <t>전체 거래횟수</t>
  </si>
  <si>
    <t>거래횟수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</si>
</sst>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2" borderId="9" xfId="0" applyFill="1" applyBorder="1">
      <alignment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[tt.xlsx]Sheet8!피벗 테이블5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Sheet8!$B$17:$B$18</c:f>
              <c:strCache>
                <c:ptCount val="1"/>
                <c:pt idx="0">
                  <c:v>2010-01-02</c:v>
                </c:pt>
              </c:strCache>
            </c:strRef>
          </c:tx>
          <c:invertIfNegative val="0"/>
          <c:cat>
            <c:multiLvlStrRef>
              <c:f>Sheet8!$A$19:$A$27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Sheet8!$B$19:$B$27</c:f>
              <c:numCache>
                <c:formatCode>General</c:formatCode>
                <c:ptCount val="5"/>
                <c:pt idx="0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Sheet8!$C$17:$C$18</c:f>
              <c:strCache>
                <c:ptCount val="1"/>
                <c:pt idx="0">
                  <c:v>2010-01-05</c:v>
                </c:pt>
              </c:strCache>
            </c:strRef>
          </c:tx>
          <c:invertIfNegative val="0"/>
          <c:cat>
            <c:multiLvlStrRef>
              <c:f>Sheet8!$A$19:$A$27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Sheet8!$C$19:$C$27</c:f>
              <c:numCache>
                <c:formatCode>General</c:formatCode>
                <c:ptCount val="5"/>
                <c:pt idx="3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Sheet8!$D$17:$D$18</c:f>
              <c:strCache>
                <c:ptCount val="1"/>
                <c:pt idx="0">
                  <c:v>2010-01-12</c:v>
                </c:pt>
              </c:strCache>
            </c:strRef>
          </c:tx>
          <c:invertIfNegative val="0"/>
          <c:cat>
            <c:multiLvlStrRef>
              <c:f>Sheet8!$A$19:$A$27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Sheet8!$D$19:$D$27</c:f>
              <c:numCache>
                <c:formatCode>General</c:formatCode>
                <c:ptCount val="5"/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Sheet8!$E$17:$E$18</c:f>
              <c:strCache>
                <c:ptCount val="1"/>
                <c:pt idx="0">
                  <c:v>2010-02-03</c:v>
                </c:pt>
              </c:strCache>
            </c:strRef>
          </c:tx>
          <c:invertIfNegative val="0"/>
          <c:cat>
            <c:multiLvlStrRef>
              <c:f>Sheet8!$A$19:$A$27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Sheet8!$E$19:$E$27</c:f>
              <c:numCache>
                <c:formatCode>General</c:formatCode>
                <c:ptCount val="5"/>
                <c:pt idx="4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Sheet8!$F$17:$F$18</c:f>
              <c:strCache>
                <c:ptCount val="1"/>
                <c:pt idx="0">
                  <c:v>2010-02-06</c:v>
                </c:pt>
              </c:strCache>
            </c:strRef>
          </c:tx>
          <c:invertIfNegative val="0"/>
          <c:cat>
            <c:multiLvlStrRef>
              <c:f>Sheet8!$A$19:$A$27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Sheet8!$F$19:$F$27</c:f>
              <c:numCache>
                <c:formatCode>General</c:formatCode>
                <c:ptCount val="5"/>
                <c:pt idx="1">
                  <c:v>45</c:v>
                </c:pt>
              </c:numCache>
            </c:numRef>
          </c:val>
        </c:ser>
        <c:ser>
          <c:idx val="5"/>
          <c:order val="5"/>
          <c:tx>
            <c:strRef>
              <c:f>Sheet8!$G$17:$G$18</c:f>
              <c:strCache>
                <c:ptCount val="1"/>
                <c:pt idx="0">
                  <c:v>2010-02-12</c:v>
                </c:pt>
              </c:strCache>
            </c:strRef>
          </c:tx>
          <c:invertIfNegative val="0"/>
          <c:cat>
            <c:multiLvlStrRef>
              <c:f>Sheet8!$A$19:$A$27</c:f>
              <c:multiLvlStrCache>
                <c:ptCount val="5"/>
                <c:lvl>
                  <c:pt idx="0">
                    <c:v>PDP TV</c:v>
                  </c:pt>
                  <c:pt idx="1">
                    <c:v>디지털카메라</c:v>
                  </c:pt>
                  <c:pt idx="2">
                    <c:v>MP3</c:v>
                  </c:pt>
                  <c:pt idx="3">
                    <c:v>PMP</c:v>
                  </c:pt>
                  <c:pt idx="4">
                    <c:v>PMP</c:v>
                  </c:pt>
                </c:lvl>
                <c:lvl>
                  <c:pt idx="0">
                    <c:v>거명전자</c:v>
                  </c:pt>
                  <c:pt idx="2">
                    <c:v>나라전자</c:v>
                  </c:pt>
                  <c:pt idx="4">
                    <c:v>한국전자</c:v>
                  </c:pt>
                </c:lvl>
              </c:multiLvlStrCache>
            </c:multiLvlStrRef>
          </c:cat>
          <c:val>
            <c:numRef>
              <c:f>Sheet8!$G$19:$G$27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61248"/>
        <c:axId val="101862784"/>
      </c:barChart>
      <c:catAx>
        <c:axId val="1018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862784"/>
        <c:crosses val="autoZero"/>
        <c:auto val="1"/>
        <c:lblAlgn val="ctr"/>
        <c:lblOffset val="100"/>
        <c:noMultiLvlLbl val="0"/>
      </c:catAx>
      <c:valAx>
        <c:axId val="10186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86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28</xdr:row>
      <xdr:rowOff>47625</xdr:rowOff>
    </xdr:from>
    <xdr:to>
      <xdr:col>5</xdr:col>
      <xdr:colOff>47625</xdr:colOff>
      <xdr:row>41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12" refreshedDate="42325.657652893518" createdVersion="4" refreshedVersion="4" minRefreshableVersion="3" recordCount="6">
  <cacheSource type="worksheet">
    <worksheetSource ref="A3:H9" sheet="Sheet7"/>
  </cacheSource>
  <cacheFields count="8">
    <cacheField name="거래일자" numFmtId="14">
      <sharedItems containsSemiMixedTypes="0" containsNonDate="0" containsDate="1" containsString="0" minDate="2010-01-02T00:00:00" maxDate="2010-02-13T00:00:00" count="6">
        <d v="2010-01-02T00:00:00"/>
        <d v="2010-01-05T00:00:00"/>
        <d v="2010-01-12T00:00:00"/>
        <d v="2010-02-03T00:00:00"/>
        <d v="2010-02-06T00:00:00"/>
        <d v="2010-02-12T00:00:00"/>
      </sharedItems>
    </cacheField>
    <cacheField name="거래처명" numFmtId="0">
      <sharedItems count="3">
        <s v="거명전자"/>
        <s v="나라전자"/>
        <s v="한국전자"/>
      </sharedItems>
    </cacheField>
    <cacheField name="제품명" numFmtId="0">
      <sharedItems count="4">
        <s v="PDP TV"/>
        <s v="PMP"/>
        <s v="MP3"/>
        <s v="디지털카메라"/>
      </sharedItems>
    </cacheField>
    <cacheField name="수량" numFmtId="0">
      <sharedItems containsSemiMixedTypes="0" containsString="0" containsNumber="1" containsInteger="1" minValue="10" maxValue="45"/>
    </cacheField>
    <cacheField name="단가" numFmtId="0">
      <sharedItems containsMixedTypes="1" containsNumber="1" containsInteger="1" minValue="95000" maxValue="369000"/>
    </cacheField>
    <cacheField name="공급가액" numFmtId="3">
      <sharedItems containsSemiMixedTypes="0" containsString="0" containsNumber="1" containsInteger="1" minValue="190000" maxValue="1830000"/>
    </cacheField>
    <cacheField name="부가세" numFmtId="3">
      <sharedItems containsSemiMixedTypes="0" containsString="0" containsNumber="1" containsInteger="1" minValue="53500" maxValue="1830000"/>
    </cacheField>
    <cacheField name="합계" numFmtId="3">
      <sharedItems containsSemiMixedTypes="0" containsString="0" containsNumber="1" containsInteger="1" minValue="2090000" maxValue="20130000" count="6">
        <n v="20130000"/>
        <n v="6088500"/>
        <n v="2090000"/>
        <n v="12177000"/>
        <n v="7287500"/>
        <n v="470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n v="10"/>
    <s v="1,83,000"/>
    <n v="1830000"/>
    <n v="1830000"/>
    <x v="0"/>
  </r>
  <r>
    <x v="1"/>
    <x v="1"/>
    <x v="1"/>
    <n v="15"/>
    <n v="369000"/>
    <n v="553500"/>
    <n v="53500"/>
    <x v="1"/>
  </r>
  <r>
    <x v="2"/>
    <x v="1"/>
    <x v="2"/>
    <n v="20"/>
    <n v="95000"/>
    <n v="190000"/>
    <n v="190000"/>
    <x v="2"/>
  </r>
  <r>
    <x v="3"/>
    <x v="2"/>
    <x v="1"/>
    <n v="25"/>
    <n v="369000"/>
    <n v="1107000"/>
    <n v="1107000"/>
    <x v="3"/>
  </r>
  <r>
    <x v="4"/>
    <x v="0"/>
    <x v="3"/>
    <n v="45"/>
    <n v="265000"/>
    <n v="662500"/>
    <n v="662500"/>
    <x v="4"/>
  </r>
  <r>
    <x v="5"/>
    <x v="1"/>
    <x v="2"/>
    <n v="15"/>
    <n v="95000"/>
    <n v="427500"/>
    <n v="4275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5" cacheId="1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1">
  <location ref="A17:H27" firstHeaderRow="1" firstDataRow="2" firstDataCol="1"/>
  <pivotFields count="8"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3" showAll="0"/>
    <pivotField numFmtId="3" showAll="0"/>
    <pivotField numFmtId="3" showAll="0"/>
  </pivotFields>
  <rowFields count="2">
    <field x="1"/>
    <field x="2"/>
  </rowFields>
  <rowItems count="9">
    <i>
      <x/>
    </i>
    <i r="1">
      <x v="1"/>
    </i>
    <i r="1">
      <x v="3"/>
    </i>
    <i>
      <x v="1"/>
    </i>
    <i r="1">
      <x/>
    </i>
    <i r="1">
      <x v="2"/>
    </i>
    <i>
      <x v="2"/>
    </i>
    <i r="1"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수량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4" cacheId="12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rowHeaderCaption="거래처명" colHeaderCaption="제품명">
  <location ref="A6:K12" firstHeaderRow="1" firstDataRow="3" firstDataCol="1" rowPageCount="1" colPageCount="1"/>
  <pivotFields count="8">
    <pivotField axis="axisPage" dataField="1"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dataField="1" showAll="0"/>
    <pivotField showAll="0"/>
    <pivotField numFmtId="3" showAll="0"/>
    <pivotField numFmtId="3" showAll="0"/>
    <pivotField numFmtId="3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총판매수량" fld="3" baseField="1" baseItem="0"/>
    <dataField name="거래횟수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M13" sqref="M13"/>
    </sheetView>
  </sheetViews>
  <sheetFormatPr defaultRowHeight="16.5" x14ac:dyDescent="0.3"/>
  <cols>
    <col min="6" max="6" width="10.625" bestFit="1" customWidth="1"/>
  </cols>
  <sheetData>
    <row r="1" spans="1:6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18</v>
      </c>
    </row>
    <row r="2" spans="1:6" x14ac:dyDescent="0.3">
      <c r="A2" s="1">
        <v>90005</v>
      </c>
      <c r="B2" s="1" t="s">
        <v>8</v>
      </c>
      <c r="C2" s="1" t="s">
        <v>13</v>
      </c>
      <c r="D2" s="1" t="s">
        <v>17</v>
      </c>
      <c r="E2" s="1">
        <v>9</v>
      </c>
      <c r="F2" s="2">
        <v>1500000</v>
      </c>
    </row>
    <row r="3" spans="1:6" x14ac:dyDescent="0.3">
      <c r="A3" s="1">
        <v>90004</v>
      </c>
      <c r="B3" s="1" t="s">
        <v>7</v>
      </c>
      <c r="C3" s="1" t="s">
        <v>12</v>
      </c>
      <c r="D3" s="1" t="s">
        <v>16</v>
      </c>
      <c r="E3" s="1">
        <v>3</v>
      </c>
      <c r="F3" s="2">
        <v>950000</v>
      </c>
    </row>
    <row r="4" spans="1:6" x14ac:dyDescent="0.3">
      <c r="A4" s="1">
        <v>90001</v>
      </c>
      <c r="B4" s="1" t="s">
        <v>4</v>
      </c>
      <c r="C4" s="1" t="s">
        <v>10</v>
      </c>
      <c r="D4" s="1" t="s">
        <v>15</v>
      </c>
      <c r="E4" s="1">
        <v>5</v>
      </c>
      <c r="F4" s="2">
        <v>1200000</v>
      </c>
    </row>
    <row r="5" spans="1:6" x14ac:dyDescent="0.3">
      <c r="A5" s="1">
        <v>90006</v>
      </c>
      <c r="B5" s="1" t="s">
        <v>9</v>
      </c>
      <c r="C5" s="1" t="s">
        <v>14</v>
      </c>
      <c r="D5" s="1" t="s">
        <v>15</v>
      </c>
      <c r="E5" s="1">
        <v>6</v>
      </c>
      <c r="F5" s="2">
        <v>1200000</v>
      </c>
    </row>
    <row r="6" spans="1:6" x14ac:dyDescent="0.3">
      <c r="A6" s="1">
        <v>90003</v>
      </c>
      <c r="B6" s="1" t="s">
        <v>6</v>
      </c>
      <c r="C6" s="1" t="s">
        <v>14</v>
      </c>
      <c r="D6" s="1" t="s">
        <v>17</v>
      </c>
      <c r="E6" s="1">
        <v>8</v>
      </c>
      <c r="F6" s="2">
        <v>1500000</v>
      </c>
    </row>
    <row r="7" spans="1:6" x14ac:dyDescent="0.3">
      <c r="A7" s="1">
        <v>90002</v>
      </c>
      <c r="B7" s="1" t="s">
        <v>5</v>
      </c>
      <c r="C7" s="1" t="s">
        <v>11</v>
      </c>
      <c r="D7" s="1" t="s">
        <v>16</v>
      </c>
      <c r="E7" s="1">
        <v>2</v>
      </c>
      <c r="F7" s="2">
        <v>950000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2"/>
    </row>
    <row r="19" spans="1:6" x14ac:dyDescent="0.3">
      <c r="A19" s="1"/>
      <c r="B19" s="1"/>
      <c r="C19" s="1"/>
      <c r="D19" s="1"/>
      <c r="E19" s="1"/>
      <c r="F19" s="2"/>
    </row>
    <row r="20" spans="1:6" x14ac:dyDescent="0.3">
      <c r="A20" s="1"/>
      <c r="B20" s="1"/>
      <c r="C20" s="1"/>
      <c r="D20" s="1"/>
      <c r="E20" s="1"/>
      <c r="F20" s="2"/>
    </row>
    <row r="21" spans="1:6" x14ac:dyDescent="0.3">
      <c r="A21" s="1"/>
      <c r="B21" s="1"/>
      <c r="C21" s="1"/>
      <c r="D21" s="1"/>
      <c r="E21" s="1"/>
      <c r="F21" s="2"/>
    </row>
    <row r="22" spans="1:6" x14ac:dyDescent="0.3">
      <c r="A22" s="1"/>
      <c r="B22" s="1"/>
      <c r="C22" s="1"/>
      <c r="D22" s="1"/>
      <c r="E22" s="1"/>
      <c r="F22" s="2"/>
    </row>
    <row r="23" spans="1:6" x14ac:dyDescent="0.3">
      <c r="A23" s="1"/>
      <c r="B23" s="1"/>
      <c r="C23" s="1"/>
      <c r="D23" s="1"/>
      <c r="E23" s="1"/>
      <c r="F23" s="2"/>
    </row>
  </sheetData>
  <sortState ref="A2:F7">
    <sortCondition ref="C2:C7"/>
    <sortCondition ref="D2:D7" customList="사원,대리,과장,차장,부장"/>
    <sortCondition descending="1" ref="E2:E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6.5" x14ac:dyDescent="0.3"/>
  <cols>
    <col min="1" max="2" width="11.25" customWidth="1"/>
    <col min="3" max="3" width="10.875" customWidth="1"/>
    <col min="4" max="4" width="20.125" customWidth="1"/>
    <col min="5" max="5" width="14" customWidth="1"/>
    <col min="6" max="6" width="14.625" customWidth="1"/>
  </cols>
  <sheetData>
    <row r="1" spans="1:6" ht="31.5" customHeight="1" x14ac:dyDescent="0.3">
      <c r="A1" s="13" t="s">
        <v>41</v>
      </c>
      <c r="B1" s="6"/>
      <c r="C1" s="6"/>
      <c r="D1" s="6"/>
      <c r="E1" s="6"/>
      <c r="F1" s="6"/>
    </row>
    <row r="2" spans="1:6" x14ac:dyDescent="0.3">
      <c r="A2" s="1"/>
      <c r="B2" s="1"/>
      <c r="C2" s="1"/>
      <c r="D2" s="1"/>
      <c r="E2" s="9" t="s">
        <v>20</v>
      </c>
      <c r="F2" s="10" t="s">
        <v>21</v>
      </c>
    </row>
    <row r="3" spans="1:6" x14ac:dyDescent="0.3">
      <c r="A3" s="1"/>
      <c r="B3" s="1"/>
      <c r="C3" s="1"/>
      <c r="D3" s="1"/>
      <c r="E3" s="11">
        <f>SUBTOTAL(3,A6:A9)</f>
        <v>4</v>
      </c>
      <c r="F3" s="12">
        <f>SUBTOTAL(1,E6:E9)</f>
        <v>1942500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 t="s">
        <v>27</v>
      </c>
    </row>
    <row r="6" spans="1:6" x14ac:dyDescent="0.3">
      <c r="A6" s="1" t="s">
        <v>28</v>
      </c>
      <c r="B6" s="1" t="s">
        <v>32</v>
      </c>
      <c r="C6" s="1" t="s">
        <v>35</v>
      </c>
      <c r="D6" s="1" t="s">
        <v>40</v>
      </c>
      <c r="E6" s="4">
        <v>1340000</v>
      </c>
      <c r="F6" s="5">
        <v>34770</v>
      </c>
    </row>
    <row r="7" spans="1:6" x14ac:dyDescent="0.3">
      <c r="A7" s="1" t="s">
        <v>29</v>
      </c>
      <c r="B7" s="1" t="s">
        <v>33</v>
      </c>
      <c r="C7" s="1" t="s">
        <v>19</v>
      </c>
      <c r="D7" s="1" t="s">
        <v>37</v>
      </c>
      <c r="E7" s="4">
        <v>1810000</v>
      </c>
      <c r="F7" s="5">
        <v>35494</v>
      </c>
    </row>
    <row r="8" spans="1:6" x14ac:dyDescent="0.3">
      <c r="A8" s="1" t="s">
        <v>30</v>
      </c>
      <c r="B8" s="1" t="s">
        <v>32</v>
      </c>
      <c r="C8" s="1" t="s">
        <v>35</v>
      </c>
      <c r="D8" s="1" t="s">
        <v>38</v>
      </c>
      <c r="E8" s="4">
        <v>2160000</v>
      </c>
      <c r="F8" s="5">
        <v>36229</v>
      </c>
    </row>
    <row r="9" spans="1:6" x14ac:dyDescent="0.3">
      <c r="A9" s="1" t="s">
        <v>31</v>
      </c>
      <c r="B9" s="1" t="s">
        <v>34</v>
      </c>
      <c r="C9" s="1" t="s">
        <v>36</v>
      </c>
      <c r="D9" s="1" t="s">
        <v>39</v>
      </c>
      <c r="E9" s="4">
        <v>2460000</v>
      </c>
      <c r="F9" s="5">
        <v>35859</v>
      </c>
    </row>
  </sheetData>
  <autoFilter ref="A5:F5"/>
  <mergeCells count="1">
    <mergeCell ref="A1:F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F17"/>
    </sheetView>
  </sheetViews>
  <sheetFormatPr defaultRowHeight="16.5" x14ac:dyDescent="0.3"/>
  <cols>
    <col min="4" max="4" width="15.75" customWidth="1"/>
    <col min="5" max="5" width="12.625" customWidth="1"/>
    <col min="6" max="6" width="18.75" customWidth="1"/>
    <col min="8" max="8" width="10.375" customWidth="1"/>
    <col min="9" max="9" width="10" customWidth="1"/>
    <col min="10" max="10" width="12.25" customWidth="1"/>
  </cols>
  <sheetData>
    <row r="1" spans="1:10" x14ac:dyDescent="0.3">
      <c r="A1" s="13" t="s">
        <v>41</v>
      </c>
      <c r="B1" s="6"/>
      <c r="C1" s="6"/>
      <c r="D1" s="6"/>
      <c r="E1" s="6"/>
      <c r="F1" s="6"/>
    </row>
    <row r="2" spans="1:10" x14ac:dyDescent="0.3">
      <c r="A2" s="1"/>
      <c r="B2" s="1"/>
      <c r="C2" s="1"/>
      <c r="D2" s="1"/>
      <c r="E2" s="7"/>
      <c r="F2" s="7"/>
    </row>
    <row r="3" spans="1:10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</row>
    <row r="4" spans="1:10" x14ac:dyDescent="0.3">
      <c r="A4" s="1" t="s">
        <v>28</v>
      </c>
      <c r="B4" s="1" t="s">
        <v>32</v>
      </c>
      <c r="C4" s="1" t="s">
        <v>35</v>
      </c>
      <c r="D4" s="1" t="s">
        <v>40</v>
      </c>
      <c r="E4" s="4">
        <v>1340000</v>
      </c>
      <c r="F4" s="5">
        <v>34770</v>
      </c>
      <c r="H4" s="14" t="s">
        <v>71</v>
      </c>
      <c r="I4" s="15"/>
      <c r="J4" s="16"/>
    </row>
    <row r="5" spans="1:10" x14ac:dyDescent="0.3">
      <c r="A5" s="1" t="s">
        <v>29</v>
      </c>
      <c r="B5" s="1" t="s">
        <v>33</v>
      </c>
      <c r="C5" s="1" t="s">
        <v>19</v>
      </c>
      <c r="D5" s="1" t="s">
        <v>37</v>
      </c>
      <c r="E5" s="4">
        <v>1810000</v>
      </c>
      <c r="F5" s="5">
        <v>35494</v>
      </c>
      <c r="H5" s="19" t="s">
        <v>72</v>
      </c>
      <c r="I5" s="20" t="s">
        <v>73</v>
      </c>
      <c r="J5" s="21" t="s">
        <v>74</v>
      </c>
    </row>
    <row r="6" spans="1:10" x14ac:dyDescent="0.3">
      <c r="A6" s="1" t="s">
        <v>30</v>
      </c>
      <c r="B6" s="1" t="s">
        <v>32</v>
      </c>
      <c r="C6" s="1" t="s">
        <v>35</v>
      </c>
      <c r="D6" s="1" t="s">
        <v>38</v>
      </c>
      <c r="E6" s="4">
        <v>2160000</v>
      </c>
      <c r="F6" s="5">
        <v>36229</v>
      </c>
      <c r="H6" s="17" t="s">
        <v>52</v>
      </c>
      <c r="I6" s="7" t="s">
        <v>59</v>
      </c>
      <c r="J6" s="18"/>
    </row>
    <row r="7" spans="1:10" x14ac:dyDescent="0.3">
      <c r="A7" s="1" t="s">
        <v>31</v>
      </c>
      <c r="B7" s="1" t="s">
        <v>34</v>
      </c>
      <c r="C7" s="1" t="s">
        <v>36</v>
      </c>
      <c r="D7" s="1" t="s">
        <v>39</v>
      </c>
      <c r="E7" s="4">
        <v>2460000</v>
      </c>
      <c r="F7" s="5">
        <v>35859</v>
      </c>
      <c r="H7" s="11"/>
      <c r="I7" s="8"/>
      <c r="J7" s="12" t="s">
        <v>75</v>
      </c>
    </row>
    <row r="8" spans="1:10" x14ac:dyDescent="0.3">
      <c r="A8" s="1" t="s">
        <v>42</v>
      </c>
      <c r="B8" s="1" t="s">
        <v>52</v>
      </c>
      <c r="C8" s="1" t="s">
        <v>56</v>
      </c>
      <c r="D8" s="1" t="s">
        <v>61</v>
      </c>
      <c r="E8" s="4">
        <v>2500000</v>
      </c>
      <c r="F8" s="5">
        <v>37104</v>
      </c>
    </row>
    <row r="9" spans="1:10" x14ac:dyDescent="0.3">
      <c r="A9" s="1" t="s">
        <v>43</v>
      </c>
      <c r="B9" s="1" t="s">
        <v>53</v>
      </c>
      <c r="C9" s="1" t="s">
        <v>57</v>
      </c>
      <c r="D9" s="1" t="s">
        <v>62</v>
      </c>
      <c r="E9" s="4">
        <v>2030000</v>
      </c>
      <c r="F9" s="5">
        <v>37334</v>
      </c>
    </row>
    <row r="10" spans="1:10" x14ac:dyDescent="0.3">
      <c r="A10" s="1" t="s">
        <v>44</v>
      </c>
      <c r="B10" s="1" t="s">
        <v>55</v>
      </c>
      <c r="C10" s="1" t="s">
        <v>57</v>
      </c>
      <c r="D10" s="1" t="s">
        <v>63</v>
      </c>
      <c r="E10" s="4">
        <v>2390000</v>
      </c>
      <c r="F10" s="5">
        <v>36617</v>
      </c>
    </row>
    <row r="11" spans="1:10" x14ac:dyDescent="0.3">
      <c r="A11" s="1" t="s">
        <v>45</v>
      </c>
      <c r="B11" s="1" t="s">
        <v>54</v>
      </c>
      <c r="C11" s="1" t="s">
        <v>58</v>
      </c>
      <c r="D11" s="1" t="s">
        <v>64</v>
      </c>
      <c r="E11" s="4">
        <v>1750000</v>
      </c>
      <c r="F11" s="5">
        <v>38483</v>
      </c>
    </row>
    <row r="12" spans="1:10" x14ac:dyDescent="0.3">
      <c r="A12" s="1" t="s">
        <v>46</v>
      </c>
      <c r="B12" s="1" t="s">
        <v>52</v>
      </c>
      <c r="C12" s="1" t="s">
        <v>59</v>
      </c>
      <c r="D12" s="1" t="s">
        <v>65</v>
      </c>
      <c r="E12" s="4">
        <v>2150000</v>
      </c>
      <c r="F12" s="5">
        <v>38048</v>
      </c>
    </row>
    <row r="13" spans="1:10" x14ac:dyDescent="0.3">
      <c r="A13" s="1" t="s">
        <v>47</v>
      </c>
      <c r="B13" s="1" t="s">
        <v>55</v>
      </c>
      <c r="C13" s="1" t="s">
        <v>57</v>
      </c>
      <c r="D13" s="1" t="s">
        <v>66</v>
      </c>
      <c r="E13" s="4">
        <v>1960000</v>
      </c>
      <c r="F13" s="5">
        <v>35491</v>
      </c>
    </row>
    <row r="14" spans="1:10" x14ac:dyDescent="0.3">
      <c r="A14" s="1" t="s">
        <v>48</v>
      </c>
      <c r="B14" s="1" t="s">
        <v>52</v>
      </c>
      <c r="C14" s="1" t="s">
        <v>56</v>
      </c>
      <c r="D14" s="1" t="s">
        <v>67</v>
      </c>
      <c r="E14" s="4">
        <v>1770000</v>
      </c>
      <c r="F14" s="5">
        <v>37327</v>
      </c>
    </row>
    <row r="15" spans="1:10" x14ac:dyDescent="0.3">
      <c r="A15" s="1" t="s">
        <v>49</v>
      </c>
      <c r="B15" s="1" t="s">
        <v>52</v>
      </c>
      <c r="C15" s="1" t="s">
        <v>60</v>
      </c>
      <c r="D15" s="1" t="s">
        <v>68</v>
      </c>
      <c r="E15" s="4">
        <v>2250000</v>
      </c>
      <c r="F15" s="5">
        <v>37682</v>
      </c>
    </row>
    <row r="16" spans="1:10" x14ac:dyDescent="0.3">
      <c r="A16" s="1" t="s">
        <v>50</v>
      </c>
      <c r="B16" s="1" t="s">
        <v>55</v>
      </c>
      <c r="C16" s="1" t="s">
        <v>57</v>
      </c>
      <c r="D16" s="1" t="s">
        <v>69</v>
      </c>
      <c r="E16" s="4">
        <v>1260000</v>
      </c>
      <c r="F16" s="5">
        <v>38413</v>
      </c>
    </row>
    <row r="17" spans="1:6" x14ac:dyDescent="0.3">
      <c r="A17" s="1" t="s">
        <v>51</v>
      </c>
      <c r="B17" s="1" t="s">
        <v>52</v>
      </c>
      <c r="C17" s="1" t="s">
        <v>56</v>
      </c>
      <c r="D17" s="1" t="s">
        <v>70</v>
      </c>
      <c r="E17" s="4">
        <v>1550000</v>
      </c>
      <c r="F17" s="5">
        <v>37682</v>
      </c>
    </row>
    <row r="20" spans="1:6" x14ac:dyDescent="0.3">
      <c r="A20" s="1" t="s">
        <v>22</v>
      </c>
      <c r="B20" s="1" t="s">
        <v>23</v>
      </c>
      <c r="C20" s="1" t="s">
        <v>24</v>
      </c>
      <c r="D20" s="1" t="s">
        <v>25</v>
      </c>
      <c r="E20" s="1" t="s">
        <v>26</v>
      </c>
      <c r="F20" s="1" t="s">
        <v>27</v>
      </c>
    </row>
    <row r="21" spans="1:6" x14ac:dyDescent="0.3">
      <c r="A21" s="1" t="s">
        <v>31</v>
      </c>
      <c r="B21" s="1" t="s">
        <v>34</v>
      </c>
      <c r="C21" s="1" t="s">
        <v>36</v>
      </c>
      <c r="D21" s="1" t="s">
        <v>39</v>
      </c>
      <c r="E21" s="4">
        <v>2460000</v>
      </c>
      <c r="F21" s="5">
        <v>35859</v>
      </c>
    </row>
    <row r="22" spans="1:6" x14ac:dyDescent="0.3">
      <c r="A22" s="1" t="s">
        <v>42</v>
      </c>
      <c r="B22" s="1" t="s">
        <v>52</v>
      </c>
      <c r="C22" s="1" t="s">
        <v>56</v>
      </c>
      <c r="D22" s="1" t="s">
        <v>61</v>
      </c>
      <c r="E22" s="4">
        <v>2500000</v>
      </c>
      <c r="F22" s="5">
        <v>37104</v>
      </c>
    </row>
    <row r="23" spans="1:6" x14ac:dyDescent="0.3">
      <c r="A23" s="1" t="s">
        <v>44</v>
      </c>
      <c r="B23" s="1" t="s">
        <v>55</v>
      </c>
      <c r="C23" s="1" t="s">
        <v>57</v>
      </c>
      <c r="D23" s="1" t="s">
        <v>63</v>
      </c>
      <c r="E23" s="4">
        <v>2390000</v>
      </c>
      <c r="F23" s="5">
        <v>36617</v>
      </c>
    </row>
    <row r="24" spans="1:6" x14ac:dyDescent="0.3">
      <c r="A24" s="1" t="s">
        <v>46</v>
      </c>
      <c r="B24" s="1" t="s">
        <v>52</v>
      </c>
      <c r="C24" s="1" t="s">
        <v>59</v>
      </c>
      <c r="D24" s="1" t="s">
        <v>65</v>
      </c>
      <c r="E24" s="4">
        <v>2150000</v>
      </c>
      <c r="F24" s="5">
        <v>38048</v>
      </c>
    </row>
    <row r="25" spans="1:6" x14ac:dyDescent="0.3">
      <c r="A25" s="1" t="s">
        <v>49</v>
      </c>
      <c r="B25" s="1" t="s">
        <v>52</v>
      </c>
      <c r="C25" s="1" t="s">
        <v>60</v>
      </c>
      <c r="D25" s="1" t="s">
        <v>68</v>
      </c>
      <c r="E25" s="4">
        <v>2250000</v>
      </c>
      <c r="F25" s="5">
        <v>37682</v>
      </c>
    </row>
  </sheetData>
  <mergeCells count="2">
    <mergeCell ref="A1:F1"/>
    <mergeCell ref="H4:J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23" sqref="J23"/>
    </sheetView>
  </sheetViews>
  <sheetFormatPr defaultRowHeight="16.5" x14ac:dyDescent="0.3"/>
  <cols>
    <col min="4" max="4" width="16" customWidth="1"/>
    <col min="5" max="5" width="13.875" customWidth="1"/>
    <col min="6" max="6" width="20.875" customWidth="1"/>
    <col min="8" max="8" width="12.375" customWidth="1"/>
  </cols>
  <sheetData>
    <row r="1" spans="1:8" x14ac:dyDescent="0.3">
      <c r="A1" s="13" t="s">
        <v>41</v>
      </c>
      <c r="B1" s="6"/>
      <c r="C1" s="6"/>
      <c r="D1" s="6"/>
      <c r="E1" s="6"/>
      <c r="F1" s="6"/>
    </row>
    <row r="2" spans="1:8" x14ac:dyDescent="0.3">
      <c r="A2" s="1"/>
      <c r="B2" s="1"/>
      <c r="C2" s="1"/>
      <c r="D2" s="1"/>
      <c r="E2" s="7"/>
      <c r="F2" s="7"/>
    </row>
    <row r="3" spans="1:8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</row>
    <row r="4" spans="1:8" x14ac:dyDescent="0.3">
      <c r="A4" s="1" t="s">
        <v>28</v>
      </c>
      <c r="B4" s="1" t="s">
        <v>32</v>
      </c>
      <c r="C4" s="1" t="s">
        <v>35</v>
      </c>
      <c r="D4" s="1" t="s">
        <v>40</v>
      </c>
      <c r="E4" s="4">
        <v>1340000</v>
      </c>
      <c r="F4" s="5">
        <v>34770</v>
      </c>
      <c r="H4" s="1" t="s">
        <v>76</v>
      </c>
    </row>
    <row r="5" spans="1:8" x14ac:dyDescent="0.3">
      <c r="A5" s="1" t="s">
        <v>29</v>
      </c>
      <c r="B5" s="1" t="s">
        <v>33</v>
      </c>
      <c r="C5" s="1" t="s">
        <v>19</v>
      </c>
      <c r="D5" s="1" t="s">
        <v>37</v>
      </c>
      <c r="E5" s="4">
        <v>1810000</v>
      </c>
      <c r="F5" s="5">
        <v>35494</v>
      </c>
      <c r="H5" s="23"/>
    </row>
    <row r="6" spans="1:8" x14ac:dyDescent="0.3">
      <c r="A6" s="1" t="s">
        <v>30</v>
      </c>
      <c r="B6" s="1" t="s">
        <v>32</v>
      </c>
      <c r="C6" s="1" t="s">
        <v>35</v>
      </c>
      <c r="D6" s="1" t="s">
        <v>38</v>
      </c>
      <c r="E6" s="4">
        <v>2160000</v>
      </c>
      <c r="F6" s="5">
        <v>36229</v>
      </c>
      <c r="H6" s="22" t="b">
        <f ca="1">MONTH(TODAY())=VALUE(MID($D6,3,2))</f>
        <v>0</v>
      </c>
    </row>
    <row r="7" spans="1:8" x14ac:dyDescent="0.3">
      <c r="A7" s="1" t="s">
        <v>31</v>
      </c>
      <c r="B7" s="1" t="s">
        <v>34</v>
      </c>
      <c r="C7" s="1" t="s">
        <v>36</v>
      </c>
      <c r="D7" s="1" t="s">
        <v>39</v>
      </c>
      <c r="E7" s="4">
        <v>2460000</v>
      </c>
      <c r="F7" s="5">
        <v>35859</v>
      </c>
    </row>
    <row r="8" spans="1:8" x14ac:dyDescent="0.3">
      <c r="A8" s="1" t="s">
        <v>42</v>
      </c>
      <c r="B8" s="1" t="s">
        <v>52</v>
      </c>
      <c r="C8" s="1" t="s">
        <v>56</v>
      </c>
      <c r="D8" s="1" t="s">
        <v>61</v>
      </c>
      <c r="E8" s="4">
        <v>2500000</v>
      </c>
      <c r="F8" s="5">
        <v>37104</v>
      </c>
    </row>
    <row r="9" spans="1:8" x14ac:dyDescent="0.3">
      <c r="A9" s="1" t="s">
        <v>43</v>
      </c>
      <c r="B9" s="1" t="s">
        <v>53</v>
      </c>
      <c r="C9" s="1" t="s">
        <v>57</v>
      </c>
      <c r="D9" s="1" t="s">
        <v>62</v>
      </c>
      <c r="E9" s="4">
        <v>2030000</v>
      </c>
      <c r="F9" s="5">
        <v>37334</v>
      </c>
    </row>
    <row r="10" spans="1:8" x14ac:dyDescent="0.3">
      <c r="A10" s="1" t="s">
        <v>44</v>
      </c>
      <c r="B10" s="1" t="s">
        <v>55</v>
      </c>
      <c r="C10" s="1" t="s">
        <v>57</v>
      </c>
      <c r="D10" s="1" t="s">
        <v>63</v>
      </c>
      <c r="E10" s="4">
        <v>2390000</v>
      </c>
      <c r="F10" s="5">
        <v>36617</v>
      </c>
    </row>
    <row r="11" spans="1:8" x14ac:dyDescent="0.3">
      <c r="A11" s="1" t="s">
        <v>45</v>
      </c>
      <c r="B11" s="1" t="s">
        <v>54</v>
      </c>
      <c r="C11" s="1" t="s">
        <v>58</v>
      </c>
      <c r="D11" s="1" t="s">
        <v>64</v>
      </c>
      <c r="E11" s="4">
        <v>1750000</v>
      </c>
      <c r="F11" s="5">
        <v>38483</v>
      </c>
    </row>
    <row r="12" spans="1:8" x14ac:dyDescent="0.3">
      <c r="A12" s="1" t="s">
        <v>46</v>
      </c>
      <c r="B12" s="1" t="s">
        <v>52</v>
      </c>
      <c r="C12" s="1" t="s">
        <v>59</v>
      </c>
      <c r="D12" s="1" t="s">
        <v>65</v>
      </c>
      <c r="E12" s="4">
        <v>2150000</v>
      </c>
      <c r="F12" s="5">
        <v>38048</v>
      </c>
    </row>
    <row r="13" spans="1:8" x14ac:dyDescent="0.3">
      <c r="A13" s="1" t="s">
        <v>47</v>
      </c>
      <c r="B13" s="1" t="s">
        <v>55</v>
      </c>
      <c r="C13" s="1" t="s">
        <v>57</v>
      </c>
      <c r="D13" s="1" t="s">
        <v>66</v>
      </c>
      <c r="E13" s="4">
        <v>1960000</v>
      </c>
      <c r="F13" s="5">
        <v>35491</v>
      </c>
    </row>
    <row r="14" spans="1:8" x14ac:dyDescent="0.3">
      <c r="A14" s="1" t="s">
        <v>48</v>
      </c>
      <c r="B14" s="1" t="s">
        <v>52</v>
      </c>
      <c r="C14" s="1" t="s">
        <v>56</v>
      </c>
      <c r="D14" s="1" t="s">
        <v>67</v>
      </c>
      <c r="E14" s="4">
        <v>1770000</v>
      </c>
      <c r="F14" s="5">
        <v>37327</v>
      </c>
    </row>
    <row r="15" spans="1:8" x14ac:dyDescent="0.3">
      <c r="A15" s="1" t="s">
        <v>49</v>
      </c>
      <c r="B15" s="1" t="s">
        <v>52</v>
      </c>
      <c r="C15" s="1" t="s">
        <v>60</v>
      </c>
      <c r="D15" s="1" t="s">
        <v>68</v>
      </c>
      <c r="E15" s="4">
        <v>2250000</v>
      </c>
      <c r="F15" s="5">
        <v>37682</v>
      </c>
    </row>
    <row r="16" spans="1:8" x14ac:dyDescent="0.3">
      <c r="A16" s="1" t="s">
        <v>50</v>
      </c>
      <c r="B16" s="1" t="s">
        <v>55</v>
      </c>
      <c r="C16" s="1" t="s">
        <v>57</v>
      </c>
      <c r="D16" s="1" t="s">
        <v>69</v>
      </c>
      <c r="E16" s="4">
        <v>1260000</v>
      </c>
      <c r="F16" s="5">
        <v>38413</v>
      </c>
    </row>
    <row r="17" spans="1:6" x14ac:dyDescent="0.3">
      <c r="A17" s="1" t="s">
        <v>51</v>
      </c>
      <c r="B17" s="1" t="s">
        <v>52</v>
      </c>
      <c r="C17" s="1" t="s">
        <v>56</v>
      </c>
      <c r="D17" s="1" t="s">
        <v>70</v>
      </c>
      <c r="E17" s="4">
        <v>1550000</v>
      </c>
      <c r="F17" s="5">
        <v>37682</v>
      </c>
    </row>
    <row r="20" spans="1:6" x14ac:dyDescent="0.3">
      <c r="A20" s="1" t="s">
        <v>22</v>
      </c>
      <c r="B20" s="1" t="s">
        <v>23</v>
      </c>
      <c r="C20" s="1" t="s">
        <v>24</v>
      </c>
      <c r="D20" s="1" t="s">
        <v>25</v>
      </c>
      <c r="E20" s="1" t="s">
        <v>26</v>
      </c>
      <c r="F20" s="1" t="s">
        <v>27</v>
      </c>
    </row>
    <row r="21" spans="1:6" x14ac:dyDescent="0.3">
      <c r="A21" s="1" t="s">
        <v>49</v>
      </c>
      <c r="B21" s="1" t="s">
        <v>52</v>
      </c>
      <c r="C21" s="1" t="s">
        <v>60</v>
      </c>
      <c r="D21" s="1" t="s">
        <v>68</v>
      </c>
      <c r="E21" s="4">
        <v>2250000</v>
      </c>
      <c r="F21" s="5">
        <v>37682</v>
      </c>
    </row>
    <row r="22" spans="1:6" x14ac:dyDescent="0.3">
      <c r="A22" s="1"/>
      <c r="B22" s="1"/>
      <c r="C22" s="1"/>
      <c r="D22" s="1"/>
      <c r="E22" s="4"/>
      <c r="F22" s="5"/>
    </row>
    <row r="23" spans="1:6" x14ac:dyDescent="0.3">
      <c r="A23" s="1"/>
      <c r="B23" s="1"/>
      <c r="C23" s="1"/>
      <c r="D23" s="1"/>
      <c r="E23" s="4"/>
      <c r="F23" s="5"/>
    </row>
    <row r="24" spans="1:6" x14ac:dyDescent="0.3">
      <c r="A24" s="1"/>
      <c r="B24" s="1"/>
      <c r="C24" s="1"/>
      <c r="D24" s="1"/>
      <c r="E24" s="4"/>
      <c r="F24" s="5"/>
    </row>
    <row r="25" spans="1:6" x14ac:dyDescent="0.3">
      <c r="A25" s="1"/>
      <c r="B25" s="1"/>
      <c r="C25" s="1"/>
      <c r="D25" s="1"/>
      <c r="E25" s="4"/>
      <c r="F25" s="5"/>
    </row>
    <row r="26" spans="1:6" x14ac:dyDescent="0.3">
      <c r="A26" s="1"/>
      <c r="B26" s="1"/>
      <c r="C26" s="1"/>
      <c r="D26" s="1"/>
      <c r="E26" s="4"/>
      <c r="F26" s="5"/>
    </row>
    <row r="27" spans="1:6" x14ac:dyDescent="0.3">
      <c r="A27" s="1"/>
      <c r="B27" s="1"/>
      <c r="C27" s="1"/>
      <c r="D27" s="1"/>
      <c r="E27" s="4"/>
      <c r="F27" s="5"/>
    </row>
    <row r="28" spans="1:6" x14ac:dyDescent="0.3">
      <c r="A28" s="1"/>
      <c r="B28" s="1"/>
      <c r="C28" s="1"/>
      <c r="D28" s="1"/>
      <c r="E28" s="4"/>
      <c r="F28" s="5"/>
    </row>
    <row r="29" spans="1:6" x14ac:dyDescent="0.3">
      <c r="A29" s="1"/>
      <c r="B29" s="1"/>
      <c r="C29" s="1"/>
      <c r="D29" s="1"/>
      <c r="E29" s="4"/>
      <c r="F29" s="5"/>
    </row>
    <row r="30" spans="1:6" x14ac:dyDescent="0.3">
      <c r="A30" s="1"/>
      <c r="B30" s="1"/>
      <c r="C30" s="1"/>
      <c r="D30" s="1"/>
      <c r="E30" s="4"/>
      <c r="F30" s="5"/>
    </row>
    <row r="31" spans="1:6" x14ac:dyDescent="0.3">
      <c r="A31" s="1"/>
      <c r="B31" s="1"/>
      <c r="C31" s="1"/>
      <c r="D31" s="1"/>
      <c r="E31" s="4"/>
      <c r="F31" s="5"/>
    </row>
    <row r="32" spans="1:6" x14ac:dyDescent="0.3">
      <c r="A32" s="1"/>
      <c r="B32" s="1"/>
      <c r="C32" s="1"/>
      <c r="D32" s="1"/>
      <c r="E32" s="4"/>
      <c r="F32" s="5"/>
    </row>
    <row r="33" spans="1:6" x14ac:dyDescent="0.3">
      <c r="A33" s="1"/>
      <c r="B33" s="1"/>
      <c r="C33" s="1"/>
      <c r="D33" s="1"/>
      <c r="E33" s="4"/>
      <c r="F33" s="5"/>
    </row>
    <row r="34" spans="1:6" x14ac:dyDescent="0.3">
      <c r="A34" s="1"/>
      <c r="B34" s="1"/>
      <c r="C34" s="1"/>
      <c r="D34" s="1"/>
      <c r="E34" s="4"/>
      <c r="F34" s="5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18" sqref="G18"/>
    </sheetView>
  </sheetViews>
  <sheetFormatPr defaultRowHeight="16.5" outlineLevelRow="3" x14ac:dyDescent="0.3"/>
  <cols>
    <col min="1" max="1" width="19.875" customWidth="1"/>
    <col min="2" max="2" width="17" customWidth="1"/>
    <col min="4" max="4" width="13.125" customWidth="1"/>
    <col min="5" max="5" width="15.75" customWidth="1"/>
  </cols>
  <sheetData>
    <row r="1" spans="1:5" x14ac:dyDescent="0.3">
      <c r="A1" s="6" t="s">
        <v>77</v>
      </c>
      <c r="B1" s="6"/>
      <c r="C1" s="6"/>
      <c r="D1" s="6"/>
      <c r="E1" s="6"/>
    </row>
    <row r="2" spans="1:5" x14ac:dyDescent="0.3">
      <c r="A2" s="1"/>
      <c r="B2" s="1"/>
      <c r="C2" s="1"/>
      <c r="D2" s="1"/>
      <c r="E2" s="1"/>
    </row>
    <row r="3" spans="1:5" x14ac:dyDescent="0.3">
      <c r="A3" s="1" t="s">
        <v>78</v>
      </c>
      <c r="B3" s="1" t="s">
        <v>80</v>
      </c>
      <c r="C3" s="1" t="s">
        <v>81</v>
      </c>
      <c r="D3" s="1" t="s">
        <v>82</v>
      </c>
      <c r="E3" s="1" t="s">
        <v>83</v>
      </c>
    </row>
    <row r="4" spans="1:5" outlineLevel="3" x14ac:dyDescent="0.3">
      <c r="A4" s="5">
        <v>40214</v>
      </c>
      <c r="B4" s="1" t="s">
        <v>85</v>
      </c>
      <c r="C4" s="1">
        <v>10</v>
      </c>
      <c r="D4" s="4">
        <v>326000</v>
      </c>
      <c r="E4" s="1">
        <f>$D$4*10</f>
        <v>3260000</v>
      </c>
    </row>
    <row r="5" spans="1:5" outlineLevel="3" x14ac:dyDescent="0.3">
      <c r="A5" s="5">
        <v>40214</v>
      </c>
      <c r="B5" s="1" t="s">
        <v>86</v>
      </c>
      <c r="C5" s="1">
        <v>10</v>
      </c>
      <c r="D5" s="4">
        <v>620000</v>
      </c>
      <c r="E5" s="1">
        <f t="shared" ref="E5:E18" si="0">$D$4*10</f>
        <v>3260000</v>
      </c>
    </row>
    <row r="6" spans="1:5" outlineLevel="3" x14ac:dyDescent="0.3">
      <c r="A6" s="5">
        <v>40214</v>
      </c>
      <c r="B6" s="1" t="s">
        <v>88</v>
      </c>
      <c r="C6" s="1">
        <v>50</v>
      </c>
      <c r="D6" s="4">
        <v>125000</v>
      </c>
      <c r="E6" s="1">
        <f t="shared" si="0"/>
        <v>3260000</v>
      </c>
    </row>
    <row r="7" spans="1:5" outlineLevel="3" x14ac:dyDescent="0.3">
      <c r="A7" s="5">
        <v>40214</v>
      </c>
      <c r="B7" s="1" t="s">
        <v>89</v>
      </c>
      <c r="C7" s="1">
        <v>45</v>
      </c>
      <c r="D7" s="4">
        <v>510000</v>
      </c>
      <c r="E7" s="1">
        <f t="shared" si="0"/>
        <v>3260000</v>
      </c>
    </row>
    <row r="8" spans="1:5" outlineLevel="2" x14ac:dyDescent="0.3">
      <c r="A8" s="24" t="s">
        <v>94</v>
      </c>
      <c r="B8" s="1"/>
      <c r="C8" s="1">
        <f>SUBTOTAL(9,C4:C7)</f>
        <v>115</v>
      </c>
      <c r="D8" s="4"/>
      <c r="E8" s="1">
        <f>SUBTOTAL(9,E4:E7)</f>
        <v>13040000</v>
      </c>
    </row>
    <row r="9" spans="1:5" outlineLevel="1" x14ac:dyDescent="0.3">
      <c r="A9" s="24" t="s">
        <v>94</v>
      </c>
      <c r="B9" s="1"/>
      <c r="C9" s="1"/>
      <c r="D9" s="4"/>
      <c r="E9" s="1">
        <f>SUBTOTAL(9,E4:E7)</f>
        <v>13040000</v>
      </c>
    </row>
    <row r="10" spans="1:5" outlineLevel="3" x14ac:dyDescent="0.3">
      <c r="A10" s="5">
        <v>40215</v>
      </c>
      <c r="B10" s="1" t="s">
        <v>88</v>
      </c>
      <c r="C10" s="1">
        <v>20</v>
      </c>
      <c r="D10" s="4">
        <v>125000</v>
      </c>
      <c r="E10" s="1">
        <f t="shared" si="0"/>
        <v>3260000</v>
      </c>
    </row>
    <row r="11" spans="1:5" outlineLevel="3" x14ac:dyDescent="0.3">
      <c r="A11" s="5">
        <v>40215</v>
      </c>
      <c r="B11" s="1" t="s">
        <v>90</v>
      </c>
      <c r="C11" s="1">
        <v>25</v>
      </c>
      <c r="D11" s="4">
        <v>326000</v>
      </c>
      <c r="E11" s="1">
        <f t="shared" si="0"/>
        <v>3260000</v>
      </c>
    </row>
    <row r="12" spans="1:5" outlineLevel="3" x14ac:dyDescent="0.3">
      <c r="A12" s="5">
        <v>40215</v>
      </c>
      <c r="B12" s="1" t="s">
        <v>91</v>
      </c>
      <c r="C12" s="1">
        <v>100</v>
      </c>
      <c r="D12" s="4">
        <v>225000</v>
      </c>
      <c r="E12" s="1">
        <f t="shared" si="0"/>
        <v>3260000</v>
      </c>
    </row>
    <row r="13" spans="1:5" outlineLevel="2" x14ac:dyDescent="0.3">
      <c r="A13" s="25" t="s">
        <v>95</v>
      </c>
      <c r="B13" s="1"/>
      <c r="C13" s="1">
        <f>SUBTOTAL(9,C10:C12)</f>
        <v>145</v>
      </c>
      <c r="D13" s="4"/>
      <c r="E13" s="1">
        <f>SUBTOTAL(9,E10:E12)</f>
        <v>9780000</v>
      </c>
    </row>
    <row r="14" spans="1:5" outlineLevel="1" x14ac:dyDescent="0.3">
      <c r="A14" s="25" t="s">
        <v>95</v>
      </c>
      <c r="B14" s="1"/>
      <c r="C14" s="1"/>
      <c r="D14" s="4"/>
      <c r="E14" s="1">
        <f>SUBTOTAL(9,E10:E12)</f>
        <v>9780000</v>
      </c>
    </row>
    <row r="15" spans="1:5" outlineLevel="3" x14ac:dyDescent="0.3">
      <c r="A15" s="5">
        <v>40216</v>
      </c>
      <c r="B15" s="1" t="s">
        <v>92</v>
      </c>
      <c r="C15" s="1">
        <v>10</v>
      </c>
      <c r="D15" s="4">
        <v>125000</v>
      </c>
      <c r="E15" s="1">
        <f t="shared" si="0"/>
        <v>3260000</v>
      </c>
    </row>
    <row r="16" spans="1:5" outlineLevel="3" x14ac:dyDescent="0.3">
      <c r="A16" s="5">
        <v>40216</v>
      </c>
      <c r="B16" s="1" t="s">
        <v>93</v>
      </c>
      <c r="C16" s="1">
        <v>30</v>
      </c>
      <c r="D16" s="4">
        <v>482000</v>
      </c>
      <c r="E16" s="1">
        <f t="shared" si="0"/>
        <v>3260000</v>
      </c>
    </row>
    <row r="17" spans="1:5" outlineLevel="3" x14ac:dyDescent="0.3">
      <c r="A17" s="5">
        <v>40216</v>
      </c>
      <c r="B17" s="1" t="s">
        <v>90</v>
      </c>
      <c r="C17" s="1">
        <v>50</v>
      </c>
      <c r="D17" s="4">
        <v>326000</v>
      </c>
      <c r="E17" s="1">
        <f t="shared" si="0"/>
        <v>3260000</v>
      </c>
    </row>
    <row r="18" spans="1:5" outlineLevel="3" x14ac:dyDescent="0.3">
      <c r="A18" s="5">
        <v>40216</v>
      </c>
      <c r="B18" s="1" t="s">
        <v>89</v>
      </c>
      <c r="C18" s="1">
        <v>40</v>
      </c>
      <c r="D18" s="4">
        <v>510000</v>
      </c>
      <c r="E18" s="1">
        <f t="shared" si="0"/>
        <v>3260000</v>
      </c>
    </row>
    <row r="19" spans="1:5" outlineLevel="2" x14ac:dyDescent="0.3">
      <c r="A19" s="25" t="s">
        <v>96</v>
      </c>
      <c r="B19" s="1"/>
      <c r="C19" s="1">
        <f>SUBTOTAL(9,C15:C18)</f>
        <v>130</v>
      </c>
      <c r="D19" s="4"/>
      <c r="E19" s="1">
        <f>SUBTOTAL(9,E15:E18)</f>
        <v>13040000</v>
      </c>
    </row>
    <row r="20" spans="1:5" outlineLevel="1" x14ac:dyDescent="0.3">
      <c r="A20" s="25" t="s">
        <v>96</v>
      </c>
      <c r="B20" s="1"/>
      <c r="C20" s="1"/>
      <c r="D20" s="4"/>
      <c r="E20" s="1">
        <f>SUBTOTAL(9,E15:E18)</f>
        <v>13040000</v>
      </c>
    </row>
    <row r="21" spans="1:5" x14ac:dyDescent="0.3">
      <c r="A21" s="25" t="s">
        <v>97</v>
      </c>
      <c r="B21" s="1"/>
      <c r="C21" s="1">
        <f>SUBTOTAL(9,C4:C18)</f>
        <v>390</v>
      </c>
      <c r="D21" s="4"/>
      <c r="E21" s="1"/>
    </row>
    <row r="22" spans="1:5" x14ac:dyDescent="0.3">
      <c r="A22" s="25" t="s">
        <v>97</v>
      </c>
      <c r="B22" s="1"/>
      <c r="C22" s="1"/>
      <c r="D22" s="4"/>
      <c r="E22" s="1">
        <f>SUBTOTAL(9,E4:E18)</f>
        <v>35860000</v>
      </c>
    </row>
    <row r="23" spans="1:5" x14ac:dyDescent="0.3">
      <c r="A23" s="3"/>
    </row>
    <row r="24" spans="1:5" x14ac:dyDescent="0.3">
      <c r="A24" s="3"/>
    </row>
    <row r="25" spans="1:5" x14ac:dyDescent="0.3">
      <c r="A25" s="3"/>
    </row>
    <row r="26" spans="1:5" x14ac:dyDescent="0.3">
      <c r="A26" s="3"/>
    </row>
    <row r="27" spans="1:5" x14ac:dyDescent="0.3">
      <c r="A27" s="3"/>
    </row>
    <row r="28" spans="1:5" x14ac:dyDescent="0.3">
      <c r="A28" s="3"/>
    </row>
    <row r="29" spans="1:5" x14ac:dyDescent="0.3">
      <c r="A29" s="3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3" sqref="A3:D23"/>
    </sheetView>
  </sheetViews>
  <sheetFormatPr defaultRowHeight="16.5" outlineLevelRow="3" x14ac:dyDescent="0.3"/>
  <cols>
    <col min="1" max="1" width="16.625" customWidth="1"/>
    <col min="2" max="2" width="13.75" customWidth="1"/>
    <col min="3" max="3" width="15.375" customWidth="1"/>
    <col min="4" max="4" width="13.875" customWidth="1"/>
  </cols>
  <sheetData>
    <row r="1" spans="1:4" x14ac:dyDescent="0.3">
      <c r="A1" s="6" t="s">
        <v>98</v>
      </c>
      <c r="B1" s="6"/>
      <c r="C1" s="6"/>
      <c r="D1" s="6"/>
    </row>
    <row r="3" spans="1:4" x14ac:dyDescent="0.3">
      <c r="A3" s="1" t="s">
        <v>99</v>
      </c>
      <c r="B3" s="1" t="s">
        <v>23</v>
      </c>
      <c r="C3" s="1" t="s">
        <v>100</v>
      </c>
      <c r="D3" s="1" t="s">
        <v>101</v>
      </c>
    </row>
    <row r="4" spans="1:4" outlineLevel="3" x14ac:dyDescent="0.3">
      <c r="A4" s="5">
        <v>40180</v>
      </c>
      <c r="B4" s="1" t="s">
        <v>102</v>
      </c>
      <c r="C4" s="1" t="s">
        <v>108</v>
      </c>
      <c r="D4" s="4">
        <v>154000</v>
      </c>
    </row>
    <row r="5" spans="1:4" outlineLevel="2" x14ac:dyDescent="0.3">
      <c r="A5" s="5"/>
      <c r="B5" s="1"/>
      <c r="C5" s="26" t="s">
        <v>117</v>
      </c>
      <c r="D5" s="4">
        <f>SUBTOTAL(9,D4:D4)</f>
        <v>154000</v>
      </c>
    </row>
    <row r="6" spans="1:4" outlineLevel="3" x14ac:dyDescent="0.3">
      <c r="A6" s="5">
        <v>40180</v>
      </c>
      <c r="B6" s="1" t="s">
        <v>102</v>
      </c>
      <c r="C6" s="1" t="s">
        <v>109</v>
      </c>
      <c r="D6" s="4">
        <v>45000</v>
      </c>
    </row>
    <row r="7" spans="1:4" outlineLevel="2" x14ac:dyDescent="0.3">
      <c r="A7" s="5"/>
      <c r="B7" s="1"/>
      <c r="C7" s="26" t="s">
        <v>118</v>
      </c>
      <c r="D7" s="4">
        <f>SUBTOTAL(9,D6:D6)</f>
        <v>45000</v>
      </c>
    </row>
    <row r="8" spans="1:4" outlineLevel="3" x14ac:dyDescent="0.3">
      <c r="A8" s="5">
        <v>40193</v>
      </c>
      <c r="B8" s="1" t="s">
        <v>102</v>
      </c>
      <c r="C8" s="1" t="s">
        <v>111</v>
      </c>
      <c r="D8" s="4">
        <v>140000</v>
      </c>
    </row>
    <row r="9" spans="1:4" outlineLevel="2" x14ac:dyDescent="0.3">
      <c r="A9" s="5"/>
      <c r="B9" s="1"/>
      <c r="C9" s="26" t="s">
        <v>119</v>
      </c>
      <c r="D9" s="4">
        <f>SUBTOTAL(9,D8:D8)</f>
        <v>140000</v>
      </c>
    </row>
    <row r="10" spans="1:4" outlineLevel="1" x14ac:dyDescent="0.3">
      <c r="A10" s="5"/>
      <c r="B10" s="26" t="s">
        <v>113</v>
      </c>
      <c r="C10" s="1"/>
      <c r="D10" s="4">
        <f>SUBTOTAL(9,D4:D8)</f>
        <v>339000</v>
      </c>
    </row>
    <row r="11" spans="1:4" outlineLevel="3" x14ac:dyDescent="0.3">
      <c r="A11" s="5">
        <v>40184</v>
      </c>
      <c r="B11" s="1" t="s">
        <v>103</v>
      </c>
      <c r="C11" s="1" t="s">
        <v>110</v>
      </c>
      <c r="D11" s="4">
        <v>45000</v>
      </c>
    </row>
    <row r="12" spans="1:4" outlineLevel="2" x14ac:dyDescent="0.3">
      <c r="A12" s="5"/>
      <c r="B12" s="1"/>
      <c r="C12" s="26" t="s">
        <v>118</v>
      </c>
      <c r="D12" s="4">
        <f>SUBTOTAL(9,D11:D11)</f>
        <v>45000</v>
      </c>
    </row>
    <row r="13" spans="1:4" outlineLevel="3" x14ac:dyDescent="0.3">
      <c r="A13" s="5">
        <v>40200</v>
      </c>
      <c r="B13" s="1" t="s">
        <v>107</v>
      </c>
      <c r="C13" s="1" t="s">
        <v>112</v>
      </c>
      <c r="D13" s="4">
        <v>220000</v>
      </c>
    </row>
    <row r="14" spans="1:4" outlineLevel="2" x14ac:dyDescent="0.3">
      <c r="A14" s="5"/>
      <c r="B14" s="1"/>
      <c r="C14" s="26" t="s">
        <v>120</v>
      </c>
      <c r="D14" s="4">
        <f>SUBTOTAL(9,D13:D13)</f>
        <v>220000</v>
      </c>
    </row>
    <row r="15" spans="1:4" outlineLevel="1" x14ac:dyDescent="0.3">
      <c r="A15" s="5"/>
      <c r="B15" s="26" t="s">
        <v>114</v>
      </c>
      <c r="C15" s="1"/>
      <c r="D15" s="4">
        <f>SUBTOTAL(9,D11:D13)</f>
        <v>265000</v>
      </c>
    </row>
    <row r="16" spans="1:4" outlineLevel="3" x14ac:dyDescent="0.3">
      <c r="A16" s="5">
        <v>40188</v>
      </c>
      <c r="B16" s="1" t="s">
        <v>104</v>
      </c>
      <c r="C16" s="1" t="s">
        <v>110</v>
      </c>
      <c r="D16" s="4">
        <v>55000</v>
      </c>
    </row>
    <row r="17" spans="1:4" outlineLevel="2" x14ac:dyDescent="0.3">
      <c r="A17" s="5"/>
      <c r="B17" s="1"/>
      <c r="C17" s="26" t="s">
        <v>118</v>
      </c>
      <c r="D17" s="4">
        <f>SUBTOTAL(9,D16:D16)</f>
        <v>55000</v>
      </c>
    </row>
    <row r="18" spans="1:4" outlineLevel="1" x14ac:dyDescent="0.3">
      <c r="A18" s="5"/>
      <c r="B18" s="26" t="s">
        <v>115</v>
      </c>
      <c r="C18" s="1"/>
      <c r="D18" s="4">
        <f>SUBTOTAL(9,D16:D16)</f>
        <v>55000</v>
      </c>
    </row>
    <row r="19" spans="1:4" outlineLevel="3" x14ac:dyDescent="0.3">
      <c r="A19" s="5">
        <v>40194</v>
      </c>
      <c r="B19" s="1" t="s">
        <v>105</v>
      </c>
      <c r="C19" s="1" t="s">
        <v>111</v>
      </c>
      <c r="D19" s="4">
        <v>130000</v>
      </c>
    </row>
    <row r="20" spans="1:4" outlineLevel="3" x14ac:dyDescent="0.3">
      <c r="A20" s="5">
        <v>40198</v>
      </c>
      <c r="B20" s="1" t="s">
        <v>106</v>
      </c>
      <c r="C20" s="1" t="s">
        <v>111</v>
      </c>
      <c r="D20" s="4">
        <v>160000</v>
      </c>
    </row>
    <row r="21" spans="1:4" outlineLevel="2" x14ac:dyDescent="0.3">
      <c r="A21" s="5"/>
      <c r="B21" s="1"/>
      <c r="C21" s="26" t="s">
        <v>119</v>
      </c>
      <c r="D21" s="4">
        <f>SUBTOTAL(9,D19:D20)</f>
        <v>290000</v>
      </c>
    </row>
    <row r="22" spans="1:4" outlineLevel="1" x14ac:dyDescent="0.3">
      <c r="A22" s="5"/>
      <c r="B22" s="26" t="s">
        <v>116</v>
      </c>
      <c r="C22" s="1"/>
      <c r="D22" s="4">
        <f>SUBTOTAL(9,D19:D20)</f>
        <v>290000</v>
      </c>
    </row>
    <row r="23" spans="1:4" x14ac:dyDescent="0.3">
      <c r="A23" s="5"/>
      <c r="B23" s="26" t="s">
        <v>97</v>
      </c>
      <c r="C23" s="1"/>
      <c r="D23" s="4">
        <f>SUBTOTAL(9,D4:D20)</f>
        <v>949000</v>
      </c>
    </row>
  </sheetData>
  <sortState ref="A4:D11">
    <sortCondition ref="B4:B11"/>
    <sortCondition ref="C4:C11" customList="교육훈련비,기타경비,소모품비,접대비"/>
  </sortState>
  <mergeCells count="1">
    <mergeCell ref="A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3" sqref="A3:H9"/>
    </sheetView>
  </sheetViews>
  <sheetFormatPr defaultRowHeight="16.5" x14ac:dyDescent="0.3"/>
  <cols>
    <col min="1" max="2" width="11.875" customWidth="1"/>
    <col min="3" max="3" width="9.25" customWidth="1"/>
    <col min="4" max="4" width="11.25" customWidth="1"/>
    <col min="5" max="5" width="9.25" customWidth="1"/>
    <col min="6" max="6" width="11.25" customWidth="1"/>
    <col min="7" max="7" width="9.25" customWidth="1"/>
    <col min="8" max="8" width="13.25" customWidth="1"/>
    <col min="9" max="9" width="9.25" customWidth="1"/>
    <col min="10" max="10" width="16.125" customWidth="1"/>
    <col min="11" max="11" width="14" customWidth="1"/>
    <col min="12" max="12" width="11.125" bestFit="1" customWidth="1"/>
    <col min="13" max="13" width="15.25" bestFit="1" customWidth="1"/>
    <col min="14" max="15" width="15.875" bestFit="1" customWidth="1"/>
    <col min="16" max="16" width="20.125" bestFit="1" customWidth="1"/>
  </cols>
  <sheetData>
    <row r="1" spans="1:8" x14ac:dyDescent="0.3">
      <c r="A1" s="6" t="s">
        <v>121</v>
      </c>
      <c r="B1" s="6"/>
      <c r="C1" s="6"/>
      <c r="D1" s="6"/>
      <c r="E1" s="6"/>
      <c r="F1" s="6"/>
      <c r="G1" s="6"/>
      <c r="H1" s="6"/>
    </row>
    <row r="3" spans="1:8" x14ac:dyDescent="0.3">
      <c r="A3" s="1" t="s">
        <v>123</v>
      </c>
      <c r="B3" s="1" t="s">
        <v>125</v>
      </c>
      <c r="C3" s="1" t="s">
        <v>80</v>
      </c>
      <c r="D3" s="1" t="s">
        <v>81</v>
      </c>
      <c r="E3" s="1" t="s">
        <v>82</v>
      </c>
      <c r="F3" s="1" t="s">
        <v>126</v>
      </c>
      <c r="G3" s="1" t="s">
        <v>127</v>
      </c>
      <c r="H3" s="1" t="s">
        <v>128</v>
      </c>
    </row>
    <row r="4" spans="1:8" x14ac:dyDescent="0.3">
      <c r="A4" s="5">
        <v>40180</v>
      </c>
      <c r="B4" s="1" t="s">
        <v>130</v>
      </c>
      <c r="C4" s="1" t="s">
        <v>135</v>
      </c>
      <c r="D4" s="1">
        <v>10</v>
      </c>
      <c r="E4" s="1" t="s">
        <v>142</v>
      </c>
      <c r="F4" s="4">
        <v>1830000</v>
      </c>
      <c r="G4" s="4">
        <v>1830000</v>
      </c>
      <c r="H4" s="4">
        <v>20130000</v>
      </c>
    </row>
    <row r="5" spans="1:8" x14ac:dyDescent="0.3">
      <c r="A5" s="5">
        <v>40183</v>
      </c>
      <c r="B5" s="1" t="s">
        <v>132</v>
      </c>
      <c r="C5" s="1" t="s">
        <v>137</v>
      </c>
      <c r="D5" s="1">
        <v>15</v>
      </c>
      <c r="E5" s="4">
        <v>369000</v>
      </c>
      <c r="F5" s="4">
        <v>553500</v>
      </c>
      <c r="G5" s="4">
        <v>53500</v>
      </c>
      <c r="H5" s="4">
        <v>6088500</v>
      </c>
    </row>
    <row r="6" spans="1:8" x14ac:dyDescent="0.3">
      <c r="A6" s="5">
        <v>40190</v>
      </c>
      <c r="B6" s="1" t="s">
        <v>133</v>
      </c>
      <c r="C6" s="1" t="s">
        <v>88</v>
      </c>
      <c r="D6" s="1">
        <v>20</v>
      </c>
      <c r="E6" s="4">
        <v>95000</v>
      </c>
      <c r="F6" s="4">
        <v>190000</v>
      </c>
      <c r="G6" s="4">
        <v>190000</v>
      </c>
      <c r="H6" s="4">
        <v>2090000</v>
      </c>
    </row>
    <row r="7" spans="1:8" x14ac:dyDescent="0.3">
      <c r="A7" s="5">
        <v>40212</v>
      </c>
      <c r="B7" s="1" t="s">
        <v>139</v>
      </c>
      <c r="C7" s="1" t="s">
        <v>141</v>
      </c>
      <c r="D7" s="1">
        <v>25</v>
      </c>
      <c r="E7" s="4">
        <v>369000</v>
      </c>
      <c r="F7" s="4">
        <v>1107000</v>
      </c>
      <c r="G7" s="4">
        <v>1107000</v>
      </c>
      <c r="H7" s="4">
        <v>12177000</v>
      </c>
    </row>
    <row r="8" spans="1:8" x14ac:dyDescent="0.3">
      <c r="A8" s="5">
        <v>40215</v>
      </c>
      <c r="B8" s="1" t="s">
        <v>140</v>
      </c>
      <c r="C8" s="1" t="s">
        <v>85</v>
      </c>
      <c r="D8" s="1">
        <v>45</v>
      </c>
      <c r="E8" s="4">
        <v>265000</v>
      </c>
      <c r="F8" s="4">
        <v>662500</v>
      </c>
      <c r="G8" s="4">
        <v>662500</v>
      </c>
      <c r="H8" s="4">
        <v>7287500</v>
      </c>
    </row>
    <row r="9" spans="1:8" x14ac:dyDescent="0.3">
      <c r="A9" s="5">
        <v>40221</v>
      </c>
      <c r="B9" s="1" t="s">
        <v>133</v>
      </c>
      <c r="C9" s="1" t="s">
        <v>88</v>
      </c>
      <c r="D9" s="1">
        <v>15</v>
      </c>
      <c r="E9" s="4">
        <v>95000</v>
      </c>
      <c r="F9" s="4">
        <v>427500</v>
      </c>
      <c r="G9" s="4">
        <v>427500</v>
      </c>
      <c r="H9" s="4">
        <v>4702500</v>
      </c>
    </row>
    <row r="20" spans="1:11" x14ac:dyDescent="0.3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3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3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3">
      <c r="A23" s="30"/>
      <c r="B23" s="29"/>
      <c r="C23" s="29"/>
      <c r="D23" s="29"/>
      <c r="E23" s="29"/>
      <c r="F23" s="29"/>
      <c r="G23" s="29"/>
      <c r="H23" s="29"/>
      <c r="I23" s="29"/>
      <c r="J23" s="29"/>
      <c r="K23" s="29"/>
    </row>
  </sheetData>
  <mergeCells count="1">
    <mergeCell ref="A1:H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7"/>
  <sheetViews>
    <sheetView tabSelected="1" workbookViewId="0">
      <selection activeCell="K19" sqref="K19"/>
    </sheetView>
  </sheetViews>
  <sheetFormatPr defaultRowHeight="16.5" x14ac:dyDescent="0.3"/>
  <cols>
    <col min="1" max="1" width="17.625" customWidth="1"/>
    <col min="2" max="6" width="12.5" customWidth="1"/>
    <col min="7" max="7" width="12.5" bestFit="1" customWidth="1"/>
    <col min="8" max="8" width="7.375" customWidth="1"/>
  </cols>
  <sheetData>
    <row r="4" spans="1:11" x14ac:dyDescent="0.3">
      <c r="A4" s="27" t="s">
        <v>122</v>
      </c>
      <c r="B4" t="s">
        <v>145</v>
      </c>
    </row>
    <row r="6" spans="1:11" x14ac:dyDescent="0.3">
      <c r="B6" s="27" t="s">
        <v>79</v>
      </c>
      <c r="C6" s="27"/>
    </row>
    <row r="7" spans="1:11" x14ac:dyDescent="0.3">
      <c r="B7" t="s">
        <v>87</v>
      </c>
      <c r="D7" t="s">
        <v>134</v>
      </c>
      <c r="F7" t="s">
        <v>136</v>
      </c>
      <c r="H7" t="s">
        <v>84</v>
      </c>
      <c r="J7" t="s">
        <v>147</v>
      </c>
      <c r="K7" t="s">
        <v>149</v>
      </c>
    </row>
    <row r="8" spans="1:11" x14ac:dyDescent="0.3">
      <c r="A8" s="27" t="s">
        <v>124</v>
      </c>
      <c r="B8" t="s">
        <v>148</v>
      </c>
      <c r="C8" t="s">
        <v>150</v>
      </c>
      <c r="D8" t="s">
        <v>148</v>
      </c>
      <c r="E8" t="s">
        <v>150</v>
      </c>
      <c r="F8" t="s">
        <v>148</v>
      </c>
      <c r="G8" t="s">
        <v>150</v>
      </c>
      <c r="H8" t="s">
        <v>148</v>
      </c>
      <c r="I8" t="s">
        <v>150</v>
      </c>
    </row>
    <row r="9" spans="1:11" x14ac:dyDescent="0.3">
      <c r="A9" s="30" t="s">
        <v>129</v>
      </c>
      <c r="B9" s="29"/>
      <c r="C9" s="29"/>
      <c r="D9" s="29">
        <v>10</v>
      </c>
      <c r="E9" s="29">
        <v>1</v>
      </c>
      <c r="F9" s="29"/>
      <c r="G9" s="29"/>
      <c r="H9" s="29">
        <v>45</v>
      </c>
      <c r="I9" s="29">
        <v>1</v>
      </c>
      <c r="J9" s="29">
        <v>55</v>
      </c>
      <c r="K9" s="29">
        <v>2</v>
      </c>
    </row>
    <row r="10" spans="1:11" x14ac:dyDescent="0.3">
      <c r="A10" s="30" t="s">
        <v>131</v>
      </c>
      <c r="B10" s="29">
        <v>35</v>
      </c>
      <c r="C10" s="29">
        <v>2</v>
      </c>
      <c r="D10" s="29"/>
      <c r="E10" s="29"/>
      <c r="F10" s="29">
        <v>15</v>
      </c>
      <c r="G10" s="29">
        <v>1</v>
      </c>
      <c r="H10" s="29"/>
      <c r="I10" s="29"/>
      <c r="J10" s="29">
        <v>50</v>
      </c>
      <c r="K10" s="29">
        <v>3</v>
      </c>
    </row>
    <row r="11" spans="1:11" x14ac:dyDescent="0.3">
      <c r="A11" s="30" t="s">
        <v>138</v>
      </c>
      <c r="B11" s="29"/>
      <c r="C11" s="29"/>
      <c r="D11" s="29"/>
      <c r="E11" s="29"/>
      <c r="F11" s="29">
        <v>25</v>
      </c>
      <c r="G11" s="29">
        <v>1</v>
      </c>
      <c r="H11" s="29"/>
      <c r="I11" s="29"/>
      <c r="J11" s="29">
        <v>25</v>
      </c>
      <c r="K11" s="29">
        <v>1</v>
      </c>
    </row>
    <row r="12" spans="1:11" x14ac:dyDescent="0.3">
      <c r="A12" s="30" t="s">
        <v>97</v>
      </c>
      <c r="B12" s="29">
        <v>35</v>
      </c>
      <c r="C12" s="29">
        <v>2</v>
      </c>
      <c r="D12" s="29">
        <v>10</v>
      </c>
      <c r="E12" s="29">
        <v>1</v>
      </c>
      <c r="F12" s="29">
        <v>40</v>
      </c>
      <c r="G12" s="29">
        <v>2</v>
      </c>
      <c r="H12" s="29">
        <v>45</v>
      </c>
      <c r="I12" s="29">
        <v>1</v>
      </c>
      <c r="J12" s="29">
        <v>130</v>
      </c>
      <c r="K12" s="29">
        <v>6</v>
      </c>
    </row>
    <row r="17" spans="1:8" x14ac:dyDescent="0.3">
      <c r="A17" s="27" t="s">
        <v>144</v>
      </c>
      <c r="B17" s="27" t="s">
        <v>146</v>
      </c>
    </row>
    <row r="18" spans="1:8" x14ac:dyDescent="0.3">
      <c r="A18" s="27" t="s">
        <v>143</v>
      </c>
      <c r="B18" s="3">
        <v>40180</v>
      </c>
      <c r="C18" s="3">
        <v>40183</v>
      </c>
      <c r="D18" s="3">
        <v>40190</v>
      </c>
      <c r="E18" s="3">
        <v>40212</v>
      </c>
      <c r="F18" s="3">
        <v>40215</v>
      </c>
      <c r="G18" s="3">
        <v>40221</v>
      </c>
      <c r="H18" s="3" t="s">
        <v>97</v>
      </c>
    </row>
    <row r="19" spans="1:8" x14ac:dyDescent="0.3">
      <c r="A19" s="30" t="s">
        <v>129</v>
      </c>
      <c r="B19" s="29">
        <v>10</v>
      </c>
      <c r="C19" s="29"/>
      <c r="D19" s="29"/>
      <c r="E19" s="29"/>
      <c r="F19" s="29">
        <v>45</v>
      </c>
      <c r="G19" s="29"/>
      <c r="H19" s="29">
        <v>55</v>
      </c>
    </row>
    <row r="20" spans="1:8" x14ac:dyDescent="0.3">
      <c r="A20" s="28" t="s">
        <v>134</v>
      </c>
      <c r="B20" s="29">
        <v>10</v>
      </c>
      <c r="C20" s="29"/>
      <c r="D20" s="29"/>
      <c r="E20" s="29"/>
      <c r="F20" s="29"/>
      <c r="G20" s="29"/>
      <c r="H20" s="29">
        <v>10</v>
      </c>
    </row>
    <row r="21" spans="1:8" x14ac:dyDescent="0.3">
      <c r="A21" s="28" t="s">
        <v>84</v>
      </c>
      <c r="B21" s="29"/>
      <c r="C21" s="29"/>
      <c r="D21" s="29"/>
      <c r="E21" s="29"/>
      <c r="F21" s="29">
        <v>45</v>
      </c>
      <c r="G21" s="29"/>
      <c r="H21" s="29">
        <v>45</v>
      </c>
    </row>
    <row r="22" spans="1:8" x14ac:dyDescent="0.3">
      <c r="A22" s="30" t="s">
        <v>131</v>
      </c>
      <c r="B22" s="29"/>
      <c r="C22" s="29">
        <v>15</v>
      </c>
      <c r="D22" s="29">
        <v>20</v>
      </c>
      <c r="E22" s="29"/>
      <c r="F22" s="29"/>
      <c r="G22" s="29">
        <v>15</v>
      </c>
      <c r="H22" s="29">
        <v>50</v>
      </c>
    </row>
    <row r="23" spans="1:8" x14ac:dyDescent="0.3">
      <c r="A23" s="28" t="s">
        <v>87</v>
      </c>
      <c r="B23" s="29"/>
      <c r="C23" s="29"/>
      <c r="D23" s="29">
        <v>20</v>
      </c>
      <c r="E23" s="29"/>
      <c r="F23" s="29"/>
      <c r="G23" s="29">
        <v>15</v>
      </c>
      <c r="H23" s="29">
        <v>35</v>
      </c>
    </row>
    <row r="24" spans="1:8" x14ac:dyDescent="0.3">
      <c r="A24" s="28" t="s">
        <v>136</v>
      </c>
      <c r="B24" s="29"/>
      <c r="C24" s="29">
        <v>15</v>
      </c>
      <c r="D24" s="29"/>
      <c r="E24" s="29"/>
      <c r="F24" s="29"/>
      <c r="G24" s="29"/>
      <c r="H24" s="29">
        <v>15</v>
      </c>
    </row>
    <row r="25" spans="1:8" x14ac:dyDescent="0.3">
      <c r="A25" s="30" t="s">
        <v>138</v>
      </c>
      <c r="B25" s="29"/>
      <c r="C25" s="29"/>
      <c r="D25" s="29"/>
      <c r="E25" s="29">
        <v>25</v>
      </c>
      <c r="F25" s="29"/>
      <c r="G25" s="29"/>
      <c r="H25" s="29">
        <v>25</v>
      </c>
    </row>
    <row r="26" spans="1:8" x14ac:dyDescent="0.3">
      <c r="A26" s="28" t="s">
        <v>136</v>
      </c>
      <c r="B26" s="29"/>
      <c r="C26" s="29"/>
      <c r="D26" s="29"/>
      <c r="E26" s="29">
        <v>25</v>
      </c>
      <c r="F26" s="29"/>
      <c r="G26" s="29"/>
      <c r="H26" s="29">
        <v>25</v>
      </c>
    </row>
    <row r="27" spans="1:8" x14ac:dyDescent="0.3">
      <c r="A27" s="30" t="s">
        <v>97</v>
      </c>
      <c r="B27" s="29">
        <v>10</v>
      </c>
      <c r="C27" s="29">
        <v>15</v>
      </c>
      <c r="D27" s="29">
        <v>20</v>
      </c>
      <c r="E27" s="29">
        <v>25</v>
      </c>
      <c r="F27" s="29">
        <v>45</v>
      </c>
      <c r="G27" s="29">
        <v>15</v>
      </c>
      <c r="H27" s="29">
        <v>130</v>
      </c>
    </row>
  </sheetData>
  <phoneticPr fontId="2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4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Sheet3!Criteria</vt:lpstr>
      <vt:lpstr>Sheet4!Criteria</vt:lpstr>
      <vt:lpstr>Sheet3!Extract</vt:lpstr>
      <vt:lpstr>Sheet4!Extract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2015-11-17T04:43:17Z</dcterms:created>
  <dcterms:modified xsi:type="dcterms:W3CDTF">2015-11-17T07:04:32Z</dcterms:modified>
</cp:coreProperties>
</file>