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305"/>
  </bookViews>
  <sheets>
    <sheet name="Na+" sheetId="3" r:id="rId1"/>
    <sheet name="K+" sheetId="2" r:id="rId2"/>
    <sheet name="CL-" sheetId="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J34" i="3" s="1"/>
  <c r="D25" i="3"/>
  <c r="C25" i="3"/>
  <c r="C34" i="3" s="1"/>
  <c r="K24" i="3"/>
  <c r="J31" i="3" s="1"/>
  <c r="J24" i="3"/>
  <c r="J30" i="3" s="1"/>
  <c r="D24" i="3"/>
  <c r="C31" i="3" s="1"/>
  <c r="C24" i="3"/>
  <c r="C30" i="3" s="1"/>
  <c r="K23" i="3"/>
  <c r="J23" i="3"/>
  <c r="D23" i="3"/>
  <c r="C23" i="3"/>
  <c r="K25" i="2"/>
  <c r="J35" i="2" s="1"/>
  <c r="J25" i="2"/>
  <c r="J34" i="2" s="1"/>
  <c r="D25" i="2"/>
  <c r="C25" i="2"/>
  <c r="C34" i="2" s="1"/>
  <c r="K24" i="2"/>
  <c r="J31" i="2" s="1"/>
  <c r="J24" i="2"/>
  <c r="J30" i="2" s="1"/>
  <c r="D24" i="2"/>
  <c r="C31" i="2" s="1"/>
  <c r="C24" i="2"/>
  <c r="C30" i="2" s="1"/>
  <c r="K23" i="2"/>
  <c r="J23" i="2"/>
  <c r="D23" i="2"/>
  <c r="C23" i="2"/>
  <c r="D27" i="2" l="1"/>
  <c r="E31" i="2" s="1"/>
  <c r="C35" i="2"/>
  <c r="K27" i="3"/>
  <c r="L31" i="3" s="1"/>
  <c r="K35" i="3" s="1"/>
  <c r="D27" i="3"/>
  <c r="E31" i="3" s="1"/>
  <c r="C35" i="3"/>
  <c r="C26" i="3"/>
  <c r="C27" i="3"/>
  <c r="D26" i="3"/>
  <c r="J35" i="3"/>
  <c r="J26" i="3"/>
  <c r="J27" i="3"/>
  <c r="L30" i="3" s="1"/>
  <c r="L34" i="3" s="1"/>
  <c r="K26" i="3"/>
  <c r="J26" i="2"/>
  <c r="J27" i="2"/>
  <c r="L30" i="2" s="1"/>
  <c r="L34" i="2" s="1"/>
  <c r="K26" i="2"/>
  <c r="K27" i="2"/>
  <c r="L31" i="2" s="1"/>
  <c r="K35" i="2" s="1"/>
  <c r="C26" i="2"/>
  <c r="C27" i="2"/>
  <c r="D26" i="2"/>
  <c r="D35" i="2" l="1"/>
  <c r="E35" i="2"/>
  <c r="C39" i="2"/>
  <c r="E39" i="2" s="1"/>
  <c r="L35" i="2"/>
  <c r="L35" i="3"/>
  <c r="C39" i="3"/>
  <c r="E39" i="3" s="1"/>
  <c r="D35" i="3"/>
  <c r="E35" i="3"/>
  <c r="E30" i="3"/>
  <c r="C38" i="3"/>
  <c r="E38" i="3" s="1"/>
  <c r="K34" i="3"/>
  <c r="K34" i="2"/>
  <c r="E30" i="2"/>
  <c r="C38" i="2"/>
  <c r="E38" i="2" s="1"/>
  <c r="E34" i="3" l="1"/>
  <c r="D34" i="3"/>
  <c r="D34" i="2"/>
  <c r="E34" i="2"/>
  <c r="K25" i="1" l="1"/>
  <c r="J25" i="1"/>
  <c r="J34" i="1" s="1"/>
  <c r="D25" i="1"/>
  <c r="C25" i="1"/>
  <c r="K24" i="1"/>
  <c r="J31" i="1" s="1"/>
  <c r="J24" i="1"/>
  <c r="J30" i="1" s="1"/>
  <c r="D24" i="1"/>
  <c r="C31" i="1" s="1"/>
  <c r="C24" i="1"/>
  <c r="C30" i="1" s="1"/>
  <c r="K23" i="1"/>
  <c r="J23" i="1"/>
  <c r="D23" i="1"/>
  <c r="C23" i="1"/>
  <c r="C26" i="1" l="1"/>
  <c r="K27" i="1"/>
  <c r="L31" i="1" s="1"/>
  <c r="L35" i="1" s="1"/>
  <c r="D26" i="1"/>
  <c r="J35" i="1"/>
  <c r="C27" i="1"/>
  <c r="C34" i="1"/>
  <c r="D27" i="1"/>
  <c r="J26" i="1"/>
  <c r="J27" i="1"/>
  <c r="L30" i="1" s="1"/>
  <c r="L34" i="1" s="1"/>
  <c r="C35" i="1"/>
  <c r="K26" i="1"/>
  <c r="K35" i="1" l="1"/>
  <c r="K34" i="1"/>
  <c r="E30" i="1"/>
  <c r="C38" i="1"/>
  <c r="E38" i="1" s="1"/>
  <c r="C39" i="1"/>
  <c r="E39" i="1" s="1"/>
  <c r="E31" i="1"/>
  <c r="E35" i="1" l="1"/>
  <c r="D35" i="1"/>
  <c r="E34" i="1"/>
  <c r="D34" i="1"/>
</calcChain>
</file>

<file path=xl/sharedStrings.xml><?xml version="1.0" encoding="utf-8"?>
<sst xmlns="http://schemas.openxmlformats.org/spreadsheetml/2006/main" count="252" uniqueCount="55">
  <si>
    <t>National Institute of Public Health</t>
  </si>
  <si>
    <t>Document code: 
F-ALL-104</t>
  </si>
  <si>
    <t>Prepared date:
21 Mar 2018</t>
  </si>
  <si>
    <t>National Public Health Laboratory</t>
  </si>
  <si>
    <t>Tittle:</t>
  </si>
  <si>
    <t>Measurement of Uncertainty</t>
  </si>
  <si>
    <t xml:space="preserve">Unit:_Biochemistry </t>
  </si>
  <si>
    <t>Lot No</t>
  </si>
  <si>
    <t>Expiration date</t>
  </si>
  <si>
    <t>Open date</t>
  </si>
  <si>
    <t>QC Normal</t>
  </si>
  <si>
    <t>QC High</t>
  </si>
  <si>
    <t>Intra Data</t>
  </si>
  <si>
    <t>Inter Data</t>
  </si>
  <si>
    <t xml:space="preserve">Date </t>
  </si>
  <si>
    <t xml:space="preserve">QC Normal </t>
  </si>
  <si>
    <t>Remark</t>
  </si>
  <si>
    <t>Number of data running</t>
  </si>
  <si>
    <t xml:space="preserve">Mean of Intra </t>
  </si>
  <si>
    <t xml:space="preserve">Mean of Inter </t>
  </si>
  <si>
    <t>SD of Intra</t>
  </si>
  <si>
    <t>SD of Inter</t>
  </si>
  <si>
    <t>%CV</t>
  </si>
  <si>
    <t>SEM of Intra</t>
  </si>
  <si>
    <t>SEM of Inter</t>
  </si>
  <si>
    <t>95% CI of</t>
  </si>
  <si>
    <t>QC Normal =</t>
  </si>
  <si>
    <t>±</t>
  </si>
  <si>
    <t>QC High =</t>
  </si>
  <si>
    <t>Intra data</t>
  </si>
  <si>
    <t xml:space="preserve">SD </t>
  </si>
  <si>
    <t xml:space="preserve">95%CI  lower  limit </t>
  </si>
  <si>
    <t xml:space="preserve">95%CI  Upper limit </t>
  </si>
  <si>
    <t>Inter data</t>
  </si>
  <si>
    <t>Uncertainty</t>
  </si>
  <si>
    <t>Expanded Uncertainty</t>
  </si>
  <si>
    <t>Test name:</t>
  </si>
  <si>
    <t>Issued date: 
10 Jan 2020</t>
  </si>
  <si>
    <t>Revised date: 
3 Jan 2020</t>
  </si>
  <si>
    <t>Revision No: 01</t>
  </si>
  <si>
    <t>Sodium</t>
  </si>
  <si>
    <t>Potassium</t>
  </si>
  <si>
    <t>CL-</t>
  </si>
  <si>
    <t xml:space="preserve">28/6/2022 </t>
  </si>
  <si>
    <t xml:space="preserve">30/6/2022 </t>
  </si>
  <si>
    <t>Prepared by: Men Chanmonyroth</t>
  </si>
  <si>
    <t>Reviewed by: Kong Sotha</t>
  </si>
  <si>
    <t>Prepared date: 30/08/2022</t>
  </si>
  <si>
    <t>Reviewed date: 30/08/2022</t>
  </si>
  <si>
    <t>Analyzer name: Medica Easylyte plus012</t>
  </si>
  <si>
    <t>15/7/2022</t>
  </si>
  <si>
    <t>25/10/2025</t>
  </si>
  <si>
    <t>28/5/2025</t>
  </si>
  <si>
    <t>29/5/2025</t>
  </si>
  <si>
    <t>30/5/2025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</si>
</sst>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&quot;%&quot;"/>
    <numFmt numFmtId="167" formatCode="dd/mm/yy\ h:mm"/>
  </numFmts>
  <fonts count="10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9">
    <xf numFmtId="0" fontId="0" fillId="0" borderId="0" xfId="0"/>
    <xf numFmtId="0" fontId="3" fillId="0" borderId="4" xfId="0" applyFont="1" applyBorder="1" applyAlignment="1" applyProtection="1">
      <alignment horizontal="center" vertical="center"/>
      <protection hidden="1"/>
    </xf>
    <xf numFmtId="164" fontId="3" fillId="0" borderId="4" xfId="0" applyNumberFormat="1" applyFont="1" applyBorder="1" applyAlignment="1" applyProtection="1">
      <alignment horizontal="center" vertical="center"/>
      <protection hidden="1"/>
    </xf>
    <xf numFmtId="165" fontId="3" fillId="0" borderId="4" xfId="0" applyNumberFormat="1" applyFont="1" applyBorder="1" applyAlignment="1" applyProtection="1">
      <alignment horizontal="center" vertical="center"/>
      <protection hidden="1"/>
    </xf>
    <xf numFmtId="166" fontId="3" fillId="0" borderId="4" xfId="0" applyNumberFormat="1" applyFont="1" applyBorder="1" applyAlignment="1" applyProtection="1">
      <alignment horizontal="center" vertical="center"/>
      <protection hidden="1"/>
    </xf>
    <xf numFmtId="165" fontId="3" fillId="0" borderId="10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165" fontId="3" fillId="0" borderId="12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165" fontId="3" fillId="0" borderId="5" xfId="0" applyNumberFormat="1" applyFont="1" applyBorder="1" applyAlignment="1" applyProtection="1">
      <alignment horizontal="center" vertical="center"/>
      <protection locked="0"/>
    </xf>
    <xf numFmtId="165" fontId="3" fillId="0" borderId="6" xfId="0" applyNumberFormat="1" applyFont="1" applyBorder="1" applyAlignment="1" applyProtection="1">
      <alignment vertical="center"/>
      <protection locked="0"/>
    </xf>
    <xf numFmtId="165" fontId="3" fillId="0" borderId="7" xfId="0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165" fontId="3" fillId="0" borderId="4" xfId="0" applyNumberFormat="1" applyFont="1" applyBorder="1" applyAlignment="1" applyProtection="1">
      <alignment vertical="center"/>
      <protection locked="0"/>
    </xf>
    <xf numFmtId="165" fontId="3" fillId="0" borderId="4" xfId="0" applyNumberFormat="1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7" fontId="8" fillId="0" borderId="14" xfId="0" applyNumberFormat="1" applyFont="1" applyFill="1" applyBorder="1" applyAlignment="1" applyProtection="1">
      <alignment horizontal="center" wrapText="1"/>
      <protection locked="0"/>
    </xf>
    <xf numFmtId="39" fontId="8" fillId="0" borderId="14" xfId="0" applyNumberFormat="1" applyFont="1" applyFill="1" applyBorder="1" applyAlignment="1" applyProtection="1">
      <alignment horizontal="center"/>
      <protection locked="0"/>
    </xf>
    <xf numFmtId="14" fontId="8" fillId="0" borderId="14" xfId="0" applyNumberFormat="1" applyFont="1" applyFill="1" applyBorder="1" applyAlignment="1" applyProtection="1">
      <alignment horizontal="center" wrapText="1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49" fontId="5" fillId="0" borderId="8" xfId="0" applyNumberFormat="1" applyFont="1" applyBorder="1" applyAlignment="1" applyProtection="1">
      <alignment horizontal="center" vertical="center"/>
      <protection locked="0"/>
    </xf>
    <xf numFmtId="49" fontId="5" fillId="0" borderId="9" xfId="0" applyNumberFormat="1" applyFont="1" applyBorder="1" applyAlignment="1" applyProtection="1">
      <alignment horizontal="center" vertical="center"/>
      <protection locked="0"/>
    </xf>
    <xf numFmtId="49" fontId="5" fillId="0" borderId="10" xfId="0" applyNumberFormat="1" applyFont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165" fontId="3" fillId="0" borderId="8" xfId="0" applyNumberFormat="1" applyFont="1" applyBorder="1" applyAlignment="1" applyProtection="1">
      <alignment horizontal="left" vertical="center"/>
      <protection locked="0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0" xfId="0" applyNumberFormat="1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165" fontId="3" fillId="3" borderId="4" xfId="0" applyNumberFormat="1" applyFont="1" applyFill="1" applyBorder="1" applyAlignment="1" applyProtection="1">
      <alignment horizontal="center" vertical="center"/>
      <protection hidden="1"/>
    </xf>
    <xf numFmtId="165" fontId="3" fillId="0" borderId="4" xfId="0" applyNumberFormat="1" applyFont="1" applyBorder="1" applyAlignment="1" applyProtection="1">
      <alignment horizontal="center" vertical="center"/>
      <protection hidden="1"/>
    </xf>
    <xf numFmtId="165" fontId="3" fillId="0" borderId="8" xfId="0" applyNumberFormat="1" applyFont="1" applyBorder="1" applyAlignment="1" applyProtection="1">
      <alignment horizontal="center" vertical="center"/>
      <protection locked="0"/>
    </xf>
    <xf numFmtId="165" fontId="3" fillId="0" borderId="9" xfId="0" applyNumberFormat="1" applyFont="1" applyBorder="1" applyAlignment="1" applyProtection="1">
      <alignment horizontal="center" vertical="center"/>
      <protection locked="0"/>
    </xf>
    <xf numFmtId="165" fontId="3" fillId="0" borderId="10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left" vertical="center"/>
      <protection locked="0"/>
    </xf>
    <xf numFmtId="165" fontId="3" fillId="2" borderId="4" xfId="0" applyNumberFormat="1" applyFont="1" applyFill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5" fontId="3" fillId="0" borderId="3" xfId="0" applyNumberFormat="1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304800</xdr:colOff>
      <xdr:row>1</xdr:row>
      <xdr:rowOff>266700</xdr:rowOff>
    </xdr:to>
    <xdr:pic>
      <xdr:nvPicPr>
        <xdr:cNvPr id="2" name="Picture 1" descr="logo final NIPH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85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304800</xdr:colOff>
      <xdr:row>1</xdr:row>
      <xdr:rowOff>266700</xdr:rowOff>
    </xdr:to>
    <xdr:pic>
      <xdr:nvPicPr>
        <xdr:cNvPr id="2" name="Picture 1" descr="logo final NIPH5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85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304800</xdr:colOff>
      <xdr:row>1</xdr:row>
      <xdr:rowOff>266700</xdr:rowOff>
    </xdr:to>
    <xdr:pic>
      <xdr:nvPicPr>
        <xdr:cNvPr id="2" name="Picture 1" descr="logo final NIPH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85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4"/>
  <sheetViews>
    <sheetView tabSelected="1" zoomScale="115" zoomScaleNormal="115" workbookViewId="0">
      <selection activeCell="C14" sqref="C14"/>
    </sheetView>
  </sheetViews>
  <sheetFormatPr defaultColWidth="9.140625" defaultRowHeight="15" x14ac:dyDescent="0.25"/>
  <cols>
    <col min="1" max="1" width="3.42578125" style="7" customWidth="1"/>
    <col min="2" max="2" width="12.5703125" style="7" customWidth="1"/>
    <col min="3" max="3" width="10.5703125" style="7" customWidth="1"/>
    <col min="4" max="4" width="10.140625" style="7" customWidth="1"/>
    <col min="5" max="5" width="8.7109375" style="7" customWidth="1"/>
    <col min="6" max="6" width="1.5703125" style="7" customWidth="1"/>
    <col min="7" max="7" width="3.5703125" style="7" customWidth="1"/>
    <col min="8" max="8" width="8" style="7" customWidth="1"/>
    <col min="9" max="9" width="4.7109375" style="7" customWidth="1"/>
    <col min="10" max="11" width="10.42578125" style="7" customWidth="1"/>
    <col min="12" max="12" width="9.42578125" style="7" customWidth="1"/>
    <col min="13" max="16384" width="9.140625" style="7"/>
  </cols>
  <sheetData>
    <row r="1" spans="1:16" ht="21" customHeight="1" x14ac:dyDescent="0.25">
      <c r="A1" s="6"/>
      <c r="B1" s="42" t="s">
        <v>0</v>
      </c>
      <c r="C1" s="42"/>
      <c r="D1" s="42"/>
      <c r="E1" s="42"/>
      <c r="F1" s="43"/>
      <c r="G1" s="44" t="s">
        <v>1</v>
      </c>
      <c r="H1" s="44"/>
      <c r="I1" s="45" t="s">
        <v>2</v>
      </c>
      <c r="J1" s="46"/>
      <c r="K1" s="44" t="s">
        <v>39</v>
      </c>
      <c r="L1" s="44"/>
    </row>
    <row r="2" spans="1:16" ht="28.5" customHeight="1" x14ac:dyDescent="0.25">
      <c r="A2" s="8"/>
      <c r="B2" s="49" t="s">
        <v>3</v>
      </c>
      <c r="C2" s="49"/>
      <c r="D2" s="49"/>
      <c r="E2" s="49"/>
      <c r="F2" s="50"/>
      <c r="G2" s="44"/>
      <c r="H2" s="44"/>
      <c r="I2" s="47"/>
      <c r="J2" s="48"/>
      <c r="K2" s="44" t="s">
        <v>37</v>
      </c>
      <c r="L2" s="44"/>
    </row>
    <row r="3" spans="1:16" ht="29.25" customHeight="1" x14ac:dyDescent="0.35">
      <c r="A3" s="9" t="s">
        <v>4</v>
      </c>
      <c r="B3" s="10"/>
      <c r="C3" s="51" t="s">
        <v>5</v>
      </c>
      <c r="D3" s="51"/>
      <c r="E3" s="51"/>
      <c r="F3" s="51"/>
      <c r="G3" s="51"/>
      <c r="H3" s="51"/>
      <c r="I3" s="51"/>
      <c r="J3" s="52"/>
      <c r="K3" s="44" t="s">
        <v>38</v>
      </c>
      <c r="L3" s="44"/>
    </row>
    <row r="4" spans="1:16" s="11" customFormat="1" ht="9" customHeight="1" x14ac:dyDescent="0.35"/>
    <row r="5" spans="1:16" s="13" customFormat="1" ht="17.25" customHeight="1" x14ac:dyDescent="0.35">
      <c r="A5" s="12" t="s">
        <v>36</v>
      </c>
      <c r="C5" s="13" t="s">
        <v>40</v>
      </c>
      <c r="E5" s="14" t="s">
        <v>49</v>
      </c>
      <c r="K5" s="14" t="s">
        <v>6</v>
      </c>
    </row>
    <row r="6" spans="1:16" s="13" customFormat="1" ht="11.25" customHeight="1" x14ac:dyDescent="0.35">
      <c r="A6" s="14"/>
    </row>
    <row r="7" spans="1:16" s="13" customFormat="1" ht="17.25" customHeight="1" x14ac:dyDescent="0.25">
      <c r="A7" s="53"/>
      <c r="B7" s="53"/>
      <c r="C7" s="54" t="s">
        <v>7</v>
      </c>
      <c r="D7" s="54"/>
      <c r="E7" s="55" t="s">
        <v>8</v>
      </c>
      <c r="F7" s="56"/>
      <c r="G7" s="56"/>
      <c r="H7" s="57"/>
      <c r="I7" s="54" t="s">
        <v>9</v>
      </c>
      <c r="J7" s="54"/>
    </row>
    <row r="8" spans="1:16" s="13" customFormat="1" ht="16.5" customHeight="1" x14ac:dyDescent="0.25">
      <c r="A8" s="53" t="s">
        <v>10</v>
      </c>
      <c r="B8" s="53"/>
      <c r="C8" s="60">
        <v>24116</v>
      </c>
      <c r="D8" s="61"/>
      <c r="E8" s="62" t="s">
        <v>51</v>
      </c>
      <c r="F8" s="63"/>
      <c r="G8" s="63"/>
      <c r="H8" s="64"/>
      <c r="I8" s="65" t="s">
        <v>52</v>
      </c>
      <c r="J8" s="66"/>
    </row>
    <row r="9" spans="1:16" s="13" customFormat="1" ht="16.5" customHeight="1" x14ac:dyDescent="0.25">
      <c r="A9" s="53" t="s">
        <v>11</v>
      </c>
      <c r="B9" s="53"/>
      <c r="C9" s="60">
        <v>24120</v>
      </c>
      <c r="D9" s="61"/>
      <c r="E9" s="62" t="s">
        <v>51</v>
      </c>
      <c r="F9" s="63"/>
      <c r="G9" s="63"/>
      <c r="H9" s="64"/>
      <c r="I9" s="65" t="s">
        <v>52</v>
      </c>
      <c r="J9" s="66"/>
    </row>
    <row r="10" spans="1:16" s="11" customFormat="1" ht="9.75" customHeight="1" x14ac:dyDescent="0.25"/>
    <row r="11" spans="1:16" s="11" customFormat="1" ht="16.5" customHeight="1" x14ac:dyDescent="0.35">
      <c r="A11" s="67" t="s">
        <v>12</v>
      </c>
      <c r="B11" s="67"/>
      <c r="C11" s="67"/>
      <c r="D11" s="67"/>
      <c r="E11" s="67"/>
      <c r="G11" s="67" t="s">
        <v>13</v>
      </c>
      <c r="H11" s="67"/>
      <c r="I11" s="67"/>
      <c r="J11" s="67"/>
      <c r="K11" s="67"/>
      <c r="L11" s="67"/>
    </row>
    <row r="12" spans="1:16" s="11" customFormat="1" ht="18.75" customHeight="1" x14ac:dyDescent="0.25">
      <c r="A12" s="15"/>
      <c r="B12" s="15" t="s">
        <v>14</v>
      </c>
      <c r="C12" s="15" t="s">
        <v>15</v>
      </c>
      <c r="D12" s="15" t="s">
        <v>11</v>
      </c>
      <c r="E12" s="15" t="s">
        <v>16</v>
      </c>
      <c r="G12" s="15"/>
      <c r="H12" s="68" t="s">
        <v>14</v>
      </c>
      <c r="I12" s="69"/>
      <c r="J12" s="15" t="s">
        <v>15</v>
      </c>
      <c r="K12" s="15" t="s">
        <v>11</v>
      </c>
      <c r="L12" s="15" t="s">
        <v>16</v>
      </c>
      <c r="O12" s="41"/>
    </row>
    <row r="13" spans="1:16" s="11" customFormat="1" ht="15.75" x14ac:dyDescent="0.25">
      <c r="A13" s="15">
        <v>1</v>
      </c>
      <c r="B13" s="36" t="s">
        <v>53</v>
      </c>
      <c r="C13" s="37"/>
      <c r="D13" s="37"/>
      <c r="E13" s="15"/>
      <c r="G13" s="15">
        <v>1</v>
      </c>
      <c r="H13" s="58" t="s">
        <v>52</v>
      </c>
      <c r="I13" s="59"/>
      <c r="J13" s="39"/>
      <c r="K13" s="39"/>
      <c r="L13" s="15"/>
    </row>
    <row r="14" spans="1:16" s="11" customFormat="1" ht="15.75" x14ac:dyDescent="0.25">
      <c r="A14" s="15">
        <v>2</v>
      </c>
      <c r="B14" s="36" t="s">
        <v>54</v>
      </c>
      <c r="C14" s="37"/>
      <c r="D14" s="37"/>
      <c r="E14" s="15"/>
      <c r="G14" s="15">
        <v>2</v>
      </c>
      <c r="H14" s="58" t="s">
        <v>52</v>
      </c>
      <c r="I14" s="59"/>
      <c r="J14" s="39"/>
      <c r="K14" s="39"/>
      <c r="L14" s="15"/>
    </row>
    <row r="15" spans="1:16" s="11" customFormat="1" ht="15.75" x14ac:dyDescent="0.25">
      <c r="A15" s="15">
        <v>3</v>
      </c>
      <c r="B15" s="41">
        <v>45694</v>
      </c>
      <c r="C15" s="37"/>
      <c r="D15" s="37"/>
      <c r="E15" s="15"/>
      <c r="G15" s="15">
        <v>3</v>
      </c>
      <c r="H15" s="58" t="s">
        <v>52</v>
      </c>
      <c r="I15" s="59"/>
      <c r="J15" s="39"/>
      <c r="K15" s="39"/>
      <c r="L15" s="15"/>
      <c r="O15"/>
      <c r="P15"/>
    </row>
    <row r="16" spans="1:16" s="11" customFormat="1" ht="15.75" x14ac:dyDescent="0.25">
      <c r="A16" s="15">
        <v>4</v>
      </c>
      <c r="B16" s="41">
        <v>45722</v>
      </c>
      <c r="C16" s="37"/>
      <c r="D16" s="37"/>
      <c r="E16" s="15"/>
      <c r="G16" s="15">
        <v>4</v>
      </c>
      <c r="H16" s="58" t="s">
        <v>52</v>
      </c>
      <c r="I16" s="59"/>
      <c r="J16" s="39"/>
      <c r="K16" s="39"/>
      <c r="L16" s="15"/>
      <c r="O16"/>
      <c r="P16"/>
    </row>
    <row r="17" spans="1:16" s="11" customFormat="1" ht="15.75" x14ac:dyDescent="0.25">
      <c r="A17" s="15">
        <v>5</v>
      </c>
      <c r="B17" s="41">
        <v>45753</v>
      </c>
      <c r="C17" s="37"/>
      <c r="D17" s="37"/>
      <c r="E17" s="15"/>
      <c r="G17" s="15">
        <v>5</v>
      </c>
      <c r="H17" s="58" t="s">
        <v>52</v>
      </c>
      <c r="I17" s="59"/>
      <c r="J17" s="39"/>
      <c r="K17" s="39"/>
      <c r="L17" s="15"/>
      <c r="N17"/>
      <c r="O17"/>
      <c r="P17"/>
    </row>
    <row r="18" spans="1:16" s="11" customFormat="1" ht="15.75" x14ac:dyDescent="0.25">
      <c r="A18" s="15">
        <v>6</v>
      </c>
      <c r="B18" s="41">
        <v>45783</v>
      </c>
      <c r="C18" s="37"/>
      <c r="D18" s="37"/>
      <c r="E18" s="15"/>
      <c r="G18" s="15">
        <v>6</v>
      </c>
      <c r="H18" s="58" t="s">
        <v>52</v>
      </c>
      <c r="I18" s="59"/>
      <c r="J18" s="39"/>
      <c r="K18" s="39"/>
      <c r="L18" s="15"/>
      <c r="N18"/>
      <c r="O18"/>
      <c r="P18"/>
    </row>
    <row r="19" spans="1:16" s="11" customFormat="1" ht="15.75" x14ac:dyDescent="0.25">
      <c r="A19" s="15">
        <v>7</v>
      </c>
      <c r="B19" s="41">
        <v>45814</v>
      </c>
      <c r="C19" s="37"/>
      <c r="D19" s="37"/>
      <c r="E19" s="15"/>
      <c r="G19" s="15">
        <v>7</v>
      </c>
      <c r="H19" s="58" t="s">
        <v>52</v>
      </c>
      <c r="I19" s="59"/>
      <c r="J19" s="39"/>
      <c r="K19" s="39"/>
      <c r="L19" s="15"/>
      <c r="N19"/>
      <c r="O19"/>
      <c r="P19"/>
    </row>
    <row r="20" spans="1:16" s="11" customFormat="1" ht="15.75" x14ac:dyDescent="0.25">
      <c r="A20" s="15">
        <v>8</v>
      </c>
      <c r="B20" s="41">
        <v>45906</v>
      </c>
      <c r="C20" s="37"/>
      <c r="D20" s="37"/>
      <c r="E20" s="15"/>
      <c r="G20" s="15">
        <v>8</v>
      </c>
      <c r="H20" s="58" t="s">
        <v>52</v>
      </c>
      <c r="I20" s="59"/>
      <c r="J20" s="39"/>
      <c r="K20" s="39"/>
      <c r="L20" s="15"/>
      <c r="N20"/>
      <c r="O20"/>
      <c r="P20"/>
    </row>
    <row r="21" spans="1:16" s="11" customFormat="1" ht="15.75" x14ac:dyDescent="0.25">
      <c r="A21" s="15">
        <v>9</v>
      </c>
      <c r="B21" s="41">
        <v>45936</v>
      </c>
      <c r="C21" s="37"/>
      <c r="D21" s="37"/>
      <c r="E21" s="15"/>
      <c r="G21" s="15">
        <v>9</v>
      </c>
      <c r="H21" s="58" t="s">
        <v>52</v>
      </c>
      <c r="I21" s="59"/>
      <c r="J21" s="39"/>
      <c r="K21" s="39"/>
      <c r="L21" s="15"/>
      <c r="N21"/>
      <c r="O21"/>
      <c r="P21"/>
    </row>
    <row r="22" spans="1:16" s="11" customFormat="1" ht="15.75" x14ac:dyDescent="0.25">
      <c r="A22" s="15">
        <v>10</v>
      </c>
      <c r="B22" s="41">
        <v>45967</v>
      </c>
      <c r="C22" s="37"/>
      <c r="D22" s="37"/>
      <c r="E22" s="15"/>
      <c r="G22" s="15">
        <v>10</v>
      </c>
      <c r="H22" s="58" t="s">
        <v>52</v>
      </c>
      <c r="I22" s="59"/>
      <c r="J22" s="39"/>
      <c r="K22" s="39"/>
      <c r="L22" s="15"/>
      <c r="N22"/>
      <c r="O22"/>
      <c r="P22"/>
    </row>
    <row r="23" spans="1:16" s="11" customFormat="1" ht="26.25" customHeight="1" x14ac:dyDescent="0.25">
      <c r="A23" s="75" t="s">
        <v>17</v>
      </c>
      <c r="B23" s="76"/>
      <c r="C23" s="1">
        <f>COUNT(C13:C22)</f>
        <v>0</v>
      </c>
      <c r="D23" s="1">
        <f>COUNT(D13:D22)</f>
        <v>0</v>
      </c>
      <c r="E23" s="15"/>
      <c r="G23" s="75" t="s">
        <v>17</v>
      </c>
      <c r="H23" s="77"/>
      <c r="I23" s="76"/>
      <c r="J23" s="1">
        <f>COUNT(J13:J22)</f>
        <v>0</v>
      </c>
      <c r="K23" s="1">
        <f>COUNT(K13:K22)</f>
        <v>0</v>
      </c>
      <c r="L23" s="15"/>
      <c r="N23"/>
      <c r="O23"/>
      <c r="P23"/>
    </row>
    <row r="24" spans="1:16" s="11" customFormat="1" x14ac:dyDescent="0.25">
      <c r="A24" s="70" t="s">
        <v>18</v>
      </c>
      <c r="B24" s="71"/>
      <c r="C24" s="2" t="e">
        <f>AVERAGE(C13:C22)</f>
        <v>#DIV/0!</v>
      </c>
      <c r="D24" s="2" t="e">
        <f>AVERAGE(D13:D22)</f>
        <v>#DIV/0!</v>
      </c>
      <c r="E24" s="16"/>
      <c r="F24" s="17"/>
      <c r="G24" s="72" t="s">
        <v>19</v>
      </c>
      <c r="H24" s="73"/>
      <c r="I24" s="74"/>
      <c r="J24" s="2" t="e">
        <f>AVERAGE(J13:J22)</f>
        <v>#DIV/0!</v>
      </c>
      <c r="K24" s="2" t="e">
        <f>AVERAGE(K13:K22)</f>
        <v>#DIV/0!</v>
      </c>
      <c r="L24" s="16"/>
      <c r="N24"/>
      <c r="O24"/>
      <c r="P24"/>
    </row>
    <row r="25" spans="1:16" s="11" customFormat="1" x14ac:dyDescent="0.25">
      <c r="A25" s="70" t="s">
        <v>20</v>
      </c>
      <c r="B25" s="71"/>
      <c r="C25" s="3" t="e">
        <f>STDEV(C13:C22)</f>
        <v>#DIV/0!</v>
      </c>
      <c r="D25" s="3" t="e">
        <f>STDEV(D13:D22)</f>
        <v>#DIV/0!</v>
      </c>
      <c r="E25" s="16"/>
      <c r="F25" s="17"/>
      <c r="G25" s="72" t="s">
        <v>21</v>
      </c>
      <c r="H25" s="73"/>
      <c r="I25" s="74"/>
      <c r="J25" s="3" t="e">
        <f>STDEV(J13:J22)</f>
        <v>#DIV/0!</v>
      </c>
      <c r="K25" s="3" t="e">
        <f>STDEV(K13:K22)</f>
        <v>#DIV/0!</v>
      </c>
      <c r="L25" s="16"/>
      <c r="N25"/>
      <c r="O25"/>
      <c r="P25"/>
    </row>
    <row r="26" spans="1:16" s="11" customFormat="1" x14ac:dyDescent="0.25">
      <c r="A26" s="70" t="s">
        <v>22</v>
      </c>
      <c r="B26" s="71"/>
      <c r="C26" s="4" t="e">
        <f>C25/C24*100</f>
        <v>#DIV/0!</v>
      </c>
      <c r="D26" s="4" t="e">
        <f>D25/D24*100</f>
        <v>#DIV/0!</v>
      </c>
      <c r="E26" s="16"/>
      <c r="F26" s="17"/>
      <c r="G26" s="70" t="s">
        <v>22</v>
      </c>
      <c r="H26" s="78"/>
      <c r="I26" s="71"/>
      <c r="J26" s="4" t="e">
        <f>J25/J24*100</f>
        <v>#DIV/0!</v>
      </c>
      <c r="K26" s="4" t="e">
        <f>K25/K24*100</f>
        <v>#DIV/0!</v>
      </c>
      <c r="L26" s="16"/>
      <c r="N26"/>
    </row>
    <row r="27" spans="1:16" s="11" customFormat="1" x14ac:dyDescent="0.25">
      <c r="A27" s="70" t="s">
        <v>23</v>
      </c>
      <c r="B27" s="71"/>
      <c r="C27" s="3" t="e">
        <f>C25/SQRT(C23)</f>
        <v>#DIV/0!</v>
      </c>
      <c r="D27" s="3" t="e">
        <f>D25/SQRT(D23)</f>
        <v>#DIV/0!</v>
      </c>
      <c r="E27" s="16"/>
      <c r="F27" s="17"/>
      <c r="G27" s="72" t="s">
        <v>24</v>
      </c>
      <c r="H27" s="73"/>
      <c r="I27" s="74"/>
      <c r="J27" s="3" t="e">
        <f>J25/SQRT(J23)</f>
        <v>#DIV/0!</v>
      </c>
      <c r="K27" s="3" t="e">
        <f>K25/SQRT(K23)</f>
        <v>#DIV/0!</v>
      </c>
      <c r="L27" s="16"/>
      <c r="N27"/>
    </row>
    <row r="28" spans="1:16" s="11" customFormat="1" ht="10.5" customHeight="1" x14ac:dyDescent="0.25">
      <c r="A28" s="70"/>
      <c r="B28" s="71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6" s="11" customFormat="1" x14ac:dyDescent="0.25">
      <c r="A29" s="18" t="s">
        <v>25</v>
      </c>
      <c r="B29" s="19"/>
      <c r="C29" s="81"/>
      <c r="D29" s="82"/>
      <c r="E29" s="83"/>
      <c r="F29" s="17"/>
      <c r="G29" s="86" t="s">
        <v>25</v>
      </c>
      <c r="H29" s="87"/>
      <c r="I29" s="88"/>
      <c r="J29" s="81"/>
      <c r="K29" s="82"/>
      <c r="L29" s="83"/>
    </row>
    <row r="30" spans="1:16" s="11" customFormat="1" x14ac:dyDescent="0.25">
      <c r="A30" s="20"/>
      <c r="B30" s="21" t="s">
        <v>26</v>
      </c>
      <c r="C30" s="5" t="e">
        <f>C24</f>
        <v>#DIV/0!</v>
      </c>
      <c r="D30" s="16" t="s">
        <v>27</v>
      </c>
      <c r="E30" s="3" t="e">
        <f>1.96*C27</f>
        <v>#DIV/0!</v>
      </c>
      <c r="F30" s="17"/>
      <c r="G30" s="22"/>
      <c r="H30" s="23" t="s">
        <v>26</v>
      </c>
      <c r="I30" s="24"/>
      <c r="J30" s="3" t="e">
        <f>J24</f>
        <v>#DIV/0!</v>
      </c>
      <c r="K30" s="16" t="s">
        <v>27</v>
      </c>
      <c r="L30" s="3" t="e">
        <f>1.96*J27</f>
        <v>#DIV/0!</v>
      </c>
    </row>
    <row r="31" spans="1:16" s="11" customFormat="1" x14ac:dyDescent="0.25">
      <c r="A31" s="25"/>
      <c r="B31" s="26" t="s">
        <v>28</v>
      </c>
      <c r="C31" s="5" t="e">
        <f>D24</f>
        <v>#DIV/0!</v>
      </c>
      <c r="D31" s="16" t="s">
        <v>27</v>
      </c>
      <c r="E31" s="3" t="e">
        <f>1.96*D27</f>
        <v>#DIV/0!</v>
      </c>
      <c r="F31" s="17"/>
      <c r="G31" s="27"/>
      <c r="H31" s="28" t="s">
        <v>28</v>
      </c>
      <c r="I31" s="29"/>
      <c r="J31" s="3" t="e">
        <f>K24</f>
        <v>#DIV/0!</v>
      </c>
      <c r="K31" s="16" t="s">
        <v>27</v>
      </c>
      <c r="L31" s="3" t="e">
        <f>1.96*K27</f>
        <v>#DIV/0!</v>
      </c>
    </row>
    <row r="32" spans="1:16" s="11" customFormat="1" ht="7.5" customHeight="1" x14ac:dyDescent="0.25">
      <c r="A32" s="30"/>
      <c r="B32" s="30"/>
      <c r="C32" s="17"/>
      <c r="D32" s="17"/>
      <c r="E32" s="17"/>
      <c r="F32" s="17"/>
      <c r="G32" s="31"/>
      <c r="H32" s="31"/>
      <c r="I32" s="31"/>
      <c r="J32" s="17"/>
      <c r="K32" s="17"/>
      <c r="L32" s="17"/>
    </row>
    <row r="33" spans="1:12" s="11" customFormat="1" ht="45" customHeight="1" x14ac:dyDescent="0.25">
      <c r="A33" s="30"/>
      <c r="B33" s="15" t="s">
        <v>29</v>
      </c>
      <c r="C33" s="32" t="s">
        <v>30</v>
      </c>
      <c r="D33" s="33" t="s">
        <v>31</v>
      </c>
      <c r="E33" s="33" t="s">
        <v>32</v>
      </c>
      <c r="F33" s="17"/>
      <c r="G33" s="17"/>
      <c r="H33" s="84" t="s">
        <v>33</v>
      </c>
      <c r="I33" s="84"/>
      <c r="J33" s="32" t="s">
        <v>30</v>
      </c>
      <c r="K33" s="33" t="s">
        <v>31</v>
      </c>
      <c r="L33" s="33" t="s">
        <v>32</v>
      </c>
    </row>
    <row r="34" spans="1:12" s="11" customFormat="1" ht="18" customHeight="1" x14ac:dyDescent="0.25">
      <c r="A34" s="30"/>
      <c r="B34" s="34" t="s">
        <v>10</v>
      </c>
      <c r="C34" s="3" t="e">
        <f>C25</f>
        <v>#DIV/0!</v>
      </c>
      <c r="D34" s="3" t="e">
        <f>C30-E30</f>
        <v>#DIV/0!</v>
      </c>
      <c r="E34" s="3" t="e">
        <f>C30+E30</f>
        <v>#DIV/0!</v>
      </c>
      <c r="F34" s="17"/>
      <c r="G34" s="17"/>
      <c r="H34" s="84" t="s">
        <v>10</v>
      </c>
      <c r="I34" s="84"/>
      <c r="J34" s="3" t="e">
        <f>J25</f>
        <v>#DIV/0!</v>
      </c>
      <c r="K34" s="3" t="e">
        <f>J30-L30</f>
        <v>#DIV/0!</v>
      </c>
      <c r="L34" s="3" t="e">
        <f>J30+L30</f>
        <v>#DIV/0!</v>
      </c>
    </row>
    <row r="35" spans="1:12" s="11" customFormat="1" ht="18" customHeight="1" x14ac:dyDescent="0.25">
      <c r="A35" s="30"/>
      <c r="B35" s="34" t="s">
        <v>11</v>
      </c>
      <c r="C35" s="3" t="e">
        <f>D25</f>
        <v>#DIV/0!</v>
      </c>
      <c r="D35" s="3" t="e">
        <f>C31-E31</f>
        <v>#DIV/0!</v>
      </c>
      <c r="E35" s="3" t="e">
        <f>C31+E31</f>
        <v>#DIV/0!</v>
      </c>
      <c r="F35" s="17"/>
      <c r="G35" s="17"/>
      <c r="H35" s="84" t="s">
        <v>11</v>
      </c>
      <c r="I35" s="84"/>
      <c r="J35" s="3" t="e">
        <f>K25</f>
        <v>#DIV/0!</v>
      </c>
      <c r="K35" s="3" t="e">
        <f>J31-L31</f>
        <v>#DIV/0!</v>
      </c>
      <c r="L35" s="3" t="e">
        <f>J31+L31</f>
        <v>#DIV/0!</v>
      </c>
    </row>
    <row r="36" spans="1:12" s="11" customFormat="1" ht="11.25" customHeigh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s="11" customFormat="1" ht="17.25" customHeight="1" x14ac:dyDescent="0.25">
      <c r="C37" s="85" t="s">
        <v>34</v>
      </c>
      <c r="D37" s="85"/>
      <c r="E37" s="85" t="s">
        <v>35</v>
      </c>
      <c r="F37" s="85"/>
      <c r="G37" s="85"/>
      <c r="H37" s="85"/>
      <c r="I37" s="35"/>
      <c r="J37" s="23"/>
      <c r="K37" s="23"/>
      <c r="L37" s="17"/>
    </row>
    <row r="38" spans="1:12" s="11" customFormat="1" ht="18" customHeight="1" x14ac:dyDescent="0.25">
      <c r="B38" s="34" t="s">
        <v>10</v>
      </c>
      <c r="C38" s="79" t="e">
        <f>SQRT((C27^2)+(J34^2))</f>
        <v>#DIV/0!</v>
      </c>
      <c r="D38" s="79"/>
      <c r="E38" s="80" t="e">
        <f>C38*2</f>
        <v>#DIV/0!</v>
      </c>
      <c r="F38" s="80"/>
      <c r="G38" s="80"/>
      <c r="H38" s="80"/>
      <c r="I38" s="17"/>
      <c r="J38" s="17"/>
      <c r="K38" s="17"/>
      <c r="L38" s="17"/>
    </row>
    <row r="39" spans="1:12" s="11" customFormat="1" ht="18" customHeight="1" x14ac:dyDescent="0.25">
      <c r="B39" s="34" t="s">
        <v>11</v>
      </c>
      <c r="C39" s="79" t="e">
        <f>SQRT((D27^2)+(J35^2))</f>
        <v>#DIV/0!</v>
      </c>
      <c r="D39" s="79"/>
      <c r="E39" s="80" t="e">
        <f>C39*2</f>
        <v>#DIV/0!</v>
      </c>
      <c r="F39" s="80"/>
      <c r="G39" s="80"/>
      <c r="H39" s="80"/>
      <c r="I39" s="17"/>
      <c r="J39" s="17"/>
      <c r="K39" s="17"/>
      <c r="L39" s="17"/>
    </row>
    <row r="40" spans="1:12" s="11" customFormat="1" ht="9.75" customHeight="1" x14ac:dyDescent="0.25"/>
    <row r="41" spans="1:12" s="11" customFormat="1" ht="6.75" customHeight="1" x14ac:dyDescent="0.25">
      <c r="A41" s="30"/>
    </row>
    <row r="42" spans="1:12" s="11" customFormat="1" ht="18" customHeight="1" x14ac:dyDescent="0.25">
      <c r="A42" s="30" t="s">
        <v>45</v>
      </c>
      <c r="H42" s="30" t="s">
        <v>46</v>
      </c>
    </row>
    <row r="43" spans="1:12" s="11" customFormat="1" ht="18" customHeight="1" x14ac:dyDescent="0.25">
      <c r="A43" s="30" t="s">
        <v>47</v>
      </c>
      <c r="H43" s="30" t="s">
        <v>48</v>
      </c>
    </row>
    <row r="44" spans="1:12" s="11" customFormat="1" x14ac:dyDescent="0.25">
      <c r="A44" s="30"/>
    </row>
  </sheetData>
  <mergeCells count="56">
    <mergeCell ref="C38:D38"/>
    <mergeCell ref="E38:H38"/>
    <mergeCell ref="C39:D39"/>
    <mergeCell ref="E39:H39"/>
    <mergeCell ref="J29:L29"/>
    <mergeCell ref="H33:I33"/>
    <mergeCell ref="H34:I34"/>
    <mergeCell ref="H35:I35"/>
    <mergeCell ref="C37:D37"/>
    <mergeCell ref="E37:H37"/>
    <mergeCell ref="C29:E29"/>
    <mergeCell ref="G29:I29"/>
    <mergeCell ref="A26:B26"/>
    <mergeCell ref="G26:I26"/>
    <mergeCell ref="A27:B27"/>
    <mergeCell ref="G27:I27"/>
    <mergeCell ref="A28:B28"/>
    <mergeCell ref="A25:B25"/>
    <mergeCell ref="G25:I25"/>
    <mergeCell ref="H16:I16"/>
    <mergeCell ref="H17:I17"/>
    <mergeCell ref="H18:I18"/>
    <mergeCell ref="H19:I19"/>
    <mergeCell ref="H20:I20"/>
    <mergeCell ref="H21:I21"/>
    <mergeCell ref="H22:I22"/>
    <mergeCell ref="A23:B23"/>
    <mergeCell ref="G23:I23"/>
    <mergeCell ref="A24:B24"/>
    <mergeCell ref="G24:I24"/>
    <mergeCell ref="H15:I15"/>
    <mergeCell ref="A8:B8"/>
    <mergeCell ref="C8:D8"/>
    <mergeCell ref="E8:H8"/>
    <mergeCell ref="I8:J8"/>
    <mergeCell ref="A9:B9"/>
    <mergeCell ref="C9:D9"/>
    <mergeCell ref="E9:H9"/>
    <mergeCell ref="I9:J9"/>
    <mergeCell ref="A11:E11"/>
    <mergeCell ref="G11:L11"/>
    <mergeCell ref="H12:I12"/>
    <mergeCell ref="H13:I13"/>
    <mergeCell ref="H14:I14"/>
    <mergeCell ref="C3:J3"/>
    <mergeCell ref="K3:L3"/>
    <mergeCell ref="A7:B7"/>
    <mergeCell ref="C7:D7"/>
    <mergeCell ref="E7:H7"/>
    <mergeCell ref="I7:J7"/>
    <mergeCell ref="B1:F1"/>
    <mergeCell ref="G1:H2"/>
    <mergeCell ref="I1:J2"/>
    <mergeCell ref="K1:L1"/>
    <mergeCell ref="B2:F2"/>
    <mergeCell ref="K2:L2"/>
  </mergeCells>
  <pageMargins left="0.7" right="0.2" top="0.5" bottom="0.5" header="0.3" footer="0.3"/>
  <pageSetup paperSize="9" orientation="portrait" r:id="rId1"/>
  <headerFooter>
    <oddFooter>&amp;C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4"/>
  <sheetViews>
    <sheetView topLeftCell="A7" zoomScale="115" zoomScaleNormal="115" workbookViewId="0">
      <selection activeCell="J13" sqref="J13"/>
    </sheetView>
  </sheetViews>
  <sheetFormatPr defaultColWidth="9.140625" defaultRowHeight="15" x14ac:dyDescent="0.25"/>
  <cols>
    <col min="1" max="1" width="3.42578125" style="7" customWidth="1"/>
    <col min="2" max="2" width="12.5703125" style="7" customWidth="1"/>
    <col min="3" max="3" width="10.5703125" style="7" customWidth="1"/>
    <col min="4" max="4" width="10.140625" style="7" customWidth="1"/>
    <col min="5" max="5" width="8.7109375" style="7" customWidth="1"/>
    <col min="6" max="6" width="1.5703125" style="7" customWidth="1"/>
    <col min="7" max="7" width="3.5703125" style="7" customWidth="1"/>
    <col min="8" max="8" width="8" style="7" customWidth="1"/>
    <col min="9" max="9" width="4.7109375" style="7" customWidth="1"/>
    <col min="10" max="11" width="10.42578125" style="7" customWidth="1"/>
    <col min="12" max="12" width="9.42578125" style="7" customWidth="1"/>
    <col min="13" max="16384" width="9.140625" style="7"/>
  </cols>
  <sheetData>
    <row r="1" spans="1:16" ht="21" customHeight="1" x14ac:dyDescent="0.25">
      <c r="A1" s="6"/>
      <c r="B1" s="42" t="s">
        <v>0</v>
      </c>
      <c r="C1" s="42"/>
      <c r="D1" s="42"/>
      <c r="E1" s="42"/>
      <c r="F1" s="43"/>
      <c r="G1" s="44" t="s">
        <v>1</v>
      </c>
      <c r="H1" s="44"/>
      <c r="I1" s="45" t="s">
        <v>2</v>
      </c>
      <c r="J1" s="46"/>
      <c r="K1" s="44" t="s">
        <v>39</v>
      </c>
      <c r="L1" s="44"/>
    </row>
    <row r="2" spans="1:16" ht="28.5" customHeight="1" x14ac:dyDescent="0.25">
      <c r="A2" s="8"/>
      <c r="B2" s="49" t="s">
        <v>3</v>
      </c>
      <c r="C2" s="49"/>
      <c r="D2" s="49"/>
      <c r="E2" s="49"/>
      <c r="F2" s="50"/>
      <c r="G2" s="44"/>
      <c r="H2" s="44"/>
      <c r="I2" s="47"/>
      <c r="J2" s="48"/>
      <c r="K2" s="44" t="s">
        <v>37</v>
      </c>
      <c r="L2" s="44"/>
    </row>
    <row r="3" spans="1:16" ht="29.25" customHeight="1" x14ac:dyDescent="0.35">
      <c r="A3" s="9" t="s">
        <v>4</v>
      </c>
      <c r="B3" s="10"/>
      <c r="C3" s="51" t="s">
        <v>5</v>
      </c>
      <c r="D3" s="51"/>
      <c r="E3" s="51"/>
      <c r="F3" s="51"/>
      <c r="G3" s="51"/>
      <c r="H3" s="51"/>
      <c r="I3" s="51"/>
      <c r="J3" s="52"/>
      <c r="K3" s="44" t="s">
        <v>38</v>
      </c>
      <c r="L3" s="44"/>
    </row>
    <row r="4" spans="1:16" s="11" customFormat="1" ht="9" customHeight="1" x14ac:dyDescent="0.35"/>
    <row r="5" spans="1:16" s="13" customFormat="1" ht="17.25" customHeight="1" x14ac:dyDescent="0.35">
      <c r="A5" s="12" t="s">
        <v>36</v>
      </c>
      <c r="C5" s="13" t="s">
        <v>41</v>
      </c>
      <c r="E5" s="14" t="s">
        <v>49</v>
      </c>
      <c r="K5" s="14" t="s">
        <v>6</v>
      </c>
    </row>
    <row r="6" spans="1:16" s="13" customFormat="1" ht="11.25" customHeight="1" x14ac:dyDescent="0.35">
      <c r="A6" s="14"/>
    </row>
    <row r="7" spans="1:16" s="13" customFormat="1" ht="17.25" customHeight="1" x14ac:dyDescent="0.25">
      <c r="A7" s="53"/>
      <c r="B7" s="53"/>
      <c r="C7" s="54" t="s">
        <v>7</v>
      </c>
      <c r="D7" s="54"/>
      <c r="E7" s="55" t="s">
        <v>8</v>
      </c>
      <c r="F7" s="56"/>
      <c r="G7" s="56"/>
      <c r="H7" s="57"/>
      <c r="I7" s="54" t="s">
        <v>9</v>
      </c>
      <c r="J7" s="54"/>
    </row>
    <row r="8" spans="1:16" s="13" customFormat="1" ht="16.5" customHeight="1" x14ac:dyDescent="0.25">
      <c r="A8" s="53" t="s">
        <v>10</v>
      </c>
      <c r="B8" s="53"/>
      <c r="C8" s="60">
        <v>24116</v>
      </c>
      <c r="D8" s="61"/>
      <c r="E8" s="62" t="s">
        <v>51</v>
      </c>
      <c r="F8" s="63"/>
      <c r="G8" s="63"/>
      <c r="H8" s="64"/>
      <c r="I8" s="65" t="s">
        <v>52</v>
      </c>
      <c r="J8" s="66"/>
    </row>
    <row r="9" spans="1:16" s="13" customFormat="1" ht="16.5" customHeight="1" x14ac:dyDescent="0.25">
      <c r="A9" s="53" t="s">
        <v>11</v>
      </c>
      <c r="B9" s="53"/>
      <c r="C9" s="60">
        <v>24120</v>
      </c>
      <c r="D9" s="61"/>
      <c r="E9" s="62" t="s">
        <v>51</v>
      </c>
      <c r="F9" s="63"/>
      <c r="G9" s="63"/>
      <c r="H9" s="64"/>
      <c r="I9" s="65" t="s">
        <v>52</v>
      </c>
      <c r="J9" s="66"/>
    </row>
    <row r="10" spans="1:16" s="11" customFormat="1" ht="9.75" customHeight="1" x14ac:dyDescent="0.25"/>
    <row r="11" spans="1:16" s="11" customFormat="1" ht="16.5" customHeight="1" x14ac:dyDescent="0.35">
      <c r="A11" s="67" t="s">
        <v>12</v>
      </c>
      <c r="B11" s="67"/>
      <c r="C11" s="67"/>
      <c r="D11" s="67"/>
      <c r="E11" s="67"/>
      <c r="G11" s="67" t="s">
        <v>13</v>
      </c>
      <c r="H11" s="67"/>
      <c r="I11" s="67"/>
      <c r="J11" s="67"/>
      <c r="K11" s="67"/>
      <c r="L11" s="67"/>
    </row>
    <row r="12" spans="1:16" s="11" customFormat="1" ht="18.75" customHeight="1" x14ac:dyDescent="0.25">
      <c r="A12" s="15"/>
      <c r="B12" s="15" t="s">
        <v>14</v>
      </c>
      <c r="C12" s="15" t="s">
        <v>15</v>
      </c>
      <c r="D12" s="15" t="s">
        <v>11</v>
      </c>
      <c r="E12" s="15" t="s">
        <v>16</v>
      </c>
      <c r="G12" s="15"/>
      <c r="H12" s="68" t="s">
        <v>14</v>
      </c>
      <c r="I12" s="69"/>
      <c r="J12" s="15" t="s">
        <v>15</v>
      </c>
      <c r="K12" s="15" t="s">
        <v>11</v>
      </c>
      <c r="L12" s="15" t="s">
        <v>16</v>
      </c>
    </row>
    <row r="13" spans="1:16" s="11" customFormat="1" ht="15.75" x14ac:dyDescent="0.25">
      <c r="A13" s="15">
        <v>1</v>
      </c>
      <c r="B13" s="36" t="s">
        <v>43</v>
      </c>
      <c r="C13" s="37"/>
      <c r="D13" s="37"/>
      <c r="E13" s="15"/>
      <c r="G13" s="15">
        <v>1</v>
      </c>
      <c r="H13" s="58" t="s">
        <v>50</v>
      </c>
      <c r="I13" s="59"/>
      <c r="J13" s="40"/>
      <c r="K13" s="40"/>
      <c r="L13" s="15"/>
      <c r="O13"/>
      <c r="P13"/>
    </row>
    <row r="14" spans="1:16" s="11" customFormat="1" ht="15.75" x14ac:dyDescent="0.25">
      <c r="A14" s="15">
        <v>2</v>
      </c>
      <c r="B14" s="36" t="s">
        <v>44</v>
      </c>
      <c r="C14" s="37"/>
      <c r="D14" s="37"/>
      <c r="E14" s="15"/>
      <c r="G14" s="15">
        <v>2</v>
      </c>
      <c r="H14" s="58" t="s">
        <v>50</v>
      </c>
      <c r="I14" s="59"/>
      <c r="J14" s="40"/>
      <c r="K14" s="40"/>
      <c r="L14" s="15"/>
      <c r="O14"/>
      <c r="P14"/>
    </row>
    <row r="15" spans="1:16" s="11" customFormat="1" ht="15.75" x14ac:dyDescent="0.25">
      <c r="A15" s="15">
        <v>3</v>
      </c>
      <c r="B15" s="38">
        <v>44568</v>
      </c>
      <c r="C15" s="37"/>
      <c r="D15" s="37"/>
      <c r="E15" s="15"/>
      <c r="G15" s="15">
        <v>3</v>
      </c>
      <c r="H15" s="58" t="s">
        <v>50</v>
      </c>
      <c r="I15" s="59"/>
      <c r="J15" s="40"/>
      <c r="K15" s="40"/>
      <c r="L15" s="15"/>
      <c r="O15"/>
      <c r="P15"/>
    </row>
    <row r="16" spans="1:16" s="11" customFormat="1" ht="15.75" x14ac:dyDescent="0.25">
      <c r="A16" s="15">
        <v>4</v>
      </c>
      <c r="B16" s="38">
        <v>44658</v>
      </c>
      <c r="C16" s="37"/>
      <c r="D16" s="37"/>
      <c r="E16" s="15"/>
      <c r="G16" s="15">
        <v>4</v>
      </c>
      <c r="H16" s="58" t="s">
        <v>50</v>
      </c>
      <c r="I16" s="59"/>
      <c r="J16" s="40"/>
      <c r="K16" s="40"/>
      <c r="L16" s="15"/>
      <c r="O16"/>
      <c r="P16"/>
    </row>
    <row r="17" spans="1:16" s="11" customFormat="1" ht="15.75" x14ac:dyDescent="0.25">
      <c r="A17" s="15">
        <v>5</v>
      </c>
      <c r="B17" s="38">
        <v>44688</v>
      </c>
      <c r="C17" s="37"/>
      <c r="D17" s="37"/>
      <c r="E17" s="15"/>
      <c r="G17" s="15">
        <v>5</v>
      </c>
      <c r="H17" s="58" t="s">
        <v>50</v>
      </c>
      <c r="I17" s="59"/>
      <c r="J17" s="40"/>
      <c r="K17" s="40"/>
      <c r="L17" s="15"/>
      <c r="O17"/>
      <c r="P17"/>
    </row>
    <row r="18" spans="1:16" s="11" customFormat="1" ht="15.75" x14ac:dyDescent="0.25">
      <c r="A18" s="15">
        <v>6</v>
      </c>
      <c r="B18" s="38">
        <v>44719</v>
      </c>
      <c r="C18" s="37"/>
      <c r="D18" s="37"/>
      <c r="E18" s="15"/>
      <c r="G18" s="15">
        <v>6</v>
      </c>
      <c r="H18" s="58" t="s">
        <v>50</v>
      </c>
      <c r="I18" s="59"/>
      <c r="J18" s="40"/>
      <c r="K18" s="40"/>
      <c r="L18" s="15"/>
      <c r="O18"/>
      <c r="P18"/>
    </row>
    <row r="19" spans="1:16" s="11" customFormat="1" ht="15.75" x14ac:dyDescent="0.25">
      <c r="A19" s="15">
        <v>7</v>
      </c>
      <c r="B19" s="38">
        <v>44749</v>
      </c>
      <c r="C19" s="37"/>
      <c r="D19" s="37"/>
      <c r="E19" s="15"/>
      <c r="G19" s="15">
        <v>7</v>
      </c>
      <c r="H19" s="58" t="s">
        <v>50</v>
      </c>
      <c r="I19" s="59"/>
      <c r="J19" s="40"/>
      <c r="K19" s="40"/>
      <c r="L19" s="15"/>
      <c r="O19"/>
      <c r="P19"/>
    </row>
    <row r="20" spans="1:16" s="11" customFormat="1" ht="15.75" x14ac:dyDescent="0.25">
      <c r="A20" s="15">
        <v>8</v>
      </c>
      <c r="B20" s="38">
        <v>44780</v>
      </c>
      <c r="C20" s="37"/>
      <c r="D20" s="37"/>
      <c r="E20" s="15"/>
      <c r="G20" s="15">
        <v>8</v>
      </c>
      <c r="H20" s="58" t="s">
        <v>50</v>
      </c>
      <c r="I20" s="59"/>
      <c r="J20" s="40"/>
      <c r="K20" s="40"/>
      <c r="L20" s="15"/>
      <c r="O20"/>
      <c r="P20"/>
    </row>
    <row r="21" spans="1:16" s="11" customFormat="1" ht="15.75" x14ac:dyDescent="0.25">
      <c r="A21" s="15">
        <v>9</v>
      </c>
      <c r="B21" s="38">
        <v>44872</v>
      </c>
      <c r="C21" s="37"/>
      <c r="D21" s="37"/>
      <c r="E21" s="15"/>
      <c r="G21" s="15">
        <v>9</v>
      </c>
      <c r="H21" s="58" t="s">
        <v>50</v>
      </c>
      <c r="I21" s="59"/>
      <c r="J21" s="40"/>
      <c r="K21" s="40"/>
      <c r="L21" s="15"/>
      <c r="O21"/>
      <c r="P21"/>
    </row>
    <row r="22" spans="1:16" s="11" customFormat="1" ht="15.75" x14ac:dyDescent="0.25">
      <c r="A22" s="15">
        <v>10</v>
      </c>
      <c r="B22" s="38">
        <v>44902</v>
      </c>
      <c r="C22" s="37"/>
      <c r="D22" s="37"/>
      <c r="E22" s="15"/>
      <c r="G22" s="15">
        <v>10</v>
      </c>
      <c r="H22" s="58" t="s">
        <v>50</v>
      </c>
      <c r="I22" s="59"/>
      <c r="J22" s="40"/>
      <c r="K22" s="40"/>
      <c r="L22" s="15"/>
      <c r="O22"/>
      <c r="P22"/>
    </row>
    <row r="23" spans="1:16" s="11" customFormat="1" ht="26.25" customHeight="1" x14ac:dyDescent="0.25">
      <c r="A23" s="75" t="s">
        <v>17</v>
      </c>
      <c r="B23" s="76"/>
      <c r="C23" s="1">
        <f>COUNT(C13:C22)</f>
        <v>0</v>
      </c>
      <c r="D23" s="1">
        <f>COUNT(D13:D22)</f>
        <v>0</v>
      </c>
      <c r="E23" s="15"/>
      <c r="G23" s="75" t="s">
        <v>17</v>
      </c>
      <c r="H23" s="77"/>
      <c r="I23" s="76"/>
      <c r="J23" s="1">
        <f>COUNT(J13:J22)</f>
        <v>0</v>
      </c>
      <c r="K23" s="1">
        <f>COUNT(K13:K22)</f>
        <v>0</v>
      </c>
      <c r="L23" s="15"/>
      <c r="O23"/>
      <c r="P23"/>
    </row>
    <row r="24" spans="1:16" s="11" customFormat="1" x14ac:dyDescent="0.25">
      <c r="A24" s="70" t="s">
        <v>18</v>
      </c>
      <c r="B24" s="71"/>
      <c r="C24" s="2" t="e">
        <f>AVERAGE(C13:C22)</f>
        <v>#DIV/0!</v>
      </c>
      <c r="D24" s="2" t="e">
        <f>AVERAGE(D13:D22)</f>
        <v>#DIV/0!</v>
      </c>
      <c r="E24" s="16"/>
      <c r="F24" s="17"/>
      <c r="G24" s="72" t="s">
        <v>19</v>
      </c>
      <c r="H24" s="73"/>
      <c r="I24" s="74"/>
      <c r="J24" s="2" t="e">
        <f>AVERAGE(J13:J22)</f>
        <v>#DIV/0!</v>
      </c>
      <c r="K24" s="2" t="e">
        <f>AVERAGE(K13:K22)</f>
        <v>#DIV/0!</v>
      </c>
      <c r="L24" s="16"/>
      <c r="O24"/>
      <c r="P24"/>
    </row>
    <row r="25" spans="1:16" s="11" customFormat="1" x14ac:dyDescent="0.25">
      <c r="A25" s="70" t="s">
        <v>20</v>
      </c>
      <c r="B25" s="71"/>
      <c r="C25" s="3" t="e">
        <f>STDEV(C13:C22)</f>
        <v>#DIV/0!</v>
      </c>
      <c r="D25" s="3" t="e">
        <f>STDEV(D13:D22)</f>
        <v>#DIV/0!</v>
      </c>
      <c r="E25" s="16"/>
      <c r="F25" s="17"/>
      <c r="G25" s="72" t="s">
        <v>21</v>
      </c>
      <c r="H25" s="73"/>
      <c r="I25" s="74"/>
      <c r="J25" s="3" t="e">
        <f>STDEV(J13:J22)</f>
        <v>#DIV/0!</v>
      </c>
      <c r="K25" s="3" t="e">
        <f>STDEV(K13:K22)</f>
        <v>#DIV/0!</v>
      </c>
      <c r="L25" s="16"/>
    </row>
    <row r="26" spans="1:16" s="11" customFormat="1" x14ac:dyDescent="0.25">
      <c r="A26" s="70" t="s">
        <v>22</v>
      </c>
      <c r="B26" s="71"/>
      <c r="C26" s="4" t="e">
        <f>C25/C24*100</f>
        <v>#DIV/0!</v>
      </c>
      <c r="D26" s="4" t="e">
        <f>D25/D24*100</f>
        <v>#DIV/0!</v>
      </c>
      <c r="E26" s="16"/>
      <c r="F26" s="17"/>
      <c r="G26" s="70" t="s">
        <v>22</v>
      </c>
      <c r="H26" s="78"/>
      <c r="I26" s="71"/>
      <c r="J26" s="4" t="e">
        <f>J25/J24*100</f>
        <v>#DIV/0!</v>
      </c>
      <c r="K26" s="4" t="e">
        <f>K25/K24*100</f>
        <v>#DIV/0!</v>
      </c>
      <c r="L26" s="16"/>
    </row>
    <row r="27" spans="1:16" s="11" customFormat="1" x14ac:dyDescent="0.25">
      <c r="A27" s="70" t="s">
        <v>23</v>
      </c>
      <c r="B27" s="71"/>
      <c r="C27" s="3" t="e">
        <f>C25/SQRT(C23)</f>
        <v>#DIV/0!</v>
      </c>
      <c r="D27" s="3" t="e">
        <f>D25/SQRT(D23)</f>
        <v>#DIV/0!</v>
      </c>
      <c r="E27" s="16"/>
      <c r="F27" s="17"/>
      <c r="G27" s="72" t="s">
        <v>24</v>
      </c>
      <c r="H27" s="73"/>
      <c r="I27" s="74"/>
      <c r="J27" s="3" t="e">
        <f>J25/SQRT(J23)</f>
        <v>#DIV/0!</v>
      </c>
      <c r="K27" s="3" t="e">
        <f>K25/SQRT(K23)</f>
        <v>#DIV/0!</v>
      </c>
      <c r="L27" s="16"/>
    </row>
    <row r="28" spans="1:16" s="11" customFormat="1" ht="10.5" customHeight="1" x14ac:dyDescent="0.25">
      <c r="A28" s="70"/>
      <c r="B28" s="71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6" s="11" customFormat="1" x14ac:dyDescent="0.25">
      <c r="A29" s="18" t="s">
        <v>25</v>
      </c>
      <c r="B29" s="19"/>
      <c r="C29" s="81"/>
      <c r="D29" s="82"/>
      <c r="E29" s="83"/>
      <c r="F29" s="17"/>
      <c r="G29" s="86" t="s">
        <v>25</v>
      </c>
      <c r="H29" s="87"/>
      <c r="I29" s="88"/>
      <c r="J29" s="81"/>
      <c r="K29" s="82"/>
      <c r="L29" s="83"/>
    </row>
    <row r="30" spans="1:16" s="11" customFormat="1" x14ac:dyDescent="0.25">
      <c r="A30" s="20"/>
      <c r="B30" s="21" t="s">
        <v>26</v>
      </c>
      <c r="C30" s="5" t="e">
        <f>C24</f>
        <v>#DIV/0!</v>
      </c>
      <c r="D30" s="16" t="s">
        <v>27</v>
      </c>
      <c r="E30" s="3" t="e">
        <f>1.96*C27</f>
        <v>#DIV/0!</v>
      </c>
      <c r="F30" s="17"/>
      <c r="G30" s="22"/>
      <c r="H30" s="23" t="s">
        <v>26</v>
      </c>
      <c r="I30" s="24"/>
      <c r="J30" s="3" t="e">
        <f>J24</f>
        <v>#DIV/0!</v>
      </c>
      <c r="K30" s="16" t="s">
        <v>27</v>
      </c>
      <c r="L30" s="3" t="e">
        <f>1.96*J27</f>
        <v>#DIV/0!</v>
      </c>
    </row>
    <row r="31" spans="1:16" s="11" customFormat="1" x14ac:dyDescent="0.25">
      <c r="A31" s="25"/>
      <c r="B31" s="26" t="s">
        <v>28</v>
      </c>
      <c r="C31" s="5" t="e">
        <f>D24</f>
        <v>#DIV/0!</v>
      </c>
      <c r="D31" s="16" t="s">
        <v>27</v>
      </c>
      <c r="E31" s="3" t="e">
        <f>1.96*D27</f>
        <v>#DIV/0!</v>
      </c>
      <c r="F31" s="17"/>
      <c r="G31" s="27"/>
      <c r="H31" s="28" t="s">
        <v>28</v>
      </c>
      <c r="I31" s="29"/>
      <c r="J31" s="3" t="e">
        <f>K24</f>
        <v>#DIV/0!</v>
      </c>
      <c r="K31" s="16" t="s">
        <v>27</v>
      </c>
      <c r="L31" s="3" t="e">
        <f>1.96*K27</f>
        <v>#DIV/0!</v>
      </c>
    </row>
    <row r="32" spans="1:16" s="11" customFormat="1" ht="7.5" customHeight="1" x14ac:dyDescent="0.25">
      <c r="A32" s="30"/>
      <c r="B32" s="30"/>
      <c r="C32" s="17"/>
      <c r="D32" s="17"/>
      <c r="E32" s="17"/>
      <c r="F32" s="17"/>
      <c r="G32" s="31"/>
      <c r="H32" s="31"/>
      <c r="I32" s="31"/>
      <c r="J32" s="17"/>
      <c r="K32" s="17"/>
      <c r="L32" s="17"/>
    </row>
    <row r="33" spans="1:12" s="11" customFormat="1" ht="45" customHeight="1" x14ac:dyDescent="0.25">
      <c r="A33" s="30"/>
      <c r="B33" s="15" t="s">
        <v>29</v>
      </c>
      <c r="C33" s="32" t="s">
        <v>30</v>
      </c>
      <c r="D33" s="33" t="s">
        <v>31</v>
      </c>
      <c r="E33" s="33" t="s">
        <v>32</v>
      </c>
      <c r="F33" s="17"/>
      <c r="G33" s="17"/>
      <c r="H33" s="84" t="s">
        <v>33</v>
      </c>
      <c r="I33" s="84"/>
      <c r="J33" s="32" t="s">
        <v>30</v>
      </c>
      <c r="K33" s="33" t="s">
        <v>31</v>
      </c>
      <c r="L33" s="33" t="s">
        <v>32</v>
      </c>
    </row>
    <row r="34" spans="1:12" s="11" customFormat="1" ht="18" customHeight="1" x14ac:dyDescent="0.25">
      <c r="A34" s="30"/>
      <c r="B34" s="34" t="s">
        <v>10</v>
      </c>
      <c r="C34" s="3" t="e">
        <f>C25</f>
        <v>#DIV/0!</v>
      </c>
      <c r="D34" s="3" t="e">
        <f>C30-E30</f>
        <v>#DIV/0!</v>
      </c>
      <c r="E34" s="3" t="e">
        <f>C30+E30</f>
        <v>#DIV/0!</v>
      </c>
      <c r="F34" s="17"/>
      <c r="G34" s="17"/>
      <c r="H34" s="84" t="s">
        <v>10</v>
      </c>
      <c r="I34" s="84"/>
      <c r="J34" s="3" t="e">
        <f>J25</f>
        <v>#DIV/0!</v>
      </c>
      <c r="K34" s="3" t="e">
        <f>J30-L30</f>
        <v>#DIV/0!</v>
      </c>
      <c r="L34" s="3" t="e">
        <f>J30+L30</f>
        <v>#DIV/0!</v>
      </c>
    </row>
    <row r="35" spans="1:12" s="11" customFormat="1" ht="18" customHeight="1" x14ac:dyDescent="0.25">
      <c r="A35" s="30"/>
      <c r="B35" s="34" t="s">
        <v>11</v>
      </c>
      <c r="C35" s="3" t="e">
        <f>D25</f>
        <v>#DIV/0!</v>
      </c>
      <c r="D35" s="3" t="e">
        <f>C31-E31</f>
        <v>#DIV/0!</v>
      </c>
      <c r="E35" s="3" t="e">
        <f>C31+E31</f>
        <v>#DIV/0!</v>
      </c>
      <c r="F35" s="17"/>
      <c r="G35" s="17"/>
      <c r="H35" s="84" t="s">
        <v>11</v>
      </c>
      <c r="I35" s="84"/>
      <c r="J35" s="3" t="e">
        <f>K25</f>
        <v>#DIV/0!</v>
      </c>
      <c r="K35" s="3" t="e">
        <f>J31-L31</f>
        <v>#DIV/0!</v>
      </c>
      <c r="L35" s="3" t="e">
        <f>J31+L31</f>
        <v>#DIV/0!</v>
      </c>
    </row>
    <row r="36" spans="1:12" s="11" customFormat="1" ht="11.25" customHeigh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s="11" customFormat="1" ht="17.25" customHeight="1" x14ac:dyDescent="0.25">
      <c r="C37" s="85" t="s">
        <v>34</v>
      </c>
      <c r="D37" s="85"/>
      <c r="E37" s="85" t="s">
        <v>35</v>
      </c>
      <c r="F37" s="85"/>
      <c r="G37" s="85"/>
      <c r="H37" s="85"/>
      <c r="I37" s="35"/>
      <c r="J37" s="23"/>
      <c r="K37" s="23"/>
      <c r="L37" s="17"/>
    </row>
    <row r="38" spans="1:12" s="11" customFormat="1" ht="18" customHeight="1" x14ac:dyDescent="0.25">
      <c r="B38" s="34" t="s">
        <v>10</v>
      </c>
      <c r="C38" s="79" t="e">
        <f>SQRT((C27^2)+(J34^2))</f>
        <v>#DIV/0!</v>
      </c>
      <c r="D38" s="79"/>
      <c r="E38" s="80" t="e">
        <f>C38*2</f>
        <v>#DIV/0!</v>
      </c>
      <c r="F38" s="80"/>
      <c r="G38" s="80"/>
      <c r="H38" s="80"/>
      <c r="I38" s="17"/>
      <c r="J38" s="17"/>
      <c r="K38" s="17"/>
      <c r="L38" s="17"/>
    </row>
    <row r="39" spans="1:12" s="11" customFormat="1" ht="18" customHeight="1" x14ac:dyDescent="0.25">
      <c r="B39" s="34" t="s">
        <v>11</v>
      </c>
      <c r="C39" s="79" t="e">
        <f>SQRT((D27^2)+(J35^2))</f>
        <v>#DIV/0!</v>
      </c>
      <c r="D39" s="79"/>
      <c r="E39" s="80" t="e">
        <f>C39*2</f>
        <v>#DIV/0!</v>
      </c>
      <c r="F39" s="80"/>
      <c r="G39" s="80"/>
      <c r="H39" s="80"/>
      <c r="I39" s="17"/>
      <c r="J39" s="17"/>
      <c r="K39" s="17"/>
      <c r="L39" s="17"/>
    </row>
    <row r="40" spans="1:12" s="11" customFormat="1" ht="9.75" customHeight="1" x14ac:dyDescent="0.25"/>
    <row r="41" spans="1:12" s="11" customFormat="1" ht="6.75" customHeight="1" x14ac:dyDescent="0.25">
      <c r="A41" s="30"/>
    </row>
    <row r="42" spans="1:12" s="11" customFormat="1" ht="18" customHeight="1" x14ac:dyDescent="0.25">
      <c r="A42" s="30" t="s">
        <v>45</v>
      </c>
      <c r="H42" s="30" t="s">
        <v>46</v>
      </c>
    </row>
    <row r="43" spans="1:12" s="11" customFormat="1" ht="18" customHeight="1" x14ac:dyDescent="0.25">
      <c r="A43" s="30" t="s">
        <v>47</v>
      </c>
      <c r="H43" s="30" t="s">
        <v>48</v>
      </c>
    </row>
    <row r="44" spans="1:12" s="11" customFormat="1" x14ac:dyDescent="0.25">
      <c r="A44" s="30"/>
    </row>
  </sheetData>
  <sheetProtection password="D8D2" sheet="1" objects="1" scenarios="1"/>
  <mergeCells count="56">
    <mergeCell ref="C38:D38"/>
    <mergeCell ref="E38:H38"/>
    <mergeCell ref="C39:D39"/>
    <mergeCell ref="E39:H39"/>
    <mergeCell ref="J29:L29"/>
    <mergeCell ref="H33:I33"/>
    <mergeCell ref="H34:I34"/>
    <mergeCell ref="H35:I35"/>
    <mergeCell ref="C37:D37"/>
    <mergeCell ref="E37:H37"/>
    <mergeCell ref="C29:E29"/>
    <mergeCell ref="G29:I29"/>
    <mergeCell ref="A26:B26"/>
    <mergeCell ref="G26:I26"/>
    <mergeCell ref="A27:B27"/>
    <mergeCell ref="G27:I27"/>
    <mergeCell ref="A28:B28"/>
    <mergeCell ref="A25:B25"/>
    <mergeCell ref="G25:I25"/>
    <mergeCell ref="H16:I16"/>
    <mergeCell ref="H17:I17"/>
    <mergeCell ref="H18:I18"/>
    <mergeCell ref="H19:I19"/>
    <mergeCell ref="H20:I20"/>
    <mergeCell ref="H21:I21"/>
    <mergeCell ref="H22:I22"/>
    <mergeCell ref="A23:B23"/>
    <mergeCell ref="G23:I23"/>
    <mergeCell ref="A24:B24"/>
    <mergeCell ref="G24:I24"/>
    <mergeCell ref="H15:I15"/>
    <mergeCell ref="A8:B8"/>
    <mergeCell ref="C8:D8"/>
    <mergeCell ref="E8:H8"/>
    <mergeCell ref="I8:J8"/>
    <mergeCell ref="A9:B9"/>
    <mergeCell ref="C9:D9"/>
    <mergeCell ref="E9:H9"/>
    <mergeCell ref="I9:J9"/>
    <mergeCell ref="A11:E11"/>
    <mergeCell ref="G11:L11"/>
    <mergeCell ref="H12:I12"/>
    <mergeCell ref="H13:I13"/>
    <mergeCell ref="H14:I14"/>
    <mergeCell ref="C3:J3"/>
    <mergeCell ref="K3:L3"/>
    <mergeCell ref="A7:B7"/>
    <mergeCell ref="C7:D7"/>
    <mergeCell ref="E7:H7"/>
    <mergeCell ref="I7:J7"/>
    <mergeCell ref="B1:F1"/>
    <mergeCell ref="G1:H2"/>
    <mergeCell ref="I1:J2"/>
    <mergeCell ref="K1:L1"/>
    <mergeCell ref="B2:F2"/>
    <mergeCell ref="K2:L2"/>
  </mergeCells>
  <pageMargins left="0.7" right="0.2" top="0.5" bottom="0.5" header="0.3" footer="0.3"/>
  <pageSetup paperSize="9" orientation="portrait" r:id="rId1"/>
  <headerFooter>
    <oddFooter>&amp;C 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4"/>
  <sheetViews>
    <sheetView topLeftCell="A13" zoomScale="115" zoomScaleNormal="115" workbookViewId="0">
      <selection activeCell="L9" sqref="L9"/>
    </sheetView>
  </sheetViews>
  <sheetFormatPr defaultColWidth="9.140625" defaultRowHeight="15" x14ac:dyDescent="0.25"/>
  <cols>
    <col min="1" max="1" width="3.42578125" style="7" customWidth="1"/>
    <col min="2" max="2" width="12.5703125" style="7" customWidth="1"/>
    <col min="3" max="3" width="10.5703125" style="7" customWidth="1"/>
    <col min="4" max="4" width="10.140625" style="7" customWidth="1"/>
    <col min="5" max="5" width="8.7109375" style="7" customWidth="1"/>
    <col min="6" max="6" width="1.5703125" style="7" customWidth="1"/>
    <col min="7" max="7" width="3.5703125" style="7" customWidth="1"/>
    <col min="8" max="8" width="8" style="7" customWidth="1"/>
    <col min="9" max="9" width="4.7109375" style="7" customWidth="1"/>
    <col min="10" max="11" width="10.42578125" style="7" customWidth="1"/>
    <col min="12" max="12" width="9.42578125" style="7" customWidth="1"/>
    <col min="13" max="16384" width="9.140625" style="7"/>
  </cols>
  <sheetData>
    <row r="1" spans="1:16" ht="21" customHeight="1" x14ac:dyDescent="0.25">
      <c r="A1" s="6"/>
      <c r="B1" s="42" t="s">
        <v>0</v>
      </c>
      <c r="C1" s="42"/>
      <c r="D1" s="42"/>
      <c r="E1" s="42"/>
      <c r="F1" s="43"/>
      <c r="G1" s="44" t="s">
        <v>1</v>
      </c>
      <c r="H1" s="44"/>
      <c r="I1" s="45" t="s">
        <v>2</v>
      </c>
      <c r="J1" s="46"/>
      <c r="K1" s="44" t="s">
        <v>39</v>
      </c>
      <c r="L1" s="44"/>
    </row>
    <row r="2" spans="1:16" ht="28.5" customHeight="1" x14ac:dyDescent="0.25">
      <c r="A2" s="8"/>
      <c r="B2" s="49" t="s">
        <v>3</v>
      </c>
      <c r="C2" s="49"/>
      <c r="D2" s="49"/>
      <c r="E2" s="49"/>
      <c r="F2" s="50"/>
      <c r="G2" s="44"/>
      <c r="H2" s="44"/>
      <c r="I2" s="47"/>
      <c r="J2" s="48"/>
      <c r="K2" s="44" t="s">
        <v>37</v>
      </c>
      <c r="L2" s="44"/>
    </row>
    <row r="3" spans="1:16" ht="29.25" customHeight="1" x14ac:dyDescent="0.35">
      <c r="A3" s="9" t="s">
        <v>4</v>
      </c>
      <c r="B3" s="10"/>
      <c r="C3" s="51" t="s">
        <v>5</v>
      </c>
      <c r="D3" s="51"/>
      <c r="E3" s="51"/>
      <c r="F3" s="51"/>
      <c r="G3" s="51"/>
      <c r="H3" s="51"/>
      <c r="I3" s="51"/>
      <c r="J3" s="52"/>
      <c r="K3" s="44" t="s">
        <v>38</v>
      </c>
      <c r="L3" s="44"/>
    </row>
    <row r="4" spans="1:16" s="11" customFormat="1" ht="9" customHeight="1" x14ac:dyDescent="0.35"/>
    <row r="5" spans="1:16" s="13" customFormat="1" ht="17.25" customHeight="1" x14ac:dyDescent="0.35">
      <c r="A5" s="12" t="s">
        <v>36</v>
      </c>
      <c r="C5" s="13" t="s">
        <v>42</v>
      </c>
      <c r="E5" s="14" t="s">
        <v>49</v>
      </c>
      <c r="K5" s="14" t="s">
        <v>6</v>
      </c>
    </row>
    <row r="6" spans="1:16" s="13" customFormat="1" ht="11.25" customHeight="1" x14ac:dyDescent="0.35">
      <c r="A6" s="14"/>
    </row>
    <row r="7" spans="1:16" s="13" customFormat="1" ht="17.25" customHeight="1" x14ac:dyDescent="0.25">
      <c r="A7" s="53"/>
      <c r="B7" s="53"/>
      <c r="C7" s="54" t="s">
        <v>7</v>
      </c>
      <c r="D7" s="54"/>
      <c r="E7" s="55" t="s">
        <v>8</v>
      </c>
      <c r="F7" s="56"/>
      <c r="G7" s="56"/>
      <c r="H7" s="57"/>
      <c r="I7" s="54" t="s">
        <v>9</v>
      </c>
      <c r="J7" s="54"/>
    </row>
    <row r="8" spans="1:16" s="13" customFormat="1" ht="16.5" customHeight="1" x14ac:dyDescent="0.25">
      <c r="A8" s="53" t="s">
        <v>10</v>
      </c>
      <c r="B8" s="53"/>
      <c r="C8" s="60">
        <v>24116</v>
      </c>
      <c r="D8" s="61"/>
      <c r="E8" s="62" t="s">
        <v>51</v>
      </c>
      <c r="F8" s="63"/>
      <c r="G8" s="63"/>
      <c r="H8" s="64"/>
      <c r="I8" s="65" t="s">
        <v>52</v>
      </c>
      <c r="J8" s="66"/>
    </row>
    <row r="9" spans="1:16" s="13" customFormat="1" ht="16.5" customHeight="1" x14ac:dyDescent="0.25">
      <c r="A9" s="53" t="s">
        <v>11</v>
      </c>
      <c r="B9" s="53"/>
      <c r="C9" s="60">
        <v>24120</v>
      </c>
      <c r="D9" s="61"/>
      <c r="E9" s="62" t="s">
        <v>51</v>
      </c>
      <c r="F9" s="63"/>
      <c r="G9" s="63"/>
      <c r="H9" s="64"/>
      <c r="I9" s="65" t="s">
        <v>52</v>
      </c>
      <c r="J9" s="66"/>
    </row>
    <row r="10" spans="1:16" s="11" customFormat="1" ht="9.75" customHeight="1" x14ac:dyDescent="0.25"/>
    <row r="11" spans="1:16" s="11" customFormat="1" ht="16.5" customHeight="1" x14ac:dyDescent="0.35">
      <c r="A11" s="67" t="s">
        <v>12</v>
      </c>
      <c r="B11" s="67"/>
      <c r="C11" s="67"/>
      <c r="D11" s="67"/>
      <c r="E11" s="67"/>
      <c r="G11" s="67" t="s">
        <v>13</v>
      </c>
      <c r="H11" s="67"/>
      <c r="I11" s="67"/>
      <c r="J11" s="67"/>
      <c r="K11" s="67"/>
      <c r="L11" s="67"/>
    </row>
    <row r="12" spans="1:16" s="11" customFormat="1" ht="18.75" customHeight="1" x14ac:dyDescent="0.25">
      <c r="A12" s="15"/>
      <c r="B12" s="15" t="s">
        <v>14</v>
      </c>
      <c r="C12" s="15" t="s">
        <v>15</v>
      </c>
      <c r="D12" s="15" t="s">
        <v>11</v>
      </c>
      <c r="E12" s="15" t="s">
        <v>16</v>
      </c>
      <c r="G12" s="15"/>
      <c r="H12" s="68" t="s">
        <v>14</v>
      </c>
      <c r="I12" s="69"/>
      <c r="J12" s="15" t="s">
        <v>15</v>
      </c>
      <c r="K12" s="15" t="s">
        <v>11</v>
      </c>
      <c r="L12" s="15" t="s">
        <v>16</v>
      </c>
    </row>
    <row r="13" spans="1:16" s="11" customFormat="1" ht="15.75" x14ac:dyDescent="0.25">
      <c r="A13" s="15">
        <v>1</v>
      </c>
      <c r="B13" s="36" t="s">
        <v>43</v>
      </c>
      <c r="C13" s="37"/>
      <c r="D13" s="37"/>
      <c r="E13" s="15"/>
      <c r="G13" s="15">
        <v>1</v>
      </c>
      <c r="H13" s="58" t="s">
        <v>50</v>
      </c>
      <c r="I13" s="59"/>
      <c r="J13" s="39"/>
      <c r="K13" s="39"/>
      <c r="L13" s="15"/>
      <c r="O13"/>
      <c r="P13"/>
    </row>
    <row r="14" spans="1:16" s="11" customFormat="1" ht="15.75" x14ac:dyDescent="0.25">
      <c r="A14" s="15">
        <v>2</v>
      </c>
      <c r="B14" s="36" t="s">
        <v>44</v>
      </c>
      <c r="C14" s="37"/>
      <c r="D14" s="37"/>
      <c r="E14" s="15"/>
      <c r="G14" s="15">
        <v>2</v>
      </c>
      <c r="H14" s="58" t="s">
        <v>50</v>
      </c>
      <c r="I14" s="59"/>
      <c r="J14" s="39"/>
      <c r="K14" s="39"/>
      <c r="L14" s="15"/>
      <c r="O14"/>
      <c r="P14"/>
    </row>
    <row r="15" spans="1:16" s="11" customFormat="1" ht="15.75" x14ac:dyDescent="0.25">
      <c r="A15" s="15">
        <v>3</v>
      </c>
      <c r="B15" s="38">
        <v>44568</v>
      </c>
      <c r="C15" s="37"/>
      <c r="D15" s="37"/>
      <c r="E15" s="15"/>
      <c r="G15" s="15">
        <v>3</v>
      </c>
      <c r="H15" s="58" t="s">
        <v>50</v>
      </c>
      <c r="I15" s="59"/>
      <c r="J15" s="39"/>
      <c r="K15" s="39"/>
      <c r="L15" s="15"/>
      <c r="O15"/>
      <c r="P15"/>
    </row>
    <row r="16" spans="1:16" s="11" customFormat="1" ht="15.75" x14ac:dyDescent="0.25">
      <c r="A16" s="15">
        <v>4</v>
      </c>
      <c r="B16" s="38">
        <v>44658</v>
      </c>
      <c r="C16" s="37"/>
      <c r="D16" s="37"/>
      <c r="E16" s="15"/>
      <c r="G16" s="15">
        <v>4</v>
      </c>
      <c r="H16" s="58" t="s">
        <v>50</v>
      </c>
      <c r="I16" s="59"/>
      <c r="J16" s="39"/>
      <c r="K16" s="39"/>
      <c r="L16" s="15"/>
      <c r="O16"/>
      <c r="P16"/>
    </row>
    <row r="17" spans="1:16" s="11" customFormat="1" ht="15.75" x14ac:dyDescent="0.25">
      <c r="A17" s="15">
        <v>5</v>
      </c>
      <c r="B17" s="38">
        <v>44688</v>
      </c>
      <c r="C17" s="37"/>
      <c r="D17" s="37"/>
      <c r="E17" s="15"/>
      <c r="G17" s="15">
        <v>5</v>
      </c>
      <c r="H17" s="58" t="s">
        <v>50</v>
      </c>
      <c r="I17" s="59"/>
      <c r="J17" s="39"/>
      <c r="K17" s="39"/>
      <c r="L17" s="15"/>
      <c r="O17"/>
      <c r="P17"/>
    </row>
    <row r="18" spans="1:16" s="11" customFormat="1" ht="15.75" x14ac:dyDescent="0.25">
      <c r="A18" s="15">
        <v>6</v>
      </c>
      <c r="B18" s="38">
        <v>44719</v>
      </c>
      <c r="C18" s="37"/>
      <c r="D18" s="37"/>
      <c r="E18" s="15"/>
      <c r="G18" s="15">
        <v>6</v>
      </c>
      <c r="H18" s="58" t="s">
        <v>50</v>
      </c>
      <c r="I18" s="59"/>
      <c r="J18" s="39"/>
      <c r="K18" s="39"/>
      <c r="L18" s="15"/>
      <c r="O18"/>
      <c r="P18"/>
    </row>
    <row r="19" spans="1:16" s="11" customFormat="1" ht="15.75" x14ac:dyDescent="0.25">
      <c r="A19" s="15">
        <v>7</v>
      </c>
      <c r="B19" s="38">
        <v>44749</v>
      </c>
      <c r="C19" s="37"/>
      <c r="D19" s="37"/>
      <c r="E19" s="15"/>
      <c r="G19" s="15">
        <v>7</v>
      </c>
      <c r="H19" s="58" t="s">
        <v>50</v>
      </c>
      <c r="I19" s="59"/>
      <c r="J19" s="39"/>
      <c r="K19" s="39"/>
      <c r="L19" s="15"/>
      <c r="O19"/>
      <c r="P19"/>
    </row>
    <row r="20" spans="1:16" s="11" customFormat="1" ht="15.75" x14ac:dyDescent="0.25">
      <c r="A20" s="15">
        <v>8</v>
      </c>
      <c r="B20" s="38">
        <v>44780</v>
      </c>
      <c r="C20" s="37"/>
      <c r="D20" s="37"/>
      <c r="E20" s="15"/>
      <c r="G20" s="15">
        <v>8</v>
      </c>
      <c r="H20" s="58" t="s">
        <v>50</v>
      </c>
      <c r="I20" s="59"/>
      <c r="J20" s="39"/>
      <c r="K20" s="39"/>
      <c r="L20" s="15"/>
      <c r="O20"/>
      <c r="P20"/>
    </row>
    <row r="21" spans="1:16" s="11" customFormat="1" ht="15.75" x14ac:dyDescent="0.25">
      <c r="A21" s="15">
        <v>9</v>
      </c>
      <c r="B21" s="38">
        <v>44872</v>
      </c>
      <c r="C21" s="37"/>
      <c r="D21" s="37"/>
      <c r="E21" s="15"/>
      <c r="G21" s="15">
        <v>9</v>
      </c>
      <c r="H21" s="58" t="s">
        <v>50</v>
      </c>
      <c r="I21" s="59"/>
      <c r="J21" s="39"/>
      <c r="K21" s="39"/>
      <c r="L21" s="15"/>
      <c r="O21"/>
      <c r="P21"/>
    </row>
    <row r="22" spans="1:16" s="11" customFormat="1" ht="15.75" x14ac:dyDescent="0.25">
      <c r="A22" s="15">
        <v>10</v>
      </c>
      <c r="B22" s="38">
        <v>44902</v>
      </c>
      <c r="C22" s="37"/>
      <c r="D22" s="37"/>
      <c r="E22" s="15"/>
      <c r="G22" s="15">
        <v>10</v>
      </c>
      <c r="H22" s="58" t="s">
        <v>50</v>
      </c>
      <c r="I22" s="59"/>
      <c r="J22" s="39"/>
      <c r="K22" s="39"/>
      <c r="L22" s="15"/>
      <c r="O22"/>
      <c r="P22"/>
    </row>
    <row r="23" spans="1:16" s="11" customFormat="1" ht="26.25" customHeight="1" x14ac:dyDescent="0.25">
      <c r="A23" s="75" t="s">
        <v>17</v>
      </c>
      <c r="B23" s="76"/>
      <c r="C23" s="1">
        <f>COUNT(C13:C22)</f>
        <v>0</v>
      </c>
      <c r="D23" s="1">
        <f>COUNT(D13:D22)</f>
        <v>0</v>
      </c>
      <c r="E23" s="15"/>
      <c r="G23" s="75" t="s">
        <v>17</v>
      </c>
      <c r="H23" s="77"/>
      <c r="I23" s="76"/>
      <c r="J23" s="1">
        <f>COUNT(J13:J22)</f>
        <v>0</v>
      </c>
      <c r="K23" s="1">
        <f>COUNT(K13:K22)</f>
        <v>0</v>
      </c>
      <c r="L23" s="15"/>
    </row>
    <row r="24" spans="1:16" s="11" customFormat="1" x14ac:dyDescent="0.25">
      <c r="A24" s="70" t="s">
        <v>18</v>
      </c>
      <c r="B24" s="71"/>
      <c r="C24" s="2" t="e">
        <f>AVERAGE(C13:C22)</f>
        <v>#DIV/0!</v>
      </c>
      <c r="D24" s="2" t="e">
        <f>AVERAGE(D13:D22)</f>
        <v>#DIV/0!</v>
      </c>
      <c r="E24" s="16"/>
      <c r="F24" s="17"/>
      <c r="G24" s="72" t="s">
        <v>19</v>
      </c>
      <c r="H24" s="73"/>
      <c r="I24" s="74"/>
      <c r="J24" s="2" t="e">
        <f>AVERAGE(J13:J22)</f>
        <v>#DIV/0!</v>
      </c>
      <c r="K24" s="2" t="e">
        <f>AVERAGE(K13:K22)</f>
        <v>#DIV/0!</v>
      </c>
      <c r="L24" s="16"/>
    </row>
    <row r="25" spans="1:16" s="11" customFormat="1" x14ac:dyDescent="0.25">
      <c r="A25" s="70" t="s">
        <v>20</v>
      </c>
      <c r="B25" s="71"/>
      <c r="C25" s="3" t="e">
        <f>STDEV(C13:C22)</f>
        <v>#DIV/0!</v>
      </c>
      <c r="D25" s="3" t="e">
        <f>STDEV(D13:D22)</f>
        <v>#DIV/0!</v>
      </c>
      <c r="E25" s="16"/>
      <c r="F25" s="17"/>
      <c r="G25" s="72" t="s">
        <v>21</v>
      </c>
      <c r="H25" s="73"/>
      <c r="I25" s="74"/>
      <c r="J25" s="3" t="e">
        <f>STDEV(J13:J22)</f>
        <v>#DIV/0!</v>
      </c>
      <c r="K25" s="3" t="e">
        <f>STDEV(K13:K22)</f>
        <v>#DIV/0!</v>
      </c>
      <c r="L25" s="16"/>
    </row>
    <row r="26" spans="1:16" s="11" customFormat="1" x14ac:dyDescent="0.25">
      <c r="A26" s="70" t="s">
        <v>22</v>
      </c>
      <c r="B26" s="71"/>
      <c r="C26" s="4" t="e">
        <f>C25/C24*100</f>
        <v>#DIV/0!</v>
      </c>
      <c r="D26" s="4" t="e">
        <f>D25/D24*100</f>
        <v>#DIV/0!</v>
      </c>
      <c r="E26" s="16"/>
      <c r="F26" s="17"/>
      <c r="G26" s="70" t="s">
        <v>22</v>
      </c>
      <c r="H26" s="78"/>
      <c r="I26" s="71"/>
      <c r="J26" s="4" t="e">
        <f>J25/J24*100</f>
        <v>#DIV/0!</v>
      </c>
      <c r="K26" s="4" t="e">
        <f>K25/K24*100</f>
        <v>#DIV/0!</v>
      </c>
      <c r="L26" s="16"/>
    </row>
    <row r="27" spans="1:16" s="11" customFormat="1" x14ac:dyDescent="0.25">
      <c r="A27" s="70" t="s">
        <v>23</v>
      </c>
      <c r="B27" s="71"/>
      <c r="C27" s="3" t="e">
        <f>C25/SQRT(C23)</f>
        <v>#DIV/0!</v>
      </c>
      <c r="D27" s="3" t="e">
        <f>D25/SQRT(D23)</f>
        <v>#DIV/0!</v>
      </c>
      <c r="E27" s="16"/>
      <c r="F27" s="17"/>
      <c r="G27" s="72" t="s">
        <v>24</v>
      </c>
      <c r="H27" s="73"/>
      <c r="I27" s="74"/>
      <c r="J27" s="3" t="e">
        <f>J25/SQRT(J23)</f>
        <v>#DIV/0!</v>
      </c>
      <c r="K27" s="3" t="e">
        <f>K25/SQRT(K23)</f>
        <v>#DIV/0!</v>
      </c>
      <c r="L27" s="16"/>
    </row>
    <row r="28" spans="1:16" s="11" customFormat="1" ht="10.5" customHeight="1" x14ac:dyDescent="0.25">
      <c r="A28" s="70"/>
      <c r="B28" s="71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6" s="11" customFormat="1" x14ac:dyDescent="0.25">
      <c r="A29" s="18" t="s">
        <v>25</v>
      </c>
      <c r="B29" s="19"/>
      <c r="C29" s="81"/>
      <c r="D29" s="82"/>
      <c r="E29" s="83"/>
      <c r="F29" s="17"/>
      <c r="G29" s="86" t="s">
        <v>25</v>
      </c>
      <c r="H29" s="87"/>
      <c r="I29" s="88"/>
      <c r="J29" s="81"/>
      <c r="K29" s="82"/>
      <c r="L29" s="83"/>
    </row>
    <row r="30" spans="1:16" s="11" customFormat="1" x14ac:dyDescent="0.25">
      <c r="A30" s="20"/>
      <c r="B30" s="21" t="s">
        <v>26</v>
      </c>
      <c r="C30" s="5" t="e">
        <f>C24</f>
        <v>#DIV/0!</v>
      </c>
      <c r="D30" s="16" t="s">
        <v>27</v>
      </c>
      <c r="E30" s="3" t="e">
        <f>1.96*C27</f>
        <v>#DIV/0!</v>
      </c>
      <c r="F30" s="17"/>
      <c r="G30" s="22"/>
      <c r="H30" s="23" t="s">
        <v>26</v>
      </c>
      <c r="I30" s="24"/>
      <c r="J30" s="3" t="e">
        <f>J24</f>
        <v>#DIV/0!</v>
      </c>
      <c r="K30" s="16" t="s">
        <v>27</v>
      </c>
      <c r="L30" s="3" t="e">
        <f>1.96*J27</f>
        <v>#DIV/0!</v>
      </c>
    </row>
    <row r="31" spans="1:16" s="11" customFormat="1" x14ac:dyDescent="0.25">
      <c r="A31" s="25"/>
      <c r="B31" s="26" t="s">
        <v>28</v>
      </c>
      <c r="C31" s="5" t="e">
        <f>D24</f>
        <v>#DIV/0!</v>
      </c>
      <c r="D31" s="16" t="s">
        <v>27</v>
      </c>
      <c r="E31" s="3" t="e">
        <f>1.96*D27</f>
        <v>#DIV/0!</v>
      </c>
      <c r="F31" s="17"/>
      <c r="G31" s="27"/>
      <c r="H31" s="28" t="s">
        <v>28</v>
      </c>
      <c r="I31" s="29"/>
      <c r="J31" s="3" t="e">
        <f>K24</f>
        <v>#DIV/0!</v>
      </c>
      <c r="K31" s="16" t="s">
        <v>27</v>
      </c>
      <c r="L31" s="3" t="e">
        <f>1.96*K27</f>
        <v>#DIV/0!</v>
      </c>
    </row>
    <row r="32" spans="1:16" s="11" customFormat="1" ht="7.5" customHeight="1" x14ac:dyDescent="0.25">
      <c r="A32" s="30"/>
      <c r="B32" s="30"/>
      <c r="C32" s="17"/>
      <c r="D32" s="17"/>
      <c r="E32" s="17"/>
      <c r="F32" s="17"/>
      <c r="G32" s="31"/>
      <c r="H32" s="31"/>
      <c r="I32" s="31"/>
      <c r="J32" s="17"/>
      <c r="K32" s="17"/>
      <c r="L32" s="17"/>
    </row>
    <row r="33" spans="1:12" s="11" customFormat="1" ht="45" customHeight="1" x14ac:dyDescent="0.25">
      <c r="A33" s="30"/>
      <c r="B33" s="15" t="s">
        <v>29</v>
      </c>
      <c r="C33" s="32" t="s">
        <v>30</v>
      </c>
      <c r="D33" s="33" t="s">
        <v>31</v>
      </c>
      <c r="E33" s="33" t="s">
        <v>32</v>
      </c>
      <c r="F33" s="17"/>
      <c r="G33" s="17"/>
      <c r="H33" s="84" t="s">
        <v>33</v>
      </c>
      <c r="I33" s="84"/>
      <c r="J33" s="32" t="s">
        <v>30</v>
      </c>
      <c r="K33" s="33" t="s">
        <v>31</v>
      </c>
      <c r="L33" s="33" t="s">
        <v>32</v>
      </c>
    </row>
    <row r="34" spans="1:12" s="11" customFormat="1" ht="18" customHeight="1" x14ac:dyDescent="0.25">
      <c r="A34" s="30"/>
      <c r="B34" s="34" t="s">
        <v>10</v>
      </c>
      <c r="C34" s="3" t="e">
        <f>C25</f>
        <v>#DIV/0!</v>
      </c>
      <c r="D34" s="3" t="e">
        <f>C30-E30</f>
        <v>#DIV/0!</v>
      </c>
      <c r="E34" s="3" t="e">
        <f>C30+E30</f>
        <v>#DIV/0!</v>
      </c>
      <c r="F34" s="17"/>
      <c r="G34" s="17"/>
      <c r="H34" s="84" t="s">
        <v>10</v>
      </c>
      <c r="I34" s="84"/>
      <c r="J34" s="3" t="e">
        <f>J25</f>
        <v>#DIV/0!</v>
      </c>
      <c r="K34" s="3" t="e">
        <f>J30-L30</f>
        <v>#DIV/0!</v>
      </c>
      <c r="L34" s="3" t="e">
        <f>J30+L30</f>
        <v>#DIV/0!</v>
      </c>
    </row>
    <row r="35" spans="1:12" s="11" customFormat="1" ht="18" customHeight="1" x14ac:dyDescent="0.25">
      <c r="A35" s="30"/>
      <c r="B35" s="34" t="s">
        <v>11</v>
      </c>
      <c r="C35" s="3" t="e">
        <f>D25</f>
        <v>#DIV/0!</v>
      </c>
      <c r="D35" s="3" t="e">
        <f>C31-E31</f>
        <v>#DIV/0!</v>
      </c>
      <c r="E35" s="3" t="e">
        <f>C31+E31</f>
        <v>#DIV/0!</v>
      </c>
      <c r="F35" s="17"/>
      <c r="G35" s="17"/>
      <c r="H35" s="84" t="s">
        <v>11</v>
      </c>
      <c r="I35" s="84"/>
      <c r="J35" s="3" t="e">
        <f>K25</f>
        <v>#DIV/0!</v>
      </c>
      <c r="K35" s="3" t="e">
        <f>J31-L31</f>
        <v>#DIV/0!</v>
      </c>
      <c r="L35" s="3" t="e">
        <f>J31+L31</f>
        <v>#DIV/0!</v>
      </c>
    </row>
    <row r="36" spans="1:12" s="11" customFormat="1" ht="11.25" customHeigh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s="11" customFormat="1" ht="17.25" customHeight="1" x14ac:dyDescent="0.25">
      <c r="C37" s="85" t="s">
        <v>34</v>
      </c>
      <c r="D37" s="85"/>
      <c r="E37" s="85" t="s">
        <v>35</v>
      </c>
      <c r="F37" s="85"/>
      <c r="G37" s="85"/>
      <c r="H37" s="85"/>
      <c r="I37" s="35"/>
      <c r="J37" s="23"/>
      <c r="K37" s="23"/>
      <c r="L37" s="17"/>
    </row>
    <row r="38" spans="1:12" s="11" customFormat="1" ht="18" customHeight="1" x14ac:dyDescent="0.25">
      <c r="B38" s="34" t="s">
        <v>10</v>
      </c>
      <c r="C38" s="79" t="e">
        <f>SQRT((C27^2)+(J34^2))</f>
        <v>#DIV/0!</v>
      </c>
      <c r="D38" s="79"/>
      <c r="E38" s="80" t="e">
        <f>C38*2</f>
        <v>#DIV/0!</v>
      </c>
      <c r="F38" s="80"/>
      <c r="G38" s="80"/>
      <c r="H38" s="80"/>
      <c r="I38" s="17"/>
      <c r="J38" s="17"/>
      <c r="K38" s="17"/>
      <c r="L38" s="17"/>
    </row>
    <row r="39" spans="1:12" s="11" customFormat="1" ht="18" customHeight="1" x14ac:dyDescent="0.25">
      <c r="B39" s="34" t="s">
        <v>11</v>
      </c>
      <c r="C39" s="79" t="e">
        <f>SQRT((D27^2)+(J35^2))</f>
        <v>#DIV/0!</v>
      </c>
      <c r="D39" s="79"/>
      <c r="E39" s="80" t="e">
        <f>C39*2</f>
        <v>#DIV/0!</v>
      </c>
      <c r="F39" s="80"/>
      <c r="G39" s="80"/>
      <c r="H39" s="80"/>
      <c r="I39" s="17"/>
      <c r="J39" s="17"/>
      <c r="K39" s="17"/>
      <c r="L39" s="17"/>
    </row>
    <row r="40" spans="1:12" s="11" customFormat="1" ht="9.75" customHeight="1" x14ac:dyDescent="0.25"/>
    <row r="41" spans="1:12" s="11" customFormat="1" ht="6.75" customHeight="1" x14ac:dyDescent="0.25">
      <c r="A41" s="30"/>
    </row>
    <row r="42" spans="1:12" s="11" customFormat="1" ht="18" customHeight="1" x14ac:dyDescent="0.25">
      <c r="A42" s="30" t="s">
        <v>45</v>
      </c>
      <c r="H42" s="30" t="s">
        <v>46</v>
      </c>
    </row>
    <row r="43" spans="1:12" s="11" customFormat="1" ht="18" customHeight="1" x14ac:dyDescent="0.25">
      <c r="A43" s="30" t="s">
        <v>47</v>
      </c>
      <c r="H43" s="30" t="s">
        <v>48</v>
      </c>
    </row>
    <row r="44" spans="1:12" s="11" customFormat="1" x14ac:dyDescent="0.25">
      <c r="A44" s="30"/>
    </row>
  </sheetData>
  <sheetProtection password="D8D2" sheet="1" objects="1" scenarios="1"/>
  <mergeCells count="56">
    <mergeCell ref="C38:D38"/>
    <mergeCell ref="E38:H38"/>
    <mergeCell ref="C39:D39"/>
    <mergeCell ref="E39:H39"/>
    <mergeCell ref="J29:L29"/>
    <mergeCell ref="H33:I33"/>
    <mergeCell ref="H34:I34"/>
    <mergeCell ref="H35:I35"/>
    <mergeCell ref="C37:D37"/>
    <mergeCell ref="E37:H37"/>
    <mergeCell ref="C29:E29"/>
    <mergeCell ref="G29:I29"/>
    <mergeCell ref="A26:B26"/>
    <mergeCell ref="G26:I26"/>
    <mergeCell ref="A27:B27"/>
    <mergeCell ref="G27:I27"/>
    <mergeCell ref="A28:B28"/>
    <mergeCell ref="A25:B25"/>
    <mergeCell ref="G25:I25"/>
    <mergeCell ref="H16:I16"/>
    <mergeCell ref="H17:I17"/>
    <mergeCell ref="H18:I18"/>
    <mergeCell ref="H19:I19"/>
    <mergeCell ref="H20:I20"/>
    <mergeCell ref="H21:I21"/>
    <mergeCell ref="H22:I22"/>
    <mergeCell ref="A23:B23"/>
    <mergeCell ref="G23:I23"/>
    <mergeCell ref="A24:B24"/>
    <mergeCell ref="G24:I24"/>
    <mergeCell ref="H15:I15"/>
    <mergeCell ref="A8:B8"/>
    <mergeCell ref="C8:D8"/>
    <mergeCell ref="E8:H8"/>
    <mergeCell ref="I8:J8"/>
    <mergeCell ref="A9:B9"/>
    <mergeCell ref="C9:D9"/>
    <mergeCell ref="E9:H9"/>
    <mergeCell ref="I9:J9"/>
    <mergeCell ref="A11:E11"/>
    <mergeCell ref="G11:L11"/>
    <mergeCell ref="H12:I12"/>
    <mergeCell ref="H13:I13"/>
    <mergeCell ref="H14:I14"/>
    <mergeCell ref="C3:J3"/>
    <mergeCell ref="K3:L3"/>
    <mergeCell ref="A7:B7"/>
    <mergeCell ref="C7:D7"/>
    <mergeCell ref="E7:H7"/>
    <mergeCell ref="I7:J7"/>
    <mergeCell ref="B1:F1"/>
    <mergeCell ref="G1:H2"/>
    <mergeCell ref="I1:J2"/>
    <mergeCell ref="K1:L1"/>
    <mergeCell ref="B2:F2"/>
    <mergeCell ref="K2:L2"/>
  </mergeCells>
  <pageMargins left="0.7" right="0.2" top="0.5" bottom="0.5" header="0.3" footer="0.3"/>
  <pageSetup paperSize="9" orientation="portrait" r:id="rId1"/>
  <headerFooter>
    <oddFooter>&amp;C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Na+</vt:lpstr>
      <vt:lpstr>K+</vt:lpstr>
      <vt:lpstr>CL-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MEN CHANMONYROTH</cp:lastModifiedBy>
  <cp:lastPrinted>2025-07-03T07:45:38Z</cp:lastPrinted>
  <dcterms:created xsi:type="dcterms:W3CDTF">2020-02-27T08:53:54Z</dcterms:created>
  <dcterms:modified xsi:type="dcterms:W3CDTF">2025-07-03T07:48:58Z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