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l\Documents\"/>
    </mc:Choice>
  </mc:AlternateContent>
  <xr:revisionPtr revIDLastSave="0" documentId="13_ncr:1_{3A069547-0178-49C5-8FEF-77E105D30A48}" xr6:coauthVersionLast="36" xr6:coauthVersionMax="36" xr10:uidLastSave="{00000000-0000-0000-0000-000000000000}"/>
  <bookViews>
    <workbookView xWindow="0" yWindow="0" windowWidth="14124" windowHeight="5886" xr2:uid="{81B347EF-6FDB-42C1-838A-2268D0B2916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12" i="2"/>
  <c r="G11" i="2"/>
  <c r="G14" i="2"/>
  <c r="F14" i="2"/>
  <c r="E14" i="2"/>
  <c r="D14" i="2"/>
  <c r="C14" i="2"/>
  <c r="B14" i="2"/>
  <c r="G25" i="2"/>
  <c r="G24" i="2"/>
  <c r="G22" i="2"/>
  <c r="H27" i="2"/>
  <c r="G27" i="2"/>
  <c r="F27" i="2"/>
  <c r="E27" i="2"/>
  <c r="D27" i="2"/>
  <c r="C27" i="2"/>
  <c r="H3" i="2"/>
  <c r="G3" i="2"/>
  <c r="F3" i="2"/>
  <c r="E3" i="2"/>
  <c r="D3" i="2"/>
  <c r="C3" i="2"/>
  <c r="I9" i="1"/>
  <c r="J18" i="1"/>
  <c r="J19" i="1"/>
  <c r="K20" i="1"/>
  <c r="J20" i="1"/>
  <c r="I20" i="1"/>
  <c r="H20" i="1"/>
  <c r="H9" i="1"/>
  <c r="G9" i="1"/>
  <c r="K8" i="1" l="1"/>
  <c r="J10" i="1"/>
  <c r="I10" i="1"/>
  <c r="H10" i="1"/>
  <c r="G10" i="1"/>
</calcChain>
</file>

<file path=xl/sharedStrings.xml><?xml version="1.0" encoding="utf-8"?>
<sst xmlns="http://schemas.openxmlformats.org/spreadsheetml/2006/main" count="55" uniqueCount="32">
  <si>
    <t>N=48, K=24</t>
    <phoneticPr fontId="1" type="noConversion"/>
  </si>
  <si>
    <t>N=60, K=30</t>
    <phoneticPr fontId="1" type="noConversion"/>
  </si>
  <si>
    <t>N=120, K=60</t>
    <phoneticPr fontId="1" type="noConversion"/>
  </si>
  <si>
    <t>총 시간</t>
    <phoneticPr fontId="1" type="noConversion"/>
  </si>
  <si>
    <t>N=200, K=100</t>
    <phoneticPr fontId="1" type="noConversion"/>
  </si>
  <si>
    <t>N=400, K=200</t>
    <phoneticPr fontId="1" type="noConversion"/>
  </si>
  <si>
    <t>SPA</t>
    <phoneticPr fontId="1" type="noConversion"/>
  </si>
  <si>
    <t>MSA</t>
    <phoneticPr fontId="1" type="noConversion"/>
  </si>
  <si>
    <t>N=1008, K=504</t>
    <phoneticPr fontId="1" type="noConversion"/>
  </si>
  <si>
    <t>iter_20</t>
    <phoneticPr fontId="1" type="noConversion"/>
  </si>
  <si>
    <t>iter_100</t>
    <phoneticPr fontId="1" type="noConversion"/>
  </si>
  <si>
    <t>iteration=20</t>
    <phoneticPr fontId="1" type="noConversion"/>
  </si>
  <si>
    <t>maximum_blockerror=200</t>
    <phoneticPr fontId="1" type="noConversion"/>
  </si>
  <si>
    <t>iter100</t>
    <phoneticPr fontId="1" type="noConversion"/>
  </si>
  <si>
    <t>reference</t>
    <phoneticPr fontId="1" type="noConversion"/>
  </si>
  <si>
    <t>iter_100</t>
    <phoneticPr fontId="1" type="noConversion"/>
  </si>
  <si>
    <t xml:space="preserve">컴2에서 </t>
    <phoneticPr fontId="1" type="noConversion"/>
  </si>
  <si>
    <t>python Main.py --epochs=1000 --gpu=0 --N_dec=6 --d_model=32 --code_type=LDPC --code_n=49 --code_k=24</t>
  </si>
  <si>
    <t>N=49, K=24</t>
    <phoneticPr fontId="1" type="noConversion"/>
  </si>
  <si>
    <t>iteration 3</t>
    <phoneticPr fontId="1" type="noConversion"/>
  </si>
  <si>
    <t>SPA_iter100</t>
    <phoneticPr fontId="1" type="noConversion"/>
  </si>
  <si>
    <t>MSA_iter100</t>
    <phoneticPr fontId="1" type="noConversion"/>
  </si>
  <si>
    <t>SPA_iter10</t>
    <phoneticPr fontId="1" type="noConversion"/>
  </si>
  <si>
    <t>SPA_iter08</t>
    <phoneticPr fontId="1" type="noConversion"/>
  </si>
  <si>
    <t>SPA_iter03</t>
    <phoneticPr fontId="1" type="noConversion"/>
  </si>
  <si>
    <t>SPA_iter06</t>
    <phoneticPr fontId="1" type="noConversion"/>
  </si>
  <si>
    <t>SPA_iter15</t>
    <phoneticPr fontId="1" type="noConversion"/>
  </si>
  <si>
    <t>SPA_iter11</t>
    <phoneticPr fontId="1" type="noConversion"/>
  </si>
  <si>
    <t>MSA_iter3</t>
    <phoneticPr fontId="1" type="noConversion"/>
  </si>
  <si>
    <t>MSA_iter22</t>
    <phoneticPr fontId="1" type="noConversion"/>
  </si>
  <si>
    <t>MSA_iter06</t>
    <phoneticPr fontId="1" type="noConversion"/>
  </si>
  <si>
    <t>MSA_iter15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</si>
</sst>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Consolas"/>
      <family val="3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8" xfId="0" applyFont="1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3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48D6-3E46-4B43-A88A-B970426D96C5}">
  <dimension ref="A1:M23"/>
  <sheetViews>
    <sheetView tabSelected="1" topLeftCell="A4" workbookViewId="0">
      <selection activeCell="I18" sqref="I18"/>
    </sheetView>
  </sheetViews>
  <sheetFormatPr defaultRowHeight="16.5"/>
  <cols>
    <col min="2" max="2" width="14.046875" bestFit="1" customWidth="1"/>
    <col min="9" max="9" width="12.69921875" bestFit="1" customWidth="1"/>
    <col min="10" max="10" width="12" bestFit="1" customWidth="1"/>
    <col min="11" max="11" width="9.8984375" bestFit="1" customWidth="1"/>
  </cols>
  <sheetData>
    <row r="1" spans="1:13">
      <c r="D1" s="33" t="s">
        <v>12</v>
      </c>
      <c r="E1" s="33"/>
      <c r="F1" s="33"/>
      <c r="G1" s="33" t="s">
        <v>11</v>
      </c>
      <c r="H1" s="33"/>
    </row>
    <row r="2" spans="1:13" ht="16.8" thickBot="1">
      <c r="C2" s="1" t="s">
        <v>6</v>
      </c>
    </row>
    <row r="3" spans="1:13" ht="16.8" thickBot="1">
      <c r="B3" s="3"/>
      <c r="C3" s="3">
        <v>0</v>
      </c>
      <c r="D3" s="3">
        <v>0.5</v>
      </c>
      <c r="E3" s="3">
        <v>1</v>
      </c>
      <c r="F3" s="3">
        <v>1.5</v>
      </c>
      <c r="G3" s="3">
        <v>2</v>
      </c>
      <c r="H3" s="3">
        <v>2.25</v>
      </c>
      <c r="I3" s="3">
        <v>2.5</v>
      </c>
      <c r="J3" s="3">
        <v>2.75</v>
      </c>
      <c r="K3" s="4">
        <v>3</v>
      </c>
      <c r="L3" s="5" t="s">
        <v>3</v>
      </c>
    </row>
    <row r="4" spans="1:13">
      <c r="B4" s="3" t="s">
        <v>0</v>
      </c>
      <c r="C4" s="2">
        <v>0.1195</v>
      </c>
      <c r="D4" s="2">
        <v>9.9500000000000005E-2</v>
      </c>
      <c r="E4" s="2">
        <v>7.7399999999999997E-2</v>
      </c>
      <c r="F4" s="2">
        <v>5.8900000000000001E-2</v>
      </c>
      <c r="G4" s="2">
        <v>3.3799999999999997E-2</v>
      </c>
      <c r="H4" s="2">
        <v>3.1800000000000002E-2</v>
      </c>
      <c r="I4" s="2">
        <v>2.1299999999999999E-2</v>
      </c>
      <c r="J4" s="2">
        <v>1.7500000000000002E-2</v>
      </c>
      <c r="K4" s="6">
        <v>1.15E-2</v>
      </c>
      <c r="L4" s="9">
        <v>21.7685</v>
      </c>
    </row>
    <row r="5" spans="1:13">
      <c r="B5" s="3" t="s">
        <v>1</v>
      </c>
      <c r="C5" s="2">
        <v>0.11600000000000001</v>
      </c>
      <c r="D5" s="2">
        <v>0.10580000000000001</v>
      </c>
      <c r="E5" s="2">
        <v>7.85E-2</v>
      </c>
      <c r="F5" s="2">
        <v>5.0999999999999997E-2</v>
      </c>
      <c r="G5" s="2">
        <v>3.4099999999999998E-2</v>
      </c>
      <c r="H5" s="2">
        <v>2.4199999999999999E-2</v>
      </c>
      <c r="I5" s="2">
        <v>1.8100000000000002E-2</v>
      </c>
      <c r="J5" s="2">
        <v>1.3599999999999999E-2</v>
      </c>
      <c r="K5" s="6">
        <v>8.9999999999999993E-3</v>
      </c>
      <c r="L5" s="8">
        <v>36.214936999999999</v>
      </c>
    </row>
    <row r="6" spans="1:13" ht="16.8" thickBot="1">
      <c r="B6" s="3" t="s">
        <v>2</v>
      </c>
      <c r="C6" s="2">
        <v>0.13070000000000001</v>
      </c>
      <c r="D6" s="2">
        <v>9.6799999999999997E-2</v>
      </c>
      <c r="E6" s="2">
        <v>6.8199999999999997E-2</v>
      </c>
      <c r="F6" s="2">
        <v>4.7800000000000002E-2</v>
      </c>
      <c r="G6" s="2">
        <v>2.4899999999999999E-2</v>
      </c>
      <c r="H6" s="2">
        <v>1.67E-2</v>
      </c>
      <c r="I6" s="2">
        <v>1.1299999999999999E-2</v>
      </c>
      <c r="J6" s="2">
        <v>7.1999999999999998E-3</v>
      </c>
      <c r="K6" s="6">
        <v>4.8999999999999998E-3</v>
      </c>
      <c r="L6" s="7">
        <v>85.504064</v>
      </c>
    </row>
    <row r="7" spans="1:13">
      <c r="B7" s="3" t="s">
        <v>4</v>
      </c>
      <c r="C7" s="2">
        <v>0.1268</v>
      </c>
      <c r="D7" s="2">
        <v>9.6600000000000005E-2</v>
      </c>
      <c r="E7" s="2">
        <v>7.0300000000000001E-2</v>
      </c>
      <c r="F7" s="2">
        <v>3.4700000000000002E-2</v>
      </c>
      <c r="G7" s="2">
        <v>1.67E-2</v>
      </c>
      <c r="H7" s="2">
        <v>1.01E-2</v>
      </c>
      <c r="I7" s="2">
        <v>6.3E-3</v>
      </c>
      <c r="J7" s="2">
        <v>4.0000000000000001E-3</v>
      </c>
      <c r="K7" s="6">
        <v>1.8E-3</v>
      </c>
      <c r="L7" s="8">
        <v>223.83499</v>
      </c>
    </row>
    <row r="8" spans="1:13">
      <c r="B8" s="3" t="s">
        <v>5</v>
      </c>
      <c r="C8" s="2">
        <v>0.12540000000000001</v>
      </c>
      <c r="D8" s="2">
        <v>9.6799999999999997E-2</v>
      </c>
      <c r="E8" s="2">
        <v>6.5199999999999994E-2</v>
      </c>
      <c r="F8" s="16">
        <v>2.6700000000000002E-2</v>
      </c>
      <c r="G8" s="16">
        <v>8.8000000000000005E-3</v>
      </c>
      <c r="H8" s="16">
        <v>4.4999999999999997E-3</v>
      </c>
      <c r="I8" s="16">
        <v>1.9E-3</v>
      </c>
      <c r="J8" s="16">
        <v>1E-3</v>
      </c>
      <c r="K8" s="6">
        <f>4.3832*10^-4</f>
        <v>4.3832000000000007E-4</v>
      </c>
      <c r="L8" s="8">
        <v>1449.459155</v>
      </c>
    </row>
    <row r="9" spans="1:13">
      <c r="A9" t="s">
        <v>13</v>
      </c>
      <c r="B9" s="3" t="s">
        <v>8</v>
      </c>
      <c r="C9" s="2"/>
      <c r="D9" s="2"/>
      <c r="E9" s="2"/>
      <c r="F9" s="16">
        <v>4.3E-3</v>
      </c>
      <c r="G9" s="16">
        <f>8.3305*10^-4</f>
        <v>8.3305000000000011E-4</v>
      </c>
      <c r="H9" s="16">
        <f>1.5363*10^-4</f>
        <v>1.5363E-4</v>
      </c>
      <c r="I9" s="16">
        <f>1.7479*10^-5</f>
        <v>1.7479E-5</v>
      </c>
      <c r="J9" s="16"/>
      <c r="K9" s="6"/>
      <c r="L9" s="8"/>
    </row>
    <row r="10" spans="1:13">
      <c r="G10">
        <f>8*10^-4</f>
        <v>8.0000000000000004E-4</v>
      </c>
      <c r="H10">
        <f>1.5*10^-4</f>
        <v>1.5000000000000001E-4</v>
      </c>
      <c r="I10">
        <f>1.5*10^-5</f>
        <v>1.5000000000000002E-5</v>
      </c>
      <c r="J10">
        <f>2*10^-6</f>
        <v>1.9999999999999999E-6</v>
      </c>
    </row>
    <row r="11" spans="1:13" ht="16.8" thickBot="1">
      <c r="C11" s="1" t="s">
        <v>7</v>
      </c>
    </row>
    <row r="12" spans="1:13" ht="16.8" thickBot="1">
      <c r="B12" s="3"/>
      <c r="C12" s="3">
        <v>0</v>
      </c>
      <c r="D12" s="3">
        <v>0.5</v>
      </c>
      <c r="E12" s="3">
        <v>1</v>
      </c>
      <c r="F12" s="3">
        <v>1.5</v>
      </c>
      <c r="G12" s="3">
        <v>2</v>
      </c>
      <c r="H12" s="3">
        <v>2.25</v>
      </c>
      <c r="I12" s="3">
        <v>2.5</v>
      </c>
      <c r="J12" s="3">
        <v>2.75</v>
      </c>
      <c r="K12" s="4">
        <v>3</v>
      </c>
      <c r="L12" s="24" t="s">
        <v>3</v>
      </c>
      <c r="M12" s="3">
        <v>4</v>
      </c>
    </row>
    <row r="13" spans="1:13">
      <c r="A13" s="23" t="s">
        <v>15</v>
      </c>
      <c r="B13" s="3" t="s">
        <v>0</v>
      </c>
      <c r="C13" s="2">
        <v>0.13039999999999999</v>
      </c>
      <c r="D13" s="2">
        <v>0.1123</v>
      </c>
      <c r="E13" s="2">
        <v>8.6900000000000005E-2</v>
      </c>
      <c r="F13" s="2">
        <v>6.08E-2</v>
      </c>
      <c r="G13" s="2">
        <v>3.9100000000000003E-2</v>
      </c>
      <c r="H13" s="2">
        <v>2.92E-2</v>
      </c>
      <c r="I13" s="2">
        <v>2.2100000000000002E-2</v>
      </c>
      <c r="J13" s="2">
        <v>1.7100000000000001E-2</v>
      </c>
      <c r="K13" s="6">
        <v>1.35E-2</v>
      </c>
      <c r="L13" s="25">
        <v>83.576400000000007</v>
      </c>
      <c r="M13" s="27"/>
    </row>
    <row r="14" spans="1:13">
      <c r="A14" s="23" t="s">
        <v>15</v>
      </c>
      <c r="B14" s="3" t="s">
        <v>1</v>
      </c>
      <c r="C14" s="2">
        <v>0.14249999999999999</v>
      </c>
      <c r="D14" s="2">
        <v>0.115</v>
      </c>
      <c r="E14" s="2">
        <v>7.9899999999999999E-2</v>
      </c>
      <c r="F14" s="2">
        <v>5.3699999999999998E-2</v>
      </c>
      <c r="G14" s="2">
        <v>3.5700000000000003E-2</v>
      </c>
      <c r="H14" s="2">
        <v>2.69E-2</v>
      </c>
      <c r="I14" s="2">
        <v>2.18E-2</v>
      </c>
      <c r="J14" s="2">
        <v>1.41E-2</v>
      </c>
      <c r="K14" s="6">
        <v>8.8000000000000005E-3</v>
      </c>
      <c r="L14" s="8">
        <v>93.700999999999993</v>
      </c>
    </row>
    <row r="15" spans="1:13" ht="16.8" thickBot="1">
      <c r="A15" s="23" t="s">
        <v>15</v>
      </c>
      <c r="B15" s="3" t="s">
        <v>2</v>
      </c>
      <c r="C15" s="2">
        <v>0.1588</v>
      </c>
      <c r="D15" s="2">
        <v>0.1263</v>
      </c>
      <c r="E15" s="2">
        <v>9.9900000000000003E-2</v>
      </c>
      <c r="F15" s="2">
        <v>6.1100000000000002E-2</v>
      </c>
      <c r="G15" s="2">
        <v>3.0200000000000001E-2</v>
      </c>
      <c r="H15" s="2">
        <v>1.8700000000000001E-2</v>
      </c>
      <c r="I15" s="2">
        <v>1.2800000000000001E-2</v>
      </c>
      <c r="J15" s="2">
        <v>8.0999999999999996E-3</v>
      </c>
      <c r="K15" s="6">
        <v>4.1000000000000003E-3</v>
      </c>
      <c r="L15" s="26">
        <v>208.94669999999999</v>
      </c>
      <c r="M15" s="27"/>
    </row>
    <row r="16" spans="1:13">
      <c r="A16" s="23" t="s">
        <v>15</v>
      </c>
      <c r="B16" s="3" t="s">
        <v>4</v>
      </c>
      <c r="C16" s="2">
        <v>0.1595</v>
      </c>
      <c r="D16" s="2">
        <v>0.1273</v>
      </c>
      <c r="E16" s="2">
        <v>9.4899999999999998E-2</v>
      </c>
      <c r="F16" s="2">
        <v>5.8200000000000002E-2</v>
      </c>
      <c r="G16" s="2">
        <v>2.4400000000000002E-2</v>
      </c>
      <c r="H16" s="2">
        <v>1.4999999999999999E-2</v>
      </c>
      <c r="I16" s="2">
        <v>7.3000000000000001E-3</v>
      </c>
      <c r="J16" s="2">
        <v>3.5999999999999999E-3</v>
      </c>
      <c r="K16" s="6">
        <v>2.3E-3</v>
      </c>
      <c r="L16" s="8">
        <v>568.83786299999997</v>
      </c>
    </row>
    <row r="17" spans="1:12">
      <c r="A17" s="23" t="s">
        <v>15</v>
      </c>
      <c r="B17" s="3" t="s">
        <v>5</v>
      </c>
      <c r="C17" s="2">
        <v>0.1593</v>
      </c>
      <c r="D17" s="2">
        <v>0.14249999999999999</v>
      </c>
      <c r="E17" s="2">
        <v>9.4600000000000004E-2</v>
      </c>
      <c r="F17" s="2">
        <v>5.7000000000000002E-2</v>
      </c>
      <c r="G17" s="2">
        <v>1.7899999999999999E-2</v>
      </c>
      <c r="H17" s="2">
        <v>9.7999999999999997E-3</v>
      </c>
      <c r="I17" s="2">
        <v>3.2000000000000002E-3</v>
      </c>
      <c r="J17" s="2">
        <v>1.1999999999999999E-3</v>
      </c>
      <c r="K17" s="6">
        <v>2.9999999999999997E-4</v>
      </c>
      <c r="L17" s="8">
        <v>2731.4757</v>
      </c>
    </row>
    <row r="18" spans="1:12">
      <c r="A18" s="21" t="s">
        <v>9</v>
      </c>
      <c r="B18" s="13" t="s">
        <v>8</v>
      </c>
      <c r="C18" s="2">
        <v>0.1638</v>
      </c>
      <c r="D18" s="2">
        <v>0.14430000000000001</v>
      </c>
      <c r="E18" s="18">
        <v>0.11360000000000001</v>
      </c>
      <c r="F18" s="18">
        <v>5.9900000000000002E-2</v>
      </c>
      <c r="G18" s="19">
        <v>1.84E-2</v>
      </c>
      <c r="H18" s="14">
        <v>5.1999999999999998E-3</v>
      </c>
      <c r="I18" s="14">
        <v>1.4E-3</v>
      </c>
      <c r="J18" s="14">
        <f>2.2535*10^-4</f>
        <v>2.2535E-4</v>
      </c>
      <c r="K18" s="10"/>
      <c r="L18" s="8"/>
    </row>
    <row r="19" spans="1:12">
      <c r="E19" s="21" t="s">
        <v>10</v>
      </c>
      <c r="F19" s="20">
        <v>2.9899999999999999E-2</v>
      </c>
      <c r="G19" s="20">
        <v>1.09E-2</v>
      </c>
      <c r="H19" s="17">
        <v>2.5999999999999999E-3</v>
      </c>
      <c r="I19" s="15">
        <v>4.2684999999999999E-4</v>
      </c>
      <c r="J19" s="15">
        <f>4.0098*10^-5</f>
        <v>4.0098000000000008E-5</v>
      </c>
    </row>
    <row r="20" spans="1:12">
      <c r="E20" s="21" t="s">
        <v>14</v>
      </c>
      <c r="H20">
        <f>3*10^-3</f>
        <v>3.0000000000000001E-3</v>
      </c>
      <c r="I20">
        <f>4*10^-4</f>
        <v>4.0000000000000002E-4</v>
      </c>
      <c r="J20">
        <f>3.7*10^-5</f>
        <v>3.7000000000000005E-5</v>
      </c>
      <c r="K20">
        <f>2.5*10^-6</f>
        <v>2.4999999999999998E-6</v>
      </c>
    </row>
    <row r="21" spans="1:12">
      <c r="F21">
        <v>1.75</v>
      </c>
      <c r="G21">
        <v>2</v>
      </c>
      <c r="H21">
        <v>2.25</v>
      </c>
      <c r="I21">
        <v>2.5</v>
      </c>
      <c r="J21">
        <v>2.75</v>
      </c>
    </row>
    <row r="22" spans="1:12">
      <c r="B22" s="22" t="s">
        <v>16</v>
      </c>
    </row>
    <row r="23" spans="1:12">
      <c r="B23" s="22" t="s">
        <v>17</v>
      </c>
    </row>
  </sheetData>
  <mergeCells count="2">
    <mergeCell ref="D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0D59-40E5-42C7-AD44-A4A7416F37F5}">
  <dimension ref="A2:K27"/>
  <sheetViews>
    <sheetView topLeftCell="A4" workbookViewId="0">
      <selection activeCell="G11" sqref="G11"/>
    </sheetView>
  </sheetViews>
  <sheetFormatPr defaultRowHeight="16.5"/>
  <cols>
    <col min="1" max="1" width="10.75" bestFit="1" customWidth="1"/>
    <col min="2" max="2" width="11.84765625" bestFit="1" customWidth="1"/>
    <col min="7" max="7" width="12" bestFit="1" customWidth="1"/>
    <col min="8" max="8" width="8.8984375" bestFit="1" customWidth="1"/>
  </cols>
  <sheetData>
    <row r="2" spans="1:11">
      <c r="B2" s="3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</row>
    <row r="3" spans="1:11">
      <c r="A3" t="s">
        <v>19</v>
      </c>
      <c r="B3" s="3" t="s">
        <v>18</v>
      </c>
      <c r="C3" s="2">
        <f>9.41*10^-2</f>
        <v>9.4100000000000003E-2</v>
      </c>
      <c r="D3" s="2">
        <f>4.81*10^-2</f>
        <v>4.8099999999999997E-2</v>
      </c>
      <c r="E3" s="2">
        <f>1.65*10^-2</f>
        <v>1.6500000000000001E-2</v>
      </c>
      <c r="F3" s="2">
        <f>3.21*10^-3</f>
        <v>3.2100000000000002E-3</v>
      </c>
      <c r="G3" s="2">
        <f>3.18*10^-4</f>
        <v>3.1800000000000003E-4</v>
      </c>
      <c r="H3" s="2">
        <f>1.1*10^-5</f>
        <v>1.1000000000000001E-5</v>
      </c>
    </row>
    <row r="7" spans="1:11">
      <c r="B7" s="3"/>
      <c r="C7" s="3">
        <v>0</v>
      </c>
      <c r="D7" s="3">
        <v>0.5</v>
      </c>
      <c r="E7" s="3">
        <v>1</v>
      </c>
      <c r="F7" s="3">
        <v>1.5</v>
      </c>
      <c r="G7" s="3">
        <v>2</v>
      </c>
      <c r="H7" s="3">
        <v>2.25</v>
      </c>
      <c r="I7" s="3">
        <v>2.5</v>
      </c>
      <c r="J7" s="3">
        <v>2.75</v>
      </c>
      <c r="K7" s="4">
        <v>3</v>
      </c>
    </row>
    <row r="8" spans="1:11">
      <c r="A8" t="s">
        <v>20</v>
      </c>
      <c r="B8" s="3" t="s">
        <v>0</v>
      </c>
      <c r="C8" s="2">
        <v>0.1195</v>
      </c>
      <c r="D8" s="2">
        <v>9.9500000000000005E-2</v>
      </c>
      <c r="E8" s="2">
        <v>7.7399999999999997E-2</v>
      </c>
      <c r="F8" s="2">
        <v>5.8900000000000001E-2</v>
      </c>
      <c r="G8" s="2">
        <v>3.3799999999999997E-2</v>
      </c>
      <c r="H8" s="2">
        <v>3.1800000000000002E-2</v>
      </c>
      <c r="I8" s="2">
        <v>2.1299999999999999E-2</v>
      </c>
      <c r="J8" s="2">
        <v>1.7500000000000002E-2</v>
      </c>
      <c r="K8" s="6">
        <v>1.15E-2</v>
      </c>
    </row>
    <row r="9" spans="1:11">
      <c r="B9" s="32">
        <v>1</v>
      </c>
      <c r="C9" s="32">
        <v>2</v>
      </c>
      <c r="D9" s="32">
        <v>3</v>
      </c>
      <c r="E9" s="32">
        <v>4</v>
      </c>
      <c r="F9" s="32">
        <v>5</v>
      </c>
      <c r="G9" s="31">
        <v>6</v>
      </c>
    </row>
    <row r="10" spans="1:11">
      <c r="A10" s="2" t="s">
        <v>28</v>
      </c>
      <c r="B10" s="2">
        <v>0.1074</v>
      </c>
      <c r="C10" s="2">
        <v>6.5199999999999994E-2</v>
      </c>
      <c r="D10" s="2">
        <v>2.18E-2</v>
      </c>
      <c r="E10" s="2">
        <v>8.3999999999999995E-3</v>
      </c>
      <c r="F10" s="2">
        <v>1.5E-3</v>
      </c>
      <c r="G10" s="2">
        <v>2.0000000000000001E-4</v>
      </c>
    </row>
    <row r="11" spans="1:11">
      <c r="A11" s="2" t="s">
        <v>30</v>
      </c>
      <c r="B11" s="2">
        <v>8.4000000000000005E-2</v>
      </c>
      <c r="C11" s="2">
        <v>5.74E-2</v>
      </c>
      <c r="D11" s="2">
        <v>2.2499999999999999E-2</v>
      </c>
      <c r="E11" s="2">
        <v>6.3E-3</v>
      </c>
      <c r="F11" s="2">
        <v>1.1000000000000001E-3</v>
      </c>
      <c r="G11" s="2">
        <f>1.2267*10^-4</f>
        <v>1.2266999999999999E-4</v>
      </c>
    </row>
    <row r="12" spans="1:11">
      <c r="A12" s="2" t="s">
        <v>31</v>
      </c>
      <c r="B12" s="2">
        <v>8.9599999999999999E-2</v>
      </c>
      <c r="C12" s="2">
        <v>5.1299999999999998E-2</v>
      </c>
      <c r="D12" s="2">
        <v>1.72E-2</v>
      </c>
      <c r="E12" s="2">
        <v>4.1000000000000003E-3</v>
      </c>
      <c r="F12" s="2">
        <v>6.9999999999999999E-4</v>
      </c>
      <c r="G12" s="2">
        <f>6.8066*10^-5</f>
        <v>6.8066000000000009E-5</v>
      </c>
    </row>
    <row r="13" spans="1:11">
      <c r="A13" s="2" t="s">
        <v>29</v>
      </c>
      <c r="B13" s="2">
        <v>9.2299999999999993E-2</v>
      </c>
      <c r="C13" s="2">
        <v>4.4999999999999998E-2</v>
      </c>
      <c r="D13" s="2">
        <v>1.38E-2</v>
      </c>
      <c r="E13" s="2">
        <v>3.3E-3</v>
      </c>
      <c r="F13" s="2">
        <v>4.0000000000000002E-4</v>
      </c>
      <c r="G13" s="2">
        <f>3.8506*10^-5</f>
        <v>3.8506E-5</v>
      </c>
    </row>
    <row r="14" spans="1:11">
      <c r="A14" s="29" t="s">
        <v>18</v>
      </c>
      <c r="B14" s="29">
        <f>9.41*10^-2</f>
        <v>9.4100000000000003E-2</v>
      </c>
      <c r="C14" s="29">
        <f>4.81*10^-2</f>
        <v>4.8099999999999997E-2</v>
      </c>
      <c r="D14" s="29">
        <f>1.65*10^-2</f>
        <v>1.6500000000000001E-2</v>
      </c>
      <c r="E14" s="29">
        <f>3.21*10^-3</f>
        <v>3.2100000000000002E-3</v>
      </c>
      <c r="F14" s="29">
        <f>3.18*10^-4</f>
        <v>3.1800000000000003E-4</v>
      </c>
      <c r="G14" s="29">
        <f>1.1*10^-5</f>
        <v>1.1000000000000001E-5</v>
      </c>
      <c r="H14" s="29" t="s">
        <v>19</v>
      </c>
    </row>
    <row r="16" spans="1:11">
      <c r="B16" s="3"/>
      <c r="C16" s="3">
        <v>0</v>
      </c>
      <c r="D16" s="3">
        <v>0.5</v>
      </c>
      <c r="E16" s="3">
        <v>1</v>
      </c>
      <c r="F16" s="3">
        <v>1.5</v>
      </c>
      <c r="G16" s="3">
        <v>2</v>
      </c>
      <c r="H16" s="3">
        <v>2.25</v>
      </c>
      <c r="I16" s="3">
        <v>2.5</v>
      </c>
      <c r="J16" s="3">
        <v>2.75</v>
      </c>
      <c r="K16" s="4">
        <v>3</v>
      </c>
    </row>
    <row r="17" spans="1:11">
      <c r="A17" t="s">
        <v>21</v>
      </c>
      <c r="B17" s="3" t="s">
        <v>0</v>
      </c>
      <c r="C17" s="2">
        <v>0.13039999999999999</v>
      </c>
      <c r="D17" s="2">
        <v>0.1123</v>
      </c>
      <c r="E17" s="2">
        <v>8.6900000000000005E-2</v>
      </c>
      <c r="F17" s="2">
        <v>6.08E-2</v>
      </c>
      <c r="G17" s="2">
        <v>3.9100000000000003E-2</v>
      </c>
      <c r="H17" s="2">
        <v>2.92E-2</v>
      </c>
      <c r="I17" s="2">
        <v>2.2100000000000002E-2</v>
      </c>
      <c r="J17" s="2">
        <v>1.7100000000000001E-2</v>
      </c>
      <c r="K17" s="6">
        <v>1.35E-2</v>
      </c>
    </row>
    <row r="19" spans="1:11">
      <c r="A19" s="28"/>
      <c r="C19" s="11">
        <v>1</v>
      </c>
      <c r="D19" s="11">
        <v>2</v>
      </c>
      <c r="E19" s="11">
        <v>3</v>
      </c>
      <c r="F19" s="11">
        <v>4</v>
      </c>
      <c r="G19" s="11">
        <v>5</v>
      </c>
    </row>
    <row r="20" spans="1:11">
      <c r="A20" s="28" t="s">
        <v>24</v>
      </c>
      <c r="B20" s="3" t="s">
        <v>0</v>
      </c>
      <c r="C20" s="2">
        <v>9.2999999999999999E-2</v>
      </c>
      <c r="D20" s="2">
        <v>4.2900000000000001E-2</v>
      </c>
      <c r="E20" s="2">
        <v>2.0199999999999999E-2</v>
      </c>
      <c r="F20" s="2">
        <v>5.4999999999999997E-3</v>
      </c>
      <c r="G20" s="2">
        <v>1E-3</v>
      </c>
    </row>
    <row r="21" spans="1:11">
      <c r="A21" s="28" t="s">
        <v>25</v>
      </c>
      <c r="B21" s="3" t="s">
        <v>0</v>
      </c>
      <c r="C21" s="2">
        <v>8.2299999999999998E-2</v>
      </c>
      <c r="D21" s="2">
        <v>4.2200000000000001E-2</v>
      </c>
      <c r="E21" s="2">
        <v>1.49E-2</v>
      </c>
      <c r="F21" s="2">
        <v>5.1999999999999998E-3</v>
      </c>
      <c r="G21" s="2">
        <v>8.9999999999999998E-4</v>
      </c>
    </row>
    <row r="22" spans="1:11">
      <c r="A22" s="28" t="s">
        <v>23</v>
      </c>
      <c r="B22" s="3" t="s">
        <v>0</v>
      </c>
      <c r="C22" s="12">
        <v>7.6399999999999996E-2</v>
      </c>
      <c r="D22" s="12">
        <v>3.8100000000000002E-2</v>
      </c>
      <c r="E22" s="12">
        <v>1.4500000000000001E-2</v>
      </c>
      <c r="F22" s="12">
        <v>4.1000000000000003E-3</v>
      </c>
      <c r="G22" s="12">
        <f>8.8418*10^-4</f>
        <v>8.8417999999999993E-4</v>
      </c>
    </row>
    <row r="23" spans="1:11">
      <c r="A23" s="28" t="s">
        <v>22</v>
      </c>
      <c r="B23" s="3" t="s">
        <v>0</v>
      </c>
      <c r="C23" s="2">
        <v>7.3700000000000002E-2</v>
      </c>
      <c r="D23" s="2">
        <v>3.9600000000000003E-2</v>
      </c>
      <c r="E23" s="2">
        <v>1.32E-2</v>
      </c>
      <c r="F23" s="2">
        <v>3.0999999999999999E-3</v>
      </c>
      <c r="G23" s="2">
        <v>5.9999999999999995E-4</v>
      </c>
    </row>
    <row r="24" spans="1:11">
      <c r="A24" s="28" t="s">
        <v>27</v>
      </c>
      <c r="B24" s="3" t="s">
        <v>0</v>
      </c>
      <c r="C24" s="30">
        <v>7.7299999999999994E-2</v>
      </c>
      <c r="D24" s="30">
        <v>3.6999999999999998E-2</v>
      </c>
      <c r="E24" s="30">
        <v>1.12E-2</v>
      </c>
      <c r="F24" s="30">
        <v>2.5999999999999999E-3</v>
      </c>
      <c r="G24" s="30">
        <f>4.0745*10^-4</f>
        <v>4.0744999999999996E-4</v>
      </c>
    </row>
    <row r="25" spans="1:11">
      <c r="A25" s="28" t="s">
        <v>26</v>
      </c>
      <c r="B25" s="3" t="s">
        <v>0</v>
      </c>
      <c r="C25" s="30">
        <v>7.5200000000000003E-2</v>
      </c>
      <c r="D25" s="30">
        <v>3.5999999999999997E-2</v>
      </c>
      <c r="E25" s="30">
        <v>1.03E-2</v>
      </c>
      <c r="F25" s="30">
        <v>2.3999999999999998E-3</v>
      </c>
      <c r="G25" s="30">
        <f>3.823*10^-4</f>
        <v>3.8230000000000002E-4</v>
      </c>
    </row>
    <row r="26" spans="1:11">
      <c r="A26" s="29"/>
      <c r="B26" s="29"/>
      <c r="C26" s="29">
        <v>1</v>
      </c>
      <c r="D26" s="29">
        <v>2</v>
      </c>
      <c r="E26" s="29">
        <v>3</v>
      </c>
      <c r="F26" s="29">
        <v>4</v>
      </c>
      <c r="G26" s="29">
        <v>5</v>
      </c>
      <c r="H26" s="29">
        <v>6</v>
      </c>
    </row>
    <row r="27" spans="1:11">
      <c r="A27" s="29" t="s">
        <v>19</v>
      </c>
      <c r="B27" s="29" t="s">
        <v>18</v>
      </c>
      <c r="C27" s="29">
        <f>9.41*10^-2</f>
        <v>9.4100000000000003E-2</v>
      </c>
      <c r="D27" s="29">
        <f>4.81*10^-2</f>
        <v>4.8099999999999997E-2</v>
      </c>
      <c r="E27" s="29">
        <f>1.65*10^-2</f>
        <v>1.6500000000000001E-2</v>
      </c>
      <c r="F27" s="29">
        <f>3.21*10^-3</f>
        <v>3.2100000000000002E-3</v>
      </c>
      <c r="G27" s="29">
        <f>3.18*10^-4</f>
        <v>3.1800000000000003E-4</v>
      </c>
      <c r="H27" s="29">
        <f>1.1*10^-5</f>
        <v>1.1000000000000001E-5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csdl</dc:creator>
  <cp:lastModifiedBy>csdl</cp:lastModifiedBy>
  <dcterms:created xsi:type="dcterms:W3CDTF">2022-11-06T10:18:12Z</dcterms:created>
  <dcterms:modified xsi:type="dcterms:W3CDTF">2022-11-10T05:20:47Z</dcterms:modified>
</cp:coreProperties>
</file>