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dl\Desktop\afreecatv\"/>
    </mc:Choice>
  </mc:AlternateContent>
  <xr:revisionPtr revIDLastSave="0" documentId="13_ncr:1_{85532E00-6F2B-4A1C-8DB2-2DD5FAD3CBF7}" xr6:coauthVersionLast="36" xr6:coauthVersionMax="36" xr10:uidLastSave="{00000000-0000-0000-0000-000000000000}"/>
  <bookViews>
    <workbookView xWindow="0" yWindow="0" windowWidth="14088" windowHeight="4362" firstSheet="1" activeTab="5" xr2:uid="{618E5B7A-F68F-41BF-8666-E5531CE7BF68}"/>
  </bookViews>
  <sheets>
    <sheet name="Sheet1" sheetId="1" r:id="rId1"/>
    <sheet name="Sheet2" sheetId="2" r:id="rId2"/>
    <sheet name="k값" sheetId="3" r:id="rId3"/>
    <sheet name="n121k60" sheetId="4" r:id="rId4"/>
    <sheet name="bath_size" sheetId="5" r:id="rId5"/>
    <sheet name="learning_rate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3" i="6" l="1"/>
  <c r="F23" i="6"/>
  <c r="E25" i="7" l="1"/>
  <c r="O23" i="7"/>
  <c r="N23" i="7"/>
  <c r="I23" i="7"/>
  <c r="G23" i="7"/>
  <c r="Q19" i="7"/>
  <c r="P19" i="7"/>
  <c r="O19" i="7"/>
  <c r="N19" i="7"/>
  <c r="M19" i="7"/>
  <c r="L19" i="7"/>
  <c r="G19" i="7"/>
  <c r="F19" i="7"/>
  <c r="E19" i="7"/>
  <c r="B19" i="7"/>
  <c r="M15" i="7"/>
  <c r="D15" i="7"/>
  <c r="T9" i="7"/>
  <c r="S9" i="7"/>
  <c r="R9" i="7"/>
  <c r="Q9" i="7"/>
  <c r="P9" i="7"/>
  <c r="O9" i="7"/>
  <c r="N9" i="7"/>
  <c r="M9" i="7"/>
  <c r="E9" i="7"/>
  <c r="D9" i="7"/>
  <c r="P7" i="7"/>
  <c r="O7" i="7"/>
  <c r="N7" i="7"/>
  <c r="M7" i="7"/>
  <c r="L7" i="7"/>
  <c r="K7" i="7"/>
  <c r="J7" i="7"/>
  <c r="I7" i="7"/>
  <c r="H7" i="7"/>
  <c r="G7" i="7"/>
  <c r="G29" i="7"/>
  <c r="F81" i="5"/>
  <c r="H79" i="5"/>
  <c r="G79" i="5"/>
  <c r="M77" i="5"/>
  <c r="H77" i="5"/>
  <c r="O73" i="5"/>
  <c r="Q69" i="5"/>
  <c r="H69" i="5"/>
  <c r="M65" i="5"/>
  <c r="L65" i="5"/>
  <c r="K65" i="5"/>
  <c r="J65" i="5"/>
  <c r="I65" i="5"/>
  <c r="H65" i="5"/>
  <c r="G65" i="5"/>
  <c r="F65" i="5"/>
  <c r="E65" i="5"/>
  <c r="P61" i="5"/>
  <c r="F57" i="5"/>
  <c r="D57" i="5"/>
  <c r="C57" i="5"/>
  <c r="L55" i="5"/>
  <c r="K55" i="5"/>
  <c r="J55" i="5"/>
  <c r="F55" i="5"/>
  <c r="T53" i="5"/>
  <c r="L53" i="5"/>
  <c r="H53" i="5"/>
  <c r="G53" i="5"/>
  <c r="P35" i="5"/>
  <c r="T33" i="5"/>
  <c r="S33" i="5"/>
  <c r="R33" i="5"/>
  <c r="Q33" i="5"/>
  <c r="P33" i="5"/>
  <c r="R31" i="5"/>
  <c r="Q31" i="5"/>
  <c r="P31" i="5"/>
  <c r="O31" i="5"/>
  <c r="N31" i="5"/>
  <c r="P29" i="5"/>
  <c r="N12" i="6"/>
  <c r="M12" i="6"/>
  <c r="K12" i="6"/>
  <c r="I12" i="6"/>
  <c r="H12" i="6"/>
  <c r="E12" i="6"/>
  <c r="K10" i="6"/>
  <c r="J6" i="6"/>
  <c r="N23" i="5"/>
  <c r="M23" i="5"/>
  <c r="K23" i="5"/>
  <c r="I23" i="5"/>
  <c r="H23" i="5"/>
  <c r="E23" i="5"/>
  <c r="K21" i="5"/>
  <c r="J17" i="5"/>
  <c r="N35" i="4"/>
  <c r="M35" i="4"/>
  <c r="K35" i="4"/>
  <c r="I35" i="4"/>
  <c r="H35" i="4"/>
  <c r="E35" i="4"/>
  <c r="K33" i="4"/>
  <c r="J29" i="4"/>
  <c r="J19" i="3"/>
  <c r="K23" i="3"/>
  <c r="E25" i="3"/>
  <c r="H25" i="3"/>
  <c r="I25" i="3"/>
  <c r="K25" i="3"/>
  <c r="M25" i="3"/>
  <c r="N25" i="3"/>
  <c r="M36" i="3"/>
  <c r="J32" i="3"/>
  <c r="I32" i="3"/>
  <c r="M30" i="3"/>
  <c r="B47" i="4"/>
  <c r="C47" i="4"/>
  <c r="E47" i="4"/>
  <c r="F47" i="4"/>
  <c r="G47" i="4"/>
  <c r="L47" i="4"/>
  <c r="T9" i="5"/>
  <c r="S3" i="5"/>
  <c r="J7" i="4"/>
  <c r="I7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U3" i="4"/>
  <c r="T3" i="4"/>
  <c r="L3" i="4"/>
  <c r="K3" i="4"/>
  <c r="J3" i="4"/>
</calcChain>
</file>

<file path=xl/sharedStrings.xml><?xml version="1.0" encoding="utf-8"?>
<sst xmlns="http://schemas.openxmlformats.org/spreadsheetml/2006/main" count="214" uniqueCount="34">
  <si>
    <t>loss</t>
    <phoneticPr fontId="2" type="noConversion"/>
  </si>
  <si>
    <t>self-attention sparsity ratio = 74.55%, self-attention complexity ratio =12.27%, N=121, K=60</t>
    <phoneticPr fontId="2" type="noConversion"/>
  </si>
  <si>
    <t>n=49, k=24</t>
    <phoneticPr fontId="2" type="noConversion"/>
  </si>
  <si>
    <t>self-attention sparsity ratio=72.26%, self-attention complexity ratio=13.87%</t>
    <phoneticPr fontId="2" type="noConversion"/>
  </si>
  <si>
    <t>Train Time 103.71676731109619s</t>
  </si>
  <si>
    <t>Train Time 38.60350799560547s</t>
    <phoneticPr fontId="2" type="noConversion"/>
  </si>
  <si>
    <t>BER</t>
    <phoneticPr fontId="2" type="noConversion"/>
  </si>
  <si>
    <t>iteration_2</t>
    <phoneticPr fontId="2" type="noConversion"/>
  </si>
  <si>
    <t>iteration_3</t>
    <phoneticPr fontId="2" type="noConversion"/>
  </si>
  <si>
    <t>iteration_1</t>
    <phoneticPr fontId="2" type="noConversion"/>
  </si>
  <si>
    <t>77.25334429740906s</t>
  </si>
  <si>
    <t>48.61741518974304s</t>
  </si>
  <si>
    <t>iteration_5</t>
    <phoneticPr fontId="2" type="noConversion"/>
  </si>
  <si>
    <t>161.93979024887085s</t>
    <phoneticPr fontId="2" type="noConversion"/>
  </si>
  <si>
    <t>batch_size : 512</t>
    <phoneticPr fontId="2" type="noConversion"/>
  </si>
  <si>
    <t>Self-Attention Sparsity Ratio=78.06%, Self-Attention Complexity Ratio=10.97%</t>
  </si>
  <si>
    <t>86.83462309837341s</t>
    <phoneticPr fontId="2" type="noConversion"/>
  </si>
  <si>
    <t>n_121_k_80</t>
    <phoneticPr fontId="2" type="noConversion"/>
  </si>
  <si>
    <t>n_121_k_60</t>
  </si>
  <si>
    <t>n_121_k_60</t>
    <phoneticPr fontId="2" type="noConversion"/>
  </si>
  <si>
    <t>103.98313903808594s</t>
    <phoneticPr fontId="2" type="noConversion"/>
  </si>
  <si>
    <t>Self-Attention Sparsity Ratio=74.55%, Self-Attention Complexity Ratio=12.72%</t>
  </si>
  <si>
    <t>k=80</t>
    <phoneticPr fontId="2" type="noConversion"/>
  </si>
  <si>
    <t>k=60</t>
    <phoneticPr fontId="2" type="noConversion"/>
  </si>
  <si>
    <t>k=70</t>
    <phoneticPr fontId="2" type="noConversion"/>
  </si>
  <si>
    <t>n_121_k_70</t>
    <phoneticPr fontId="2" type="noConversion"/>
  </si>
  <si>
    <t>Self-Attention Sparsity Ratio=75.99%, Self-Attention Complexity Ratio=12.00%</t>
    <phoneticPr fontId="2" type="noConversion"/>
  </si>
  <si>
    <t>90.83319687843323s</t>
    <phoneticPr fontId="2" type="noConversion"/>
  </si>
  <si>
    <t>103.30681419372559s</t>
    <phoneticPr fontId="2" type="noConversion"/>
  </si>
  <si>
    <t>test_batch_size : 800</t>
    <phoneticPr fontId="2" type="noConversion"/>
  </si>
  <si>
    <t>test_batch_size=512</t>
    <phoneticPr fontId="2" type="noConversion"/>
  </si>
  <si>
    <t>test_batch_size=64</t>
    <phoneticPr fontId="2" type="noConversion"/>
  </si>
  <si>
    <t>103.86273312568665s</t>
    <phoneticPr fontId="2" type="noConversion"/>
  </si>
  <si>
    <t>test_batch_size : 512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</si>
</sst>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4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0"/>
      <color rgb="FF24292F"/>
      <name val="Consolas"/>
      <family val="3"/>
    </font>
    <font>
      <b/>
      <sz val="10"/>
      <color rgb="FFFF0000"/>
      <name val="Consolas"/>
      <family val="3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4"/>
      <color rgb="FF24292F"/>
      <name val="Consolas"/>
      <family val="3"/>
    </font>
    <font>
      <b/>
      <sz val="10"/>
      <color rgb="FF24292F"/>
      <name val="Consolas"/>
      <family val="3"/>
    </font>
    <font>
      <sz val="15"/>
      <color rgb="FFFF0000"/>
      <name val="Consolas"/>
      <family val="3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11" fontId="0" fillId="0" borderId="1" xfId="0" applyNumberFormat="1" applyBorder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1" fontId="4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11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1" fontId="9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1" fontId="7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9" fillId="0" borderId="6" xfId="0" applyFont="1" applyBorder="1" applyAlignment="1">
      <alignment horizontal="center" vertical="center"/>
    </xf>
    <xf numFmtId="11" fontId="11" fillId="0" borderId="0" xfId="0" applyNumberFormat="1" applyFont="1">
      <alignment vertical="center"/>
    </xf>
    <xf numFmtId="11" fontId="7" fillId="0" borderId="0" xfId="0" applyNumberFormat="1" applyFont="1">
      <alignment vertical="center"/>
    </xf>
    <xf numFmtId="0" fontId="11" fillId="0" borderId="0" xfId="0" applyFont="1">
      <alignment vertical="center"/>
    </xf>
    <xf numFmtId="1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11" fontId="7" fillId="3" borderId="1" xfId="0" applyNumberFormat="1" applyFont="1" applyFill="1" applyBorder="1" applyAlignment="1">
      <alignment horizontal="center" vertical="center"/>
    </xf>
    <xf numFmtId="11" fontId="7" fillId="3" borderId="1" xfId="0" applyNumberFormat="1" applyFont="1" applyFill="1" applyBorder="1">
      <alignment vertical="center"/>
    </xf>
    <xf numFmtId="0" fontId="9" fillId="0" borderId="0" xfId="0" applyFont="1" applyBorder="1">
      <alignment vertical="center"/>
    </xf>
    <xf numFmtId="0" fontId="10" fillId="2" borderId="8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1" fontId="9" fillId="0" borderId="0" xfId="0" applyNumberFormat="1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1" fontId="14" fillId="0" borderId="0" xfId="0" applyNumberFormat="1" applyFont="1" applyAlignment="1">
      <alignment horizontal="justify" vertical="center"/>
    </xf>
    <xf numFmtId="0" fontId="14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Sheet1!$B$9:$BC$9</c:f>
              <c:numCache>
                <c:formatCode>0.00E+00</c:formatCode>
                <c:ptCount val="54"/>
                <c:pt idx="0">
                  <c:v>3.1399999999999997E-2</c:v>
                </c:pt>
                <c:pt idx="1">
                  <c:v>3.1399999999999997E-2</c:v>
                </c:pt>
                <c:pt idx="2">
                  <c:v>3.1099999999999999E-2</c:v>
                </c:pt>
                <c:pt idx="3">
                  <c:v>3.09E-2</c:v>
                </c:pt>
                <c:pt idx="4">
                  <c:v>3.09E-2</c:v>
                </c:pt>
                <c:pt idx="5">
                  <c:v>3.09E-2</c:v>
                </c:pt>
                <c:pt idx="6">
                  <c:v>3.1600000000000003E-2</c:v>
                </c:pt>
                <c:pt idx="7">
                  <c:v>3.1E-2</c:v>
                </c:pt>
                <c:pt idx="8">
                  <c:v>3.15E-2</c:v>
                </c:pt>
                <c:pt idx="9">
                  <c:v>3.09E-2</c:v>
                </c:pt>
                <c:pt idx="10">
                  <c:v>3.0800000000000001E-2</c:v>
                </c:pt>
                <c:pt idx="11">
                  <c:v>3.0599999999999999E-2</c:v>
                </c:pt>
                <c:pt idx="12">
                  <c:v>3.0599999999999999E-2</c:v>
                </c:pt>
                <c:pt idx="13">
                  <c:v>3.0700000000000002E-2</c:v>
                </c:pt>
                <c:pt idx="14">
                  <c:v>3.0700000000000002E-2</c:v>
                </c:pt>
                <c:pt idx="15">
                  <c:v>3.0599999999999999E-2</c:v>
                </c:pt>
                <c:pt idx="16">
                  <c:v>3.1099999999999999E-2</c:v>
                </c:pt>
                <c:pt idx="17">
                  <c:v>3.0599999999999999E-2</c:v>
                </c:pt>
                <c:pt idx="18">
                  <c:v>3.04E-2</c:v>
                </c:pt>
                <c:pt idx="19" formatCode="General">
                  <c:v>20</c:v>
                </c:pt>
                <c:pt idx="20" formatCode="General">
                  <c:v>21</c:v>
                </c:pt>
                <c:pt idx="21" formatCode="General">
                  <c:v>22</c:v>
                </c:pt>
                <c:pt idx="22" formatCode="General">
                  <c:v>23</c:v>
                </c:pt>
                <c:pt idx="23" formatCode="General">
                  <c:v>33</c:v>
                </c:pt>
                <c:pt idx="24" formatCode="General">
                  <c:v>38</c:v>
                </c:pt>
                <c:pt idx="25" formatCode="General">
                  <c:v>43</c:v>
                </c:pt>
                <c:pt idx="26" formatCode="General">
                  <c:v>48</c:v>
                </c:pt>
                <c:pt idx="27" formatCode="General">
                  <c:v>53</c:v>
                </c:pt>
                <c:pt idx="28" formatCode="General">
                  <c:v>58</c:v>
                </c:pt>
                <c:pt idx="29" formatCode="General">
                  <c:v>63</c:v>
                </c:pt>
                <c:pt idx="30" formatCode="General">
                  <c:v>68</c:v>
                </c:pt>
                <c:pt idx="31" formatCode="General">
                  <c:v>73</c:v>
                </c:pt>
                <c:pt idx="32" formatCode="General">
                  <c:v>78</c:v>
                </c:pt>
                <c:pt idx="33" formatCode="General">
                  <c:v>83</c:v>
                </c:pt>
                <c:pt idx="34" formatCode="General">
                  <c:v>88</c:v>
                </c:pt>
                <c:pt idx="35" formatCode="General">
                  <c:v>93</c:v>
                </c:pt>
                <c:pt idx="36" formatCode="General">
                  <c:v>98</c:v>
                </c:pt>
                <c:pt idx="37" formatCode="General">
                  <c:v>1984</c:v>
                </c:pt>
                <c:pt idx="38" formatCode="General">
                  <c:v>1985</c:v>
                </c:pt>
                <c:pt idx="39" formatCode="General">
                  <c:v>1986</c:v>
                </c:pt>
                <c:pt idx="40" formatCode="General">
                  <c:v>1987</c:v>
                </c:pt>
                <c:pt idx="41" formatCode="General">
                  <c:v>1988</c:v>
                </c:pt>
                <c:pt idx="42" formatCode="General">
                  <c:v>1989</c:v>
                </c:pt>
                <c:pt idx="43" formatCode="General">
                  <c:v>1990</c:v>
                </c:pt>
                <c:pt idx="44" formatCode="General">
                  <c:v>1991</c:v>
                </c:pt>
                <c:pt idx="45" formatCode="General">
                  <c:v>1992</c:v>
                </c:pt>
                <c:pt idx="46" formatCode="General">
                  <c:v>1993</c:v>
                </c:pt>
                <c:pt idx="47" formatCode="General">
                  <c:v>1994</c:v>
                </c:pt>
                <c:pt idx="48" formatCode="General">
                  <c:v>1995</c:v>
                </c:pt>
                <c:pt idx="49" formatCode="General">
                  <c:v>1996</c:v>
                </c:pt>
                <c:pt idx="50" formatCode="General">
                  <c:v>1997</c:v>
                </c:pt>
                <c:pt idx="51" formatCode="General">
                  <c:v>1998</c:v>
                </c:pt>
                <c:pt idx="52" formatCode="General">
                  <c:v>1999</c:v>
                </c:pt>
                <c:pt idx="53" formatCode="General">
                  <c:v>2000</c:v>
                </c:pt>
              </c:numCache>
            </c:numRef>
          </c:cat>
          <c:val>
            <c:numRef>
              <c:f>Sheet1!$B$10:$BC$10</c:f>
              <c:numCache>
                <c:formatCode>General</c:formatCode>
                <c:ptCount val="54"/>
                <c:pt idx="0">
                  <c:v>270</c:v>
                </c:pt>
                <c:pt idx="1">
                  <c:v>280</c:v>
                </c:pt>
                <c:pt idx="2">
                  <c:v>290</c:v>
                </c:pt>
                <c:pt idx="3">
                  <c:v>300</c:v>
                </c:pt>
                <c:pt idx="4">
                  <c:v>310</c:v>
                </c:pt>
                <c:pt idx="5">
                  <c:v>320</c:v>
                </c:pt>
                <c:pt idx="6">
                  <c:v>330</c:v>
                </c:pt>
                <c:pt idx="7">
                  <c:v>340</c:v>
                </c:pt>
                <c:pt idx="8">
                  <c:v>350</c:v>
                </c:pt>
                <c:pt idx="9">
                  <c:v>360</c:v>
                </c:pt>
                <c:pt idx="10">
                  <c:v>370</c:v>
                </c:pt>
                <c:pt idx="11">
                  <c:v>380</c:v>
                </c:pt>
                <c:pt idx="12">
                  <c:v>390</c:v>
                </c:pt>
                <c:pt idx="13">
                  <c:v>400</c:v>
                </c:pt>
                <c:pt idx="14">
                  <c:v>410</c:v>
                </c:pt>
                <c:pt idx="15">
                  <c:v>420</c:v>
                </c:pt>
                <c:pt idx="16">
                  <c:v>430</c:v>
                </c:pt>
                <c:pt idx="17">
                  <c:v>440</c:v>
                </c:pt>
                <c:pt idx="18">
                  <c:v>450</c:v>
                </c:pt>
                <c:pt idx="19" formatCode="0.00E+00">
                  <c:v>4.8800000000000003E-2</c:v>
                </c:pt>
                <c:pt idx="20" formatCode="0.00E+00">
                  <c:v>4.6399999999999997E-2</c:v>
                </c:pt>
                <c:pt idx="21" formatCode="0.00E+00">
                  <c:v>4.58E-2</c:v>
                </c:pt>
                <c:pt idx="22" formatCode="0.00E+00">
                  <c:v>4.4200000000000003E-2</c:v>
                </c:pt>
                <c:pt idx="23" formatCode="0.00E+00">
                  <c:v>3.8899999999999997E-2</c:v>
                </c:pt>
                <c:pt idx="24" formatCode="0.00E+00">
                  <c:v>3.78E-2</c:v>
                </c:pt>
                <c:pt idx="25" formatCode="0.00E+00">
                  <c:v>3.6999999999999998E-2</c:v>
                </c:pt>
                <c:pt idx="26" formatCode="0.00E+00">
                  <c:v>3.5700000000000003E-2</c:v>
                </c:pt>
                <c:pt idx="27" formatCode="0.00E+00">
                  <c:v>3.5700000000000003E-2</c:v>
                </c:pt>
                <c:pt idx="28" formatCode="0.00E+00">
                  <c:v>3.49E-2</c:v>
                </c:pt>
                <c:pt idx="29" formatCode="0.00E+00">
                  <c:v>3.4799999999999998E-2</c:v>
                </c:pt>
                <c:pt idx="30" formatCode="0.00E+00">
                  <c:v>3.4500000000000003E-2</c:v>
                </c:pt>
                <c:pt idx="31" formatCode="0.00E+00">
                  <c:v>3.3799999999999997E-2</c:v>
                </c:pt>
                <c:pt idx="32" formatCode="0.00E+00">
                  <c:v>3.4099999999999998E-2</c:v>
                </c:pt>
                <c:pt idx="33" formatCode="0.00E+00">
                  <c:v>3.3099999999999997E-2</c:v>
                </c:pt>
                <c:pt idx="34" formatCode="0.00E+00">
                  <c:v>3.3399999999999999E-2</c:v>
                </c:pt>
                <c:pt idx="35" formatCode="0.00E+00">
                  <c:v>3.32E-2</c:v>
                </c:pt>
                <c:pt idx="36" formatCode="0.00E+00">
                  <c:v>3.2500000000000001E-2</c:v>
                </c:pt>
                <c:pt idx="37" formatCode="0.00E+00">
                  <c:v>2.8400000000000002E-2</c:v>
                </c:pt>
                <c:pt idx="38" formatCode="0.00E+00">
                  <c:v>2.8400000000000002E-2</c:v>
                </c:pt>
                <c:pt idx="39" formatCode="0.00E+00">
                  <c:v>2.8400000000000002E-2</c:v>
                </c:pt>
                <c:pt idx="40" formatCode="0.00E+00">
                  <c:v>2.7699999999999999E-2</c:v>
                </c:pt>
                <c:pt idx="41" formatCode="0.00E+00">
                  <c:v>2.8400000000000002E-2</c:v>
                </c:pt>
                <c:pt idx="42" formatCode="0.00E+00">
                  <c:v>2.86E-2</c:v>
                </c:pt>
                <c:pt idx="43" formatCode="0.00E+00">
                  <c:v>2.81E-2</c:v>
                </c:pt>
                <c:pt idx="44" formatCode="0.00E+00">
                  <c:v>2.7799999999999998E-2</c:v>
                </c:pt>
                <c:pt idx="45" formatCode="0.00E+00">
                  <c:v>2.81E-2</c:v>
                </c:pt>
                <c:pt idx="46" formatCode="0.00E+00">
                  <c:v>2.8000000000000001E-2</c:v>
                </c:pt>
                <c:pt idx="47" formatCode="0.00E+00">
                  <c:v>2.8299999999999999E-2</c:v>
                </c:pt>
                <c:pt idx="48" formatCode="0.00E+00">
                  <c:v>2.81E-2</c:v>
                </c:pt>
                <c:pt idx="49" formatCode="0.00E+00">
                  <c:v>2.8000000000000001E-2</c:v>
                </c:pt>
                <c:pt idx="50" formatCode="0.00E+00">
                  <c:v>2.8000000000000001E-2</c:v>
                </c:pt>
                <c:pt idx="51" formatCode="0.00E+00">
                  <c:v>2.7900000000000001E-2</c:v>
                </c:pt>
                <c:pt idx="52" formatCode="0.00E+00">
                  <c:v>2.7799999999999998E-2</c:v>
                </c:pt>
                <c:pt idx="53" formatCode="0.00E+00">
                  <c:v>2.8500000000000001E-2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F-49F0-B845-2BE3B121E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581327"/>
        <c:axId val="891227855"/>
      </c:lineChart>
      <c:catAx>
        <c:axId val="1177581327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1227855"/>
        <c:crosses val="autoZero"/>
        <c:auto val="1"/>
        <c:lblAlgn val="ctr"/>
        <c:lblOffset val="100"/>
        <c:noMultiLvlLbl val="0"/>
      </c:catAx>
      <c:valAx>
        <c:axId val="89122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758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79663</xdr:colOff>
      <xdr:row>19</xdr:row>
      <xdr:rowOff>190500</xdr:rowOff>
    </xdr:from>
    <xdr:to>
      <xdr:col>41</xdr:col>
      <xdr:colOff>619990</xdr:colOff>
      <xdr:row>33</xdr:row>
      <xdr:rowOff>24245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1C3638B5-8BC1-419D-B303-E6B0DB081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EB2C-3BB4-41A5-9D48-9E876A5E353B}">
  <dimension ref="A1:BC55"/>
  <sheetViews>
    <sheetView zoomScale="55" zoomScaleNormal="55" workbookViewId="0">
      <selection activeCell="T29" sqref="A1:T29"/>
    </sheetView>
  </sheetViews>
  <sheetFormatPr defaultRowHeight="16.5" x14ac:dyDescent="0.7"/>
  <cols>
    <col min="2" max="2" width="8.84765625" bestFit="1" customWidth="1"/>
    <col min="3" max="21" width="9.44921875" bestFit="1" customWidth="1"/>
  </cols>
  <sheetData>
    <row r="1" spans="1:55" x14ac:dyDescent="0.7">
      <c r="B1" t="s">
        <v>3</v>
      </c>
      <c r="J1" t="s">
        <v>2</v>
      </c>
    </row>
    <row r="2" spans="1:55" x14ac:dyDescent="0.7">
      <c r="A2" s="6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6">
        <v>18</v>
      </c>
      <c r="T2" s="6">
        <v>19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7">
      <c r="A3" s="4" t="s">
        <v>0</v>
      </c>
      <c r="B3" s="8">
        <v>0.219</v>
      </c>
      <c r="C3" s="8">
        <v>0.16400000000000001</v>
      </c>
      <c r="D3" s="8">
        <v>0.14000000000000001</v>
      </c>
      <c r="E3" s="8">
        <v>0.126</v>
      </c>
      <c r="F3" s="8">
        <v>0.11700000000000001</v>
      </c>
      <c r="G3" s="8">
        <v>0.109</v>
      </c>
      <c r="H3" s="8">
        <v>0.10199999999999999</v>
      </c>
      <c r="I3" s="8">
        <v>9.4899999999999998E-2</v>
      </c>
      <c r="J3" s="8">
        <v>8.7900000000000006E-2</v>
      </c>
      <c r="K3" s="8">
        <v>8.2500000000000004E-2</v>
      </c>
      <c r="L3" s="8">
        <v>7.7399999999999997E-2</v>
      </c>
      <c r="M3" s="8">
        <v>7.2999999999999995E-2</v>
      </c>
      <c r="N3" s="8">
        <v>6.9400000000000003E-2</v>
      </c>
      <c r="O3" s="8">
        <v>6.5799999999999997E-2</v>
      </c>
      <c r="P3" s="8">
        <v>6.2399999999999997E-2</v>
      </c>
      <c r="Q3" s="8">
        <v>5.91E-2</v>
      </c>
      <c r="R3" s="8">
        <v>5.67E-2</v>
      </c>
      <c r="S3" s="9">
        <v>5.4100000000000002E-2</v>
      </c>
      <c r="T3" s="9">
        <v>5.16E-2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x14ac:dyDescent="0.7">
      <c r="A4" s="6"/>
      <c r="B4" s="6">
        <v>20</v>
      </c>
      <c r="C4" s="6">
        <v>21</v>
      </c>
      <c r="D4" s="6">
        <v>22</v>
      </c>
      <c r="E4" s="6">
        <v>23</v>
      </c>
      <c r="F4" s="6">
        <v>33</v>
      </c>
      <c r="G4" s="6">
        <v>38</v>
      </c>
      <c r="H4" s="6">
        <v>43</v>
      </c>
      <c r="I4" s="6">
        <v>48</v>
      </c>
      <c r="J4" s="6">
        <v>53</v>
      </c>
      <c r="K4" s="6">
        <v>58</v>
      </c>
      <c r="L4" s="6">
        <v>63</v>
      </c>
      <c r="M4" s="6">
        <v>68</v>
      </c>
      <c r="N4" s="6">
        <v>73</v>
      </c>
      <c r="O4" s="6">
        <v>78</v>
      </c>
      <c r="P4" s="6">
        <v>83</v>
      </c>
      <c r="Q4" s="6">
        <v>88</v>
      </c>
      <c r="R4" s="6">
        <v>93</v>
      </c>
      <c r="S4" s="6">
        <v>98</v>
      </c>
      <c r="T4" s="6">
        <v>100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7">
      <c r="A5" s="4" t="s">
        <v>0</v>
      </c>
      <c r="B5" s="9">
        <v>4.8800000000000003E-2</v>
      </c>
      <c r="C5" s="9">
        <v>4.6399999999999997E-2</v>
      </c>
      <c r="D5" s="9">
        <v>4.58E-2</v>
      </c>
      <c r="E5" s="9">
        <v>4.4200000000000003E-2</v>
      </c>
      <c r="F5" s="9">
        <v>3.8899999999999997E-2</v>
      </c>
      <c r="G5" s="9">
        <v>3.78E-2</v>
      </c>
      <c r="H5" s="9">
        <v>3.6999999999999998E-2</v>
      </c>
      <c r="I5" s="9">
        <v>3.5700000000000003E-2</v>
      </c>
      <c r="J5" s="9">
        <v>3.5700000000000003E-2</v>
      </c>
      <c r="K5" s="9">
        <v>3.49E-2</v>
      </c>
      <c r="L5" s="9">
        <v>3.4799999999999998E-2</v>
      </c>
      <c r="M5" s="9">
        <v>3.4500000000000003E-2</v>
      </c>
      <c r="N5" s="9">
        <v>3.3799999999999997E-2</v>
      </c>
      <c r="O5" s="9">
        <v>3.4099999999999998E-2</v>
      </c>
      <c r="P5" s="9">
        <v>3.3099999999999997E-2</v>
      </c>
      <c r="Q5" s="9">
        <v>3.3399999999999999E-2</v>
      </c>
      <c r="R5" s="9">
        <v>3.32E-2</v>
      </c>
      <c r="S5" s="9">
        <v>3.2500000000000001E-2</v>
      </c>
      <c r="T5" s="9">
        <v>3.2800000000000003E-2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7">
      <c r="A6" s="6"/>
      <c r="B6" s="7">
        <v>103</v>
      </c>
      <c r="C6" s="6">
        <v>105</v>
      </c>
      <c r="D6" s="6">
        <v>110</v>
      </c>
      <c r="E6" s="6">
        <v>115</v>
      </c>
      <c r="F6" s="6">
        <v>120</v>
      </c>
      <c r="G6" s="6">
        <v>125</v>
      </c>
      <c r="H6" s="6">
        <v>130</v>
      </c>
      <c r="I6" s="6">
        <v>135</v>
      </c>
      <c r="J6" s="6">
        <v>140</v>
      </c>
      <c r="K6" s="6">
        <v>145</v>
      </c>
      <c r="L6" s="6">
        <v>150</v>
      </c>
      <c r="M6" s="6">
        <v>155</v>
      </c>
      <c r="N6" s="6">
        <v>160</v>
      </c>
      <c r="O6" s="6">
        <v>165</v>
      </c>
      <c r="P6" s="6">
        <v>170</v>
      </c>
      <c r="Q6" s="6">
        <v>175</v>
      </c>
      <c r="R6" s="6">
        <v>180</v>
      </c>
      <c r="S6" s="6">
        <v>185</v>
      </c>
      <c r="T6" s="6">
        <v>190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7">
      <c r="A7" s="4" t="s">
        <v>0</v>
      </c>
      <c r="B7" s="2">
        <v>3.27E-2</v>
      </c>
      <c r="C7" s="9">
        <v>3.2800000000000003E-2</v>
      </c>
      <c r="D7" s="9">
        <v>3.2899999999999999E-2</v>
      </c>
      <c r="E7" s="9">
        <v>3.2800000000000003E-2</v>
      </c>
      <c r="F7" s="9">
        <v>3.2399999999999998E-2</v>
      </c>
      <c r="G7" s="9">
        <v>3.2599999999999997E-2</v>
      </c>
      <c r="H7" s="9">
        <v>3.2000000000000001E-2</v>
      </c>
      <c r="I7" s="9">
        <v>3.1800000000000002E-2</v>
      </c>
      <c r="J7" s="9">
        <v>3.1899999999999998E-2</v>
      </c>
      <c r="K7" s="9">
        <v>3.2000000000000001E-2</v>
      </c>
      <c r="L7" s="9">
        <v>3.2300000000000002E-2</v>
      </c>
      <c r="M7" s="9">
        <v>3.2099999999999997E-2</v>
      </c>
      <c r="N7" s="9">
        <v>3.1399999999999997E-2</v>
      </c>
      <c r="O7" s="9">
        <v>3.1399999999999997E-2</v>
      </c>
      <c r="P7" s="9">
        <v>3.1600000000000003E-2</v>
      </c>
      <c r="Q7" s="9">
        <v>3.1600000000000003E-2</v>
      </c>
      <c r="R7" s="9">
        <v>3.1600000000000003E-2</v>
      </c>
      <c r="S7" s="9">
        <v>3.1399999999999997E-2</v>
      </c>
      <c r="T7" s="9">
        <v>3.15E-2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7">
      <c r="A8" s="6"/>
      <c r="B8" s="6">
        <v>195</v>
      </c>
      <c r="C8" s="6">
        <v>200</v>
      </c>
      <c r="D8" s="6">
        <v>201</v>
      </c>
      <c r="E8" s="6">
        <v>202</v>
      </c>
      <c r="F8" s="6">
        <v>203</v>
      </c>
      <c r="G8" s="6">
        <v>204</v>
      </c>
      <c r="H8" s="6">
        <v>205</v>
      </c>
      <c r="I8" s="6">
        <v>208</v>
      </c>
      <c r="J8" s="6">
        <v>210</v>
      </c>
      <c r="K8" s="6">
        <v>215</v>
      </c>
      <c r="L8" s="6">
        <v>220</v>
      </c>
      <c r="M8" s="6">
        <v>225</v>
      </c>
      <c r="N8" s="6">
        <v>230</v>
      </c>
      <c r="O8" s="6">
        <v>235</v>
      </c>
      <c r="P8" s="6">
        <v>240</v>
      </c>
      <c r="Q8" s="6">
        <v>245</v>
      </c>
      <c r="R8" s="6">
        <v>250</v>
      </c>
      <c r="S8" s="6">
        <v>255</v>
      </c>
      <c r="T8" s="6">
        <v>260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7">
      <c r="A9" s="4" t="s">
        <v>0</v>
      </c>
      <c r="B9" s="9">
        <v>3.1399999999999997E-2</v>
      </c>
      <c r="C9" s="9">
        <v>3.1399999999999997E-2</v>
      </c>
      <c r="D9" s="9">
        <v>3.1099999999999999E-2</v>
      </c>
      <c r="E9" s="9">
        <v>3.09E-2</v>
      </c>
      <c r="F9" s="9">
        <v>3.09E-2</v>
      </c>
      <c r="G9" s="9">
        <v>3.09E-2</v>
      </c>
      <c r="H9" s="9">
        <v>3.1600000000000003E-2</v>
      </c>
      <c r="I9" s="9">
        <v>3.1E-2</v>
      </c>
      <c r="J9" s="9">
        <v>3.15E-2</v>
      </c>
      <c r="K9" s="9">
        <v>3.09E-2</v>
      </c>
      <c r="L9" s="9">
        <v>3.0800000000000001E-2</v>
      </c>
      <c r="M9" s="9">
        <v>3.0599999999999999E-2</v>
      </c>
      <c r="N9" s="9">
        <v>3.0599999999999999E-2</v>
      </c>
      <c r="O9" s="9">
        <v>3.0700000000000002E-2</v>
      </c>
      <c r="P9" s="9">
        <v>3.0700000000000002E-2</v>
      </c>
      <c r="Q9" s="9">
        <v>3.0599999999999999E-2</v>
      </c>
      <c r="R9" s="9">
        <v>3.1099999999999999E-2</v>
      </c>
      <c r="S9" s="9">
        <v>3.0599999999999999E-2</v>
      </c>
      <c r="T9" s="9">
        <v>3.04E-2</v>
      </c>
      <c r="U9" s="6">
        <v>20</v>
      </c>
      <c r="V9" s="6">
        <v>21</v>
      </c>
      <c r="W9" s="6">
        <v>22</v>
      </c>
      <c r="X9" s="6">
        <v>23</v>
      </c>
      <c r="Y9" s="6">
        <v>33</v>
      </c>
      <c r="Z9" s="6">
        <v>38</v>
      </c>
      <c r="AA9" s="6">
        <v>43</v>
      </c>
      <c r="AB9" s="6">
        <v>48</v>
      </c>
      <c r="AC9" s="6">
        <v>53</v>
      </c>
      <c r="AD9" s="6">
        <v>58</v>
      </c>
      <c r="AE9" s="6">
        <v>63</v>
      </c>
      <c r="AF9" s="6">
        <v>68</v>
      </c>
      <c r="AG9" s="6">
        <v>73</v>
      </c>
      <c r="AH9" s="6">
        <v>78</v>
      </c>
      <c r="AI9" s="6">
        <v>83</v>
      </c>
      <c r="AJ9" s="6">
        <v>88</v>
      </c>
      <c r="AK9" s="10">
        <v>93</v>
      </c>
      <c r="AL9" s="10">
        <v>98</v>
      </c>
      <c r="AM9" s="6">
        <v>1984</v>
      </c>
      <c r="AN9" s="6">
        <v>1985</v>
      </c>
      <c r="AO9" s="6">
        <v>1986</v>
      </c>
      <c r="AP9" s="6">
        <v>1987</v>
      </c>
      <c r="AQ9" s="6">
        <v>1988</v>
      </c>
      <c r="AR9" s="6">
        <v>1989</v>
      </c>
      <c r="AS9" s="6">
        <v>1990</v>
      </c>
      <c r="AT9" s="6">
        <v>1991</v>
      </c>
      <c r="AU9" s="6">
        <v>1992</v>
      </c>
      <c r="AV9" s="6">
        <v>1993</v>
      </c>
      <c r="AW9" s="6">
        <v>1994</v>
      </c>
      <c r="AX9" s="6">
        <v>1995</v>
      </c>
      <c r="AY9" s="6">
        <v>1996</v>
      </c>
      <c r="AZ9" s="6">
        <v>1997</v>
      </c>
      <c r="BA9" s="6">
        <v>1998</v>
      </c>
      <c r="BB9" s="6">
        <v>1999</v>
      </c>
      <c r="BC9" s="6">
        <v>2000</v>
      </c>
    </row>
    <row r="10" spans="1:55" x14ac:dyDescent="0.7">
      <c r="A10" s="6"/>
      <c r="B10" s="6">
        <v>270</v>
      </c>
      <c r="C10" s="6">
        <v>280</v>
      </c>
      <c r="D10" s="6">
        <v>290</v>
      </c>
      <c r="E10" s="6">
        <v>300</v>
      </c>
      <c r="F10" s="6">
        <v>310</v>
      </c>
      <c r="G10" s="6">
        <v>320</v>
      </c>
      <c r="H10" s="6">
        <v>330</v>
      </c>
      <c r="I10" s="6">
        <v>340</v>
      </c>
      <c r="J10" s="6">
        <v>350</v>
      </c>
      <c r="K10" s="6">
        <v>360</v>
      </c>
      <c r="L10" s="6">
        <v>370</v>
      </c>
      <c r="M10" s="6">
        <v>380</v>
      </c>
      <c r="N10" s="6">
        <v>390</v>
      </c>
      <c r="O10" s="6">
        <v>400</v>
      </c>
      <c r="P10" s="6">
        <v>410</v>
      </c>
      <c r="Q10" s="6">
        <v>420</v>
      </c>
      <c r="R10" s="6">
        <v>430</v>
      </c>
      <c r="S10" s="6">
        <v>440</v>
      </c>
      <c r="T10" s="6">
        <v>450</v>
      </c>
      <c r="U10" s="9">
        <v>4.8800000000000003E-2</v>
      </c>
      <c r="V10" s="9">
        <v>4.6399999999999997E-2</v>
      </c>
      <c r="W10" s="9">
        <v>4.58E-2</v>
      </c>
      <c r="X10" s="9">
        <v>4.4200000000000003E-2</v>
      </c>
      <c r="Y10" s="9">
        <v>3.8899999999999997E-2</v>
      </c>
      <c r="Z10" s="9">
        <v>3.78E-2</v>
      </c>
      <c r="AA10" s="9">
        <v>3.6999999999999998E-2</v>
      </c>
      <c r="AB10" s="9">
        <v>3.5700000000000003E-2</v>
      </c>
      <c r="AC10" s="9">
        <v>3.5700000000000003E-2</v>
      </c>
      <c r="AD10" s="9">
        <v>3.49E-2</v>
      </c>
      <c r="AE10" s="9">
        <v>3.4799999999999998E-2</v>
      </c>
      <c r="AF10" s="9">
        <v>3.4500000000000003E-2</v>
      </c>
      <c r="AG10" s="9">
        <v>3.3799999999999997E-2</v>
      </c>
      <c r="AH10" s="9">
        <v>3.4099999999999998E-2</v>
      </c>
      <c r="AI10" s="9">
        <v>3.3099999999999997E-2</v>
      </c>
      <c r="AJ10" s="9">
        <v>3.3399999999999999E-2</v>
      </c>
      <c r="AK10" s="8">
        <v>3.32E-2</v>
      </c>
      <c r="AL10" s="8">
        <v>3.2500000000000001E-2</v>
      </c>
      <c r="AM10" s="9">
        <v>2.8400000000000002E-2</v>
      </c>
      <c r="AN10" s="9">
        <v>2.8400000000000002E-2</v>
      </c>
      <c r="AO10" s="9">
        <v>2.8400000000000002E-2</v>
      </c>
      <c r="AP10" s="9">
        <v>2.7699999999999999E-2</v>
      </c>
      <c r="AQ10" s="9">
        <v>2.8400000000000002E-2</v>
      </c>
      <c r="AR10" s="9">
        <v>2.86E-2</v>
      </c>
      <c r="AS10" s="9">
        <v>2.81E-2</v>
      </c>
      <c r="AT10" s="9">
        <v>2.7799999999999998E-2</v>
      </c>
      <c r="AU10" s="9">
        <v>2.81E-2</v>
      </c>
      <c r="AV10" s="9">
        <v>2.8000000000000001E-2</v>
      </c>
      <c r="AW10" s="9">
        <v>2.8299999999999999E-2</v>
      </c>
      <c r="AX10" s="9">
        <v>2.81E-2</v>
      </c>
      <c r="AY10" s="9">
        <v>2.8000000000000001E-2</v>
      </c>
      <c r="AZ10" s="9">
        <v>2.8000000000000001E-2</v>
      </c>
      <c r="BA10" s="9">
        <v>2.7900000000000001E-2</v>
      </c>
      <c r="BB10" s="9">
        <v>2.7799999999999998E-2</v>
      </c>
      <c r="BC10" s="9">
        <v>2.8500000000000001E-2</v>
      </c>
    </row>
    <row r="11" spans="1:55" x14ac:dyDescent="0.7">
      <c r="A11" s="4" t="s">
        <v>0</v>
      </c>
      <c r="B11" s="9">
        <v>3.0599999999999999E-2</v>
      </c>
      <c r="C11" s="9">
        <v>3.0800000000000001E-2</v>
      </c>
      <c r="D11" s="9">
        <v>3.0800000000000001E-2</v>
      </c>
      <c r="E11" s="9">
        <v>3.0099999999999998E-2</v>
      </c>
      <c r="F11" s="9">
        <v>3.0700000000000002E-2</v>
      </c>
      <c r="G11" s="9">
        <v>3.0599999999999999E-2</v>
      </c>
      <c r="H11" s="9">
        <v>3.0700000000000002E-2</v>
      </c>
      <c r="I11" s="9">
        <v>3.0300000000000001E-2</v>
      </c>
      <c r="J11" s="9">
        <v>0.03</v>
      </c>
      <c r="K11" s="9">
        <v>0.03</v>
      </c>
      <c r="L11" s="9">
        <v>3.0099999999999998E-2</v>
      </c>
      <c r="M11" s="9">
        <v>3.0499999999999999E-2</v>
      </c>
      <c r="N11" s="9">
        <v>2.9700000000000001E-2</v>
      </c>
      <c r="O11" s="9">
        <v>3.0300000000000001E-2</v>
      </c>
      <c r="P11" s="9">
        <v>3.0099999999999998E-2</v>
      </c>
      <c r="Q11" s="9">
        <v>2.9499999999999998E-2</v>
      </c>
      <c r="R11" s="9">
        <v>2.98E-2</v>
      </c>
      <c r="S11" s="9">
        <v>2.9499999999999998E-2</v>
      </c>
      <c r="T11" s="9">
        <v>2.98E-2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7">
      <c r="A12" s="6"/>
      <c r="B12" s="6">
        <v>460</v>
      </c>
      <c r="C12" s="6">
        <v>470</v>
      </c>
      <c r="D12" s="6">
        <v>480</v>
      </c>
      <c r="E12" s="6">
        <v>490</v>
      </c>
      <c r="F12" s="6">
        <v>500</v>
      </c>
      <c r="G12" s="6">
        <v>510</v>
      </c>
      <c r="H12" s="6">
        <v>520</v>
      </c>
      <c r="I12" s="6">
        <v>530</v>
      </c>
      <c r="J12" s="6">
        <v>540</v>
      </c>
      <c r="K12" s="6">
        <v>550</v>
      </c>
      <c r="L12" s="6">
        <v>560</v>
      </c>
      <c r="M12" s="6">
        <v>570</v>
      </c>
      <c r="N12" s="6">
        <v>580</v>
      </c>
      <c r="O12" s="6">
        <v>590</v>
      </c>
      <c r="P12" s="6">
        <v>600</v>
      </c>
      <c r="Q12" s="6">
        <v>610</v>
      </c>
      <c r="R12" s="6">
        <v>620</v>
      </c>
      <c r="S12" s="6">
        <v>630</v>
      </c>
      <c r="T12" s="6">
        <v>640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7">
      <c r="A13" s="4" t="s">
        <v>0</v>
      </c>
      <c r="B13" s="9">
        <v>3.0200000000000001E-2</v>
      </c>
      <c r="C13" s="9">
        <v>2.98E-2</v>
      </c>
      <c r="D13" s="9">
        <v>2.9600000000000001E-2</v>
      </c>
      <c r="E13" s="9">
        <v>2.9600000000000001E-2</v>
      </c>
      <c r="F13" s="9">
        <v>2.98E-2</v>
      </c>
      <c r="G13" s="9">
        <v>2.9600000000000001E-2</v>
      </c>
      <c r="H13" s="9">
        <v>2.9499999999999998E-2</v>
      </c>
      <c r="I13" s="9">
        <v>2.9899999999999999E-2</v>
      </c>
      <c r="J13" s="9">
        <v>2.9700000000000001E-2</v>
      </c>
      <c r="K13" s="9">
        <v>2.9399999999999999E-2</v>
      </c>
      <c r="L13" s="9">
        <v>2.92E-2</v>
      </c>
      <c r="M13" s="9">
        <v>2.9000000000000001E-2</v>
      </c>
      <c r="N13" s="9">
        <v>2.9700000000000001E-2</v>
      </c>
      <c r="O13" s="9">
        <v>2.98E-2</v>
      </c>
      <c r="P13" s="9">
        <v>2.92E-2</v>
      </c>
      <c r="Q13" s="9">
        <v>2.93E-2</v>
      </c>
      <c r="R13" s="9">
        <v>2.9600000000000001E-2</v>
      </c>
      <c r="S13" s="9">
        <v>2.9499999999999998E-2</v>
      </c>
      <c r="T13" s="9">
        <v>2.9600000000000001E-2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7">
      <c r="A14" s="6"/>
      <c r="B14" s="6">
        <v>650</v>
      </c>
      <c r="C14" s="6">
        <v>660</v>
      </c>
      <c r="D14" s="6">
        <v>670</v>
      </c>
      <c r="E14" s="6">
        <v>680</v>
      </c>
      <c r="F14" s="6">
        <v>690</v>
      </c>
      <c r="G14" s="6">
        <v>700</v>
      </c>
      <c r="H14" s="6">
        <v>710</v>
      </c>
      <c r="I14" s="6">
        <v>720</v>
      </c>
      <c r="J14" s="6">
        <v>730</v>
      </c>
      <c r="K14" s="6">
        <v>740</v>
      </c>
      <c r="L14" s="6">
        <v>750</v>
      </c>
      <c r="M14" s="6">
        <v>760</v>
      </c>
      <c r="N14" s="6">
        <v>770</v>
      </c>
      <c r="O14" s="6">
        <v>780</v>
      </c>
      <c r="P14" s="6">
        <v>790</v>
      </c>
      <c r="Q14" s="6">
        <v>800</v>
      </c>
      <c r="R14" s="6">
        <v>810</v>
      </c>
      <c r="S14" s="6">
        <v>820</v>
      </c>
      <c r="T14" s="6">
        <v>830</v>
      </c>
      <c r="U14" s="3"/>
      <c r="V14" s="3"/>
      <c r="W14" s="3" t="s">
        <v>5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7">
      <c r="A15" s="4" t="s">
        <v>0</v>
      </c>
      <c r="B15" s="9">
        <v>2.92E-2</v>
      </c>
      <c r="C15" s="9">
        <v>2.9100000000000001E-2</v>
      </c>
      <c r="D15" s="9">
        <v>2.92E-2</v>
      </c>
      <c r="E15" s="9">
        <v>2.9499999999999998E-2</v>
      </c>
      <c r="F15" s="9">
        <v>2.9499999999999998E-2</v>
      </c>
      <c r="G15" s="9">
        <v>2.8799999999999999E-2</v>
      </c>
      <c r="H15" s="9">
        <v>2.92E-2</v>
      </c>
      <c r="I15" s="9">
        <v>2.9100000000000001E-2</v>
      </c>
      <c r="J15" s="9">
        <v>2.9000000000000001E-2</v>
      </c>
      <c r="K15" s="9">
        <v>2.9399999999999999E-2</v>
      </c>
      <c r="L15" s="9">
        <v>2.8799999999999999E-2</v>
      </c>
      <c r="M15" s="9">
        <v>2.93E-2</v>
      </c>
      <c r="N15" s="9">
        <v>2.9399999999999999E-2</v>
      </c>
      <c r="O15" s="9">
        <v>2.8899999999999999E-2</v>
      </c>
      <c r="P15" s="9">
        <v>2.9000000000000001E-2</v>
      </c>
      <c r="Q15" s="9">
        <v>2.92E-2</v>
      </c>
      <c r="R15" s="9">
        <v>2.86E-2</v>
      </c>
      <c r="S15" s="9">
        <v>2.87E-2</v>
      </c>
      <c r="T15" s="9">
        <v>2.9000000000000001E-2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7">
      <c r="A16" s="6"/>
      <c r="B16" s="6">
        <v>840</v>
      </c>
      <c r="C16" s="6">
        <v>850</v>
      </c>
      <c r="D16" s="6">
        <v>860</v>
      </c>
      <c r="E16" s="6">
        <v>870</v>
      </c>
      <c r="F16" s="6">
        <v>880</v>
      </c>
      <c r="G16" s="6">
        <v>890</v>
      </c>
      <c r="H16" s="6">
        <v>900</v>
      </c>
      <c r="I16" s="6">
        <v>910</v>
      </c>
      <c r="J16" s="6">
        <v>920</v>
      </c>
      <c r="K16" s="6">
        <v>930</v>
      </c>
      <c r="L16" s="6">
        <v>940</v>
      </c>
      <c r="M16" s="6">
        <v>950</v>
      </c>
      <c r="N16" s="6">
        <v>960</v>
      </c>
      <c r="O16" s="6">
        <v>970</v>
      </c>
      <c r="P16" s="6">
        <v>980</v>
      </c>
      <c r="Q16" s="6">
        <v>990</v>
      </c>
      <c r="R16" s="6">
        <v>1000</v>
      </c>
      <c r="S16" s="6">
        <v>1010</v>
      </c>
      <c r="T16" s="6">
        <v>1020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7">
      <c r="A17" s="13" t="s">
        <v>0</v>
      </c>
      <c r="B17" s="9">
        <v>2.87E-2</v>
      </c>
      <c r="C17" s="9">
        <v>2.93E-2</v>
      </c>
      <c r="D17" s="9">
        <v>2.92E-2</v>
      </c>
      <c r="E17" s="9">
        <v>2.8799999999999999E-2</v>
      </c>
      <c r="F17" s="9">
        <v>2.92E-2</v>
      </c>
      <c r="G17" s="9">
        <v>2.8400000000000002E-2</v>
      </c>
      <c r="H17" s="9">
        <v>2.87E-2</v>
      </c>
      <c r="I17" s="9">
        <v>2.87E-2</v>
      </c>
      <c r="J17" s="9">
        <v>2.8799999999999999E-2</v>
      </c>
      <c r="K17" s="9">
        <v>2.87E-2</v>
      </c>
      <c r="L17" s="9">
        <v>2.8400000000000002E-2</v>
      </c>
      <c r="M17" s="9">
        <v>2.8899999999999999E-2</v>
      </c>
      <c r="N17" s="9">
        <v>2.9000000000000001E-2</v>
      </c>
      <c r="O17" s="9">
        <v>2.87E-2</v>
      </c>
      <c r="P17" s="9">
        <v>2.87E-2</v>
      </c>
      <c r="Q17" s="9">
        <v>2.8500000000000001E-2</v>
      </c>
      <c r="R17" s="9">
        <v>2.93E-2</v>
      </c>
      <c r="S17" s="9">
        <v>2.9100000000000001E-2</v>
      </c>
      <c r="T17" s="9">
        <v>2.8199999999999999E-2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7">
      <c r="A18" s="6"/>
      <c r="B18" s="6">
        <v>1030</v>
      </c>
      <c r="C18" s="6">
        <v>1040</v>
      </c>
      <c r="D18" s="6">
        <v>1050</v>
      </c>
      <c r="E18" s="6">
        <v>1060</v>
      </c>
      <c r="F18" s="6">
        <v>1070</v>
      </c>
      <c r="G18" s="6">
        <v>1080</v>
      </c>
      <c r="H18" s="6">
        <v>1090</v>
      </c>
      <c r="I18" s="6">
        <v>1100</v>
      </c>
      <c r="J18" s="6">
        <v>1110</v>
      </c>
      <c r="K18" s="6">
        <v>1120</v>
      </c>
      <c r="L18" s="6">
        <v>1130</v>
      </c>
      <c r="M18" s="6">
        <v>1140</v>
      </c>
      <c r="N18" s="6">
        <v>1150</v>
      </c>
      <c r="O18" s="6">
        <v>1160</v>
      </c>
      <c r="P18" s="6">
        <v>1170</v>
      </c>
      <c r="Q18" s="6">
        <v>1180</v>
      </c>
      <c r="R18" s="6">
        <v>1190</v>
      </c>
      <c r="S18" s="6">
        <v>1200</v>
      </c>
      <c r="T18" s="6">
        <v>1210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7">
      <c r="A19" s="4" t="s">
        <v>0</v>
      </c>
      <c r="B19" s="9">
        <v>2.8500000000000001E-2</v>
      </c>
      <c r="C19" s="9">
        <v>2.86E-2</v>
      </c>
      <c r="D19" s="9">
        <v>2.86E-2</v>
      </c>
      <c r="E19" s="9">
        <v>2.8899999999999999E-2</v>
      </c>
      <c r="F19" s="9">
        <v>2.87E-2</v>
      </c>
      <c r="G19" s="9">
        <v>2.8899999999999999E-2</v>
      </c>
      <c r="H19" s="9">
        <v>2.86E-2</v>
      </c>
      <c r="I19" s="9">
        <v>2.8799999999999999E-2</v>
      </c>
      <c r="J19" s="9">
        <v>2.8500000000000001E-2</v>
      </c>
      <c r="K19" s="9">
        <v>2.8400000000000002E-2</v>
      </c>
      <c r="L19" s="9">
        <v>2.8299999999999999E-2</v>
      </c>
      <c r="M19" s="9">
        <v>2.8500000000000001E-2</v>
      </c>
      <c r="N19" s="9">
        <v>2.87E-2</v>
      </c>
      <c r="O19" s="9">
        <v>2.8299999999999999E-2</v>
      </c>
      <c r="P19" s="9">
        <v>2.86E-2</v>
      </c>
      <c r="Q19" s="9">
        <v>2.7900000000000001E-2</v>
      </c>
      <c r="R19" s="9">
        <v>2.7900000000000001E-2</v>
      </c>
      <c r="S19" s="9">
        <v>2.92E-2</v>
      </c>
      <c r="T19" s="9">
        <v>2.8400000000000002E-2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7">
      <c r="A20" s="6"/>
      <c r="B20" s="6">
        <v>1220</v>
      </c>
      <c r="C20" s="6">
        <v>1230</v>
      </c>
      <c r="D20" s="6">
        <v>1240</v>
      </c>
      <c r="E20" s="6">
        <v>1250</v>
      </c>
      <c r="F20" s="6">
        <v>1260</v>
      </c>
      <c r="G20" s="6">
        <v>1270</v>
      </c>
      <c r="H20" s="6">
        <v>1280</v>
      </c>
      <c r="I20" s="6">
        <v>1290</v>
      </c>
      <c r="J20" s="6">
        <v>1300</v>
      </c>
      <c r="K20" s="6">
        <v>1310</v>
      </c>
      <c r="L20" s="6">
        <v>1320</v>
      </c>
      <c r="M20" s="6">
        <v>1330</v>
      </c>
      <c r="N20" s="6">
        <v>1340</v>
      </c>
      <c r="O20" s="6">
        <v>1350</v>
      </c>
      <c r="P20" s="6">
        <v>1360</v>
      </c>
      <c r="Q20" s="6">
        <v>1370</v>
      </c>
      <c r="R20" s="6">
        <v>1380</v>
      </c>
      <c r="S20" s="6">
        <v>1390</v>
      </c>
      <c r="T20" s="6">
        <v>1400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7">
      <c r="A21" s="12" t="s">
        <v>0</v>
      </c>
      <c r="B21" s="9">
        <v>2.8299999999999999E-2</v>
      </c>
      <c r="C21" s="9">
        <v>2.8400000000000002E-2</v>
      </c>
      <c r="D21" s="9">
        <v>2.86E-2</v>
      </c>
      <c r="E21" s="9">
        <v>2.81E-2</v>
      </c>
      <c r="F21" s="9">
        <v>2.8400000000000002E-2</v>
      </c>
      <c r="G21" s="9">
        <v>2.86E-2</v>
      </c>
      <c r="H21" s="9">
        <v>2.81E-2</v>
      </c>
      <c r="I21" s="9">
        <v>2.8400000000000002E-2</v>
      </c>
      <c r="J21" s="9">
        <v>2.8500000000000001E-2</v>
      </c>
      <c r="K21" s="9">
        <v>2.8199999999999999E-2</v>
      </c>
      <c r="L21" s="9">
        <v>2.8400000000000002E-2</v>
      </c>
      <c r="M21" s="9">
        <v>2.8000000000000001E-2</v>
      </c>
      <c r="N21" s="9">
        <v>2.76E-2</v>
      </c>
      <c r="O21" s="9">
        <v>2.8400000000000002E-2</v>
      </c>
      <c r="P21" s="9">
        <v>2.8199999999999999E-2</v>
      </c>
      <c r="Q21" s="9">
        <v>2.86E-2</v>
      </c>
      <c r="R21" s="9">
        <v>2.81E-2</v>
      </c>
      <c r="S21" s="9">
        <v>2.8199999999999999E-2</v>
      </c>
      <c r="T21" s="9">
        <v>2.8400000000000002E-2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7">
      <c r="A22" s="6"/>
      <c r="B22" s="6">
        <v>1410</v>
      </c>
      <c r="C22" s="6">
        <v>1420</v>
      </c>
      <c r="D22" s="6">
        <v>1430</v>
      </c>
      <c r="E22" s="6">
        <v>1440</v>
      </c>
      <c r="F22" s="6">
        <v>1450</v>
      </c>
      <c r="G22" s="6">
        <v>1460</v>
      </c>
      <c r="H22" s="6">
        <v>1470</v>
      </c>
      <c r="I22" s="6">
        <v>1480</v>
      </c>
      <c r="J22" s="6">
        <v>1490</v>
      </c>
      <c r="K22" s="6">
        <v>1500</v>
      </c>
      <c r="L22" s="6">
        <v>1510</v>
      </c>
      <c r="M22" s="6">
        <v>1520</v>
      </c>
      <c r="N22" s="6">
        <v>1530</v>
      </c>
      <c r="O22" s="6">
        <v>1540</v>
      </c>
      <c r="P22" s="6">
        <v>1550</v>
      </c>
      <c r="Q22" s="6">
        <v>1560</v>
      </c>
      <c r="R22" s="6">
        <v>1570</v>
      </c>
      <c r="S22" s="6">
        <v>1580</v>
      </c>
      <c r="T22" s="6">
        <v>1590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7">
      <c r="A23" s="4" t="s">
        <v>0</v>
      </c>
      <c r="B23" s="9">
        <v>2.87E-2</v>
      </c>
      <c r="C23" s="9">
        <v>2.8299999999999999E-2</v>
      </c>
      <c r="D23" s="9">
        <v>2.8500000000000001E-2</v>
      </c>
      <c r="E23" s="9">
        <v>2.8500000000000001E-2</v>
      </c>
      <c r="F23" s="9">
        <v>2.8199999999999999E-2</v>
      </c>
      <c r="G23" s="9">
        <v>2.8299999999999999E-2</v>
      </c>
      <c r="H23" s="9">
        <v>2.86E-2</v>
      </c>
      <c r="I23" s="9">
        <v>2.8400000000000002E-2</v>
      </c>
      <c r="J23" s="9">
        <v>2.7900000000000001E-2</v>
      </c>
      <c r="K23" s="9">
        <v>2.8199999999999999E-2</v>
      </c>
      <c r="L23" s="9">
        <v>2.81E-2</v>
      </c>
      <c r="M23" s="9">
        <v>2.81E-2</v>
      </c>
      <c r="N23" s="9">
        <v>2.8400000000000002E-2</v>
      </c>
      <c r="O23" s="9">
        <v>2.8400000000000002E-2</v>
      </c>
      <c r="P23" s="9">
        <v>2.8199999999999999E-2</v>
      </c>
      <c r="Q23" s="9">
        <v>2.86E-2</v>
      </c>
      <c r="R23" s="9">
        <v>2.87E-2</v>
      </c>
      <c r="S23" s="9">
        <v>2.8199999999999999E-2</v>
      </c>
      <c r="T23" s="9">
        <v>2.7900000000000001E-2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7">
      <c r="A24" s="6"/>
      <c r="B24" s="6">
        <v>1600</v>
      </c>
      <c r="C24" s="6">
        <v>1610</v>
      </c>
      <c r="D24" s="6">
        <v>1620</v>
      </c>
      <c r="E24" s="6">
        <v>1630</v>
      </c>
      <c r="F24" s="6">
        <v>1640</v>
      </c>
      <c r="G24" s="6">
        <v>1650</v>
      </c>
      <c r="H24" s="6">
        <v>1660</v>
      </c>
      <c r="I24" s="6">
        <v>1670</v>
      </c>
      <c r="J24" s="6">
        <v>1680</v>
      </c>
      <c r="K24" s="6">
        <v>1690</v>
      </c>
      <c r="L24" s="6">
        <v>1700</v>
      </c>
      <c r="M24" s="6">
        <v>1710</v>
      </c>
      <c r="N24" s="6">
        <v>1720</v>
      </c>
      <c r="O24" s="6">
        <v>1730</v>
      </c>
      <c r="P24" s="6">
        <v>1740</v>
      </c>
      <c r="Q24" s="6">
        <v>1750</v>
      </c>
      <c r="R24" s="6">
        <v>1760</v>
      </c>
      <c r="S24" s="6">
        <v>1770</v>
      </c>
      <c r="T24" s="6">
        <v>1780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7">
      <c r="A25" s="4" t="s">
        <v>0</v>
      </c>
      <c r="B25" s="11">
        <v>2.8199999999999999E-2</v>
      </c>
      <c r="C25" s="11">
        <v>2.7900000000000001E-2</v>
      </c>
      <c r="D25" s="11">
        <v>2.8500000000000001E-2</v>
      </c>
      <c r="E25" s="11">
        <v>2.8199999999999999E-2</v>
      </c>
      <c r="F25" s="11">
        <v>2.81E-2</v>
      </c>
      <c r="G25" s="11">
        <v>2.8299999999999999E-2</v>
      </c>
      <c r="H25" s="11">
        <v>2.8000000000000001E-2</v>
      </c>
      <c r="I25" s="11">
        <v>2.8400000000000002E-2</v>
      </c>
      <c r="J25" s="11">
        <v>2.8199999999999999E-2</v>
      </c>
      <c r="K25" s="11">
        <v>2.8199999999999999E-2</v>
      </c>
      <c r="L25" s="11">
        <v>2.8400000000000002E-2</v>
      </c>
      <c r="M25" s="11">
        <v>2.81E-2</v>
      </c>
      <c r="N25" s="11">
        <v>2.81E-2</v>
      </c>
      <c r="O25" s="11">
        <v>2.8500000000000001E-2</v>
      </c>
      <c r="P25" s="11">
        <v>2.81E-2</v>
      </c>
      <c r="Q25" s="11">
        <v>2.8000000000000001E-2</v>
      </c>
      <c r="R25" s="11">
        <v>2.81E-2</v>
      </c>
      <c r="S25" s="11">
        <v>2.7900000000000001E-2</v>
      </c>
      <c r="T25" s="11">
        <v>2.81E-2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7">
      <c r="A26" s="5"/>
      <c r="B26" s="6">
        <v>1790</v>
      </c>
      <c r="C26" s="6">
        <v>1800</v>
      </c>
      <c r="D26" s="6">
        <v>1810</v>
      </c>
      <c r="E26" s="6">
        <v>1820</v>
      </c>
      <c r="F26" s="6">
        <v>1830</v>
      </c>
      <c r="G26" s="6">
        <v>1840</v>
      </c>
      <c r="H26" s="6">
        <v>1850</v>
      </c>
      <c r="I26" s="6">
        <v>1860</v>
      </c>
      <c r="J26" s="6">
        <v>1870</v>
      </c>
      <c r="K26" s="6">
        <v>1880</v>
      </c>
      <c r="L26" s="6">
        <v>1890</v>
      </c>
      <c r="M26" s="6">
        <v>1900</v>
      </c>
      <c r="N26" s="6">
        <v>1910</v>
      </c>
      <c r="O26" s="6">
        <v>1920</v>
      </c>
      <c r="P26" s="6">
        <v>1930</v>
      </c>
      <c r="Q26" s="6">
        <v>1940</v>
      </c>
      <c r="R26" s="6">
        <v>1950</v>
      </c>
      <c r="S26" s="6">
        <v>1960</v>
      </c>
      <c r="T26" s="6">
        <v>1961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s="16" customFormat="1" x14ac:dyDescent="0.7">
      <c r="A27" s="14" t="s">
        <v>0</v>
      </c>
      <c r="B27" s="17">
        <v>2.8000000000000001E-2</v>
      </c>
      <c r="C27" s="17">
        <v>2.8299999999999999E-2</v>
      </c>
      <c r="D27" s="17">
        <v>2.8500000000000001E-2</v>
      </c>
      <c r="E27" s="17">
        <v>2.8500000000000001E-2</v>
      </c>
      <c r="F27" s="17">
        <v>2.8000000000000001E-2</v>
      </c>
      <c r="G27" s="17">
        <v>2.8000000000000001E-2</v>
      </c>
      <c r="H27" s="17">
        <v>2.8000000000000001E-2</v>
      </c>
      <c r="I27" s="17">
        <v>2.8000000000000001E-2</v>
      </c>
      <c r="J27" s="17">
        <v>2.81E-2</v>
      </c>
      <c r="K27" s="17">
        <v>2.8299999999999999E-2</v>
      </c>
      <c r="L27" s="17">
        <v>2.7900000000000001E-2</v>
      </c>
      <c r="M27" s="17">
        <v>2.8299999999999999E-2</v>
      </c>
      <c r="N27" s="17">
        <v>2.8500000000000001E-2</v>
      </c>
      <c r="O27" s="17">
        <v>2.8199999999999999E-2</v>
      </c>
      <c r="P27" s="17">
        <v>2.7699999999999999E-2</v>
      </c>
      <c r="Q27" s="17">
        <v>2.8000000000000001E-2</v>
      </c>
      <c r="R27" s="17">
        <v>2.8500000000000001E-2</v>
      </c>
      <c r="S27" s="17">
        <v>2.8299999999999999E-2</v>
      </c>
      <c r="T27" s="17">
        <v>2.8000000000000001E-2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</row>
    <row r="28" spans="1:55" x14ac:dyDescent="0.7">
      <c r="A28" s="6"/>
      <c r="B28" s="6">
        <v>1965</v>
      </c>
      <c r="C28" s="6">
        <v>1970</v>
      </c>
      <c r="D28" s="6">
        <v>1984</v>
      </c>
      <c r="E28" s="6">
        <v>1985</v>
      </c>
      <c r="F28" s="6">
        <v>1986</v>
      </c>
      <c r="G28" s="6">
        <v>1987</v>
      </c>
      <c r="H28" s="6">
        <v>1988</v>
      </c>
      <c r="I28" s="6">
        <v>1989</v>
      </c>
      <c r="J28" s="6">
        <v>1990</v>
      </c>
      <c r="K28" s="6">
        <v>1991</v>
      </c>
      <c r="L28" s="6">
        <v>1992</v>
      </c>
      <c r="M28" s="6">
        <v>1993</v>
      </c>
      <c r="N28" s="6">
        <v>1994</v>
      </c>
      <c r="O28" s="6">
        <v>1995</v>
      </c>
      <c r="P28" s="6">
        <v>1996</v>
      </c>
      <c r="Q28" s="6">
        <v>1997</v>
      </c>
      <c r="R28" s="6">
        <v>1998</v>
      </c>
      <c r="S28" s="6">
        <v>1999</v>
      </c>
      <c r="T28" s="6">
        <v>2000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7">
      <c r="A29" s="4" t="s">
        <v>0</v>
      </c>
      <c r="B29" s="9">
        <v>2.7799999999999998E-2</v>
      </c>
      <c r="C29" s="9">
        <v>2.8299999999999999E-2</v>
      </c>
      <c r="D29" s="9">
        <v>2.8400000000000002E-2</v>
      </c>
      <c r="E29" s="9">
        <v>2.8400000000000002E-2</v>
      </c>
      <c r="F29" s="9">
        <v>2.8400000000000002E-2</v>
      </c>
      <c r="G29" s="9">
        <v>2.7699999999999999E-2</v>
      </c>
      <c r="H29" s="9">
        <v>2.8400000000000002E-2</v>
      </c>
      <c r="I29" s="9">
        <v>2.86E-2</v>
      </c>
      <c r="J29" s="9">
        <v>2.81E-2</v>
      </c>
      <c r="K29" s="9">
        <v>2.7799999999999998E-2</v>
      </c>
      <c r="L29" s="9">
        <v>2.81E-2</v>
      </c>
      <c r="M29" s="9">
        <v>2.8000000000000001E-2</v>
      </c>
      <c r="N29" s="9">
        <v>2.8299999999999999E-2</v>
      </c>
      <c r="O29" s="9">
        <v>2.81E-2</v>
      </c>
      <c r="P29" s="9">
        <v>2.8000000000000001E-2</v>
      </c>
      <c r="Q29" s="9">
        <v>2.8000000000000001E-2</v>
      </c>
      <c r="R29" s="9">
        <v>2.7900000000000001E-2</v>
      </c>
      <c r="S29" s="9">
        <v>2.7799999999999998E-2</v>
      </c>
      <c r="T29" s="9">
        <v>2.8500000000000001E-2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1" spans="1:55" x14ac:dyDescent="0.7">
      <c r="B31" t="s">
        <v>1</v>
      </c>
    </row>
    <row r="32" spans="1:55" x14ac:dyDescent="0.7">
      <c r="A32" s="18"/>
      <c r="B32" s="6">
        <v>1</v>
      </c>
      <c r="C32" s="6">
        <v>2</v>
      </c>
      <c r="D32" s="6">
        <v>3</v>
      </c>
      <c r="E32" s="6">
        <v>4</v>
      </c>
      <c r="F32" s="6">
        <v>5</v>
      </c>
      <c r="G32" s="6">
        <v>6</v>
      </c>
      <c r="H32" s="6">
        <v>7</v>
      </c>
      <c r="I32" s="6">
        <v>8</v>
      </c>
      <c r="J32" s="6">
        <v>9</v>
      </c>
      <c r="K32" s="6">
        <v>10</v>
      </c>
      <c r="L32" s="6">
        <v>11</v>
      </c>
      <c r="M32" s="6">
        <v>12</v>
      </c>
      <c r="N32" s="6">
        <v>13</v>
      </c>
      <c r="O32" s="6">
        <v>14</v>
      </c>
      <c r="P32" s="6">
        <v>15</v>
      </c>
      <c r="Q32" s="6">
        <v>16</v>
      </c>
      <c r="R32" s="6">
        <v>17</v>
      </c>
      <c r="S32" s="6">
        <v>18</v>
      </c>
      <c r="T32" s="6">
        <v>19</v>
      </c>
      <c r="U32" s="6">
        <v>20</v>
      </c>
    </row>
    <row r="33" spans="1:23" x14ac:dyDescent="0.7">
      <c r="A33" s="18" t="s">
        <v>0</v>
      </c>
      <c r="B33" s="9">
        <v>0.22800000000000001</v>
      </c>
      <c r="C33" s="9">
        <v>0.192</v>
      </c>
      <c r="D33" s="9">
        <v>0.18099999999999999</v>
      </c>
      <c r="E33" s="9">
        <v>0.16400000000000001</v>
      </c>
      <c r="F33" s="9">
        <v>0.152</v>
      </c>
      <c r="G33" s="9">
        <v>0.14099999999999999</v>
      </c>
      <c r="H33" s="9">
        <v>0.128</v>
      </c>
      <c r="I33" s="9">
        <v>0.114</v>
      </c>
      <c r="J33" s="9">
        <v>0.10299999999999999</v>
      </c>
      <c r="K33" s="9">
        <v>9.5100000000000004E-2</v>
      </c>
      <c r="L33" s="9">
        <v>8.8999999999999996E-2</v>
      </c>
      <c r="M33" s="9">
        <v>8.5000000000000006E-2</v>
      </c>
      <c r="N33" s="9">
        <v>8.09E-2</v>
      </c>
      <c r="O33" s="9">
        <v>7.7799999999999994E-2</v>
      </c>
      <c r="P33" s="9">
        <v>7.4899999999999994E-2</v>
      </c>
      <c r="Q33" s="9">
        <v>7.2400000000000006E-2</v>
      </c>
      <c r="R33" s="9">
        <v>7.1099999999999997E-2</v>
      </c>
      <c r="S33" s="9">
        <v>6.9699999999999998E-2</v>
      </c>
      <c r="T33" s="9">
        <v>6.88E-2</v>
      </c>
      <c r="U33" s="9">
        <v>6.7699999999999996E-2</v>
      </c>
      <c r="W33" t="s">
        <v>4</v>
      </c>
    </row>
    <row r="34" spans="1:23" x14ac:dyDescent="0.7">
      <c r="A34" s="18"/>
      <c r="B34" s="6">
        <v>21</v>
      </c>
      <c r="C34" s="6">
        <v>22</v>
      </c>
      <c r="D34" s="6">
        <v>23</v>
      </c>
      <c r="E34" s="6">
        <v>24</v>
      </c>
      <c r="F34" s="6">
        <v>25</v>
      </c>
      <c r="G34" s="6">
        <v>26</v>
      </c>
      <c r="H34" s="6">
        <v>27</v>
      </c>
      <c r="I34" s="6">
        <v>28</v>
      </c>
      <c r="J34" s="6">
        <v>29</v>
      </c>
      <c r="K34" s="6">
        <v>30</v>
      </c>
      <c r="L34" s="6">
        <v>31</v>
      </c>
      <c r="M34" s="6">
        <v>32</v>
      </c>
      <c r="N34" s="6">
        <v>33</v>
      </c>
      <c r="O34" s="6">
        <v>34</v>
      </c>
      <c r="P34" s="6">
        <v>35</v>
      </c>
      <c r="Q34" s="6">
        <v>36</v>
      </c>
      <c r="R34" s="6">
        <v>37</v>
      </c>
      <c r="S34" s="6">
        <v>38</v>
      </c>
      <c r="T34" s="6">
        <v>39</v>
      </c>
      <c r="U34" s="6">
        <v>40</v>
      </c>
    </row>
    <row r="35" spans="1:23" x14ac:dyDescent="0.7">
      <c r="A35" s="18" t="s">
        <v>0</v>
      </c>
      <c r="B35" s="9">
        <v>6.6699999999999995E-2</v>
      </c>
      <c r="C35" s="9">
        <v>6.6199999999999995E-2</v>
      </c>
      <c r="D35" s="9">
        <v>6.5799999999999997E-2</v>
      </c>
      <c r="E35" s="9">
        <v>6.5299999999999997E-2</v>
      </c>
      <c r="F35" s="9">
        <v>6.4600000000000005E-2</v>
      </c>
      <c r="G35" s="9">
        <v>6.4000000000000001E-2</v>
      </c>
      <c r="H35" s="9">
        <v>6.4500000000000002E-2</v>
      </c>
      <c r="I35" s="9">
        <v>6.4100000000000004E-2</v>
      </c>
      <c r="J35" s="9">
        <v>6.3299999999999995E-2</v>
      </c>
      <c r="K35" s="9">
        <v>6.3399999999999998E-2</v>
      </c>
      <c r="L35" s="9">
        <v>6.2799999999999995E-2</v>
      </c>
      <c r="M35" s="9">
        <v>6.25E-2</v>
      </c>
      <c r="N35" s="9">
        <v>6.2700000000000006E-2</v>
      </c>
      <c r="O35" s="9">
        <v>6.2399999999999997E-2</v>
      </c>
      <c r="P35" s="9">
        <v>6.2300000000000001E-2</v>
      </c>
      <c r="Q35" s="9">
        <v>6.2E-2</v>
      </c>
      <c r="R35" s="9">
        <v>6.2199999999999998E-2</v>
      </c>
      <c r="S35" s="9">
        <v>6.2100000000000002E-2</v>
      </c>
      <c r="T35" s="9">
        <v>6.25E-2</v>
      </c>
      <c r="U35" s="9">
        <v>6.1800000000000001E-2</v>
      </c>
    </row>
    <row r="36" spans="1:23" x14ac:dyDescent="0.7">
      <c r="A36" s="18"/>
      <c r="B36" s="6">
        <v>41</v>
      </c>
      <c r="C36" s="6">
        <v>42</v>
      </c>
      <c r="D36" s="6">
        <v>43</v>
      </c>
      <c r="E36" s="6">
        <v>44</v>
      </c>
      <c r="F36" s="6">
        <v>45</v>
      </c>
      <c r="G36" s="6">
        <v>46</v>
      </c>
      <c r="H36" s="6">
        <v>47</v>
      </c>
      <c r="I36" s="6">
        <v>48</v>
      </c>
      <c r="J36" s="6">
        <v>49</v>
      </c>
      <c r="K36" s="6">
        <v>50</v>
      </c>
      <c r="L36" s="6">
        <v>51</v>
      </c>
      <c r="M36" s="6">
        <v>52</v>
      </c>
      <c r="N36" s="6">
        <v>53</v>
      </c>
      <c r="O36" s="6">
        <v>54</v>
      </c>
      <c r="P36" s="6">
        <v>55</v>
      </c>
      <c r="Q36" s="6">
        <v>56</v>
      </c>
      <c r="R36" s="6">
        <v>57</v>
      </c>
      <c r="S36" s="6">
        <v>58</v>
      </c>
      <c r="T36" s="6">
        <v>59</v>
      </c>
      <c r="U36" s="6">
        <v>60</v>
      </c>
    </row>
    <row r="37" spans="1:23" x14ac:dyDescent="0.7">
      <c r="A37" s="18" t="s">
        <v>0</v>
      </c>
      <c r="B37" s="9">
        <v>6.1899999999999997E-2</v>
      </c>
      <c r="C37" s="9">
        <v>6.1199999999999997E-2</v>
      </c>
      <c r="D37" s="9">
        <v>6.1800000000000001E-2</v>
      </c>
      <c r="E37" s="9">
        <v>6.1600000000000002E-2</v>
      </c>
      <c r="F37" s="9">
        <v>6.13E-2</v>
      </c>
      <c r="G37" s="9">
        <v>6.0999999999999999E-2</v>
      </c>
      <c r="H37" s="9">
        <v>6.1600000000000002E-2</v>
      </c>
      <c r="I37" s="9">
        <v>6.0600000000000001E-2</v>
      </c>
      <c r="J37" s="9">
        <v>6.1100000000000002E-2</v>
      </c>
      <c r="K37" s="9">
        <v>6.0900000000000003E-2</v>
      </c>
      <c r="L37" s="9">
        <v>6.0699999999999997E-2</v>
      </c>
      <c r="M37" s="9">
        <v>6.1100000000000002E-2</v>
      </c>
      <c r="N37" s="9">
        <v>6.0600000000000001E-2</v>
      </c>
      <c r="O37" s="9">
        <v>6.0499999999999998E-2</v>
      </c>
      <c r="P37" s="9">
        <v>6.0499999999999998E-2</v>
      </c>
      <c r="Q37" s="9">
        <v>6.0600000000000001E-2</v>
      </c>
      <c r="R37" s="9">
        <v>6.0699999999999997E-2</v>
      </c>
      <c r="S37" s="9">
        <v>6.0600000000000001E-2</v>
      </c>
      <c r="T37" s="9">
        <v>6.0600000000000001E-2</v>
      </c>
      <c r="U37" s="9">
        <v>6.0499999999999998E-2</v>
      </c>
    </row>
    <row r="38" spans="1:23" x14ac:dyDescent="0.7">
      <c r="A38" s="18"/>
      <c r="B38" s="6">
        <v>61</v>
      </c>
      <c r="C38" s="6">
        <v>62</v>
      </c>
      <c r="D38" s="6">
        <v>63</v>
      </c>
      <c r="E38" s="6">
        <v>64</v>
      </c>
      <c r="F38" s="6">
        <v>65</v>
      </c>
      <c r="G38" s="6">
        <v>66</v>
      </c>
      <c r="H38" s="6">
        <v>67</v>
      </c>
      <c r="I38" s="6">
        <v>68</v>
      </c>
      <c r="J38" s="6">
        <v>69</v>
      </c>
      <c r="K38" s="6">
        <v>70</v>
      </c>
      <c r="L38" s="6">
        <v>71</v>
      </c>
      <c r="M38" s="6">
        <v>72</v>
      </c>
      <c r="N38" s="6">
        <v>73</v>
      </c>
      <c r="O38" s="6">
        <v>74</v>
      </c>
      <c r="P38" s="6">
        <v>75</v>
      </c>
      <c r="Q38" s="6">
        <v>76</v>
      </c>
      <c r="R38" s="6">
        <v>77</v>
      </c>
      <c r="S38" s="6">
        <v>78</v>
      </c>
      <c r="T38" s="6">
        <v>79</v>
      </c>
      <c r="U38" s="6">
        <v>80</v>
      </c>
    </row>
    <row r="39" spans="1:23" x14ac:dyDescent="0.7">
      <c r="A39" s="18" t="s">
        <v>0</v>
      </c>
      <c r="B39" s="9">
        <v>0.06</v>
      </c>
      <c r="C39" s="9">
        <v>6.0400000000000002E-2</v>
      </c>
      <c r="D39" s="9">
        <v>6.0400000000000002E-2</v>
      </c>
      <c r="E39" s="9">
        <v>6.0100000000000001E-2</v>
      </c>
      <c r="F39" s="9">
        <v>6.0299999999999999E-2</v>
      </c>
      <c r="G39" s="9">
        <v>6.0199999999999997E-2</v>
      </c>
      <c r="H39" s="9">
        <v>6.0100000000000001E-2</v>
      </c>
      <c r="I39" s="9">
        <v>5.9700000000000003E-2</v>
      </c>
      <c r="J39" s="9">
        <v>5.9799999999999999E-2</v>
      </c>
      <c r="K39" s="9">
        <v>5.9799999999999999E-2</v>
      </c>
      <c r="L39" s="9">
        <v>5.9299999999999999E-2</v>
      </c>
      <c r="M39" s="9">
        <v>5.9200000000000003E-2</v>
      </c>
      <c r="N39" s="9">
        <v>5.9499999999999997E-2</v>
      </c>
      <c r="O39" s="9">
        <v>5.9299999999999999E-2</v>
      </c>
      <c r="P39" s="9">
        <v>5.91E-2</v>
      </c>
      <c r="Q39" s="9">
        <v>5.8799999999999998E-2</v>
      </c>
      <c r="R39" s="9">
        <v>5.9200000000000003E-2</v>
      </c>
      <c r="S39" s="9">
        <v>5.8700000000000002E-2</v>
      </c>
      <c r="T39" s="9">
        <v>5.9200000000000003E-2</v>
      </c>
      <c r="U39" s="9">
        <v>5.8500000000000003E-2</v>
      </c>
    </row>
    <row r="40" spans="1:23" x14ac:dyDescent="0.7">
      <c r="A40" s="18"/>
      <c r="B40" s="6">
        <v>81</v>
      </c>
      <c r="C40" s="6">
        <v>82</v>
      </c>
      <c r="D40" s="6">
        <v>83</v>
      </c>
      <c r="E40" s="6">
        <v>84</v>
      </c>
      <c r="F40" s="6">
        <v>85</v>
      </c>
      <c r="G40" s="6">
        <v>86</v>
      </c>
      <c r="H40" s="6">
        <v>87</v>
      </c>
      <c r="I40" s="6">
        <v>88</v>
      </c>
      <c r="J40" s="6">
        <v>89</v>
      </c>
      <c r="K40" s="6">
        <v>90</v>
      </c>
      <c r="L40" s="6">
        <v>91</v>
      </c>
      <c r="M40" s="6">
        <v>92</v>
      </c>
      <c r="N40" s="6">
        <v>93</v>
      </c>
      <c r="O40" s="6">
        <v>94</v>
      </c>
      <c r="P40" s="6">
        <v>95</v>
      </c>
      <c r="Q40" s="6">
        <v>96</v>
      </c>
      <c r="R40" s="6">
        <v>97</v>
      </c>
      <c r="S40" s="6">
        <v>98</v>
      </c>
      <c r="T40" s="6">
        <v>99</v>
      </c>
      <c r="U40" s="6">
        <v>100</v>
      </c>
    </row>
    <row r="41" spans="1:23" x14ac:dyDescent="0.7">
      <c r="A41" s="22" t="s">
        <v>0</v>
      </c>
      <c r="B41" s="23">
        <v>5.8900000000000001E-2</v>
      </c>
      <c r="C41" s="24">
        <v>5.8799999999999998E-2</v>
      </c>
      <c r="D41" s="24">
        <v>5.8000000000000003E-2</v>
      </c>
      <c r="E41" s="24">
        <v>5.8500000000000003E-2</v>
      </c>
      <c r="F41" s="24">
        <v>5.8099999999999999E-2</v>
      </c>
      <c r="G41" s="24">
        <v>5.8500000000000003E-2</v>
      </c>
      <c r="H41" s="24">
        <v>5.8500000000000003E-2</v>
      </c>
      <c r="I41" s="24">
        <v>5.8500000000000003E-2</v>
      </c>
      <c r="J41" s="24">
        <v>5.8500000000000003E-2</v>
      </c>
      <c r="K41" s="24">
        <v>5.8299999999999998E-2</v>
      </c>
      <c r="L41" s="24">
        <v>5.8000000000000003E-2</v>
      </c>
      <c r="M41" s="24">
        <v>5.8500000000000003E-2</v>
      </c>
      <c r="N41" s="24">
        <v>5.8000000000000003E-2</v>
      </c>
      <c r="O41" s="24">
        <v>5.8299999999999998E-2</v>
      </c>
      <c r="P41" s="24">
        <v>5.7599999999999998E-2</v>
      </c>
      <c r="Q41" s="24">
        <v>5.79E-2</v>
      </c>
      <c r="R41" s="24">
        <v>5.7700000000000001E-2</v>
      </c>
      <c r="S41" s="24">
        <v>5.7500000000000002E-2</v>
      </c>
      <c r="T41" s="24">
        <v>5.7799999999999997E-2</v>
      </c>
      <c r="U41" s="24">
        <v>5.7799999999999997E-2</v>
      </c>
    </row>
    <row r="45" spans="1:23" x14ac:dyDescent="0.7">
      <c r="B45" t="s">
        <v>3</v>
      </c>
      <c r="J45" t="s">
        <v>2</v>
      </c>
    </row>
    <row r="46" spans="1:23" x14ac:dyDescent="0.7">
      <c r="A46" s="6"/>
      <c r="B46" s="6">
        <v>1</v>
      </c>
      <c r="C46" s="6">
        <v>2</v>
      </c>
      <c r="D46" s="6">
        <v>3</v>
      </c>
      <c r="E46" s="6">
        <v>4</v>
      </c>
      <c r="F46" s="6">
        <v>5</v>
      </c>
      <c r="G46" s="6">
        <v>6</v>
      </c>
      <c r="H46" s="6">
        <v>7</v>
      </c>
      <c r="I46" s="6">
        <v>8</v>
      </c>
      <c r="J46" s="6">
        <v>9</v>
      </c>
      <c r="K46" s="6">
        <v>10</v>
      </c>
      <c r="L46" s="6">
        <v>11</v>
      </c>
      <c r="M46" s="6">
        <v>12</v>
      </c>
      <c r="N46" s="6">
        <v>13</v>
      </c>
      <c r="O46" s="6">
        <v>14</v>
      </c>
      <c r="P46" s="6">
        <v>15</v>
      </c>
      <c r="Q46" s="6">
        <v>16</v>
      </c>
      <c r="R46" s="6">
        <v>17</v>
      </c>
      <c r="S46" s="6">
        <v>18</v>
      </c>
      <c r="T46" s="6">
        <v>19</v>
      </c>
      <c r="U46" s="6">
        <v>20</v>
      </c>
    </row>
    <row r="47" spans="1:23" x14ac:dyDescent="0.7">
      <c r="A47" s="4" t="s">
        <v>0</v>
      </c>
      <c r="B47" s="9">
        <v>0.219</v>
      </c>
      <c r="C47" s="9">
        <v>0.16400000000000001</v>
      </c>
      <c r="D47" s="9">
        <v>0.14000000000000001</v>
      </c>
      <c r="E47" s="9">
        <v>0.126</v>
      </c>
      <c r="F47" s="9">
        <v>0.11700000000000001</v>
      </c>
      <c r="G47" s="9">
        <v>0.109</v>
      </c>
      <c r="H47" s="9">
        <v>0.10199999999999999</v>
      </c>
      <c r="I47" s="9">
        <v>9.4899999999999998E-2</v>
      </c>
      <c r="J47" s="9">
        <v>8.7900000000000006E-2</v>
      </c>
      <c r="K47" s="9">
        <v>8.2500000000000004E-2</v>
      </c>
      <c r="L47" s="9">
        <v>7.7399999999999997E-2</v>
      </c>
      <c r="M47" s="9">
        <v>7.2999999999999995E-2</v>
      </c>
      <c r="N47" s="9">
        <v>6.9400000000000003E-2</v>
      </c>
      <c r="O47" s="9">
        <v>6.5799999999999997E-2</v>
      </c>
      <c r="P47" s="9">
        <v>6.2399999999999997E-2</v>
      </c>
      <c r="Q47" s="9">
        <v>5.91E-2</v>
      </c>
      <c r="R47" s="9">
        <v>5.67E-2</v>
      </c>
      <c r="S47" s="9">
        <v>5.4100000000000002E-2</v>
      </c>
      <c r="T47" s="9">
        <v>5.16E-2</v>
      </c>
      <c r="U47" s="9">
        <v>4.8800000000000003E-2</v>
      </c>
    </row>
    <row r="48" spans="1:23" x14ac:dyDescent="0.7">
      <c r="A48" s="19"/>
      <c r="B48" s="6">
        <v>21</v>
      </c>
      <c r="C48" s="6">
        <v>22</v>
      </c>
      <c r="D48" s="6">
        <v>23</v>
      </c>
      <c r="E48" s="6">
        <v>24</v>
      </c>
      <c r="F48" s="6">
        <v>25</v>
      </c>
      <c r="G48" s="6">
        <v>26</v>
      </c>
      <c r="H48" s="6">
        <v>27</v>
      </c>
      <c r="I48" s="6">
        <v>28</v>
      </c>
      <c r="J48" s="6">
        <v>29</v>
      </c>
      <c r="K48" s="6">
        <v>30</v>
      </c>
      <c r="L48" s="6">
        <v>31</v>
      </c>
      <c r="M48" s="6">
        <v>32</v>
      </c>
      <c r="N48" s="6">
        <v>33</v>
      </c>
      <c r="O48" s="6">
        <v>34</v>
      </c>
      <c r="P48" s="6">
        <v>35</v>
      </c>
      <c r="Q48" s="6">
        <v>36</v>
      </c>
      <c r="R48" s="6">
        <v>37</v>
      </c>
      <c r="S48" s="6">
        <v>38</v>
      </c>
      <c r="T48" s="6">
        <v>39</v>
      </c>
      <c r="U48" s="6">
        <v>40</v>
      </c>
    </row>
    <row r="49" spans="1:21" x14ac:dyDescent="0.7">
      <c r="A49" s="20" t="s">
        <v>0</v>
      </c>
      <c r="B49" s="9">
        <v>4.6399999999999997E-2</v>
      </c>
      <c r="C49" s="9">
        <v>4.58E-2</v>
      </c>
      <c r="D49" s="9">
        <v>4.4200000000000003E-2</v>
      </c>
      <c r="E49" s="1">
        <v>4.3900000000000002E-2</v>
      </c>
      <c r="F49" s="1">
        <v>4.2700000000000002E-2</v>
      </c>
      <c r="G49" s="1">
        <v>4.1500000000000002E-2</v>
      </c>
      <c r="H49" s="1">
        <v>4.1399999999999999E-2</v>
      </c>
      <c r="I49" s="1">
        <v>4.1099999999999998E-2</v>
      </c>
      <c r="J49" s="1">
        <v>4.0300000000000002E-2</v>
      </c>
      <c r="K49" s="1">
        <v>4.0399999999999998E-2</v>
      </c>
      <c r="L49" s="1">
        <v>3.9600000000000003E-2</v>
      </c>
      <c r="M49" s="1">
        <v>3.9300000000000002E-2</v>
      </c>
      <c r="N49" s="9">
        <v>3.8899999999999997E-2</v>
      </c>
      <c r="O49" s="1">
        <v>3.8699999999999998E-2</v>
      </c>
      <c r="P49" s="1">
        <v>3.85E-2</v>
      </c>
      <c r="Q49" s="1">
        <v>3.7499999999999999E-2</v>
      </c>
      <c r="R49" s="1">
        <v>3.8199999999999998E-2</v>
      </c>
      <c r="S49" s="9">
        <v>3.78E-2</v>
      </c>
      <c r="T49" s="1">
        <v>3.8100000000000002E-2</v>
      </c>
      <c r="U49" s="1">
        <v>3.73E-2</v>
      </c>
    </row>
    <row r="50" spans="1:21" x14ac:dyDescent="0.7">
      <c r="B50" s="6">
        <v>41</v>
      </c>
      <c r="C50" s="6">
        <v>42</v>
      </c>
      <c r="D50" s="6">
        <v>43</v>
      </c>
      <c r="E50" s="6">
        <v>44</v>
      </c>
      <c r="F50" s="6">
        <v>45</v>
      </c>
      <c r="G50" s="6">
        <v>46</v>
      </c>
      <c r="H50" s="6">
        <v>47</v>
      </c>
      <c r="I50" s="6">
        <v>48</v>
      </c>
      <c r="J50" s="6">
        <v>49</v>
      </c>
      <c r="K50" s="6">
        <v>50</v>
      </c>
      <c r="L50" s="6">
        <v>51</v>
      </c>
      <c r="M50" s="6">
        <v>52</v>
      </c>
      <c r="N50" s="6">
        <v>53</v>
      </c>
      <c r="O50" s="6">
        <v>54</v>
      </c>
      <c r="P50" s="6">
        <v>55</v>
      </c>
      <c r="Q50" s="6">
        <v>56</v>
      </c>
      <c r="R50" s="6">
        <v>57</v>
      </c>
      <c r="S50" s="6">
        <v>58</v>
      </c>
      <c r="T50" s="6">
        <v>59</v>
      </c>
      <c r="U50" s="6">
        <v>60</v>
      </c>
    </row>
    <row r="51" spans="1:21" x14ac:dyDescent="0.7">
      <c r="B51" s="1">
        <v>3.7699999999999997E-2</v>
      </c>
      <c r="C51" s="1">
        <v>3.6600000000000001E-2</v>
      </c>
      <c r="D51" s="9">
        <v>3.6999999999999998E-2</v>
      </c>
      <c r="E51" s="1">
        <v>3.7600000000000001E-2</v>
      </c>
      <c r="F51" s="1">
        <v>3.6499999999999998E-2</v>
      </c>
      <c r="G51" s="1">
        <v>3.5900000000000001E-2</v>
      </c>
      <c r="H51" s="1">
        <v>3.6700000000000003E-2</v>
      </c>
      <c r="I51" s="9">
        <v>3.5700000000000003E-2</v>
      </c>
      <c r="J51" s="1">
        <v>3.5999999999999997E-2</v>
      </c>
      <c r="K51" s="1">
        <v>3.5900000000000001E-2</v>
      </c>
      <c r="L51" s="1">
        <v>3.5999999999999997E-2</v>
      </c>
      <c r="M51" s="1">
        <v>3.5499999999999997E-2</v>
      </c>
      <c r="N51" s="9">
        <v>3.5700000000000003E-2</v>
      </c>
      <c r="O51" s="1">
        <v>3.5200000000000002E-2</v>
      </c>
      <c r="P51" s="1">
        <v>3.5200000000000002E-2</v>
      </c>
      <c r="Q51" s="9">
        <v>3.49E-2</v>
      </c>
      <c r="R51" s="1">
        <v>3.5400000000000001E-2</v>
      </c>
      <c r="S51" s="9">
        <v>3.49E-2</v>
      </c>
      <c r="T51" s="1">
        <v>3.49E-2</v>
      </c>
      <c r="U51" s="1">
        <v>3.5499999999999997E-2</v>
      </c>
    </row>
    <row r="52" spans="1:21" x14ac:dyDescent="0.7">
      <c r="B52" s="6">
        <v>61</v>
      </c>
      <c r="C52" s="6">
        <v>62</v>
      </c>
      <c r="D52" s="6">
        <v>63</v>
      </c>
      <c r="E52" s="6">
        <v>64</v>
      </c>
      <c r="F52" s="6">
        <v>65</v>
      </c>
      <c r="G52" s="6">
        <v>66</v>
      </c>
      <c r="H52" s="6">
        <v>67</v>
      </c>
      <c r="I52" s="6">
        <v>68</v>
      </c>
      <c r="J52" s="6">
        <v>69</v>
      </c>
      <c r="K52" s="6">
        <v>70</v>
      </c>
      <c r="L52" s="6">
        <v>71</v>
      </c>
      <c r="M52" s="6">
        <v>72</v>
      </c>
      <c r="N52" s="6">
        <v>73</v>
      </c>
      <c r="O52" s="6">
        <v>74</v>
      </c>
      <c r="P52" s="6">
        <v>75</v>
      </c>
      <c r="Q52" s="6">
        <v>76</v>
      </c>
      <c r="R52" s="6">
        <v>77</v>
      </c>
      <c r="S52" s="6">
        <v>78</v>
      </c>
      <c r="T52" s="6">
        <v>79</v>
      </c>
      <c r="U52" s="6">
        <v>80</v>
      </c>
    </row>
    <row r="53" spans="1:21" x14ac:dyDescent="0.7">
      <c r="B53" s="1">
        <v>3.49E-2</v>
      </c>
      <c r="C53" s="1">
        <v>3.5200000000000002E-2</v>
      </c>
      <c r="D53" s="9">
        <v>3.4799999999999998E-2</v>
      </c>
      <c r="E53" s="9">
        <v>3.4500000000000003E-2</v>
      </c>
      <c r="F53" s="1">
        <v>3.49E-2</v>
      </c>
      <c r="G53" s="1">
        <v>3.4299999999999997E-2</v>
      </c>
      <c r="H53" s="9">
        <v>3.4500000000000003E-2</v>
      </c>
      <c r="I53" s="9">
        <v>3.4500000000000003E-2</v>
      </c>
      <c r="J53" s="1">
        <v>3.4000000000000002E-2</v>
      </c>
      <c r="K53" s="1">
        <v>3.4099999999999998E-2</v>
      </c>
      <c r="L53" s="1">
        <v>3.4000000000000002E-2</v>
      </c>
      <c r="M53" s="1">
        <v>3.4000000000000002E-2</v>
      </c>
      <c r="N53" s="9">
        <v>3.3799999999999997E-2</v>
      </c>
      <c r="O53" s="1">
        <v>3.4000000000000002E-2</v>
      </c>
      <c r="P53" s="1">
        <v>3.3599999999999998E-2</v>
      </c>
      <c r="Q53" s="1">
        <v>3.3599999999999998E-2</v>
      </c>
      <c r="R53" s="1">
        <v>3.3599999999999998E-2</v>
      </c>
      <c r="S53" s="9">
        <v>3.4099999999999998E-2</v>
      </c>
      <c r="T53" s="1">
        <v>3.4000000000000002E-2</v>
      </c>
      <c r="U53" s="1">
        <v>3.4200000000000001E-2</v>
      </c>
    </row>
    <row r="54" spans="1:21" x14ac:dyDescent="0.7">
      <c r="B54" s="6">
        <v>81</v>
      </c>
      <c r="C54" s="6">
        <v>82</v>
      </c>
      <c r="D54" s="6">
        <v>83</v>
      </c>
      <c r="E54" s="6">
        <v>84</v>
      </c>
      <c r="F54" s="6">
        <v>85</v>
      </c>
      <c r="G54" s="6">
        <v>86</v>
      </c>
      <c r="H54" s="6">
        <v>87</v>
      </c>
      <c r="I54" s="6">
        <v>88</v>
      </c>
      <c r="J54" s="6">
        <v>89</v>
      </c>
      <c r="K54" s="6">
        <v>90</v>
      </c>
      <c r="L54" s="6">
        <v>91</v>
      </c>
      <c r="M54" s="6">
        <v>92</v>
      </c>
      <c r="N54" s="6">
        <v>93</v>
      </c>
      <c r="O54" s="6">
        <v>94</v>
      </c>
      <c r="P54" s="6">
        <v>95</v>
      </c>
      <c r="Q54" s="6">
        <v>96</v>
      </c>
      <c r="R54" s="6">
        <v>97</v>
      </c>
      <c r="S54" s="6">
        <v>98</v>
      </c>
      <c r="T54" s="6">
        <v>99</v>
      </c>
      <c r="U54" s="6">
        <v>100</v>
      </c>
    </row>
    <row r="55" spans="1:21" x14ac:dyDescent="0.7">
      <c r="B55" s="1">
        <v>3.3700000000000001E-2</v>
      </c>
      <c r="C55" s="1">
        <v>3.3599999999999998E-2</v>
      </c>
      <c r="D55" s="9">
        <v>3.3099999999999997E-2</v>
      </c>
      <c r="E55" s="1">
        <v>3.3500000000000002E-2</v>
      </c>
      <c r="F55" s="1">
        <v>3.3399999999999999E-2</v>
      </c>
      <c r="G55" s="1">
        <v>3.3500000000000002E-2</v>
      </c>
      <c r="H55" s="1">
        <v>3.3599999999999998E-2</v>
      </c>
      <c r="I55" s="9">
        <v>3.3399999999999999E-2</v>
      </c>
      <c r="J55" s="1">
        <v>3.3700000000000001E-2</v>
      </c>
      <c r="K55" s="1">
        <v>3.3099999999999997E-2</v>
      </c>
      <c r="L55" s="1">
        <v>3.32E-2</v>
      </c>
      <c r="M55" s="1">
        <v>3.3500000000000002E-2</v>
      </c>
      <c r="N55" s="9">
        <v>3.32E-2</v>
      </c>
      <c r="O55" s="1">
        <v>3.3099999999999997E-2</v>
      </c>
      <c r="P55" s="1">
        <v>3.3000000000000002E-2</v>
      </c>
      <c r="Q55" s="1">
        <v>3.2800000000000003E-2</v>
      </c>
      <c r="R55" s="1">
        <v>3.27E-2</v>
      </c>
      <c r="S55" s="9">
        <v>3.2500000000000001E-2</v>
      </c>
      <c r="T55" s="1">
        <v>3.2800000000000003E-2</v>
      </c>
      <c r="U55" s="9">
        <v>3.2800000000000003E-2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C564-F4EB-40A5-981C-C064093091FE}">
  <dimension ref="A1:U25"/>
  <sheetViews>
    <sheetView topLeftCell="A10" workbookViewId="0">
      <selection activeCell="A16" sqref="A16:U25"/>
    </sheetView>
  </sheetViews>
  <sheetFormatPr defaultRowHeight="16.5" x14ac:dyDescent="0.7"/>
  <sheetData>
    <row r="1" spans="1:21" x14ac:dyDescent="0.7">
      <c r="B1" t="s">
        <v>1</v>
      </c>
    </row>
    <row r="2" spans="1:21" x14ac:dyDescent="0.7">
      <c r="A2" s="18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</row>
    <row r="3" spans="1:21" x14ac:dyDescent="0.7">
      <c r="A3" s="18" t="s">
        <v>6</v>
      </c>
      <c r="B3" s="9">
        <v>7.0800000000000002E-2</v>
      </c>
      <c r="C3" s="9">
        <v>5.2699999999999997E-2</v>
      </c>
      <c r="D3" s="9">
        <v>5.2499999999999998E-2</v>
      </c>
      <c r="E3" s="9">
        <v>5.0200000000000002E-2</v>
      </c>
      <c r="F3" s="9">
        <v>4.8000000000000001E-2</v>
      </c>
      <c r="G3" s="9">
        <v>4.6199999999999998E-2</v>
      </c>
      <c r="H3" s="9">
        <v>4.3799999999999999E-2</v>
      </c>
      <c r="I3" s="9">
        <v>4.0800000000000003E-2</v>
      </c>
      <c r="J3" s="9">
        <v>3.7699999999999997E-2</v>
      </c>
      <c r="K3" s="9">
        <v>3.5299999999999998E-2</v>
      </c>
      <c r="L3" s="9">
        <v>3.3399999999999999E-2</v>
      </c>
      <c r="M3" s="9">
        <v>3.2199999999999999E-2</v>
      </c>
      <c r="N3" s="9">
        <v>3.09E-2</v>
      </c>
      <c r="O3" s="9">
        <v>2.9700000000000001E-2</v>
      </c>
      <c r="P3" s="9">
        <v>2.8899999999999999E-2</v>
      </c>
      <c r="Q3" s="9">
        <v>2.81E-2</v>
      </c>
      <c r="R3" s="9">
        <v>2.7699999999999999E-2</v>
      </c>
      <c r="S3" s="9">
        <v>2.7300000000000001E-2</v>
      </c>
      <c r="T3" s="9">
        <v>2.7E-2</v>
      </c>
      <c r="U3" s="9">
        <v>2.6700000000000002E-2</v>
      </c>
    </row>
    <row r="4" spans="1:21" x14ac:dyDescent="0.7">
      <c r="A4" s="18"/>
      <c r="B4" s="6">
        <v>21</v>
      </c>
      <c r="C4" s="6">
        <v>22</v>
      </c>
      <c r="D4" s="6">
        <v>23</v>
      </c>
      <c r="E4" s="6">
        <v>24</v>
      </c>
      <c r="F4" s="6">
        <v>25</v>
      </c>
      <c r="G4" s="6">
        <v>26</v>
      </c>
      <c r="H4" s="6">
        <v>27</v>
      </c>
      <c r="I4" s="6">
        <v>28</v>
      </c>
      <c r="J4" s="6">
        <v>29</v>
      </c>
      <c r="K4" s="6">
        <v>30</v>
      </c>
      <c r="L4" s="6">
        <v>31</v>
      </c>
      <c r="M4" s="6">
        <v>32</v>
      </c>
      <c r="N4" s="6">
        <v>33</v>
      </c>
      <c r="O4" s="6">
        <v>34</v>
      </c>
      <c r="P4" s="6">
        <v>35</v>
      </c>
      <c r="Q4" s="6">
        <v>36</v>
      </c>
      <c r="R4" s="6">
        <v>37</v>
      </c>
      <c r="S4" s="6">
        <v>38</v>
      </c>
      <c r="T4" s="6">
        <v>39</v>
      </c>
      <c r="U4" s="6">
        <v>40</v>
      </c>
    </row>
    <row r="5" spans="1:21" x14ac:dyDescent="0.7">
      <c r="A5" s="18" t="s">
        <v>6</v>
      </c>
      <c r="B5" s="9">
        <v>2.63E-2</v>
      </c>
      <c r="C5" s="9">
        <v>2.6200000000000001E-2</v>
      </c>
      <c r="D5" s="9">
        <v>2.6100000000000002E-2</v>
      </c>
      <c r="E5" s="9">
        <v>2.5899999999999999E-2</v>
      </c>
      <c r="F5" s="9">
        <v>2.5600000000000001E-2</v>
      </c>
      <c r="G5" s="9">
        <v>2.5399999999999999E-2</v>
      </c>
      <c r="H5" s="9">
        <v>2.5700000000000001E-2</v>
      </c>
      <c r="I5" s="9">
        <v>2.5499999999999998E-2</v>
      </c>
      <c r="J5" s="9">
        <v>2.52E-2</v>
      </c>
      <c r="K5" s="9">
        <v>2.53E-2</v>
      </c>
      <c r="L5" s="9">
        <v>2.5000000000000001E-2</v>
      </c>
      <c r="M5" s="9">
        <v>2.4899999999999999E-2</v>
      </c>
      <c r="N5" s="9">
        <v>2.5000000000000001E-2</v>
      </c>
      <c r="O5" s="9">
        <v>2.4899999999999999E-2</v>
      </c>
      <c r="P5" s="9">
        <v>2.4899999999999999E-2</v>
      </c>
      <c r="Q5" s="9">
        <v>2.4799999999999999E-2</v>
      </c>
      <c r="R5" s="9">
        <v>2.4799999999999999E-2</v>
      </c>
      <c r="S5" s="9">
        <v>2.4799999999999999E-2</v>
      </c>
      <c r="T5" s="9">
        <v>2.5000000000000001E-2</v>
      </c>
      <c r="U5" s="9">
        <v>2.47E-2</v>
      </c>
    </row>
    <row r="6" spans="1:21" x14ac:dyDescent="0.7">
      <c r="A6" s="18"/>
      <c r="B6" s="6">
        <v>41</v>
      </c>
      <c r="C6" s="6">
        <v>42</v>
      </c>
      <c r="D6" s="6">
        <v>43</v>
      </c>
      <c r="E6" s="6">
        <v>44</v>
      </c>
      <c r="F6" s="6">
        <v>45</v>
      </c>
      <c r="G6" s="6">
        <v>46</v>
      </c>
      <c r="H6" s="6">
        <v>47</v>
      </c>
      <c r="I6" s="6">
        <v>48</v>
      </c>
      <c r="J6" s="6">
        <v>49</v>
      </c>
      <c r="K6" s="6">
        <v>50</v>
      </c>
      <c r="L6" s="6">
        <v>51</v>
      </c>
      <c r="M6" s="6">
        <v>52</v>
      </c>
      <c r="N6" s="6">
        <v>53</v>
      </c>
      <c r="O6" s="6">
        <v>54</v>
      </c>
      <c r="P6" s="6">
        <v>55</v>
      </c>
      <c r="Q6" s="6">
        <v>56</v>
      </c>
      <c r="R6" s="6">
        <v>57</v>
      </c>
      <c r="S6" s="6">
        <v>58</v>
      </c>
      <c r="T6" s="6">
        <v>59</v>
      </c>
      <c r="U6" s="6">
        <v>60</v>
      </c>
    </row>
    <row r="7" spans="1:21" x14ac:dyDescent="0.7">
      <c r="A7" s="18" t="s">
        <v>6</v>
      </c>
      <c r="B7" s="9">
        <v>2.4799999999999999E-2</v>
      </c>
      <c r="C7" s="9">
        <v>2.4400000000000002E-2</v>
      </c>
      <c r="D7" s="9">
        <v>2.4799999999999999E-2</v>
      </c>
      <c r="E7" s="9">
        <v>2.46E-2</v>
      </c>
      <c r="F7" s="9">
        <v>2.46E-2</v>
      </c>
      <c r="G7" s="9">
        <v>2.4400000000000002E-2</v>
      </c>
      <c r="H7" s="9">
        <v>2.46E-2</v>
      </c>
      <c r="I7" s="9">
        <v>2.4299999999999999E-2</v>
      </c>
      <c r="J7" s="9">
        <v>2.4400000000000002E-2</v>
      </c>
      <c r="K7" s="9">
        <v>2.4400000000000002E-2</v>
      </c>
      <c r="L7" s="9">
        <v>2.4199999999999999E-2</v>
      </c>
      <c r="M7" s="9">
        <v>2.4500000000000001E-2</v>
      </c>
      <c r="N7" s="9">
        <v>2.4199999999999999E-2</v>
      </c>
      <c r="O7" s="9">
        <v>2.4199999999999999E-2</v>
      </c>
      <c r="P7" s="9">
        <v>2.4299999999999999E-2</v>
      </c>
      <c r="Q7" s="9">
        <v>2.4199999999999999E-2</v>
      </c>
      <c r="R7" s="9">
        <v>2.4299999999999999E-2</v>
      </c>
      <c r="S7" s="9">
        <v>2.4199999999999999E-2</v>
      </c>
      <c r="T7" s="9">
        <v>2.4299999999999999E-2</v>
      </c>
      <c r="U7" s="9">
        <v>2.4199999999999999E-2</v>
      </c>
    </row>
    <row r="8" spans="1:21" x14ac:dyDescent="0.7">
      <c r="A8" s="18"/>
      <c r="B8" s="6">
        <v>61</v>
      </c>
      <c r="C8" s="6">
        <v>62</v>
      </c>
      <c r="D8" s="6">
        <v>63</v>
      </c>
      <c r="E8" s="6">
        <v>64</v>
      </c>
      <c r="F8" s="6">
        <v>65</v>
      </c>
      <c r="G8" s="6">
        <v>66</v>
      </c>
      <c r="H8" s="6">
        <v>67</v>
      </c>
      <c r="I8" s="6">
        <v>68</v>
      </c>
      <c r="J8" s="6">
        <v>69</v>
      </c>
      <c r="K8" s="6">
        <v>70</v>
      </c>
      <c r="L8" s="6">
        <v>71</v>
      </c>
      <c r="M8" s="6">
        <v>72</v>
      </c>
      <c r="N8" s="6">
        <v>73</v>
      </c>
      <c r="O8" s="6">
        <v>74</v>
      </c>
      <c r="P8" s="6">
        <v>75</v>
      </c>
      <c r="Q8" s="6">
        <v>76</v>
      </c>
      <c r="R8" s="6">
        <v>77</v>
      </c>
      <c r="S8" s="6">
        <v>78</v>
      </c>
      <c r="T8" s="6">
        <v>79</v>
      </c>
      <c r="U8" s="6">
        <v>80</v>
      </c>
    </row>
    <row r="9" spans="1:21" x14ac:dyDescent="0.7">
      <c r="A9" s="18" t="s">
        <v>6</v>
      </c>
      <c r="B9" s="9">
        <v>2.41E-2</v>
      </c>
      <c r="C9" s="9">
        <v>2.41E-2</v>
      </c>
      <c r="D9" s="9">
        <v>2.41E-2</v>
      </c>
      <c r="E9" s="9">
        <v>2.41E-2</v>
      </c>
      <c r="F9" s="9">
        <v>2.4199999999999999E-2</v>
      </c>
      <c r="G9" s="9">
        <v>2.41E-2</v>
      </c>
      <c r="H9" s="9">
        <v>2.41E-2</v>
      </c>
      <c r="I9" s="9">
        <v>2.4E-2</v>
      </c>
      <c r="J9" s="9">
        <v>2.4E-2</v>
      </c>
      <c r="K9" s="9">
        <v>2.4E-2</v>
      </c>
      <c r="L9" s="9">
        <v>2.3699999999999999E-2</v>
      </c>
      <c r="M9" s="9">
        <v>2.3699999999999999E-2</v>
      </c>
      <c r="N9" s="9">
        <v>2.3800000000000002E-2</v>
      </c>
      <c r="O9" s="9">
        <v>2.3699999999999999E-2</v>
      </c>
      <c r="P9" s="9">
        <v>2.3699999999999999E-2</v>
      </c>
      <c r="Q9" s="9">
        <v>2.3599999999999999E-2</v>
      </c>
      <c r="R9" s="9">
        <v>2.3800000000000002E-2</v>
      </c>
      <c r="S9" s="9">
        <v>2.35E-2</v>
      </c>
      <c r="T9" s="9">
        <v>2.3699999999999999E-2</v>
      </c>
      <c r="U9" s="9">
        <v>2.35E-2</v>
      </c>
    </row>
    <row r="10" spans="1:21" x14ac:dyDescent="0.7">
      <c r="A10" s="18"/>
      <c r="B10" s="6">
        <v>81</v>
      </c>
      <c r="C10" s="6">
        <v>82</v>
      </c>
      <c r="D10" s="6">
        <v>83</v>
      </c>
      <c r="E10" s="6">
        <v>84</v>
      </c>
      <c r="F10" s="6">
        <v>85</v>
      </c>
      <c r="G10" s="6">
        <v>86</v>
      </c>
      <c r="H10" s="6">
        <v>87</v>
      </c>
      <c r="I10" s="6">
        <v>88</v>
      </c>
      <c r="J10" s="6">
        <v>89</v>
      </c>
      <c r="K10" s="6">
        <v>90</v>
      </c>
      <c r="L10" s="6">
        <v>91</v>
      </c>
      <c r="M10" s="6">
        <v>92</v>
      </c>
      <c r="N10" s="6">
        <v>93</v>
      </c>
      <c r="O10" s="6">
        <v>94</v>
      </c>
      <c r="P10" s="6">
        <v>95</v>
      </c>
      <c r="Q10" s="6">
        <v>96</v>
      </c>
      <c r="R10" s="6">
        <v>97</v>
      </c>
      <c r="S10" s="6">
        <v>98</v>
      </c>
      <c r="T10" s="6">
        <v>99</v>
      </c>
      <c r="U10" s="6">
        <v>100</v>
      </c>
    </row>
    <row r="11" spans="1:21" x14ac:dyDescent="0.7">
      <c r="A11" s="18" t="s">
        <v>6</v>
      </c>
      <c r="B11" s="9">
        <v>2.3599999999999999E-2</v>
      </c>
      <c r="C11" s="21">
        <v>2.3599999999999999E-2</v>
      </c>
      <c r="D11" s="21">
        <v>2.3199999999999998E-2</v>
      </c>
      <c r="E11" s="21">
        <v>2.35E-2</v>
      </c>
      <c r="F11" s="21">
        <v>2.3300000000000001E-2</v>
      </c>
      <c r="G11" s="21">
        <v>2.3400000000000001E-2</v>
      </c>
      <c r="H11" s="21">
        <v>2.35E-2</v>
      </c>
      <c r="I11" s="21">
        <v>2.35E-2</v>
      </c>
      <c r="J11" s="21">
        <v>2.3400000000000001E-2</v>
      </c>
      <c r="K11" s="21">
        <v>2.3300000000000001E-2</v>
      </c>
      <c r="L11" s="21">
        <v>2.3300000000000001E-2</v>
      </c>
      <c r="M11" s="21">
        <v>2.35E-2</v>
      </c>
      <c r="N11" s="21">
        <v>2.3300000000000001E-2</v>
      </c>
      <c r="O11" s="21">
        <v>2.3400000000000001E-2</v>
      </c>
      <c r="P11" s="21">
        <v>2.3099999999999999E-2</v>
      </c>
      <c r="Q11" s="21">
        <v>2.3199999999999998E-2</v>
      </c>
      <c r="R11" s="21">
        <v>2.3099999999999999E-2</v>
      </c>
      <c r="S11" s="21">
        <v>2.3099999999999999E-2</v>
      </c>
      <c r="T11" s="21">
        <v>2.3199999999999998E-2</v>
      </c>
      <c r="U11" s="21">
        <v>2.3199999999999998E-2</v>
      </c>
    </row>
    <row r="15" spans="1:21" x14ac:dyDescent="0.7">
      <c r="B15" t="s">
        <v>3</v>
      </c>
      <c r="J15" t="s">
        <v>2</v>
      </c>
    </row>
    <row r="16" spans="1:21" x14ac:dyDescent="0.7">
      <c r="A16" s="6"/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>
        <v>17</v>
      </c>
      <c r="S16" s="6">
        <v>18</v>
      </c>
      <c r="T16" s="6">
        <v>19</v>
      </c>
      <c r="U16" s="6">
        <v>20</v>
      </c>
    </row>
    <row r="17" spans="1:21" x14ac:dyDescent="0.7">
      <c r="A17" s="18" t="s">
        <v>6</v>
      </c>
      <c r="B17" s="9">
        <v>6.8099999999999994E-2</v>
      </c>
      <c r="C17" s="9">
        <v>5.2200000000000003E-2</v>
      </c>
      <c r="D17" s="9">
        <v>4.6800000000000001E-2</v>
      </c>
      <c r="E17" s="9">
        <v>4.3200000000000002E-2</v>
      </c>
      <c r="F17" s="9">
        <v>4.07E-2</v>
      </c>
      <c r="G17" s="9">
        <v>3.8800000000000001E-2</v>
      </c>
      <c r="H17" s="9">
        <v>3.6999999999999998E-2</v>
      </c>
      <c r="I17" s="9">
        <v>3.5099999999999999E-2</v>
      </c>
      <c r="J17" s="9">
        <v>3.3099999999999997E-2</v>
      </c>
      <c r="K17" s="9">
        <v>3.1199999999999999E-2</v>
      </c>
      <c r="L17" s="9">
        <v>2.9399999999999999E-2</v>
      </c>
      <c r="M17" s="9">
        <v>2.7799999999999998E-2</v>
      </c>
      <c r="N17" s="9">
        <v>2.64E-2</v>
      </c>
      <c r="O17" s="9">
        <v>2.5000000000000001E-2</v>
      </c>
      <c r="P17" s="9">
        <v>2.3699999999999999E-2</v>
      </c>
      <c r="Q17" s="9">
        <v>2.23E-2</v>
      </c>
      <c r="R17" s="9">
        <v>2.1399999999999999E-2</v>
      </c>
      <c r="S17" s="9">
        <v>2.0500000000000001E-2</v>
      </c>
      <c r="T17" s="9">
        <v>1.95E-2</v>
      </c>
      <c r="U17" s="9">
        <v>1.84E-2</v>
      </c>
    </row>
    <row r="18" spans="1:21" x14ac:dyDescent="0.7">
      <c r="A18" s="19"/>
      <c r="B18" s="6">
        <v>21</v>
      </c>
      <c r="C18" s="6">
        <v>22</v>
      </c>
      <c r="D18" s="6">
        <v>23</v>
      </c>
      <c r="E18" s="6">
        <v>24</v>
      </c>
      <c r="F18" s="6">
        <v>25</v>
      </c>
      <c r="G18" s="6">
        <v>26</v>
      </c>
      <c r="H18" s="6">
        <v>27</v>
      </c>
      <c r="I18" s="6">
        <v>28</v>
      </c>
      <c r="J18" s="6">
        <v>29</v>
      </c>
      <c r="K18" s="6">
        <v>30</v>
      </c>
      <c r="L18" s="6">
        <v>31</v>
      </c>
      <c r="M18" s="6">
        <v>32</v>
      </c>
      <c r="N18" s="6">
        <v>33</v>
      </c>
      <c r="O18" s="6">
        <v>34</v>
      </c>
      <c r="P18" s="6">
        <v>35</v>
      </c>
      <c r="Q18" s="6">
        <v>36</v>
      </c>
      <c r="R18" s="6">
        <v>37</v>
      </c>
      <c r="S18" s="6">
        <v>38</v>
      </c>
      <c r="T18" s="6">
        <v>39</v>
      </c>
      <c r="U18" s="6">
        <v>40</v>
      </c>
    </row>
    <row r="19" spans="1:21" x14ac:dyDescent="0.7">
      <c r="A19" s="18" t="s">
        <v>6</v>
      </c>
      <c r="B19" s="9">
        <v>1.7600000000000001E-2</v>
      </c>
      <c r="C19" s="9">
        <v>1.7399999999999999E-2</v>
      </c>
      <c r="D19" s="9">
        <v>1.6799999999999999E-2</v>
      </c>
      <c r="E19" s="9">
        <v>1.6799999999999999E-2</v>
      </c>
      <c r="F19" s="9">
        <v>1.6299999999999999E-2</v>
      </c>
      <c r="G19" s="9">
        <v>1.5800000000000002E-2</v>
      </c>
      <c r="H19" s="9">
        <v>1.5800000000000002E-2</v>
      </c>
      <c r="I19" s="9">
        <v>1.5800000000000002E-2</v>
      </c>
      <c r="J19" s="9">
        <v>1.55E-2</v>
      </c>
      <c r="K19" s="9">
        <v>1.5599999999999999E-2</v>
      </c>
      <c r="L19" s="9">
        <v>1.5299999999999999E-2</v>
      </c>
      <c r="M19" s="9">
        <v>1.5100000000000001E-2</v>
      </c>
      <c r="N19" s="9">
        <v>1.5100000000000001E-2</v>
      </c>
      <c r="O19" s="9">
        <v>1.4999999999999999E-2</v>
      </c>
      <c r="P19" s="9">
        <v>1.49E-2</v>
      </c>
      <c r="Q19" s="9">
        <v>1.46E-2</v>
      </c>
      <c r="R19" s="9">
        <v>1.49E-2</v>
      </c>
      <c r="S19" s="9">
        <v>1.47E-2</v>
      </c>
      <c r="T19" s="9">
        <v>1.49E-2</v>
      </c>
      <c r="U19" s="9">
        <v>1.46E-2</v>
      </c>
    </row>
    <row r="20" spans="1:21" x14ac:dyDescent="0.7">
      <c r="B20" s="6">
        <v>41</v>
      </c>
      <c r="C20" s="6">
        <v>42</v>
      </c>
      <c r="D20" s="6">
        <v>43</v>
      </c>
      <c r="E20" s="6">
        <v>44</v>
      </c>
      <c r="F20" s="6">
        <v>45</v>
      </c>
      <c r="G20" s="6">
        <v>46</v>
      </c>
      <c r="H20" s="6">
        <v>47</v>
      </c>
      <c r="I20" s="6">
        <v>48</v>
      </c>
      <c r="J20" s="6">
        <v>49</v>
      </c>
      <c r="K20" s="6">
        <v>50</v>
      </c>
      <c r="L20" s="6">
        <v>51</v>
      </c>
      <c r="M20" s="6">
        <v>52</v>
      </c>
      <c r="N20" s="6">
        <v>53</v>
      </c>
      <c r="O20" s="6">
        <v>54</v>
      </c>
      <c r="P20" s="6">
        <v>55</v>
      </c>
      <c r="Q20" s="6">
        <v>56</v>
      </c>
      <c r="R20" s="6">
        <v>57</v>
      </c>
      <c r="S20" s="6">
        <v>58</v>
      </c>
      <c r="T20" s="6">
        <v>59</v>
      </c>
      <c r="U20" s="6">
        <v>60</v>
      </c>
    </row>
    <row r="21" spans="1:21" x14ac:dyDescent="0.7">
      <c r="A21" s="18" t="s">
        <v>6</v>
      </c>
      <c r="B21" s="9">
        <v>1.4800000000000001E-2</v>
      </c>
      <c r="C21" s="9">
        <v>1.43E-2</v>
      </c>
      <c r="D21" s="9">
        <v>1.4500000000000001E-2</v>
      </c>
      <c r="E21" s="9">
        <v>1.4800000000000001E-2</v>
      </c>
      <c r="F21" s="9">
        <v>1.44E-2</v>
      </c>
      <c r="G21" s="9">
        <v>1.41E-2</v>
      </c>
      <c r="H21" s="9">
        <v>1.44E-2</v>
      </c>
      <c r="I21" s="9">
        <v>1.41E-2</v>
      </c>
      <c r="J21" s="9">
        <v>1.4200000000000001E-2</v>
      </c>
      <c r="K21" s="9">
        <v>1.4200000000000001E-2</v>
      </c>
      <c r="L21" s="9">
        <v>1.43E-2</v>
      </c>
      <c r="M21" s="9">
        <v>1.41E-2</v>
      </c>
      <c r="N21" s="9">
        <v>1.41E-2</v>
      </c>
      <c r="O21" s="9">
        <v>1.3899999999999999E-2</v>
      </c>
      <c r="P21" s="9">
        <v>1.4E-2</v>
      </c>
      <c r="Q21" s="9">
        <v>1.38E-2</v>
      </c>
      <c r="R21" s="9">
        <v>1.41E-2</v>
      </c>
      <c r="S21" s="9">
        <v>1.3899999999999999E-2</v>
      </c>
      <c r="T21" s="9">
        <v>1.3899999999999999E-2</v>
      </c>
      <c r="U21" s="9">
        <v>1.41E-2</v>
      </c>
    </row>
    <row r="22" spans="1:21" x14ac:dyDescent="0.7">
      <c r="B22" s="6">
        <v>61</v>
      </c>
      <c r="C22" s="6">
        <v>62</v>
      </c>
      <c r="D22" s="6">
        <v>63</v>
      </c>
      <c r="E22" s="6">
        <v>64</v>
      </c>
      <c r="F22" s="6">
        <v>65</v>
      </c>
      <c r="G22" s="6">
        <v>66</v>
      </c>
      <c r="H22" s="6">
        <v>67</v>
      </c>
      <c r="I22" s="6">
        <v>68</v>
      </c>
      <c r="J22" s="6">
        <v>69</v>
      </c>
      <c r="K22" s="6">
        <v>70</v>
      </c>
      <c r="L22" s="6">
        <v>71</v>
      </c>
      <c r="M22" s="6">
        <v>72</v>
      </c>
      <c r="N22" s="6">
        <v>73</v>
      </c>
      <c r="O22" s="6">
        <v>74</v>
      </c>
      <c r="P22" s="6">
        <v>75</v>
      </c>
      <c r="Q22" s="6">
        <v>76</v>
      </c>
      <c r="R22" s="6">
        <v>77</v>
      </c>
      <c r="S22" s="6">
        <v>78</v>
      </c>
      <c r="T22" s="6">
        <v>79</v>
      </c>
      <c r="U22" s="6">
        <v>80</v>
      </c>
    </row>
    <row r="23" spans="1:21" x14ac:dyDescent="0.7">
      <c r="A23" s="18" t="s">
        <v>6</v>
      </c>
      <c r="B23" s="9">
        <v>1.3899999999999999E-2</v>
      </c>
      <c r="C23" s="9">
        <v>1.4E-2</v>
      </c>
      <c r="D23" s="9">
        <v>1.3899999999999999E-2</v>
      </c>
      <c r="E23" s="9">
        <v>1.37E-2</v>
      </c>
      <c r="F23" s="9">
        <v>1.3899999999999999E-2</v>
      </c>
      <c r="G23" s="9">
        <v>1.37E-2</v>
      </c>
      <c r="H23" s="9">
        <v>1.37E-2</v>
      </c>
      <c r="I23" s="9">
        <v>1.38E-2</v>
      </c>
      <c r="J23" s="9">
        <v>1.3599999999999999E-2</v>
      </c>
      <c r="K23" s="9">
        <v>1.3599999999999999E-2</v>
      </c>
      <c r="L23" s="9">
        <v>1.3599999999999999E-2</v>
      </c>
      <c r="M23" s="9">
        <v>1.35E-2</v>
      </c>
      <c r="N23" s="9">
        <v>1.3599999999999999E-2</v>
      </c>
      <c r="O23" s="9">
        <v>1.3599999999999999E-2</v>
      </c>
      <c r="P23" s="9">
        <v>1.34E-2</v>
      </c>
      <c r="Q23" s="9">
        <v>1.34E-2</v>
      </c>
      <c r="R23" s="9">
        <v>1.35E-2</v>
      </c>
      <c r="S23" s="9">
        <v>1.37E-2</v>
      </c>
      <c r="T23" s="9">
        <v>1.3599999999999999E-2</v>
      </c>
      <c r="U23" s="9">
        <v>1.38E-2</v>
      </c>
    </row>
    <row r="24" spans="1:21" x14ac:dyDescent="0.7">
      <c r="B24" s="6">
        <v>81</v>
      </c>
      <c r="C24" s="6">
        <v>82</v>
      </c>
      <c r="D24" s="6">
        <v>83</v>
      </c>
      <c r="E24" s="6">
        <v>84</v>
      </c>
      <c r="F24" s="6">
        <v>85</v>
      </c>
      <c r="G24" s="6">
        <v>86</v>
      </c>
      <c r="H24" s="6">
        <v>87</v>
      </c>
      <c r="I24" s="6">
        <v>88</v>
      </c>
      <c r="J24" s="6">
        <v>89</v>
      </c>
      <c r="K24" s="6">
        <v>90</v>
      </c>
      <c r="L24" s="6">
        <v>91</v>
      </c>
      <c r="M24" s="6">
        <v>92</v>
      </c>
      <c r="N24" s="6">
        <v>93</v>
      </c>
      <c r="O24" s="6">
        <v>94</v>
      </c>
      <c r="P24" s="6">
        <v>95</v>
      </c>
      <c r="Q24" s="6">
        <v>96</v>
      </c>
      <c r="R24" s="6">
        <v>97</v>
      </c>
      <c r="S24" s="6">
        <v>98</v>
      </c>
      <c r="T24" s="6">
        <v>99</v>
      </c>
      <c r="U24" s="6">
        <v>100</v>
      </c>
    </row>
    <row r="25" spans="1:21" x14ac:dyDescent="0.7">
      <c r="A25" s="18" t="s">
        <v>6</v>
      </c>
      <c r="B25" s="9">
        <v>1.35E-2</v>
      </c>
      <c r="C25" s="9">
        <v>1.34E-2</v>
      </c>
      <c r="D25" s="9">
        <v>1.3299999999999999E-2</v>
      </c>
      <c r="E25" s="9">
        <v>1.35E-2</v>
      </c>
      <c r="F25" s="9">
        <v>1.34E-2</v>
      </c>
      <c r="G25" s="9">
        <v>1.34E-2</v>
      </c>
      <c r="H25" s="9">
        <v>1.35E-2</v>
      </c>
      <c r="I25" s="9">
        <v>1.34E-2</v>
      </c>
      <c r="J25" s="9">
        <v>1.35E-2</v>
      </c>
      <c r="K25" s="9">
        <v>1.3299999999999999E-2</v>
      </c>
      <c r="L25" s="9">
        <v>1.3299999999999999E-2</v>
      </c>
      <c r="M25" s="9">
        <v>1.35E-2</v>
      </c>
      <c r="N25" s="9">
        <v>1.3299999999999999E-2</v>
      </c>
      <c r="O25" s="9">
        <v>1.3299999999999999E-2</v>
      </c>
      <c r="P25" s="9">
        <v>1.32E-2</v>
      </c>
      <c r="Q25" s="9">
        <v>1.3100000000000001E-2</v>
      </c>
      <c r="R25" s="9">
        <v>1.3100000000000001E-2</v>
      </c>
      <c r="S25" s="9">
        <v>1.3100000000000001E-2</v>
      </c>
      <c r="T25" s="9">
        <v>1.32E-2</v>
      </c>
      <c r="U25" s="9">
        <v>1.3100000000000001E-2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9D7F-5E42-49D7-AD16-5E4D531AAB76}">
  <dimension ref="A1:U62"/>
  <sheetViews>
    <sheetView zoomScale="70" zoomScaleNormal="70" workbookViewId="0">
      <selection activeCell="C28" sqref="C28:D28"/>
    </sheetView>
  </sheetViews>
  <sheetFormatPr defaultRowHeight="12.6" x14ac:dyDescent="0.7"/>
  <cols>
    <col min="1" max="16384" width="8.796875" style="26"/>
  </cols>
  <sheetData>
    <row r="1" spans="1:21" ht="12.6" customHeight="1" x14ac:dyDescent="0.7">
      <c r="A1" s="46" t="s">
        <v>22</v>
      </c>
    </row>
    <row r="2" spans="1:21" x14ac:dyDescent="0.7">
      <c r="A2" s="61" t="s">
        <v>8</v>
      </c>
      <c r="B2" s="61"/>
      <c r="C2" s="64" t="s">
        <v>16</v>
      </c>
      <c r="D2" s="64"/>
      <c r="E2" s="62" t="s">
        <v>14</v>
      </c>
      <c r="F2" s="62"/>
      <c r="G2" s="62" t="s">
        <v>15</v>
      </c>
      <c r="H2" s="62"/>
      <c r="I2" s="62"/>
      <c r="J2" s="62"/>
      <c r="K2" s="62"/>
      <c r="L2" s="62"/>
      <c r="M2" s="62"/>
      <c r="N2" s="62"/>
      <c r="O2" s="62"/>
      <c r="Q2" s="30"/>
      <c r="R2" s="30"/>
      <c r="S2" s="63" t="s">
        <v>17</v>
      </c>
      <c r="T2" s="63"/>
      <c r="U2" s="63"/>
    </row>
    <row r="3" spans="1:21" x14ac:dyDescent="0.7">
      <c r="A3" s="27"/>
      <c r="B3" s="27">
        <v>1</v>
      </c>
      <c r="C3" s="27">
        <v>2</v>
      </c>
      <c r="D3" s="27">
        <v>3</v>
      </c>
      <c r="E3" s="27">
        <v>4</v>
      </c>
      <c r="F3" s="27">
        <v>5</v>
      </c>
      <c r="G3" s="27">
        <v>6</v>
      </c>
      <c r="H3" s="27">
        <v>7</v>
      </c>
      <c r="I3" s="27">
        <v>8</v>
      </c>
      <c r="J3" s="27">
        <v>9</v>
      </c>
      <c r="K3" s="27">
        <v>10</v>
      </c>
      <c r="L3" s="27">
        <v>11</v>
      </c>
      <c r="M3" s="27">
        <v>12</v>
      </c>
      <c r="N3" s="27">
        <v>13</v>
      </c>
      <c r="O3" s="27">
        <v>14</v>
      </c>
      <c r="P3" s="27">
        <v>15</v>
      </c>
      <c r="Q3" s="27">
        <v>16</v>
      </c>
      <c r="R3" s="27">
        <v>17</v>
      </c>
      <c r="S3" s="27">
        <v>18</v>
      </c>
      <c r="T3" s="27">
        <v>19</v>
      </c>
      <c r="U3" s="27">
        <v>20</v>
      </c>
    </row>
    <row r="4" spans="1:21" x14ac:dyDescent="0.7">
      <c r="A4" s="28" t="s">
        <v>6</v>
      </c>
      <c r="B4" s="31">
        <v>4.6800000000000001E-2</v>
      </c>
      <c r="C4" s="31">
        <v>3.27E-2</v>
      </c>
      <c r="D4" s="31">
        <v>3.1899999999999998E-2</v>
      </c>
      <c r="E4" s="31">
        <v>2.98E-2</v>
      </c>
      <c r="F4" s="31">
        <v>2.8500000000000001E-2</v>
      </c>
      <c r="G4" s="31">
        <v>2.7799999999999998E-2</v>
      </c>
      <c r="H4" s="31">
        <v>2.7E-2</v>
      </c>
      <c r="I4" s="31">
        <v>2.5899999999999999E-2</v>
      </c>
      <c r="J4" s="31">
        <v>2.41E-2</v>
      </c>
      <c r="K4" s="31">
        <v>2.1999999999999999E-2</v>
      </c>
      <c r="L4" s="31">
        <v>1.9900000000000001E-2</v>
      </c>
      <c r="M4" s="31">
        <v>1.83E-2</v>
      </c>
      <c r="N4" s="31">
        <v>1.7100000000000001E-2</v>
      </c>
      <c r="O4" s="31">
        <v>1.61E-2</v>
      </c>
      <c r="P4" s="31">
        <v>1.5299999999999999E-2</v>
      </c>
      <c r="Q4" s="31">
        <v>1.4500000000000001E-2</v>
      </c>
      <c r="R4" s="31">
        <v>1.3899999999999999E-2</v>
      </c>
      <c r="S4" s="31">
        <v>1.35E-2</v>
      </c>
      <c r="T4" s="31">
        <v>1.3100000000000001E-2</v>
      </c>
      <c r="U4" s="31">
        <v>1.2699999999999999E-2</v>
      </c>
    </row>
    <row r="5" spans="1:21" x14ac:dyDescent="0.7">
      <c r="A5" s="27"/>
      <c r="B5" s="27">
        <v>21</v>
      </c>
      <c r="C5" s="27">
        <v>22</v>
      </c>
      <c r="D5" s="27">
        <v>23</v>
      </c>
      <c r="E5" s="27">
        <v>24</v>
      </c>
      <c r="F5" s="27">
        <v>25</v>
      </c>
      <c r="G5" s="27">
        <v>26</v>
      </c>
      <c r="H5" s="27">
        <v>27</v>
      </c>
      <c r="I5" s="27">
        <v>28</v>
      </c>
      <c r="J5" s="27">
        <v>29</v>
      </c>
      <c r="K5" s="27">
        <v>30</v>
      </c>
      <c r="L5" s="27">
        <v>31</v>
      </c>
      <c r="M5" s="27">
        <v>32</v>
      </c>
      <c r="N5" s="27">
        <v>33</v>
      </c>
      <c r="O5" s="27">
        <v>34</v>
      </c>
      <c r="P5" s="27">
        <v>35</v>
      </c>
      <c r="Q5" s="27">
        <v>36</v>
      </c>
      <c r="R5" s="27">
        <v>37</v>
      </c>
      <c r="S5" s="27">
        <v>38</v>
      </c>
      <c r="T5" s="27">
        <v>39</v>
      </c>
      <c r="U5" s="27">
        <v>40</v>
      </c>
    </row>
    <row r="6" spans="1:21" x14ac:dyDescent="0.7">
      <c r="A6" s="28" t="s">
        <v>6</v>
      </c>
      <c r="B6" s="31">
        <v>1.24E-2</v>
      </c>
      <c r="C6" s="31">
        <v>1.23E-2</v>
      </c>
      <c r="D6" s="31">
        <v>1.2E-2</v>
      </c>
      <c r="E6" s="31">
        <v>1.2E-2</v>
      </c>
      <c r="F6" s="31">
        <v>1.17E-2</v>
      </c>
      <c r="G6" s="31">
        <v>1.1599999999999999E-2</v>
      </c>
      <c r="H6" s="31">
        <v>1.1599999999999999E-2</v>
      </c>
      <c r="I6" s="31">
        <v>1.14E-2</v>
      </c>
      <c r="J6" s="31">
        <v>1.14E-2</v>
      </c>
      <c r="K6" s="31">
        <v>1.12E-2</v>
      </c>
      <c r="L6" s="31">
        <v>1.0999999999999999E-2</v>
      </c>
      <c r="M6" s="31">
        <v>1.0999999999999999E-2</v>
      </c>
      <c r="N6" s="31">
        <v>1.11E-2</v>
      </c>
      <c r="O6" s="31">
        <v>1.0999999999999999E-2</v>
      </c>
      <c r="P6" s="31">
        <v>1.09E-2</v>
      </c>
      <c r="Q6" s="31">
        <v>1.0800000000000001E-2</v>
      </c>
      <c r="R6" s="31">
        <v>1.0800000000000001E-2</v>
      </c>
      <c r="S6" s="31">
        <v>1.0800000000000001E-2</v>
      </c>
      <c r="T6" s="31">
        <v>1.0800000000000001E-2</v>
      </c>
      <c r="U6" s="31">
        <v>1.0800000000000001E-2</v>
      </c>
    </row>
    <row r="7" spans="1:21" x14ac:dyDescent="0.7">
      <c r="A7" s="28"/>
      <c r="B7" s="27">
        <v>41</v>
      </c>
      <c r="C7" s="27">
        <v>42</v>
      </c>
      <c r="D7" s="27">
        <v>43</v>
      </c>
      <c r="E7" s="27">
        <v>44</v>
      </c>
      <c r="F7" s="27">
        <v>45</v>
      </c>
      <c r="G7" s="27">
        <v>46</v>
      </c>
      <c r="H7" s="27">
        <v>47</v>
      </c>
      <c r="I7" s="27">
        <v>48</v>
      </c>
      <c r="J7" s="27">
        <v>49</v>
      </c>
      <c r="K7" s="27">
        <v>50</v>
      </c>
      <c r="L7" s="27">
        <v>51</v>
      </c>
      <c r="M7" s="27">
        <v>52</v>
      </c>
      <c r="N7" s="27">
        <v>53</v>
      </c>
      <c r="O7" s="27">
        <v>54</v>
      </c>
      <c r="P7" s="27">
        <v>55</v>
      </c>
      <c r="Q7" s="27">
        <v>56</v>
      </c>
      <c r="R7" s="27">
        <v>57</v>
      </c>
      <c r="S7" s="27">
        <v>58</v>
      </c>
      <c r="T7" s="27">
        <v>59</v>
      </c>
      <c r="U7" s="27">
        <v>60</v>
      </c>
    </row>
    <row r="8" spans="1:21" x14ac:dyDescent="0.7">
      <c r="A8" s="28" t="s">
        <v>6</v>
      </c>
      <c r="B8" s="31">
        <v>1.0699999999999999E-2</v>
      </c>
      <c r="C8" s="31">
        <v>1.06E-2</v>
      </c>
      <c r="D8" s="31">
        <v>1.0699999999999999E-2</v>
      </c>
      <c r="E8" s="31">
        <v>1.06E-2</v>
      </c>
      <c r="F8" s="31">
        <v>1.0500000000000001E-2</v>
      </c>
      <c r="G8" s="31">
        <v>1.0500000000000001E-2</v>
      </c>
      <c r="H8" s="31">
        <v>1.0500000000000001E-2</v>
      </c>
      <c r="I8" s="31">
        <v>1.04E-2</v>
      </c>
      <c r="J8" s="31">
        <v>1.04E-2</v>
      </c>
      <c r="K8" s="31">
        <v>1.0500000000000001E-2</v>
      </c>
      <c r="L8" s="31">
        <v>1.04E-2</v>
      </c>
      <c r="M8" s="31">
        <v>1.04E-2</v>
      </c>
      <c r="N8" s="31">
        <v>1.03E-2</v>
      </c>
      <c r="O8" s="31">
        <v>1.03E-2</v>
      </c>
      <c r="P8" s="31">
        <v>1.0200000000000001E-2</v>
      </c>
      <c r="Q8" s="31">
        <v>1.04E-2</v>
      </c>
      <c r="R8" s="31">
        <v>1.03E-2</v>
      </c>
      <c r="S8" s="31">
        <v>1.03E-2</v>
      </c>
      <c r="T8" s="31">
        <v>1.03E-2</v>
      </c>
      <c r="U8" s="31">
        <v>1.0200000000000001E-2</v>
      </c>
    </row>
    <row r="9" spans="1:21" x14ac:dyDescent="0.7">
      <c r="A9" s="28"/>
      <c r="B9" s="27">
        <v>61</v>
      </c>
      <c r="C9" s="27">
        <v>62</v>
      </c>
      <c r="D9" s="27">
        <v>63</v>
      </c>
      <c r="E9" s="27">
        <v>64</v>
      </c>
      <c r="F9" s="27">
        <v>65</v>
      </c>
      <c r="G9" s="27">
        <v>66</v>
      </c>
      <c r="H9" s="27">
        <v>67</v>
      </c>
      <c r="I9" s="27">
        <v>68</v>
      </c>
      <c r="J9" s="27">
        <v>69</v>
      </c>
      <c r="K9" s="27">
        <v>70</v>
      </c>
      <c r="L9" s="27">
        <v>71</v>
      </c>
      <c r="M9" s="27">
        <v>72</v>
      </c>
      <c r="N9" s="27">
        <v>73</v>
      </c>
      <c r="O9" s="27">
        <v>74</v>
      </c>
      <c r="P9" s="27">
        <v>75</v>
      </c>
      <c r="Q9" s="27">
        <v>76</v>
      </c>
      <c r="R9" s="27">
        <v>77</v>
      </c>
      <c r="S9" s="27">
        <v>78</v>
      </c>
      <c r="T9" s="27">
        <v>79</v>
      </c>
      <c r="U9" s="27">
        <v>80</v>
      </c>
    </row>
    <row r="10" spans="1:21" x14ac:dyDescent="0.7">
      <c r="A10" s="28" t="s">
        <v>6</v>
      </c>
      <c r="B10" s="31">
        <v>1.03E-2</v>
      </c>
      <c r="C10" s="31">
        <v>1.0200000000000001E-2</v>
      </c>
      <c r="D10" s="31">
        <v>1.04E-2</v>
      </c>
      <c r="E10" s="31">
        <v>1.0200000000000001E-2</v>
      </c>
      <c r="F10" s="31">
        <v>1.03E-2</v>
      </c>
      <c r="G10" s="31">
        <v>1.01E-2</v>
      </c>
      <c r="H10" s="31">
        <v>1.03E-2</v>
      </c>
      <c r="I10" s="31">
        <v>1.0200000000000001E-2</v>
      </c>
      <c r="J10" s="31">
        <v>1.0200000000000001E-2</v>
      </c>
      <c r="K10" s="31">
        <v>1.01E-2</v>
      </c>
      <c r="L10" s="31">
        <v>1.0200000000000001E-2</v>
      </c>
      <c r="M10" s="31">
        <v>1.01E-2</v>
      </c>
      <c r="N10" s="31">
        <v>1.0200000000000001E-2</v>
      </c>
      <c r="O10" s="31">
        <v>1.01E-2</v>
      </c>
      <c r="P10" s="31">
        <v>1.01E-2</v>
      </c>
      <c r="Q10" s="31">
        <v>1.0200000000000001E-2</v>
      </c>
      <c r="R10" s="31">
        <v>1.03E-2</v>
      </c>
      <c r="S10" s="31">
        <v>0.01</v>
      </c>
      <c r="T10" s="31">
        <v>1.0200000000000001E-2</v>
      </c>
      <c r="U10" s="31">
        <v>1.0200000000000001E-2</v>
      </c>
    </row>
    <row r="11" spans="1:21" x14ac:dyDescent="0.7">
      <c r="A11" s="28"/>
      <c r="B11" s="27">
        <v>81</v>
      </c>
      <c r="C11" s="27">
        <v>82</v>
      </c>
      <c r="D11" s="27">
        <v>83</v>
      </c>
      <c r="E11" s="27">
        <v>84</v>
      </c>
      <c r="F11" s="27">
        <v>85</v>
      </c>
      <c r="G11" s="27">
        <v>86</v>
      </c>
      <c r="H11" s="27">
        <v>87</v>
      </c>
      <c r="I11" s="27">
        <v>88</v>
      </c>
      <c r="J11" s="27">
        <v>89</v>
      </c>
      <c r="K11" s="27">
        <v>90</v>
      </c>
      <c r="L11" s="27">
        <v>91</v>
      </c>
      <c r="M11" s="27">
        <v>92</v>
      </c>
      <c r="N11" s="27">
        <v>93</v>
      </c>
      <c r="O11" s="27">
        <v>94</v>
      </c>
      <c r="P11" s="27">
        <v>95</v>
      </c>
      <c r="Q11" s="27">
        <v>96</v>
      </c>
      <c r="R11" s="27">
        <v>97</v>
      </c>
      <c r="S11" s="27">
        <v>98</v>
      </c>
      <c r="T11" s="27">
        <v>99</v>
      </c>
      <c r="U11" s="27">
        <v>100</v>
      </c>
    </row>
    <row r="12" spans="1:21" x14ac:dyDescent="0.7">
      <c r="A12" s="28" t="s">
        <v>6</v>
      </c>
      <c r="B12" s="31">
        <v>1.0200000000000001E-2</v>
      </c>
      <c r="C12" s="31">
        <v>1.01E-2</v>
      </c>
      <c r="D12" s="31">
        <v>9.9299999999999996E-3</v>
      </c>
      <c r="E12" s="31">
        <v>9.9900000000000006E-3</v>
      </c>
      <c r="F12" s="31">
        <v>1.01E-2</v>
      </c>
      <c r="G12" s="31">
        <v>1.0200000000000001E-2</v>
      </c>
      <c r="H12" s="31">
        <v>0.01</v>
      </c>
      <c r="I12" s="31">
        <v>0.01</v>
      </c>
      <c r="J12" s="31">
        <v>0.01</v>
      </c>
      <c r="K12" s="31">
        <v>0.01</v>
      </c>
      <c r="L12" s="31">
        <v>0.01</v>
      </c>
      <c r="M12" s="31">
        <v>1.01E-2</v>
      </c>
      <c r="N12" s="31">
        <v>0.01</v>
      </c>
      <c r="O12" s="31">
        <v>0.01</v>
      </c>
      <c r="P12" s="31">
        <v>9.9900000000000006E-3</v>
      </c>
      <c r="Q12" s="31">
        <v>9.9500000000000005E-3</v>
      </c>
      <c r="R12" s="31">
        <v>0.01</v>
      </c>
      <c r="S12" s="31">
        <v>9.9600000000000001E-3</v>
      </c>
      <c r="T12" s="31">
        <v>1.01E-2</v>
      </c>
      <c r="U12" s="31">
        <v>9.9900000000000006E-3</v>
      </c>
    </row>
    <row r="14" spans="1:21" ht="12.6" customHeight="1" x14ac:dyDescent="0.7">
      <c r="A14" s="46" t="s">
        <v>23</v>
      </c>
    </row>
    <row r="15" spans="1:21" ht="12.6" customHeight="1" x14ac:dyDescent="0.7">
      <c r="A15" s="51" t="s">
        <v>8</v>
      </c>
      <c r="B15" s="52"/>
      <c r="C15" s="58" t="s">
        <v>20</v>
      </c>
      <c r="D15" s="59"/>
      <c r="E15" s="58" t="s">
        <v>21</v>
      </c>
      <c r="F15" s="60"/>
      <c r="G15" s="60"/>
      <c r="H15" s="60"/>
      <c r="I15" s="60"/>
      <c r="J15" s="60"/>
      <c r="K15" s="60"/>
      <c r="L15" s="60"/>
      <c r="M15" s="59"/>
      <c r="N15" s="41"/>
      <c r="O15" s="53" t="s">
        <v>14</v>
      </c>
      <c r="P15" s="54"/>
      <c r="Q15" s="30"/>
      <c r="R15" s="30"/>
      <c r="S15" s="55" t="s">
        <v>19</v>
      </c>
      <c r="T15" s="56"/>
      <c r="U15" s="57"/>
    </row>
    <row r="16" spans="1:21" x14ac:dyDescent="0.7">
      <c r="A16" s="27"/>
      <c r="B16" s="27">
        <v>1</v>
      </c>
      <c r="C16" s="27">
        <v>2</v>
      </c>
      <c r="D16" s="27">
        <v>3</v>
      </c>
      <c r="E16" s="45">
        <v>4</v>
      </c>
      <c r="F16" s="27">
        <v>5</v>
      </c>
      <c r="G16" s="27">
        <v>6</v>
      </c>
      <c r="H16" s="27">
        <v>7</v>
      </c>
      <c r="I16" s="27">
        <v>8</v>
      </c>
      <c r="J16" s="27">
        <v>9</v>
      </c>
      <c r="K16" s="27">
        <v>10</v>
      </c>
      <c r="L16" s="27">
        <v>11</v>
      </c>
      <c r="M16" s="27">
        <v>12</v>
      </c>
      <c r="N16" s="27">
        <v>13</v>
      </c>
      <c r="O16" s="27">
        <v>14</v>
      </c>
      <c r="P16" s="27">
        <v>15</v>
      </c>
      <c r="Q16" s="27">
        <v>16</v>
      </c>
      <c r="R16" s="27">
        <v>17</v>
      </c>
      <c r="S16" s="27">
        <v>18</v>
      </c>
      <c r="T16" s="27">
        <v>19</v>
      </c>
      <c r="U16" s="27">
        <v>20</v>
      </c>
    </row>
    <row r="17" spans="1:21" x14ac:dyDescent="0.7">
      <c r="A17" s="28" t="s">
        <v>6</v>
      </c>
      <c r="B17" s="31">
        <v>7.0800000000000002E-2</v>
      </c>
      <c r="C17" s="42">
        <v>5.2600000000000001E-2</v>
      </c>
      <c r="D17" s="31">
        <v>5.2600000000000001E-2</v>
      </c>
      <c r="E17" s="39">
        <v>5.0299999999999997E-2</v>
      </c>
      <c r="F17" s="39">
        <v>4.8000000000000001E-2</v>
      </c>
      <c r="G17" s="39">
        <v>4.5999999999999999E-2</v>
      </c>
      <c r="H17" s="39">
        <v>4.3900000000000002E-2</v>
      </c>
      <c r="I17" s="39">
        <v>4.0899999999999999E-2</v>
      </c>
      <c r="J17" s="39">
        <v>3.7699999999999997E-2</v>
      </c>
      <c r="K17" s="39">
        <v>3.5400000000000001E-2</v>
      </c>
      <c r="L17" s="39">
        <v>3.32E-2</v>
      </c>
      <c r="M17" s="39">
        <v>3.2099999999999997E-2</v>
      </c>
      <c r="N17" s="39">
        <v>3.0800000000000001E-2</v>
      </c>
      <c r="O17" s="39">
        <v>2.98E-2</v>
      </c>
      <c r="P17" s="39">
        <v>2.87E-2</v>
      </c>
      <c r="Q17" s="39">
        <v>2.7900000000000001E-2</v>
      </c>
      <c r="R17" s="39">
        <v>2.7699999999999999E-2</v>
      </c>
      <c r="S17" s="39">
        <v>2.7300000000000001E-2</v>
      </c>
      <c r="T17" s="39">
        <v>2.7E-2</v>
      </c>
      <c r="U17" s="39">
        <v>2.6599999999999999E-2</v>
      </c>
    </row>
    <row r="18" spans="1:21" x14ac:dyDescent="0.7">
      <c r="A18" s="27"/>
      <c r="B18" s="27">
        <v>21</v>
      </c>
      <c r="C18" s="27">
        <v>22</v>
      </c>
      <c r="D18" s="27">
        <v>23</v>
      </c>
      <c r="E18" s="45">
        <v>24</v>
      </c>
      <c r="F18" s="27">
        <v>25</v>
      </c>
      <c r="G18" s="27">
        <v>26</v>
      </c>
      <c r="H18" s="27">
        <v>27</v>
      </c>
      <c r="I18" s="27">
        <v>28</v>
      </c>
      <c r="J18" s="27">
        <v>29</v>
      </c>
      <c r="K18" s="27">
        <v>30</v>
      </c>
      <c r="L18" s="27">
        <v>31</v>
      </c>
      <c r="M18" s="27">
        <v>32</v>
      </c>
      <c r="N18" s="27">
        <v>33</v>
      </c>
      <c r="O18" s="27">
        <v>34</v>
      </c>
      <c r="P18" s="27">
        <v>35</v>
      </c>
      <c r="Q18" s="27">
        <v>36</v>
      </c>
      <c r="R18" s="27">
        <v>37</v>
      </c>
      <c r="S18" s="27">
        <v>38</v>
      </c>
      <c r="T18" s="27">
        <v>39</v>
      </c>
      <c r="U18" s="27">
        <v>40</v>
      </c>
    </row>
    <row r="19" spans="1:21" x14ac:dyDescent="0.7">
      <c r="A19" s="28" t="s">
        <v>6</v>
      </c>
      <c r="B19" s="31">
        <v>2.63E-2</v>
      </c>
      <c r="C19" s="31">
        <v>2.6200000000000001E-2</v>
      </c>
      <c r="D19" s="31">
        <v>2.6100000000000002E-2</v>
      </c>
      <c r="E19" s="39">
        <v>2.5899999999999999E-2</v>
      </c>
      <c r="F19" s="39">
        <v>2.5499999999999998E-2</v>
      </c>
      <c r="G19" s="39">
        <v>2.5499999999999998E-2</v>
      </c>
      <c r="H19" s="39">
        <v>2.5700000000000001E-2</v>
      </c>
      <c r="I19" s="39">
        <v>2.5399999999999999E-2</v>
      </c>
      <c r="J19" s="40">
        <f>0.0253</f>
        <v>2.53E-2</v>
      </c>
      <c r="K19" s="39">
        <v>2.5100000000000001E-2</v>
      </c>
      <c r="L19" s="39">
        <v>2.5100000000000001E-2</v>
      </c>
      <c r="M19" s="39">
        <v>2.5100000000000001E-2</v>
      </c>
      <c r="N19" s="39">
        <v>2.5000000000000001E-2</v>
      </c>
      <c r="O19" s="39">
        <v>2.4899999999999999E-2</v>
      </c>
      <c r="P19" s="39">
        <v>2.4799999999999999E-2</v>
      </c>
      <c r="Q19" s="39">
        <v>2.47E-2</v>
      </c>
      <c r="R19" s="39">
        <v>2.47E-2</v>
      </c>
      <c r="S19" s="39">
        <v>2.47E-2</v>
      </c>
      <c r="T19" s="39">
        <v>2.4799999999999999E-2</v>
      </c>
      <c r="U19" s="39">
        <v>2.46E-2</v>
      </c>
    </row>
    <row r="20" spans="1:21" x14ac:dyDescent="0.7">
      <c r="A20" s="28"/>
      <c r="B20" s="27">
        <v>41</v>
      </c>
      <c r="C20" s="27">
        <v>42</v>
      </c>
      <c r="D20" s="27">
        <v>43</v>
      </c>
      <c r="E20" s="45">
        <v>44</v>
      </c>
      <c r="F20" s="27">
        <v>45</v>
      </c>
      <c r="G20" s="27">
        <v>46</v>
      </c>
      <c r="H20" s="27">
        <v>47</v>
      </c>
      <c r="I20" s="27">
        <v>48</v>
      </c>
      <c r="J20" s="27">
        <v>49</v>
      </c>
      <c r="K20" s="27">
        <v>50</v>
      </c>
      <c r="L20" s="27">
        <v>51</v>
      </c>
      <c r="M20" s="27">
        <v>52</v>
      </c>
      <c r="N20" s="27">
        <v>53</v>
      </c>
      <c r="O20" s="27">
        <v>54</v>
      </c>
      <c r="P20" s="27">
        <v>55</v>
      </c>
      <c r="Q20" s="27">
        <v>56</v>
      </c>
      <c r="R20" s="27">
        <v>57</v>
      </c>
      <c r="S20" s="27">
        <v>58</v>
      </c>
      <c r="T20" s="27">
        <v>59</v>
      </c>
      <c r="U20" s="27">
        <v>60</v>
      </c>
    </row>
    <row r="21" spans="1:21" x14ac:dyDescent="0.7">
      <c r="A21" s="28" t="s">
        <v>6</v>
      </c>
      <c r="B21" s="31">
        <v>2.47E-2</v>
      </c>
      <c r="C21" s="31">
        <v>2.4299999999999999E-2</v>
      </c>
      <c r="D21" s="31">
        <v>2.46E-2</v>
      </c>
      <c r="E21" s="39">
        <v>2.4500000000000001E-2</v>
      </c>
      <c r="F21" s="39">
        <v>2.4299999999999999E-2</v>
      </c>
      <c r="G21" s="39">
        <v>2.4199999999999999E-2</v>
      </c>
      <c r="H21" s="39">
        <v>2.4400000000000002E-2</v>
      </c>
      <c r="I21" s="39">
        <v>2.4E-2</v>
      </c>
      <c r="J21" s="39">
        <v>2.41E-2</v>
      </c>
      <c r="K21" s="39">
        <v>2.41E-2</v>
      </c>
      <c r="L21" s="39">
        <v>2.4E-2</v>
      </c>
      <c r="M21" s="39">
        <v>2.3900000000000001E-2</v>
      </c>
      <c r="N21" s="39">
        <v>2.3599999999999999E-2</v>
      </c>
      <c r="O21" s="39">
        <v>2.3800000000000002E-2</v>
      </c>
      <c r="P21" s="39">
        <v>2.3900000000000001E-2</v>
      </c>
      <c r="Q21" s="39">
        <v>2.3900000000000001E-2</v>
      </c>
      <c r="R21" s="39">
        <v>2.3800000000000002E-2</v>
      </c>
      <c r="S21" s="39">
        <v>2.3599999999999999E-2</v>
      </c>
      <c r="T21" s="39">
        <v>2.3699999999999999E-2</v>
      </c>
      <c r="U21" s="39">
        <v>2.3599999999999999E-2</v>
      </c>
    </row>
    <row r="22" spans="1:21" x14ac:dyDescent="0.7">
      <c r="A22" s="28"/>
      <c r="B22" s="27">
        <v>61</v>
      </c>
      <c r="C22" s="27">
        <v>62</v>
      </c>
      <c r="D22" s="27">
        <v>63</v>
      </c>
      <c r="E22" s="27">
        <v>64</v>
      </c>
      <c r="F22" s="27">
        <v>65</v>
      </c>
      <c r="G22" s="27">
        <v>66</v>
      </c>
      <c r="H22" s="27">
        <v>67</v>
      </c>
      <c r="I22" s="27">
        <v>68</v>
      </c>
      <c r="J22" s="27">
        <v>69</v>
      </c>
      <c r="K22" s="27">
        <v>70</v>
      </c>
      <c r="L22" s="27">
        <v>71</v>
      </c>
      <c r="M22" s="27">
        <v>72</v>
      </c>
      <c r="N22" s="27">
        <v>73</v>
      </c>
      <c r="O22" s="27">
        <v>74</v>
      </c>
      <c r="P22" s="27">
        <v>75</v>
      </c>
      <c r="Q22" s="27">
        <v>76</v>
      </c>
      <c r="R22" s="27">
        <v>77</v>
      </c>
      <c r="S22" s="27">
        <v>78</v>
      </c>
      <c r="T22" s="27">
        <v>79</v>
      </c>
      <c r="U22" s="27">
        <v>80</v>
      </c>
    </row>
    <row r="23" spans="1:21" x14ac:dyDescent="0.7">
      <c r="A23" s="28" t="s">
        <v>6</v>
      </c>
      <c r="B23" s="39">
        <v>2.35E-2</v>
      </c>
      <c r="C23" s="39">
        <v>2.3599999999999999E-2</v>
      </c>
      <c r="D23" s="39">
        <v>2.3699999999999999E-2</v>
      </c>
      <c r="E23" s="39">
        <v>2.35E-2</v>
      </c>
      <c r="F23" s="39">
        <v>2.3599999999999999E-2</v>
      </c>
      <c r="G23" s="39">
        <v>2.35E-2</v>
      </c>
      <c r="H23" s="39">
        <v>2.3300000000000001E-2</v>
      </c>
      <c r="I23" s="39">
        <v>2.35E-2</v>
      </c>
      <c r="J23" s="39">
        <v>2.35E-2</v>
      </c>
      <c r="K23" s="40">
        <f>0.0233</f>
        <v>2.3300000000000001E-2</v>
      </c>
      <c r="L23" s="39">
        <v>2.3400000000000001E-2</v>
      </c>
      <c r="M23" s="39">
        <v>2.3199999999999998E-2</v>
      </c>
      <c r="N23" s="39">
        <v>2.3300000000000001E-2</v>
      </c>
      <c r="O23" s="39">
        <v>2.3400000000000001E-2</v>
      </c>
      <c r="P23" s="39">
        <v>2.3300000000000001E-2</v>
      </c>
      <c r="Q23" s="39">
        <v>2.35E-2</v>
      </c>
      <c r="R23" s="39">
        <v>2.3400000000000001E-2</v>
      </c>
      <c r="S23" s="39">
        <v>2.3199999999999998E-2</v>
      </c>
      <c r="T23" s="39">
        <v>2.3400000000000001E-2</v>
      </c>
      <c r="U23" s="39">
        <v>2.3199999999999998E-2</v>
      </c>
    </row>
    <row r="24" spans="1:21" x14ac:dyDescent="0.7">
      <c r="A24" s="28"/>
      <c r="B24" s="27">
        <v>81</v>
      </c>
      <c r="C24" s="27">
        <v>82</v>
      </c>
      <c r="D24" s="27">
        <v>83</v>
      </c>
      <c r="E24" s="27">
        <v>84</v>
      </c>
      <c r="F24" s="27">
        <v>85</v>
      </c>
      <c r="G24" s="27">
        <v>86</v>
      </c>
      <c r="H24" s="27">
        <v>87</v>
      </c>
      <c r="I24" s="27">
        <v>88</v>
      </c>
      <c r="J24" s="27">
        <v>89</v>
      </c>
      <c r="K24" s="27">
        <v>90</v>
      </c>
      <c r="L24" s="27">
        <v>91</v>
      </c>
      <c r="M24" s="27">
        <v>92</v>
      </c>
      <c r="N24" s="27">
        <v>93</v>
      </c>
      <c r="O24" s="27">
        <v>94</v>
      </c>
      <c r="P24" s="27">
        <v>95</v>
      </c>
      <c r="Q24" s="27">
        <v>96</v>
      </c>
      <c r="R24" s="27">
        <v>97</v>
      </c>
      <c r="S24" s="27">
        <v>98</v>
      </c>
      <c r="T24" s="27">
        <v>99</v>
      </c>
      <c r="U24" s="27">
        <v>100</v>
      </c>
    </row>
    <row r="25" spans="1:21" x14ac:dyDescent="0.7">
      <c r="A25" s="28" t="s">
        <v>6</v>
      </c>
      <c r="B25" s="39">
        <v>2.3400000000000001E-2</v>
      </c>
      <c r="C25" s="39">
        <v>2.3199999999999998E-2</v>
      </c>
      <c r="D25" s="39">
        <v>2.3E-2</v>
      </c>
      <c r="E25" s="40">
        <f>0.0231</f>
        <v>2.3099999999999999E-2</v>
      </c>
      <c r="F25" s="39">
        <v>2.3E-2</v>
      </c>
      <c r="G25" s="39">
        <v>2.3300000000000001E-2</v>
      </c>
      <c r="H25" s="40">
        <f>0.0231</f>
        <v>2.3099999999999999E-2</v>
      </c>
      <c r="I25" s="40">
        <f>0.0231</f>
        <v>2.3099999999999999E-2</v>
      </c>
      <c r="J25" s="39">
        <v>2.3199999999999998E-2</v>
      </c>
      <c r="K25" s="40">
        <f>0.0231</f>
        <v>2.3099999999999999E-2</v>
      </c>
      <c r="L25" s="39">
        <v>2.29E-2</v>
      </c>
      <c r="M25" s="40">
        <f>0.0231</f>
        <v>2.3099999999999999E-2</v>
      </c>
      <c r="N25" s="40">
        <f>0.0231</f>
        <v>2.3099999999999999E-2</v>
      </c>
      <c r="O25" s="39">
        <v>2.3E-2</v>
      </c>
      <c r="P25" s="39">
        <v>2.2800000000000001E-2</v>
      </c>
      <c r="Q25" s="39">
        <v>2.3099999999999999E-2</v>
      </c>
      <c r="R25" s="39">
        <v>2.3199999999999998E-2</v>
      </c>
      <c r="S25" s="39">
        <v>2.3E-2</v>
      </c>
      <c r="T25" s="39">
        <v>2.29E-2</v>
      </c>
      <c r="U25" s="39">
        <v>2.3E-2</v>
      </c>
    </row>
    <row r="27" spans="1:21" ht="12.6" customHeight="1" x14ac:dyDescent="0.7">
      <c r="A27" s="46" t="s">
        <v>24</v>
      </c>
    </row>
    <row r="28" spans="1:21" ht="12.6" customHeight="1" x14ac:dyDescent="0.7">
      <c r="A28" s="51" t="s">
        <v>8</v>
      </c>
      <c r="B28" s="52"/>
      <c r="C28" s="58" t="s">
        <v>27</v>
      </c>
      <c r="D28" s="59"/>
      <c r="E28" s="58" t="s">
        <v>26</v>
      </c>
      <c r="F28" s="60"/>
      <c r="G28" s="60"/>
      <c r="H28" s="60"/>
      <c r="I28" s="60"/>
      <c r="J28" s="60"/>
      <c r="K28" s="60"/>
      <c r="L28" s="60"/>
      <c r="M28" s="59"/>
      <c r="N28" s="41"/>
      <c r="O28" s="53" t="s">
        <v>14</v>
      </c>
      <c r="P28" s="54"/>
      <c r="Q28" s="30"/>
      <c r="R28" s="30"/>
      <c r="S28" s="55" t="s">
        <v>25</v>
      </c>
      <c r="T28" s="56"/>
      <c r="U28" s="57"/>
    </row>
    <row r="29" spans="1:21" x14ac:dyDescent="0.7">
      <c r="A29" s="27"/>
      <c r="B29" s="27">
        <v>1</v>
      </c>
      <c r="C29" s="27">
        <v>2</v>
      </c>
      <c r="D29" s="27">
        <v>3</v>
      </c>
      <c r="E29" s="45">
        <v>4</v>
      </c>
      <c r="F29" s="27">
        <v>5</v>
      </c>
      <c r="G29" s="27">
        <v>6</v>
      </c>
      <c r="H29" s="27">
        <v>7</v>
      </c>
      <c r="I29" s="27">
        <v>8</v>
      </c>
      <c r="J29" s="27">
        <v>9</v>
      </c>
      <c r="K29" s="27">
        <v>10</v>
      </c>
      <c r="L29" s="27">
        <v>11</v>
      </c>
      <c r="M29" s="27">
        <v>12</v>
      </c>
      <c r="N29" s="27">
        <v>13</v>
      </c>
      <c r="O29" s="27">
        <v>14</v>
      </c>
      <c r="P29" s="27">
        <v>15</v>
      </c>
      <c r="Q29" s="27">
        <v>16</v>
      </c>
      <c r="R29" s="27">
        <v>17</v>
      </c>
      <c r="S29" s="27">
        <v>18</v>
      </c>
      <c r="T29" s="27">
        <v>19</v>
      </c>
      <c r="U29" s="27">
        <v>20</v>
      </c>
    </row>
    <row r="30" spans="1:21" x14ac:dyDescent="0.7">
      <c r="A30" s="28" t="s">
        <v>6</v>
      </c>
      <c r="B30" s="31">
        <v>5.2600000000000001E-2</v>
      </c>
      <c r="C30" s="37">
        <v>4.1300000000000003E-2</v>
      </c>
      <c r="D30" s="37">
        <v>4.0399999999999998E-2</v>
      </c>
      <c r="E30" s="37">
        <v>3.7699999999999997E-2</v>
      </c>
      <c r="F30" s="37">
        <v>3.5900000000000001E-2</v>
      </c>
      <c r="G30" s="37">
        <v>3.4599999999999999E-2</v>
      </c>
      <c r="H30" s="37">
        <v>3.2899999999999999E-2</v>
      </c>
      <c r="I30" s="37">
        <v>3.04E-2</v>
      </c>
      <c r="J30" s="37">
        <v>2.81E-2</v>
      </c>
      <c r="K30" s="37">
        <v>2.6599999999999999E-2</v>
      </c>
      <c r="L30" s="37">
        <v>2.46E-2</v>
      </c>
      <c r="M30" s="25">
        <f>0.0232</f>
        <v>2.3199999999999998E-2</v>
      </c>
      <c r="N30" s="37">
        <v>2.1999999999999999E-2</v>
      </c>
      <c r="O30" s="37">
        <v>2.0799999999999999E-2</v>
      </c>
      <c r="P30" s="37">
        <v>1.9800000000000002E-2</v>
      </c>
      <c r="Q30" s="37">
        <v>1.9099999999999999E-2</v>
      </c>
      <c r="R30" s="37">
        <v>1.8700000000000001E-2</v>
      </c>
      <c r="S30" s="37">
        <v>1.8100000000000002E-2</v>
      </c>
      <c r="T30" s="37">
        <v>1.7899999999999999E-2</v>
      </c>
      <c r="U30" s="37">
        <v>1.7500000000000002E-2</v>
      </c>
    </row>
    <row r="31" spans="1:21" x14ac:dyDescent="0.7">
      <c r="A31" s="27"/>
      <c r="B31" s="27">
        <v>21</v>
      </c>
      <c r="C31" s="27">
        <v>22</v>
      </c>
      <c r="D31" s="27">
        <v>23</v>
      </c>
      <c r="E31" s="45">
        <v>24</v>
      </c>
      <c r="F31" s="27">
        <v>25</v>
      </c>
      <c r="G31" s="27">
        <v>26</v>
      </c>
      <c r="H31" s="27">
        <v>27</v>
      </c>
      <c r="I31" s="27">
        <v>28</v>
      </c>
      <c r="J31" s="27">
        <v>29</v>
      </c>
      <c r="K31" s="27">
        <v>30</v>
      </c>
      <c r="L31" s="27">
        <v>31</v>
      </c>
      <c r="M31" s="27">
        <v>32</v>
      </c>
      <c r="N31" s="27">
        <v>33</v>
      </c>
      <c r="O31" s="27">
        <v>34</v>
      </c>
      <c r="P31" s="27">
        <v>35</v>
      </c>
      <c r="Q31" s="27">
        <v>36</v>
      </c>
      <c r="R31" s="27">
        <v>37</v>
      </c>
      <c r="S31" s="27">
        <v>38</v>
      </c>
      <c r="T31" s="27">
        <v>39</v>
      </c>
      <c r="U31" s="27">
        <v>40</v>
      </c>
    </row>
    <row r="32" spans="1:21" x14ac:dyDescent="0.7">
      <c r="A32" s="28" t="s">
        <v>6</v>
      </c>
      <c r="B32" s="37">
        <v>1.7000000000000001E-2</v>
      </c>
      <c r="C32" s="37">
        <v>1.7000000000000001E-2</v>
      </c>
      <c r="D32" s="37">
        <v>1.67E-2</v>
      </c>
      <c r="E32" s="37">
        <v>1.67E-2</v>
      </c>
      <c r="F32" s="37">
        <v>1.6400000000000001E-2</v>
      </c>
      <c r="G32" s="37">
        <v>1.6199999999999999E-2</v>
      </c>
      <c r="H32" s="37">
        <v>1.6199999999999999E-2</v>
      </c>
      <c r="I32" s="25">
        <f>0.0161</f>
        <v>1.61E-2</v>
      </c>
      <c r="J32" s="25">
        <f>0.0159</f>
        <v>1.5900000000000001E-2</v>
      </c>
      <c r="K32" s="37">
        <v>1.5800000000000002E-2</v>
      </c>
      <c r="L32" s="37">
        <v>1.5800000000000002E-2</v>
      </c>
      <c r="M32" s="37">
        <v>1.55E-2</v>
      </c>
      <c r="N32" s="37">
        <v>1.5599999999999999E-2</v>
      </c>
      <c r="O32" s="37">
        <v>1.55E-2</v>
      </c>
      <c r="P32" s="37">
        <v>1.54E-2</v>
      </c>
      <c r="Q32" s="37">
        <v>1.5299999999999999E-2</v>
      </c>
      <c r="R32" s="37">
        <v>1.54E-2</v>
      </c>
      <c r="S32" s="37">
        <v>1.54E-2</v>
      </c>
      <c r="T32" s="37">
        <v>1.54E-2</v>
      </c>
      <c r="U32" s="37">
        <v>1.5299999999999999E-2</v>
      </c>
    </row>
    <row r="33" spans="1:21" x14ac:dyDescent="0.7">
      <c r="A33" s="28"/>
      <c r="B33" s="27">
        <v>41</v>
      </c>
      <c r="C33" s="27">
        <v>42</v>
      </c>
      <c r="D33" s="27">
        <v>43</v>
      </c>
      <c r="E33" s="45">
        <v>44</v>
      </c>
      <c r="F33" s="27">
        <v>45</v>
      </c>
      <c r="G33" s="27">
        <v>46</v>
      </c>
      <c r="H33" s="27">
        <v>47</v>
      </c>
      <c r="I33" s="27">
        <v>48</v>
      </c>
      <c r="J33" s="27">
        <v>49</v>
      </c>
      <c r="K33" s="27">
        <v>50</v>
      </c>
      <c r="L33" s="27">
        <v>51</v>
      </c>
      <c r="M33" s="27">
        <v>52</v>
      </c>
      <c r="N33" s="27">
        <v>53</v>
      </c>
      <c r="O33" s="27">
        <v>54</v>
      </c>
      <c r="P33" s="27">
        <v>55</v>
      </c>
      <c r="Q33" s="27">
        <v>56</v>
      </c>
      <c r="R33" s="27">
        <v>57</v>
      </c>
      <c r="S33" s="27">
        <v>58</v>
      </c>
      <c r="T33" s="27">
        <v>59</v>
      </c>
      <c r="U33" s="27">
        <v>60</v>
      </c>
    </row>
    <row r="34" spans="1:21" x14ac:dyDescent="0.7">
      <c r="A34" s="28" t="s">
        <v>6</v>
      </c>
      <c r="B34" s="37">
        <v>1.5299999999999999E-2</v>
      </c>
      <c r="C34" s="37">
        <v>1.4999999999999999E-2</v>
      </c>
      <c r="D34" s="37">
        <v>1.52E-2</v>
      </c>
      <c r="E34" s="37">
        <v>1.5100000000000001E-2</v>
      </c>
      <c r="F34" s="37">
        <v>1.5100000000000001E-2</v>
      </c>
      <c r="G34" s="37">
        <v>1.4999999999999999E-2</v>
      </c>
      <c r="H34" s="37">
        <v>1.5100000000000001E-2</v>
      </c>
      <c r="I34" s="37">
        <v>1.4999999999999999E-2</v>
      </c>
      <c r="J34" s="37">
        <v>1.4999999999999999E-2</v>
      </c>
      <c r="K34" s="37">
        <v>1.4999999999999999E-2</v>
      </c>
      <c r="L34" s="37">
        <v>1.4999999999999999E-2</v>
      </c>
      <c r="M34" s="37">
        <v>1.4999999999999999E-2</v>
      </c>
      <c r="N34" s="37">
        <v>1.4999999999999999E-2</v>
      </c>
      <c r="O34" s="37">
        <v>1.49E-2</v>
      </c>
      <c r="P34" s="37">
        <v>1.49E-2</v>
      </c>
      <c r="Q34" s="37">
        <v>1.4999999999999999E-2</v>
      </c>
      <c r="R34" s="37">
        <v>1.49E-2</v>
      </c>
      <c r="S34" s="37">
        <v>1.4800000000000001E-2</v>
      </c>
      <c r="T34" s="37">
        <v>1.4999999999999999E-2</v>
      </c>
      <c r="U34" s="37">
        <v>1.49E-2</v>
      </c>
    </row>
    <row r="35" spans="1:21" x14ac:dyDescent="0.7">
      <c r="A35" s="28"/>
      <c r="B35" s="27">
        <v>61</v>
      </c>
      <c r="C35" s="27">
        <v>62</v>
      </c>
      <c r="D35" s="27">
        <v>63</v>
      </c>
      <c r="E35" s="27">
        <v>64</v>
      </c>
      <c r="F35" s="27">
        <v>65</v>
      </c>
      <c r="G35" s="27">
        <v>66</v>
      </c>
      <c r="H35" s="27">
        <v>67</v>
      </c>
      <c r="I35" s="27">
        <v>68</v>
      </c>
      <c r="J35" s="27">
        <v>69</v>
      </c>
      <c r="K35" s="27">
        <v>70</v>
      </c>
      <c r="L35" s="27">
        <v>71</v>
      </c>
      <c r="M35" s="27">
        <v>72</v>
      </c>
      <c r="N35" s="27">
        <v>73</v>
      </c>
      <c r="O35" s="27">
        <v>74</v>
      </c>
      <c r="P35" s="27">
        <v>75</v>
      </c>
      <c r="Q35" s="27">
        <v>76</v>
      </c>
      <c r="R35" s="27">
        <v>77</v>
      </c>
      <c r="S35" s="27">
        <v>78</v>
      </c>
      <c r="T35" s="27">
        <v>79</v>
      </c>
      <c r="U35" s="27">
        <v>80</v>
      </c>
    </row>
    <row r="36" spans="1:21" ht="12.6" customHeight="1" x14ac:dyDescent="0.7">
      <c r="A36" s="28" t="s">
        <v>6</v>
      </c>
      <c r="B36" s="37">
        <v>1.4800000000000001E-2</v>
      </c>
      <c r="C36" s="37">
        <v>1.4800000000000001E-2</v>
      </c>
      <c r="D36" s="37">
        <v>1.49E-2</v>
      </c>
      <c r="E36" s="37">
        <v>1.4800000000000001E-2</v>
      </c>
      <c r="F36" s="37">
        <v>1.4800000000000001E-2</v>
      </c>
      <c r="G36" s="37">
        <v>1.49E-2</v>
      </c>
      <c r="H36" s="37">
        <v>1.4800000000000001E-2</v>
      </c>
      <c r="I36" s="37">
        <v>1.47E-2</v>
      </c>
      <c r="J36" s="37">
        <v>1.47E-2</v>
      </c>
      <c r="K36" s="37">
        <v>1.47E-2</v>
      </c>
      <c r="L36" s="37">
        <v>1.47E-2</v>
      </c>
      <c r="M36" s="25">
        <f>0.0146</f>
        <v>1.46E-2</v>
      </c>
      <c r="N36" s="37">
        <v>1.4800000000000001E-2</v>
      </c>
      <c r="O36" s="37">
        <v>1.47E-2</v>
      </c>
      <c r="P36" s="37">
        <v>1.47E-2</v>
      </c>
      <c r="Q36" s="37">
        <v>1.47E-2</v>
      </c>
      <c r="R36" s="37">
        <v>1.49E-2</v>
      </c>
      <c r="S36" s="37">
        <v>1.47E-2</v>
      </c>
      <c r="T36" s="37">
        <v>1.47E-2</v>
      </c>
      <c r="U36" s="37">
        <v>1.47E-2</v>
      </c>
    </row>
    <row r="37" spans="1:21" x14ac:dyDescent="0.7">
      <c r="A37" s="28"/>
      <c r="B37" s="27">
        <v>81</v>
      </c>
      <c r="C37" s="27">
        <v>82</v>
      </c>
      <c r="D37" s="27">
        <v>83</v>
      </c>
      <c r="E37" s="27">
        <v>84</v>
      </c>
      <c r="F37" s="27">
        <v>85</v>
      </c>
      <c r="G37" s="27">
        <v>86</v>
      </c>
      <c r="H37" s="27">
        <v>87</v>
      </c>
      <c r="I37" s="27">
        <v>88</v>
      </c>
      <c r="J37" s="27">
        <v>89</v>
      </c>
      <c r="K37" s="27">
        <v>90</v>
      </c>
      <c r="L37" s="27">
        <v>91</v>
      </c>
      <c r="M37" s="27">
        <v>92</v>
      </c>
      <c r="N37" s="27">
        <v>93</v>
      </c>
      <c r="O37" s="27">
        <v>94</v>
      </c>
      <c r="P37" s="27">
        <v>95</v>
      </c>
      <c r="Q37" s="27">
        <v>96</v>
      </c>
      <c r="R37" s="27">
        <v>97</v>
      </c>
      <c r="S37" s="27">
        <v>98</v>
      </c>
      <c r="T37" s="27">
        <v>99</v>
      </c>
      <c r="U37" s="27">
        <v>100</v>
      </c>
    </row>
    <row r="38" spans="1:21" x14ac:dyDescent="0.7">
      <c r="A38" s="28" t="s">
        <v>6</v>
      </c>
      <c r="B38" s="37">
        <v>1.4800000000000001E-2</v>
      </c>
      <c r="C38" s="37">
        <v>1.46E-2</v>
      </c>
      <c r="D38" s="37">
        <v>1.46E-2</v>
      </c>
      <c r="E38" s="37">
        <v>1.46E-2</v>
      </c>
      <c r="F38" s="37">
        <v>1.46E-2</v>
      </c>
      <c r="G38" s="37">
        <v>1.46E-2</v>
      </c>
      <c r="H38" s="37">
        <v>1.47E-2</v>
      </c>
      <c r="I38" s="37">
        <v>1.47E-2</v>
      </c>
      <c r="J38" s="37">
        <v>1.46E-2</v>
      </c>
      <c r="K38" s="37">
        <v>1.46E-2</v>
      </c>
      <c r="L38" s="37">
        <v>1.4500000000000001E-2</v>
      </c>
      <c r="M38" s="37">
        <v>1.46E-2</v>
      </c>
      <c r="N38" s="37">
        <v>1.4500000000000001E-2</v>
      </c>
      <c r="O38" s="37">
        <v>1.4500000000000001E-2</v>
      </c>
      <c r="P38" s="37">
        <v>1.4500000000000001E-2</v>
      </c>
      <c r="Q38" s="37">
        <v>1.46</v>
      </c>
      <c r="R38" s="37">
        <v>1.4500000000000001E-2</v>
      </c>
      <c r="S38" s="37">
        <v>1.4500000000000001E-2</v>
      </c>
      <c r="T38" s="37">
        <v>1.47E-2</v>
      </c>
      <c r="U38" s="37">
        <v>1.44E-2</v>
      </c>
    </row>
    <row r="62" ht="16.5" customHeight="1" x14ac:dyDescent="0.7"/>
  </sheetData>
  <mergeCells count="15">
    <mergeCell ref="A2:B2"/>
    <mergeCell ref="E2:F2"/>
    <mergeCell ref="G2:O2"/>
    <mergeCell ref="S2:U2"/>
    <mergeCell ref="C2:D2"/>
    <mergeCell ref="A15:B15"/>
    <mergeCell ref="A28:B28"/>
    <mergeCell ref="O15:P15"/>
    <mergeCell ref="O28:P28"/>
    <mergeCell ref="S15:U15"/>
    <mergeCell ref="S28:U28"/>
    <mergeCell ref="C15:D15"/>
    <mergeCell ref="E15:M15"/>
    <mergeCell ref="E28:M28"/>
    <mergeCell ref="C28:D2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9F73-2917-467E-9691-EAE44897ADA6}">
  <dimension ref="A1:U47"/>
  <sheetViews>
    <sheetView topLeftCell="A4" zoomScale="55" zoomScaleNormal="55" workbookViewId="0">
      <selection activeCell="A25" sqref="A25:U35"/>
    </sheetView>
  </sheetViews>
  <sheetFormatPr defaultRowHeight="16.5" x14ac:dyDescent="0.7"/>
  <sheetData>
    <row r="1" spans="1:21" x14ac:dyDescent="0.7">
      <c r="A1" s="61" t="s">
        <v>9</v>
      </c>
      <c r="B1" s="61"/>
      <c r="C1" s="64" t="s">
        <v>11</v>
      </c>
      <c r="D1" s="64"/>
      <c r="E1" s="30"/>
      <c r="F1" s="62" t="s">
        <v>14</v>
      </c>
      <c r="G1" s="62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71" t="s">
        <v>18</v>
      </c>
      <c r="T1" s="71"/>
      <c r="U1" s="71"/>
    </row>
    <row r="2" spans="1:21" x14ac:dyDescent="0.7">
      <c r="A2" s="27"/>
      <c r="B2" s="27">
        <v>1</v>
      </c>
      <c r="C2" s="27">
        <v>2</v>
      </c>
      <c r="D2" s="27">
        <v>3</v>
      </c>
      <c r="E2" s="27">
        <v>4</v>
      </c>
      <c r="F2" s="27">
        <v>5</v>
      </c>
      <c r="G2" s="27">
        <v>6</v>
      </c>
      <c r="H2" s="27">
        <v>7</v>
      </c>
      <c r="I2" s="27">
        <v>8</v>
      </c>
      <c r="J2" s="27">
        <v>9</v>
      </c>
      <c r="K2" s="27">
        <v>10</v>
      </c>
      <c r="L2" s="27">
        <v>11</v>
      </c>
      <c r="M2" s="27">
        <v>12</v>
      </c>
      <c r="N2" s="27">
        <v>13</v>
      </c>
      <c r="O2" s="27">
        <v>14</v>
      </c>
      <c r="P2" s="27">
        <v>15</v>
      </c>
      <c r="Q2" s="27">
        <v>16</v>
      </c>
      <c r="R2" s="27">
        <v>17</v>
      </c>
      <c r="S2" s="27">
        <v>18</v>
      </c>
      <c r="T2" s="27">
        <v>19</v>
      </c>
      <c r="U2" s="27">
        <v>20</v>
      </c>
    </row>
    <row r="3" spans="1:21" x14ac:dyDescent="0.7">
      <c r="A3" s="28" t="s">
        <v>6</v>
      </c>
      <c r="B3" s="31">
        <v>6.5699999999999995E-2</v>
      </c>
      <c r="C3" s="42">
        <v>5.2699999999999997E-2</v>
      </c>
      <c r="D3" s="31">
        <v>5.28E-2</v>
      </c>
      <c r="E3" s="31">
        <v>5.2200000000000003E-2</v>
      </c>
      <c r="F3" s="31">
        <v>4.8300000000000003E-2</v>
      </c>
      <c r="G3" s="31">
        <v>4.4999999999999998E-2</v>
      </c>
      <c r="H3" s="31">
        <v>4.24E-2</v>
      </c>
      <c r="I3" s="31">
        <v>4.0500000000000001E-2</v>
      </c>
      <c r="J3" s="32">
        <f>0.039</f>
        <v>3.9E-2</v>
      </c>
      <c r="K3" s="32">
        <f>0.0381</f>
        <v>3.8100000000000002E-2</v>
      </c>
      <c r="L3" s="32">
        <f>0.037</f>
        <v>3.6999999999999998E-2</v>
      </c>
      <c r="M3" s="31">
        <v>3.6400000000000002E-2</v>
      </c>
      <c r="N3" s="31">
        <v>3.56E-2</v>
      </c>
      <c r="O3" s="31">
        <v>3.4799999999999998E-2</v>
      </c>
      <c r="P3" s="31">
        <v>3.4000000000000002E-2</v>
      </c>
      <c r="Q3" s="31">
        <v>3.3500000000000002E-2</v>
      </c>
      <c r="R3" s="31">
        <v>3.3300000000000003E-2</v>
      </c>
      <c r="S3" s="31">
        <v>3.2899999999999999E-2</v>
      </c>
      <c r="T3" s="32">
        <f>0.0326</f>
        <v>3.2599999999999997E-2</v>
      </c>
      <c r="U3" s="32">
        <f>0.0324</f>
        <v>3.2399999999999998E-2</v>
      </c>
    </row>
    <row r="4" spans="1:21" x14ac:dyDescent="0.7">
      <c r="A4" s="27"/>
      <c r="B4" s="27">
        <v>21</v>
      </c>
      <c r="C4" s="27">
        <v>22</v>
      </c>
      <c r="D4" s="27">
        <v>23</v>
      </c>
      <c r="E4" s="27">
        <v>24</v>
      </c>
      <c r="F4" s="27">
        <v>25</v>
      </c>
      <c r="G4" s="27">
        <v>26</v>
      </c>
      <c r="H4" s="27">
        <v>27</v>
      </c>
      <c r="I4" s="27">
        <v>28</v>
      </c>
      <c r="J4" s="27">
        <v>29</v>
      </c>
      <c r="K4" s="27">
        <v>30</v>
      </c>
      <c r="L4" s="27">
        <v>31</v>
      </c>
      <c r="M4" s="27">
        <v>32</v>
      </c>
      <c r="N4" s="27">
        <v>33</v>
      </c>
      <c r="O4" s="27">
        <v>34</v>
      </c>
      <c r="P4" s="27">
        <v>35</v>
      </c>
      <c r="Q4" s="27">
        <v>36</v>
      </c>
      <c r="R4" s="27">
        <v>37</v>
      </c>
      <c r="S4" s="27">
        <v>38</v>
      </c>
      <c r="T4" s="27">
        <v>39</v>
      </c>
      <c r="U4" s="27">
        <v>40</v>
      </c>
    </row>
    <row r="5" spans="1:21" x14ac:dyDescent="0.7">
      <c r="A5" s="28" t="s">
        <v>6</v>
      </c>
      <c r="B5" s="32">
        <f>0.032</f>
        <v>3.2000000000000001E-2</v>
      </c>
      <c r="C5" s="32">
        <f>0.0321</f>
        <v>3.2099999999999997E-2</v>
      </c>
      <c r="D5" s="32">
        <f>0.0318</f>
        <v>3.1800000000000002E-2</v>
      </c>
      <c r="E5" s="32">
        <f>0.0318</f>
        <v>3.1800000000000002E-2</v>
      </c>
      <c r="F5" s="32">
        <f>0.0315</f>
        <v>3.15E-2</v>
      </c>
      <c r="G5" s="32">
        <f>0.0313</f>
        <v>3.1300000000000001E-2</v>
      </c>
      <c r="H5" s="32">
        <f>0.0315</f>
        <v>3.15E-2</v>
      </c>
      <c r="I5" s="32">
        <f>0.0313</f>
        <v>3.1300000000000001E-2</v>
      </c>
      <c r="J5" s="32">
        <f>0.0313</f>
        <v>3.1300000000000001E-2</v>
      </c>
      <c r="K5" s="32">
        <f>0.0313</f>
        <v>3.1300000000000001E-2</v>
      </c>
      <c r="L5" s="32">
        <f>0.0311</f>
        <v>3.1099999999999999E-2</v>
      </c>
      <c r="M5" s="32">
        <f>0.031</f>
        <v>3.1E-2</v>
      </c>
      <c r="N5" s="32">
        <f>0.0311</f>
        <v>3.1099999999999999E-2</v>
      </c>
      <c r="O5" s="32">
        <f>0.0311</f>
        <v>3.1099999999999999E-2</v>
      </c>
      <c r="P5" s="32">
        <f>0.031</f>
        <v>3.1E-2</v>
      </c>
      <c r="Q5" s="32">
        <f>0.0308</f>
        <v>3.0800000000000001E-2</v>
      </c>
      <c r="R5" s="32">
        <f>0.031</f>
        <v>3.1E-2</v>
      </c>
      <c r="S5" s="32">
        <f>0.031</f>
        <v>3.1E-2</v>
      </c>
      <c r="T5" s="32">
        <f>0.031</f>
        <v>3.1E-2</v>
      </c>
      <c r="U5" s="32">
        <f>0.0308</f>
        <v>3.0800000000000001E-2</v>
      </c>
    </row>
    <row r="6" spans="1:21" x14ac:dyDescent="0.7">
      <c r="A6" s="28"/>
      <c r="B6" s="27">
        <v>41</v>
      </c>
      <c r="C6" s="27">
        <v>42</v>
      </c>
      <c r="D6" s="27">
        <v>43</v>
      </c>
      <c r="E6" s="27">
        <v>44</v>
      </c>
      <c r="F6" s="27">
        <v>45</v>
      </c>
      <c r="G6" s="27">
        <v>46</v>
      </c>
      <c r="H6" s="27">
        <v>47</v>
      </c>
      <c r="I6" s="27">
        <v>48</v>
      </c>
      <c r="J6" s="27">
        <v>49</v>
      </c>
      <c r="K6" s="27">
        <v>50</v>
      </c>
      <c r="L6" s="27">
        <v>51</v>
      </c>
      <c r="M6" s="27">
        <v>52</v>
      </c>
      <c r="N6" s="27">
        <v>53</v>
      </c>
      <c r="O6" s="27">
        <v>54</v>
      </c>
      <c r="P6" s="27">
        <v>55</v>
      </c>
      <c r="Q6" s="27">
        <v>56</v>
      </c>
      <c r="R6" s="27">
        <v>57</v>
      </c>
      <c r="S6" s="27">
        <v>58</v>
      </c>
      <c r="T6" s="27">
        <v>59</v>
      </c>
      <c r="U6" s="27">
        <v>60</v>
      </c>
    </row>
    <row r="7" spans="1:21" x14ac:dyDescent="0.7">
      <c r="A7" s="28" t="s">
        <v>6</v>
      </c>
      <c r="B7" s="31">
        <v>3.1099999999999999E-2</v>
      </c>
      <c r="C7" s="31">
        <v>3.0700000000000002E-2</v>
      </c>
      <c r="D7" s="31">
        <v>3.1E-2</v>
      </c>
      <c r="E7" s="31">
        <v>3.09E-2</v>
      </c>
      <c r="F7" s="31">
        <v>3.0599999999999999E-2</v>
      </c>
      <c r="G7" s="31">
        <v>3.0499999999999999E-2</v>
      </c>
      <c r="H7" s="31">
        <v>3.09E-2</v>
      </c>
      <c r="I7" s="32">
        <f>0.0307</f>
        <v>3.0700000000000002E-2</v>
      </c>
      <c r="J7" s="32">
        <f>0.0307</f>
        <v>3.0700000000000002E-2</v>
      </c>
      <c r="K7" s="31">
        <v>3.0599999999999999E-2</v>
      </c>
      <c r="L7" s="31">
        <v>3.0599999999999999E-2</v>
      </c>
      <c r="M7" s="31">
        <v>3.0599999999999999E-2</v>
      </c>
      <c r="N7" s="31">
        <v>3.0599999999999999E-2</v>
      </c>
      <c r="O7" s="31">
        <v>3.0499999999999999E-2</v>
      </c>
      <c r="P7" s="31">
        <v>3.0599999999999999E-2</v>
      </c>
      <c r="Q7" s="31">
        <v>3.0800000000000001E-2</v>
      </c>
      <c r="R7" s="31">
        <v>3.0499999999999999E-2</v>
      </c>
      <c r="S7" s="31">
        <v>3.04E-2</v>
      </c>
      <c r="T7" s="31">
        <v>3.0499999999999999E-2</v>
      </c>
      <c r="U7" s="31">
        <v>3.04E-2</v>
      </c>
    </row>
    <row r="8" spans="1:21" x14ac:dyDescent="0.7">
      <c r="A8" s="28"/>
      <c r="B8" s="27">
        <v>61</v>
      </c>
      <c r="C8" s="27">
        <v>62</v>
      </c>
      <c r="D8" s="27">
        <v>63</v>
      </c>
      <c r="E8" s="27">
        <v>64</v>
      </c>
      <c r="F8" s="27">
        <v>65</v>
      </c>
      <c r="G8" s="27">
        <v>66</v>
      </c>
      <c r="H8" s="27">
        <v>67</v>
      </c>
      <c r="I8" s="27">
        <v>68</v>
      </c>
      <c r="J8" s="27">
        <v>69</v>
      </c>
      <c r="K8" s="27">
        <v>70</v>
      </c>
      <c r="L8" s="27">
        <v>71</v>
      </c>
      <c r="M8" s="27">
        <v>72</v>
      </c>
      <c r="N8" s="27">
        <v>73</v>
      </c>
      <c r="O8" s="27">
        <v>74</v>
      </c>
      <c r="P8" s="27">
        <v>75</v>
      </c>
      <c r="Q8" s="27">
        <v>76</v>
      </c>
      <c r="R8" s="27">
        <v>77</v>
      </c>
      <c r="S8" s="27">
        <v>78</v>
      </c>
      <c r="T8" s="27">
        <v>79</v>
      </c>
      <c r="U8" s="27">
        <v>80</v>
      </c>
    </row>
    <row r="9" spans="1:21" x14ac:dyDescent="0.7">
      <c r="A9" s="28" t="s">
        <v>6</v>
      </c>
      <c r="B9" s="31">
        <v>3.04E-2</v>
      </c>
      <c r="C9" s="31">
        <v>3.0499999999999999E-2</v>
      </c>
      <c r="D9" s="31">
        <v>3.0499999999999999E-2</v>
      </c>
      <c r="E9" s="31">
        <v>3.0499999999999999E-2</v>
      </c>
      <c r="F9" s="31">
        <v>3.0499999999999999E-2</v>
      </c>
      <c r="G9" s="31">
        <v>3.0499999999999999E-2</v>
      </c>
      <c r="H9" s="31">
        <v>3.0499999999999999E-2</v>
      </c>
      <c r="I9" s="31">
        <v>3.04E-2</v>
      </c>
      <c r="J9" s="31">
        <v>3.04E-2</v>
      </c>
      <c r="K9" s="31">
        <v>3.0300000000000001E-2</v>
      </c>
      <c r="L9" s="31">
        <v>3.0099999999999998E-2</v>
      </c>
      <c r="M9" s="31">
        <v>3.0200000000000001E-2</v>
      </c>
      <c r="N9" s="31">
        <v>3.0300000000000001E-2</v>
      </c>
      <c r="O9" s="31">
        <v>3.0499999999999999E-2</v>
      </c>
      <c r="P9" s="31">
        <v>3.0300000000000001E-2</v>
      </c>
      <c r="Q9" s="31">
        <v>3.0200000000000001E-2</v>
      </c>
      <c r="R9" s="31">
        <v>3.0300000000000001E-2</v>
      </c>
      <c r="S9" s="31">
        <v>3.0099999999999998E-2</v>
      </c>
      <c r="T9" s="31">
        <v>3.0300000000000001E-2</v>
      </c>
      <c r="U9" s="31">
        <v>3.0300000000000001E-2</v>
      </c>
    </row>
    <row r="10" spans="1:21" x14ac:dyDescent="0.7">
      <c r="A10" s="28"/>
      <c r="B10" s="27">
        <v>81</v>
      </c>
      <c r="C10" s="27">
        <v>82</v>
      </c>
      <c r="D10" s="27">
        <v>83</v>
      </c>
      <c r="E10" s="27">
        <v>84</v>
      </c>
      <c r="F10" s="27">
        <v>85</v>
      </c>
      <c r="G10" s="27">
        <v>86</v>
      </c>
      <c r="H10" s="27">
        <v>87</v>
      </c>
      <c r="I10" s="27">
        <v>88</v>
      </c>
      <c r="J10" s="27">
        <v>89</v>
      </c>
      <c r="K10" s="27">
        <v>90</v>
      </c>
      <c r="L10" s="27">
        <v>91</v>
      </c>
      <c r="M10" s="27">
        <v>92</v>
      </c>
      <c r="N10" s="27">
        <v>93</v>
      </c>
      <c r="O10" s="27">
        <v>94</v>
      </c>
      <c r="P10" s="27">
        <v>95</v>
      </c>
      <c r="Q10" s="27">
        <v>96</v>
      </c>
      <c r="R10" s="27">
        <v>97</v>
      </c>
      <c r="S10" s="27">
        <v>98</v>
      </c>
      <c r="T10" s="27">
        <v>99</v>
      </c>
      <c r="U10" s="27">
        <v>100</v>
      </c>
    </row>
    <row r="11" spans="1:21" x14ac:dyDescent="0.7">
      <c r="A11" s="28" t="s">
        <v>6</v>
      </c>
      <c r="B11" s="31">
        <v>3.04E-2</v>
      </c>
      <c r="C11" s="31">
        <v>3.0300000000000001E-2</v>
      </c>
      <c r="D11" s="31">
        <v>3.0099999999999998E-2</v>
      </c>
      <c r="E11" s="31">
        <v>3.0099999999999998E-2</v>
      </c>
      <c r="F11" s="31">
        <v>3.0099999999999998E-2</v>
      </c>
      <c r="G11" s="31">
        <v>3.0099999999999998E-2</v>
      </c>
      <c r="H11" s="31">
        <v>3.04E-2</v>
      </c>
      <c r="I11" s="31">
        <v>3.0099999999999998E-2</v>
      </c>
      <c r="J11" s="31">
        <v>3.0099999999999998E-2</v>
      </c>
      <c r="K11" s="31">
        <v>3.0099999999999998E-2</v>
      </c>
      <c r="L11" s="31">
        <v>2.9899999999999999E-2</v>
      </c>
      <c r="M11" s="31">
        <v>3.0300000000000001E-2</v>
      </c>
      <c r="N11" s="31">
        <v>3.0099999999999998E-2</v>
      </c>
      <c r="O11" s="31">
        <v>3.0099999999999998E-2</v>
      </c>
      <c r="P11" s="31">
        <v>2.9899999999999999E-2</v>
      </c>
      <c r="Q11" s="31">
        <v>3.0099999999999998E-2</v>
      </c>
      <c r="R11" s="31">
        <v>0.03</v>
      </c>
      <c r="S11" s="31">
        <v>0.03</v>
      </c>
      <c r="T11" s="31">
        <v>0.03</v>
      </c>
      <c r="U11" s="31">
        <v>0.03</v>
      </c>
    </row>
    <row r="13" spans="1:21" x14ac:dyDescent="0.7">
      <c r="A13" s="61" t="s">
        <v>7</v>
      </c>
      <c r="B13" s="51"/>
      <c r="C13" s="64" t="s">
        <v>10</v>
      </c>
      <c r="D13" s="64"/>
      <c r="E13" s="44"/>
      <c r="F13" s="62" t="s">
        <v>14</v>
      </c>
      <c r="G13" s="62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71" t="s">
        <v>18</v>
      </c>
      <c r="T13" s="71"/>
      <c r="U13" s="71"/>
    </row>
    <row r="14" spans="1:21" x14ac:dyDescent="0.7">
      <c r="A14" s="27"/>
      <c r="B14" s="27">
        <v>1</v>
      </c>
      <c r="C14" s="27">
        <v>2</v>
      </c>
      <c r="D14" s="27">
        <v>3</v>
      </c>
      <c r="E14" s="27">
        <v>4</v>
      </c>
      <c r="F14" s="45">
        <v>5</v>
      </c>
      <c r="G14" s="27">
        <v>6</v>
      </c>
      <c r="H14" s="27">
        <v>7</v>
      </c>
      <c r="I14" s="27">
        <v>8</v>
      </c>
      <c r="J14" s="27">
        <v>9</v>
      </c>
      <c r="K14" s="27">
        <v>10</v>
      </c>
      <c r="L14" s="27">
        <v>11</v>
      </c>
      <c r="M14" s="27">
        <v>12</v>
      </c>
      <c r="N14" s="27">
        <v>13</v>
      </c>
      <c r="O14" s="27">
        <v>14</v>
      </c>
      <c r="P14" s="27">
        <v>15</v>
      </c>
      <c r="Q14" s="27">
        <v>16</v>
      </c>
      <c r="R14" s="27">
        <v>17</v>
      </c>
      <c r="S14" s="27">
        <v>18</v>
      </c>
      <c r="T14" s="27">
        <v>19</v>
      </c>
      <c r="U14" s="27">
        <v>20</v>
      </c>
    </row>
    <row r="15" spans="1:21" x14ac:dyDescent="0.7">
      <c r="A15" s="28" t="s">
        <v>6</v>
      </c>
      <c r="B15" s="33">
        <v>6.6799999999999998E-2</v>
      </c>
      <c r="C15" s="43">
        <v>5.2699999999999997E-2</v>
      </c>
      <c r="D15" s="33">
        <v>5.2299999999999999E-2</v>
      </c>
      <c r="E15" s="33">
        <v>4.9200000000000001E-2</v>
      </c>
      <c r="F15" s="33">
        <v>4.6199999999999998E-2</v>
      </c>
      <c r="G15" s="33">
        <v>4.3400000000000001E-2</v>
      </c>
      <c r="H15" s="33">
        <v>4.02E-2</v>
      </c>
      <c r="I15" s="33">
        <v>3.7900000000000003E-2</v>
      </c>
      <c r="J15" s="33">
        <v>3.6200000000000003E-2</v>
      </c>
      <c r="K15" s="33">
        <v>3.5200000000000002E-2</v>
      </c>
      <c r="L15" s="33">
        <v>3.3700000000000001E-2</v>
      </c>
      <c r="M15" s="33">
        <v>3.2500000000000001E-2</v>
      </c>
      <c r="N15" s="33">
        <v>3.1399999999999997E-2</v>
      </c>
      <c r="O15" s="33">
        <v>3.04E-2</v>
      </c>
      <c r="P15" s="33">
        <v>2.93E-2</v>
      </c>
      <c r="Q15" s="33">
        <v>2.8500000000000001E-2</v>
      </c>
      <c r="R15" s="33">
        <v>2.8199999999999999E-2</v>
      </c>
      <c r="S15" s="33">
        <v>2.7900000000000001E-2</v>
      </c>
      <c r="T15" s="33">
        <v>2.76E-2</v>
      </c>
      <c r="U15" s="33">
        <v>2.7300000000000001E-2</v>
      </c>
    </row>
    <row r="16" spans="1:21" x14ac:dyDescent="0.7">
      <c r="A16" s="27"/>
      <c r="B16" s="27">
        <v>21</v>
      </c>
      <c r="C16" s="27">
        <v>22</v>
      </c>
      <c r="D16" s="27">
        <v>23</v>
      </c>
      <c r="E16" s="27">
        <v>24</v>
      </c>
      <c r="F16" s="27">
        <v>25</v>
      </c>
      <c r="G16" s="27">
        <v>26</v>
      </c>
      <c r="H16" s="27">
        <v>27</v>
      </c>
      <c r="I16" s="27">
        <v>28</v>
      </c>
      <c r="J16" s="27">
        <v>29</v>
      </c>
      <c r="K16" s="27">
        <v>30</v>
      </c>
      <c r="L16" s="27">
        <v>31</v>
      </c>
      <c r="M16" s="27">
        <v>32</v>
      </c>
      <c r="N16" s="27">
        <v>33</v>
      </c>
      <c r="O16" s="27">
        <v>34</v>
      </c>
      <c r="P16" s="27">
        <v>35</v>
      </c>
      <c r="Q16" s="27">
        <v>36</v>
      </c>
      <c r="R16" s="27">
        <v>37</v>
      </c>
      <c r="S16" s="27">
        <v>38</v>
      </c>
      <c r="T16" s="27">
        <v>39</v>
      </c>
      <c r="U16" s="27">
        <v>40</v>
      </c>
    </row>
    <row r="17" spans="1:21" x14ac:dyDescent="0.7">
      <c r="A17" s="28" t="s">
        <v>6</v>
      </c>
      <c r="B17" s="33">
        <v>2.69E-2</v>
      </c>
      <c r="C17" s="29">
        <v>2.7E-2</v>
      </c>
      <c r="D17" s="33">
        <v>2.6800000000000001E-2</v>
      </c>
      <c r="E17" s="33">
        <v>2.6700000000000002E-2</v>
      </c>
      <c r="F17" s="33">
        <v>2.64E-2</v>
      </c>
      <c r="G17" s="33">
        <v>2.6200000000000001E-2</v>
      </c>
      <c r="H17" s="33">
        <v>2.6499999999999999E-2</v>
      </c>
      <c r="I17" s="33">
        <v>2.64E-2</v>
      </c>
      <c r="J17" s="33">
        <v>2.6100000000000002E-2</v>
      </c>
      <c r="K17" s="33">
        <v>2.6200000000000001E-2</v>
      </c>
      <c r="L17" s="33">
        <v>2.5999999999999999E-2</v>
      </c>
      <c r="M17" s="33">
        <v>2.5999999999999999E-2</v>
      </c>
      <c r="N17" s="33">
        <v>2.5999999999999999E-2</v>
      </c>
      <c r="O17" s="33">
        <v>2.5999999999999999E-2</v>
      </c>
      <c r="P17" s="33">
        <v>2.5899999999999999E-2</v>
      </c>
      <c r="Q17" s="33">
        <v>2.5899999999999999E-2</v>
      </c>
      <c r="R17" s="33">
        <v>2.58E-2</v>
      </c>
      <c r="S17" s="33">
        <v>2.58E-2</v>
      </c>
      <c r="T17" s="33">
        <v>2.5899999999999999E-2</v>
      </c>
      <c r="U17" s="33">
        <v>2.58E-2</v>
      </c>
    </row>
    <row r="18" spans="1:21" x14ac:dyDescent="0.7">
      <c r="A18" s="34"/>
      <c r="B18" s="27">
        <v>41</v>
      </c>
      <c r="C18" s="27">
        <v>42</v>
      </c>
      <c r="D18" s="27">
        <v>43</v>
      </c>
      <c r="E18" s="27">
        <v>44</v>
      </c>
      <c r="F18" s="27">
        <v>45</v>
      </c>
      <c r="G18" s="27">
        <v>46</v>
      </c>
      <c r="H18" s="27">
        <v>47</v>
      </c>
      <c r="I18" s="27">
        <v>48</v>
      </c>
      <c r="J18" s="27">
        <v>49</v>
      </c>
      <c r="K18" s="27">
        <v>50</v>
      </c>
      <c r="L18" s="27">
        <v>51</v>
      </c>
      <c r="M18" s="27">
        <v>52</v>
      </c>
      <c r="N18" s="27">
        <v>53</v>
      </c>
      <c r="O18" s="27">
        <v>54</v>
      </c>
      <c r="P18" s="27">
        <v>55</v>
      </c>
      <c r="Q18" s="27">
        <v>56</v>
      </c>
      <c r="R18" s="27">
        <v>57</v>
      </c>
      <c r="S18" s="27">
        <v>58</v>
      </c>
      <c r="T18" s="27">
        <v>59</v>
      </c>
      <c r="U18" s="27">
        <v>60</v>
      </c>
    </row>
    <row r="19" spans="1:21" x14ac:dyDescent="0.7">
      <c r="A19" s="28" t="s">
        <v>6</v>
      </c>
      <c r="B19" s="33">
        <v>2.5999999999999999E-2</v>
      </c>
      <c r="C19" s="33">
        <v>2.5600000000000001E-2</v>
      </c>
      <c r="D19" s="33">
        <v>2.5999999999999999E-2</v>
      </c>
      <c r="E19" s="33">
        <v>2.5700000000000001E-2</v>
      </c>
      <c r="F19" s="33">
        <v>2.5700000000000001E-2</v>
      </c>
      <c r="G19" s="33">
        <v>2.5499999999999998E-2</v>
      </c>
      <c r="H19" s="33">
        <v>2.58E-2</v>
      </c>
      <c r="I19" s="33">
        <v>2.5399999999999999E-2</v>
      </c>
      <c r="J19" s="33">
        <v>2.5499999999999998E-2</v>
      </c>
      <c r="K19" s="33">
        <v>2.5600000000000001E-2</v>
      </c>
      <c r="L19" s="33">
        <v>2.5499999999999998E-2</v>
      </c>
      <c r="M19" s="33">
        <v>2.5600000000000001E-2</v>
      </c>
      <c r="N19" s="33">
        <v>2.5399999999999999E-2</v>
      </c>
      <c r="O19" s="33">
        <v>2.5499999999999998E-2</v>
      </c>
      <c r="P19" s="33">
        <v>2.5499999999999998E-2</v>
      </c>
      <c r="Q19" s="33">
        <v>2.5499999999999998E-2</v>
      </c>
      <c r="R19" s="33">
        <v>2.5499999999999998E-2</v>
      </c>
      <c r="S19" s="33">
        <v>2.53E-2</v>
      </c>
      <c r="T19" s="33">
        <v>2.5600000000000001E-2</v>
      </c>
      <c r="U19" s="33">
        <v>2.53E-2</v>
      </c>
    </row>
    <row r="20" spans="1:21" x14ac:dyDescent="0.7">
      <c r="A20" s="34"/>
      <c r="B20" s="27">
        <v>61</v>
      </c>
      <c r="C20" s="27">
        <v>62</v>
      </c>
      <c r="D20" s="27">
        <v>63</v>
      </c>
      <c r="E20" s="27">
        <v>64</v>
      </c>
      <c r="F20" s="27">
        <v>65</v>
      </c>
      <c r="G20" s="27">
        <v>66</v>
      </c>
      <c r="H20" s="27">
        <v>67</v>
      </c>
      <c r="I20" s="27">
        <v>68</v>
      </c>
      <c r="J20" s="27">
        <v>69</v>
      </c>
      <c r="K20" s="27">
        <v>70</v>
      </c>
      <c r="L20" s="27">
        <v>71</v>
      </c>
      <c r="M20" s="27">
        <v>72</v>
      </c>
      <c r="N20" s="27">
        <v>73</v>
      </c>
      <c r="O20" s="27">
        <v>74</v>
      </c>
      <c r="P20" s="27">
        <v>75</v>
      </c>
      <c r="Q20" s="27">
        <v>76</v>
      </c>
      <c r="R20" s="27">
        <v>77</v>
      </c>
      <c r="S20" s="27">
        <v>78</v>
      </c>
      <c r="T20" s="27">
        <v>79</v>
      </c>
      <c r="U20" s="27">
        <v>80</v>
      </c>
    </row>
    <row r="21" spans="1:21" x14ac:dyDescent="0.7">
      <c r="A21" s="28" t="s">
        <v>6</v>
      </c>
      <c r="B21" s="33">
        <v>2.5399999999999999E-2</v>
      </c>
      <c r="C21" s="33">
        <v>2.5399999999999999E-2</v>
      </c>
      <c r="D21" s="33">
        <v>2.5399999999999999E-2</v>
      </c>
      <c r="E21" s="33">
        <v>2.5499999999999998E-2</v>
      </c>
      <c r="F21" s="33">
        <v>2.5499999999999998E-2</v>
      </c>
      <c r="G21" s="33">
        <v>2.5499999999999998E-2</v>
      </c>
      <c r="H21" s="33">
        <v>2.5399999999999999E-2</v>
      </c>
      <c r="I21" s="33">
        <v>2.5399999999999999E-2</v>
      </c>
      <c r="J21" s="33">
        <v>2.5399999999999999E-2</v>
      </c>
      <c r="K21" s="33">
        <v>2.53E-2</v>
      </c>
      <c r="L21" s="33">
        <v>2.52E-2</v>
      </c>
      <c r="M21" s="33">
        <v>2.53E-2</v>
      </c>
      <c r="N21" s="33">
        <v>2.53E-2</v>
      </c>
      <c r="O21" s="33">
        <v>2.5399999999999999E-2</v>
      </c>
      <c r="P21" s="33">
        <v>2.53E-2</v>
      </c>
      <c r="Q21" s="33">
        <v>2.53E-2</v>
      </c>
      <c r="R21" s="33">
        <v>2.5399999999999999E-2</v>
      </c>
      <c r="S21" s="33">
        <v>2.5399999999999999E-2</v>
      </c>
      <c r="T21" s="33">
        <v>2.5399999999999999E-2</v>
      </c>
      <c r="U21" s="33">
        <v>2.52E-2</v>
      </c>
    </row>
    <row r="22" spans="1:21" x14ac:dyDescent="0.7">
      <c r="A22" s="34"/>
      <c r="B22" s="27">
        <v>81</v>
      </c>
      <c r="C22" s="27">
        <v>82</v>
      </c>
      <c r="D22" s="27">
        <v>83</v>
      </c>
      <c r="E22" s="27">
        <v>84</v>
      </c>
      <c r="F22" s="27">
        <v>85</v>
      </c>
      <c r="G22" s="27">
        <v>86</v>
      </c>
      <c r="H22" s="27">
        <v>87</v>
      </c>
      <c r="I22" s="27">
        <v>88</v>
      </c>
      <c r="J22" s="27">
        <v>89</v>
      </c>
      <c r="K22" s="27">
        <v>90</v>
      </c>
      <c r="L22" s="27">
        <v>91</v>
      </c>
      <c r="M22" s="27">
        <v>92</v>
      </c>
      <c r="N22" s="27">
        <v>93</v>
      </c>
      <c r="O22" s="27">
        <v>94</v>
      </c>
      <c r="P22" s="27">
        <v>95</v>
      </c>
      <c r="Q22" s="27">
        <v>96</v>
      </c>
      <c r="R22" s="27">
        <v>97</v>
      </c>
      <c r="S22" s="27">
        <v>98</v>
      </c>
      <c r="T22" s="27">
        <v>99</v>
      </c>
      <c r="U22" s="27">
        <v>100</v>
      </c>
    </row>
    <row r="23" spans="1:21" x14ac:dyDescent="0.7">
      <c r="A23" s="28" t="s">
        <v>6</v>
      </c>
      <c r="B23" s="33">
        <v>2.53E-2</v>
      </c>
      <c r="C23" s="33">
        <v>2.52E-2</v>
      </c>
      <c r="D23" s="33">
        <v>2.5000000000000001E-2</v>
      </c>
      <c r="E23" s="33">
        <v>2.5100000000000001E-2</v>
      </c>
      <c r="F23" s="33">
        <v>2.52E-2</v>
      </c>
      <c r="G23" s="33">
        <v>2.53E-2</v>
      </c>
      <c r="H23" s="33">
        <v>2.53E-2</v>
      </c>
      <c r="I23" s="33">
        <v>2.5100000000000001E-2</v>
      </c>
      <c r="J23" s="33">
        <v>2.5399999999999999E-2</v>
      </c>
      <c r="K23" s="33">
        <v>2.52E-2</v>
      </c>
      <c r="L23" s="33">
        <v>2.4799999999999999E-2</v>
      </c>
      <c r="M23" s="33">
        <v>2.53E-2</v>
      </c>
      <c r="N23" s="33">
        <v>2.53E-2</v>
      </c>
      <c r="O23" s="33">
        <v>2.52E-2</v>
      </c>
      <c r="P23" s="33">
        <v>2.5000000000000001E-2</v>
      </c>
      <c r="Q23" s="33">
        <v>2.52E-2</v>
      </c>
      <c r="R23" s="33">
        <v>2.5100000000000001E-2</v>
      </c>
      <c r="S23" s="33">
        <v>2.5100000000000001E-2</v>
      </c>
      <c r="T23" s="33">
        <v>2.5100000000000001E-2</v>
      </c>
      <c r="U23" s="33">
        <v>2.52E-2</v>
      </c>
    </row>
    <row r="25" spans="1:21" x14ac:dyDescent="0.7">
      <c r="A25" s="61" t="s">
        <v>8</v>
      </c>
      <c r="B25" s="61"/>
      <c r="C25" s="64" t="s">
        <v>20</v>
      </c>
      <c r="D25" s="64"/>
      <c r="E25" s="64" t="s">
        <v>21</v>
      </c>
      <c r="F25" s="64"/>
      <c r="G25" s="64"/>
      <c r="H25" s="64"/>
      <c r="I25" s="64"/>
      <c r="J25" s="64"/>
      <c r="K25" s="64"/>
      <c r="L25" s="64"/>
      <c r="M25" s="64"/>
      <c r="N25" s="41"/>
      <c r="O25" s="62" t="s">
        <v>14</v>
      </c>
      <c r="P25" s="62"/>
      <c r="Q25" s="30"/>
      <c r="R25" s="30"/>
      <c r="S25" s="65" t="s">
        <v>19</v>
      </c>
      <c r="T25" s="65"/>
      <c r="U25" s="65"/>
    </row>
    <row r="26" spans="1:21" x14ac:dyDescent="0.7">
      <c r="A26" s="27"/>
      <c r="B26" s="27">
        <v>1</v>
      </c>
      <c r="C26" s="27">
        <v>2</v>
      </c>
      <c r="D26" s="27">
        <v>3</v>
      </c>
      <c r="E26" s="45">
        <v>4</v>
      </c>
      <c r="F26" s="27">
        <v>5</v>
      </c>
      <c r="G26" s="27">
        <v>6</v>
      </c>
      <c r="H26" s="27">
        <v>7</v>
      </c>
      <c r="I26" s="27">
        <v>8</v>
      </c>
      <c r="J26" s="27">
        <v>9</v>
      </c>
      <c r="K26" s="27">
        <v>10</v>
      </c>
      <c r="L26" s="27">
        <v>11</v>
      </c>
      <c r="M26" s="27">
        <v>12</v>
      </c>
      <c r="N26" s="27">
        <v>13</v>
      </c>
      <c r="O26" s="27">
        <v>14</v>
      </c>
      <c r="P26" s="27">
        <v>15</v>
      </c>
      <c r="Q26" s="27">
        <v>16</v>
      </c>
      <c r="R26" s="27">
        <v>17</v>
      </c>
      <c r="S26" s="27">
        <v>18</v>
      </c>
      <c r="T26" s="27">
        <v>19</v>
      </c>
      <c r="U26" s="27">
        <v>20</v>
      </c>
    </row>
    <row r="27" spans="1:21" x14ac:dyDescent="0.7">
      <c r="A27" s="28" t="s">
        <v>6</v>
      </c>
      <c r="B27" s="31">
        <v>7.0800000000000002E-2</v>
      </c>
      <c r="C27" s="42">
        <v>5.2600000000000001E-2</v>
      </c>
      <c r="D27" s="31">
        <v>5.2600000000000001E-2</v>
      </c>
      <c r="E27" s="39">
        <v>5.0299999999999997E-2</v>
      </c>
      <c r="F27" s="39">
        <v>4.8000000000000001E-2</v>
      </c>
      <c r="G27" s="39">
        <v>4.5999999999999999E-2</v>
      </c>
      <c r="H27" s="39">
        <v>4.3900000000000002E-2</v>
      </c>
      <c r="I27" s="39">
        <v>4.0899999999999999E-2</v>
      </c>
      <c r="J27" s="39">
        <v>3.7699999999999997E-2</v>
      </c>
      <c r="K27" s="39">
        <v>3.5400000000000001E-2</v>
      </c>
      <c r="L27" s="39">
        <v>3.32E-2</v>
      </c>
      <c r="M27" s="39">
        <v>3.2099999999999997E-2</v>
      </c>
      <c r="N27" s="39">
        <v>3.0800000000000001E-2</v>
      </c>
      <c r="O27" s="39">
        <v>2.98E-2</v>
      </c>
      <c r="P27" s="39">
        <v>2.87E-2</v>
      </c>
      <c r="Q27" s="39">
        <v>2.7900000000000001E-2</v>
      </c>
      <c r="R27" s="39">
        <v>2.7699999999999999E-2</v>
      </c>
      <c r="S27" s="39">
        <v>2.7300000000000001E-2</v>
      </c>
      <c r="T27" s="39">
        <v>2.7E-2</v>
      </c>
      <c r="U27" s="39">
        <v>2.6599999999999999E-2</v>
      </c>
    </row>
    <row r="28" spans="1:21" x14ac:dyDescent="0.7">
      <c r="A28" s="27"/>
      <c r="B28" s="27">
        <v>21</v>
      </c>
      <c r="C28" s="27">
        <v>22</v>
      </c>
      <c r="D28" s="27">
        <v>23</v>
      </c>
      <c r="E28" s="45">
        <v>24</v>
      </c>
      <c r="F28" s="27">
        <v>25</v>
      </c>
      <c r="G28" s="27">
        <v>26</v>
      </c>
      <c r="H28" s="27">
        <v>27</v>
      </c>
      <c r="I28" s="27">
        <v>28</v>
      </c>
      <c r="J28" s="27">
        <v>29</v>
      </c>
      <c r="K28" s="27">
        <v>30</v>
      </c>
      <c r="L28" s="27">
        <v>31</v>
      </c>
      <c r="M28" s="27">
        <v>32</v>
      </c>
      <c r="N28" s="27">
        <v>33</v>
      </c>
      <c r="O28" s="27">
        <v>34</v>
      </c>
      <c r="P28" s="27">
        <v>35</v>
      </c>
      <c r="Q28" s="27">
        <v>36</v>
      </c>
      <c r="R28" s="27">
        <v>37</v>
      </c>
      <c r="S28" s="27">
        <v>38</v>
      </c>
      <c r="T28" s="27">
        <v>39</v>
      </c>
      <c r="U28" s="27">
        <v>40</v>
      </c>
    </row>
    <row r="29" spans="1:21" x14ac:dyDescent="0.7">
      <c r="A29" s="28" t="s">
        <v>6</v>
      </c>
      <c r="B29" s="31">
        <v>2.63E-2</v>
      </c>
      <c r="C29" s="31">
        <v>2.6200000000000001E-2</v>
      </c>
      <c r="D29" s="31">
        <v>2.6100000000000002E-2</v>
      </c>
      <c r="E29" s="39">
        <v>2.5899999999999999E-2</v>
      </c>
      <c r="F29" s="39">
        <v>2.5499999999999998E-2</v>
      </c>
      <c r="G29" s="39">
        <v>2.5499999999999998E-2</v>
      </c>
      <c r="H29" s="39">
        <v>2.5700000000000001E-2</v>
      </c>
      <c r="I29" s="39">
        <v>2.5399999999999999E-2</v>
      </c>
      <c r="J29" s="40">
        <f>0.0253</f>
        <v>2.53E-2</v>
      </c>
      <c r="K29" s="39">
        <v>2.5100000000000001E-2</v>
      </c>
      <c r="L29" s="39">
        <v>2.5100000000000001E-2</v>
      </c>
      <c r="M29" s="39">
        <v>2.5100000000000001E-2</v>
      </c>
      <c r="N29" s="39">
        <v>2.5000000000000001E-2</v>
      </c>
      <c r="O29" s="39">
        <v>2.4899999999999999E-2</v>
      </c>
      <c r="P29" s="39">
        <v>2.4799999999999999E-2</v>
      </c>
      <c r="Q29" s="39">
        <v>2.47E-2</v>
      </c>
      <c r="R29" s="39">
        <v>2.47E-2</v>
      </c>
      <c r="S29" s="39">
        <v>2.47E-2</v>
      </c>
      <c r="T29" s="39">
        <v>2.4799999999999999E-2</v>
      </c>
      <c r="U29" s="39">
        <v>2.46E-2</v>
      </c>
    </row>
    <row r="30" spans="1:21" x14ac:dyDescent="0.7">
      <c r="A30" s="28"/>
      <c r="B30" s="27">
        <v>41</v>
      </c>
      <c r="C30" s="27">
        <v>42</v>
      </c>
      <c r="D30" s="27">
        <v>43</v>
      </c>
      <c r="E30" s="45">
        <v>44</v>
      </c>
      <c r="F30" s="27">
        <v>45</v>
      </c>
      <c r="G30" s="27">
        <v>46</v>
      </c>
      <c r="H30" s="27">
        <v>47</v>
      </c>
      <c r="I30" s="27">
        <v>48</v>
      </c>
      <c r="J30" s="27">
        <v>49</v>
      </c>
      <c r="K30" s="27">
        <v>50</v>
      </c>
      <c r="L30" s="27">
        <v>51</v>
      </c>
      <c r="M30" s="27">
        <v>52</v>
      </c>
      <c r="N30" s="27">
        <v>53</v>
      </c>
      <c r="O30" s="27">
        <v>54</v>
      </c>
      <c r="P30" s="27">
        <v>55</v>
      </c>
      <c r="Q30" s="27">
        <v>56</v>
      </c>
      <c r="R30" s="27">
        <v>57</v>
      </c>
      <c r="S30" s="27">
        <v>58</v>
      </c>
      <c r="T30" s="27">
        <v>59</v>
      </c>
      <c r="U30" s="27">
        <v>60</v>
      </c>
    </row>
    <row r="31" spans="1:21" x14ac:dyDescent="0.7">
      <c r="A31" s="28" t="s">
        <v>6</v>
      </c>
      <c r="B31" s="31">
        <v>2.47E-2</v>
      </c>
      <c r="C31" s="31">
        <v>2.4299999999999999E-2</v>
      </c>
      <c r="D31" s="31">
        <v>2.46E-2</v>
      </c>
      <c r="E31" s="39">
        <v>2.4500000000000001E-2</v>
      </c>
      <c r="F31" s="39">
        <v>2.4299999999999999E-2</v>
      </c>
      <c r="G31" s="39">
        <v>2.4199999999999999E-2</v>
      </c>
      <c r="H31" s="39">
        <v>2.4400000000000002E-2</v>
      </c>
      <c r="I31" s="39">
        <v>2.4E-2</v>
      </c>
      <c r="J31" s="39">
        <v>2.41E-2</v>
      </c>
      <c r="K31" s="39">
        <v>2.41E-2</v>
      </c>
      <c r="L31" s="39">
        <v>2.4E-2</v>
      </c>
      <c r="M31" s="39">
        <v>2.3900000000000001E-2</v>
      </c>
      <c r="N31" s="39">
        <v>2.3599999999999999E-2</v>
      </c>
      <c r="O31" s="39">
        <v>2.3800000000000002E-2</v>
      </c>
      <c r="P31" s="39">
        <v>2.3900000000000001E-2</v>
      </c>
      <c r="Q31" s="39">
        <v>2.3900000000000001E-2</v>
      </c>
      <c r="R31" s="39">
        <v>2.3800000000000002E-2</v>
      </c>
      <c r="S31" s="39">
        <v>2.3599999999999999E-2</v>
      </c>
      <c r="T31" s="39">
        <v>2.3699999999999999E-2</v>
      </c>
      <c r="U31" s="39">
        <v>2.3599999999999999E-2</v>
      </c>
    </row>
    <row r="32" spans="1:21" x14ac:dyDescent="0.7">
      <c r="A32" s="28"/>
      <c r="B32" s="27">
        <v>61</v>
      </c>
      <c r="C32" s="27">
        <v>62</v>
      </c>
      <c r="D32" s="27">
        <v>63</v>
      </c>
      <c r="E32" s="27">
        <v>64</v>
      </c>
      <c r="F32" s="27">
        <v>65</v>
      </c>
      <c r="G32" s="27">
        <v>66</v>
      </c>
      <c r="H32" s="27">
        <v>67</v>
      </c>
      <c r="I32" s="27">
        <v>68</v>
      </c>
      <c r="J32" s="27">
        <v>69</v>
      </c>
      <c r="K32" s="27">
        <v>70</v>
      </c>
      <c r="L32" s="27">
        <v>71</v>
      </c>
      <c r="M32" s="27">
        <v>72</v>
      </c>
      <c r="N32" s="27">
        <v>73</v>
      </c>
      <c r="O32" s="27">
        <v>74</v>
      </c>
      <c r="P32" s="27">
        <v>75</v>
      </c>
      <c r="Q32" s="27">
        <v>76</v>
      </c>
      <c r="R32" s="27">
        <v>77</v>
      </c>
      <c r="S32" s="27">
        <v>78</v>
      </c>
      <c r="T32" s="27">
        <v>79</v>
      </c>
      <c r="U32" s="27">
        <v>80</v>
      </c>
    </row>
    <row r="33" spans="1:21" x14ac:dyDescent="0.7">
      <c r="A33" s="28" t="s">
        <v>6</v>
      </c>
      <c r="B33" s="39">
        <v>2.35E-2</v>
      </c>
      <c r="C33" s="39">
        <v>2.3599999999999999E-2</v>
      </c>
      <c r="D33" s="39">
        <v>2.3699999999999999E-2</v>
      </c>
      <c r="E33" s="39">
        <v>2.35E-2</v>
      </c>
      <c r="F33" s="39">
        <v>2.3599999999999999E-2</v>
      </c>
      <c r="G33" s="39">
        <v>2.35E-2</v>
      </c>
      <c r="H33" s="39">
        <v>2.3300000000000001E-2</v>
      </c>
      <c r="I33" s="39">
        <v>2.35E-2</v>
      </c>
      <c r="J33" s="39">
        <v>2.35E-2</v>
      </c>
      <c r="K33" s="40">
        <f>0.0233</f>
        <v>2.3300000000000001E-2</v>
      </c>
      <c r="L33" s="39">
        <v>2.3400000000000001E-2</v>
      </c>
      <c r="M33" s="39">
        <v>2.3199999999999998E-2</v>
      </c>
      <c r="N33" s="39">
        <v>2.3300000000000001E-2</v>
      </c>
      <c r="O33" s="39">
        <v>2.3400000000000001E-2</v>
      </c>
      <c r="P33" s="39">
        <v>2.3300000000000001E-2</v>
      </c>
      <c r="Q33" s="39">
        <v>2.35E-2</v>
      </c>
      <c r="R33" s="39">
        <v>2.3400000000000001E-2</v>
      </c>
      <c r="S33" s="39">
        <v>2.3199999999999998E-2</v>
      </c>
      <c r="T33" s="39">
        <v>2.3400000000000001E-2</v>
      </c>
      <c r="U33" s="39">
        <v>2.3199999999999998E-2</v>
      </c>
    </row>
    <row r="34" spans="1:21" x14ac:dyDescent="0.7">
      <c r="A34" s="28"/>
      <c r="B34" s="27">
        <v>81</v>
      </c>
      <c r="C34" s="27">
        <v>82</v>
      </c>
      <c r="D34" s="27">
        <v>83</v>
      </c>
      <c r="E34" s="27">
        <v>84</v>
      </c>
      <c r="F34" s="27">
        <v>85</v>
      </c>
      <c r="G34" s="27">
        <v>86</v>
      </c>
      <c r="H34" s="27">
        <v>87</v>
      </c>
      <c r="I34" s="27">
        <v>88</v>
      </c>
      <c r="J34" s="27">
        <v>89</v>
      </c>
      <c r="K34" s="27">
        <v>90</v>
      </c>
      <c r="L34" s="27">
        <v>91</v>
      </c>
      <c r="M34" s="27">
        <v>92</v>
      </c>
      <c r="N34" s="27">
        <v>93</v>
      </c>
      <c r="O34" s="27">
        <v>94</v>
      </c>
      <c r="P34" s="27">
        <v>95</v>
      </c>
      <c r="Q34" s="27">
        <v>96</v>
      </c>
      <c r="R34" s="27">
        <v>97</v>
      </c>
      <c r="S34" s="27">
        <v>98</v>
      </c>
      <c r="T34" s="27">
        <v>99</v>
      </c>
      <c r="U34" s="27">
        <v>100</v>
      </c>
    </row>
    <row r="35" spans="1:21" x14ac:dyDescent="0.7">
      <c r="A35" s="28" t="s">
        <v>6</v>
      </c>
      <c r="B35" s="39">
        <v>2.3400000000000001E-2</v>
      </c>
      <c r="C35" s="39">
        <v>2.3199999999999998E-2</v>
      </c>
      <c r="D35" s="39">
        <v>2.3E-2</v>
      </c>
      <c r="E35" s="40">
        <f>0.0231</f>
        <v>2.3099999999999999E-2</v>
      </c>
      <c r="F35" s="39">
        <v>2.3E-2</v>
      </c>
      <c r="G35" s="39">
        <v>2.3300000000000001E-2</v>
      </c>
      <c r="H35" s="40">
        <f>0.0231</f>
        <v>2.3099999999999999E-2</v>
      </c>
      <c r="I35" s="40">
        <f>0.0231</f>
        <v>2.3099999999999999E-2</v>
      </c>
      <c r="J35" s="39">
        <v>2.3199999999999998E-2</v>
      </c>
      <c r="K35" s="40">
        <f>0.0231</f>
        <v>2.3099999999999999E-2</v>
      </c>
      <c r="L35" s="39">
        <v>2.29E-2</v>
      </c>
      <c r="M35" s="40">
        <f>0.0231</f>
        <v>2.3099999999999999E-2</v>
      </c>
      <c r="N35" s="40">
        <f>0.0231</f>
        <v>2.3099999999999999E-2</v>
      </c>
      <c r="O35" s="39">
        <v>2.3E-2</v>
      </c>
      <c r="P35" s="39">
        <v>2.2800000000000001E-2</v>
      </c>
      <c r="Q35" s="39">
        <v>2.3099999999999999E-2</v>
      </c>
      <c r="R35" s="39">
        <v>2.3199999999999998E-2</v>
      </c>
      <c r="S35" s="39">
        <v>2.3E-2</v>
      </c>
      <c r="T35" s="39">
        <v>2.29E-2</v>
      </c>
      <c r="U35" s="39">
        <v>2.3E-2</v>
      </c>
    </row>
    <row r="37" spans="1:21" ht="16.5" customHeight="1" x14ac:dyDescent="0.7">
      <c r="A37" s="51" t="s">
        <v>12</v>
      </c>
      <c r="B37" s="52"/>
      <c r="C37" s="64" t="s">
        <v>13</v>
      </c>
      <c r="D37" s="64"/>
      <c r="E37" s="66" t="s">
        <v>14</v>
      </c>
      <c r="F37" s="66"/>
      <c r="G37" s="67" t="s">
        <v>21</v>
      </c>
      <c r="H37" s="67"/>
      <c r="I37" s="67"/>
      <c r="J37" s="67"/>
      <c r="K37" s="67"/>
      <c r="L37" s="67"/>
      <c r="M37" s="67"/>
      <c r="N37" s="67"/>
      <c r="O37" s="35"/>
      <c r="P37" s="30"/>
      <c r="Q37" s="30"/>
      <c r="R37" s="30"/>
      <c r="S37" s="68" t="s">
        <v>18</v>
      </c>
      <c r="T37" s="69"/>
      <c r="U37" s="70"/>
    </row>
    <row r="38" spans="1:21" x14ac:dyDescent="0.7">
      <c r="A38" s="27"/>
      <c r="B38" s="27">
        <v>1</v>
      </c>
      <c r="C38" s="27">
        <v>2</v>
      </c>
      <c r="D38" s="27">
        <v>3</v>
      </c>
      <c r="E38" s="27">
        <v>4</v>
      </c>
      <c r="F38" s="27">
        <v>5</v>
      </c>
      <c r="G38" s="27">
        <v>6</v>
      </c>
      <c r="H38" s="27">
        <v>7</v>
      </c>
      <c r="I38" s="27">
        <v>8</v>
      </c>
      <c r="J38" s="27">
        <v>9</v>
      </c>
      <c r="K38" s="27">
        <v>10</v>
      </c>
      <c r="L38" s="27">
        <v>11</v>
      </c>
      <c r="M38" s="27">
        <v>12</v>
      </c>
      <c r="N38" s="27">
        <v>13</v>
      </c>
      <c r="O38" s="27">
        <v>14</v>
      </c>
      <c r="P38" s="27">
        <v>15</v>
      </c>
      <c r="Q38" s="27">
        <v>16</v>
      </c>
      <c r="R38" s="27">
        <v>17</v>
      </c>
      <c r="S38" s="27">
        <v>18</v>
      </c>
      <c r="T38" s="27">
        <v>19</v>
      </c>
      <c r="U38" s="27">
        <v>20</v>
      </c>
    </row>
    <row r="39" spans="1:21" x14ac:dyDescent="0.7">
      <c r="A39" s="28" t="s">
        <v>6</v>
      </c>
      <c r="B39" s="31">
        <v>8.6900000000000005E-2</v>
      </c>
      <c r="C39" s="31">
        <v>5.2600000000000001E-2</v>
      </c>
      <c r="D39" s="31">
        <v>5.2699999999999997E-2</v>
      </c>
      <c r="E39" s="31">
        <v>5.0900000000000001E-2</v>
      </c>
      <c r="F39" s="31">
        <v>4.87E-2</v>
      </c>
      <c r="G39" s="31">
        <v>4.6699999999999998E-2</v>
      </c>
      <c r="H39" s="31">
        <v>4.3799999999999999E-2</v>
      </c>
      <c r="I39" s="31">
        <v>4.0099999999999997E-2</v>
      </c>
      <c r="J39" s="31">
        <v>3.5999999999999997E-2</v>
      </c>
      <c r="K39" s="31">
        <v>3.3300000000000003E-2</v>
      </c>
      <c r="L39" s="31">
        <v>3.0499999999999999E-2</v>
      </c>
      <c r="M39" s="31">
        <v>2.9000000000000001E-2</v>
      </c>
      <c r="N39" s="31">
        <v>2.7699999999999999E-2</v>
      </c>
      <c r="O39" s="31">
        <v>2.6800000000000001E-2</v>
      </c>
      <c r="P39" s="31">
        <v>2.5899999999999999E-2</v>
      </c>
      <c r="Q39" s="31">
        <v>2.52E-2</v>
      </c>
      <c r="R39" s="31">
        <v>2.4899999999999999E-2</v>
      </c>
      <c r="S39" s="31">
        <v>2.46E-2</v>
      </c>
      <c r="T39" s="31">
        <v>2.4299999999999999E-2</v>
      </c>
      <c r="U39" s="31">
        <v>2.3900000000000001E-2</v>
      </c>
    </row>
    <row r="40" spans="1:21" x14ac:dyDescent="0.7">
      <c r="A40" s="27"/>
      <c r="B40" s="27">
        <v>21</v>
      </c>
      <c r="C40" s="27">
        <v>22</v>
      </c>
      <c r="D40" s="27">
        <v>23</v>
      </c>
      <c r="E40" s="27">
        <v>24</v>
      </c>
      <c r="F40" s="27">
        <v>25</v>
      </c>
      <c r="G40" s="27">
        <v>26</v>
      </c>
      <c r="H40" s="27">
        <v>27</v>
      </c>
      <c r="I40" s="27">
        <v>28</v>
      </c>
      <c r="J40" s="27">
        <v>29</v>
      </c>
      <c r="K40" s="27">
        <v>30</v>
      </c>
      <c r="L40" s="27">
        <v>31</v>
      </c>
      <c r="M40" s="27">
        <v>32</v>
      </c>
      <c r="N40" s="27">
        <v>33</v>
      </c>
      <c r="O40" s="27">
        <v>34</v>
      </c>
      <c r="P40" s="27">
        <v>35</v>
      </c>
      <c r="Q40" s="27">
        <v>36</v>
      </c>
      <c r="R40" s="27">
        <v>37</v>
      </c>
      <c r="S40" s="27">
        <v>38</v>
      </c>
      <c r="T40" s="27">
        <v>39</v>
      </c>
      <c r="U40" s="27">
        <v>40</v>
      </c>
    </row>
    <row r="41" spans="1:21" x14ac:dyDescent="0.7">
      <c r="A41" s="28" t="s">
        <v>6</v>
      </c>
      <c r="B41" s="31">
        <v>2.3699999999999999E-2</v>
      </c>
      <c r="C41" s="31">
        <v>2.3699999999999999E-2</v>
      </c>
      <c r="D41" s="31">
        <v>2.3400000000000001E-2</v>
      </c>
      <c r="E41" s="31">
        <v>2.3400000000000001E-2</v>
      </c>
      <c r="F41" s="31">
        <v>2.3E-2</v>
      </c>
      <c r="G41" s="31">
        <v>2.29E-2</v>
      </c>
      <c r="H41" s="31">
        <v>2.29E-2</v>
      </c>
      <c r="I41" s="31">
        <v>2.2700000000000001E-2</v>
      </c>
      <c r="J41" s="31">
        <v>2.2599999999999999E-2</v>
      </c>
      <c r="K41" s="31">
        <v>2.2599999999999999E-2</v>
      </c>
      <c r="L41" s="31">
        <v>2.23E-2</v>
      </c>
      <c r="M41" s="31">
        <v>2.24E-2</v>
      </c>
      <c r="N41" s="31">
        <v>2.23E-2</v>
      </c>
      <c r="O41" s="31">
        <v>2.24E-2</v>
      </c>
      <c r="P41" s="31">
        <v>2.23E-2</v>
      </c>
      <c r="Q41" s="31">
        <v>2.2100000000000002E-2</v>
      </c>
      <c r="R41" s="31">
        <v>2.2200000000000001E-2</v>
      </c>
      <c r="S41" s="31">
        <v>2.2100000000000002E-2</v>
      </c>
      <c r="T41" s="31">
        <v>2.23E-2</v>
      </c>
      <c r="U41" s="31">
        <v>2.2100000000000002E-2</v>
      </c>
    </row>
    <row r="42" spans="1:21" x14ac:dyDescent="0.7">
      <c r="A42" s="28"/>
      <c r="B42" s="27">
        <v>41</v>
      </c>
      <c r="C42" s="27">
        <v>42</v>
      </c>
      <c r="D42" s="27">
        <v>43</v>
      </c>
      <c r="E42" s="27">
        <v>44</v>
      </c>
      <c r="F42" s="27">
        <v>45</v>
      </c>
      <c r="G42" s="27">
        <v>46</v>
      </c>
      <c r="H42" s="27">
        <v>47</v>
      </c>
      <c r="I42" s="27">
        <v>48</v>
      </c>
      <c r="J42" s="27">
        <v>49</v>
      </c>
      <c r="K42" s="27">
        <v>50</v>
      </c>
      <c r="L42" s="27">
        <v>51</v>
      </c>
      <c r="M42" s="27">
        <v>52</v>
      </c>
      <c r="N42" s="27">
        <v>53</v>
      </c>
      <c r="O42" s="27">
        <v>54</v>
      </c>
      <c r="P42" s="27">
        <v>55</v>
      </c>
      <c r="Q42" s="27">
        <v>56</v>
      </c>
      <c r="R42" s="27">
        <v>57</v>
      </c>
      <c r="S42" s="27">
        <v>58</v>
      </c>
      <c r="T42" s="27">
        <v>59</v>
      </c>
      <c r="U42" s="27">
        <v>60</v>
      </c>
    </row>
    <row r="43" spans="1:21" x14ac:dyDescent="0.7">
      <c r="A43" s="28" t="s">
        <v>6</v>
      </c>
      <c r="B43" s="31">
        <v>2.2100000000000002E-2</v>
      </c>
      <c r="C43" s="31">
        <v>2.1700000000000001E-2</v>
      </c>
      <c r="D43" s="31">
        <v>2.2100000000000002E-2</v>
      </c>
      <c r="E43" s="31">
        <v>2.1899999999999999E-2</v>
      </c>
      <c r="F43" s="31">
        <v>2.18E-2</v>
      </c>
      <c r="G43" s="31">
        <v>2.1700000000000001E-2</v>
      </c>
      <c r="H43" s="31">
        <v>2.1899999999999999E-2</v>
      </c>
      <c r="I43" s="31">
        <v>2.18E-2</v>
      </c>
      <c r="J43" s="31">
        <v>2.18E-2</v>
      </c>
      <c r="K43" s="31">
        <v>2.18E-2</v>
      </c>
      <c r="L43" s="37">
        <v>2.18E-2</v>
      </c>
      <c r="M43" s="37">
        <v>2.18E-2</v>
      </c>
      <c r="N43" s="37">
        <v>2.1600000000000001E-2</v>
      </c>
      <c r="O43" s="37">
        <v>2.1700000000000001E-2</v>
      </c>
      <c r="P43" s="37">
        <v>2.1700000000000001E-2</v>
      </c>
      <c r="Q43" s="37">
        <v>2.18E-2</v>
      </c>
      <c r="R43" s="37">
        <v>2.1700000000000001E-2</v>
      </c>
      <c r="S43" s="37">
        <v>2.1499999999999998E-2</v>
      </c>
      <c r="T43" s="37">
        <v>2.1700000000000001E-2</v>
      </c>
      <c r="U43" s="37">
        <v>2.1600000000000001E-2</v>
      </c>
    </row>
    <row r="44" spans="1:21" x14ac:dyDescent="0.7">
      <c r="A44" s="28"/>
      <c r="B44" s="27">
        <v>61</v>
      </c>
      <c r="C44" s="27">
        <v>62</v>
      </c>
      <c r="D44" s="27">
        <v>63</v>
      </c>
      <c r="E44" s="27">
        <v>64</v>
      </c>
      <c r="F44" s="27">
        <v>65</v>
      </c>
      <c r="G44" s="27">
        <v>66</v>
      </c>
      <c r="H44" s="27">
        <v>67</v>
      </c>
      <c r="I44" s="27">
        <v>68</v>
      </c>
      <c r="J44" s="27">
        <v>69</v>
      </c>
      <c r="K44" s="27">
        <v>70</v>
      </c>
      <c r="L44" s="27">
        <v>71</v>
      </c>
      <c r="M44" s="27">
        <v>72</v>
      </c>
      <c r="N44" s="27">
        <v>73</v>
      </c>
      <c r="O44" s="27">
        <v>74</v>
      </c>
      <c r="P44" s="27">
        <v>75</v>
      </c>
      <c r="Q44" s="27">
        <v>76</v>
      </c>
      <c r="R44" s="27">
        <v>77</v>
      </c>
      <c r="S44" s="27">
        <v>78</v>
      </c>
      <c r="T44" s="27">
        <v>79</v>
      </c>
      <c r="U44" s="27">
        <v>80</v>
      </c>
    </row>
    <row r="45" spans="1:21" x14ac:dyDescent="0.7">
      <c r="A45" s="28" t="s">
        <v>6</v>
      </c>
      <c r="B45" s="37">
        <v>2.1399999999999999E-2</v>
      </c>
      <c r="C45" s="37">
        <v>2.1399999999999999E-2</v>
      </c>
      <c r="D45" s="37">
        <v>2.1499999999999998E-2</v>
      </c>
      <c r="E45" s="37">
        <v>2.1600000000000001E-2</v>
      </c>
      <c r="F45" s="37">
        <v>2.1600000000000001E-2</v>
      </c>
      <c r="G45" s="37">
        <v>2.1600000000000001E-2</v>
      </c>
      <c r="H45" s="37">
        <v>2.1399999999999999E-2</v>
      </c>
      <c r="I45" s="37">
        <v>2.1600000000000001E-2</v>
      </c>
      <c r="J45" s="37">
        <v>2.1600000000000001E-2</v>
      </c>
      <c r="K45" s="37">
        <v>2.1399999999999999E-2</v>
      </c>
      <c r="L45" s="37">
        <v>2.1399999999999999E-2</v>
      </c>
      <c r="M45" s="37">
        <v>2.1299999999999999E-2</v>
      </c>
      <c r="N45" s="37">
        <v>2.1600000000000001E-2</v>
      </c>
      <c r="O45" s="37">
        <v>2.1499999999999998E-2</v>
      </c>
      <c r="P45" s="37">
        <v>2.1299999999999999E-2</v>
      </c>
      <c r="Q45" s="37">
        <v>2.1299999999999999E-2</v>
      </c>
      <c r="R45" s="37">
        <v>2.1499999999999998E-2</v>
      </c>
      <c r="S45" s="37">
        <v>2.1499999999999998E-2</v>
      </c>
      <c r="T45" s="37">
        <v>2.1499999999999998E-2</v>
      </c>
      <c r="U45" s="37">
        <v>2.1399999999999999E-2</v>
      </c>
    </row>
    <row r="46" spans="1:21" x14ac:dyDescent="0.7">
      <c r="A46" s="28"/>
      <c r="B46" s="27">
        <v>81</v>
      </c>
      <c r="C46" s="27">
        <v>82</v>
      </c>
      <c r="D46" s="27">
        <v>83</v>
      </c>
      <c r="E46" s="27">
        <v>84</v>
      </c>
      <c r="F46" s="27">
        <v>85</v>
      </c>
      <c r="G46" s="27">
        <v>86</v>
      </c>
      <c r="H46" s="27">
        <v>87</v>
      </c>
      <c r="I46" s="27">
        <v>88</v>
      </c>
      <c r="J46" s="27">
        <v>89</v>
      </c>
      <c r="K46" s="27">
        <v>90</v>
      </c>
      <c r="L46" s="27">
        <v>91</v>
      </c>
      <c r="M46" s="27">
        <v>92</v>
      </c>
      <c r="N46" s="27">
        <v>93</v>
      </c>
      <c r="O46" s="27">
        <v>94</v>
      </c>
      <c r="P46" s="27">
        <v>95</v>
      </c>
      <c r="Q46" s="27">
        <v>96</v>
      </c>
      <c r="R46" s="27">
        <v>97</v>
      </c>
      <c r="S46" s="27">
        <v>98</v>
      </c>
      <c r="T46" s="27">
        <v>99</v>
      </c>
      <c r="U46" s="27">
        <v>100</v>
      </c>
    </row>
    <row r="47" spans="1:21" x14ac:dyDescent="0.7">
      <c r="A47" s="28" t="s">
        <v>6</v>
      </c>
      <c r="B47" s="25">
        <f>0.0214</f>
        <v>2.1399999999999999E-2</v>
      </c>
      <c r="C47" s="25">
        <f>0.0213</f>
        <v>2.1299999999999999E-2</v>
      </c>
      <c r="D47" s="37">
        <v>2.12E-2</v>
      </c>
      <c r="E47" s="25">
        <f>0.0213</f>
        <v>2.1299999999999999E-2</v>
      </c>
      <c r="F47" s="25">
        <f>0.0211</f>
        <v>2.1100000000000001E-2</v>
      </c>
      <c r="G47" s="25">
        <f>0.0214</f>
        <v>2.1399999999999999E-2</v>
      </c>
      <c r="H47" s="37">
        <v>2.1399999999999999E-2</v>
      </c>
      <c r="I47" s="37">
        <v>2.1399999999999999E-2</v>
      </c>
      <c r="J47" s="37">
        <v>2.1499999999999998E-2</v>
      </c>
      <c r="K47" s="37">
        <v>2.1299999999999999E-2</v>
      </c>
      <c r="L47" s="25">
        <f>0.0211</f>
        <v>2.1100000000000001E-2</v>
      </c>
      <c r="M47" s="37">
        <v>2.1399999999999999E-2</v>
      </c>
      <c r="N47" s="37">
        <v>2.12E-2</v>
      </c>
      <c r="O47" s="37">
        <v>2.1299999999999999E-2</v>
      </c>
      <c r="P47" s="37">
        <v>2.1100000000000001E-2</v>
      </c>
      <c r="Q47" s="37">
        <v>2.1299999999999999E-2</v>
      </c>
      <c r="R47" s="37">
        <v>2.1000000000000001E-2</v>
      </c>
      <c r="S47" s="37">
        <v>2.1100000000000001E-2</v>
      </c>
      <c r="T47" s="37">
        <v>2.1100000000000001E-2</v>
      </c>
      <c r="U47" s="37">
        <v>2.1100000000000001E-2</v>
      </c>
    </row>
  </sheetData>
  <mergeCells count="18">
    <mergeCell ref="A1:B1"/>
    <mergeCell ref="C1:D1"/>
    <mergeCell ref="F1:G1"/>
    <mergeCell ref="S1:U1"/>
    <mergeCell ref="S13:U13"/>
    <mergeCell ref="A13:B13"/>
    <mergeCell ref="C13:D13"/>
    <mergeCell ref="F13:G13"/>
    <mergeCell ref="A37:B37"/>
    <mergeCell ref="C37:D37"/>
    <mergeCell ref="E37:F37"/>
    <mergeCell ref="G37:N37"/>
    <mergeCell ref="S37:U37"/>
    <mergeCell ref="A25:B25"/>
    <mergeCell ref="E25:M25"/>
    <mergeCell ref="C25:D25"/>
    <mergeCell ref="S25:U25"/>
    <mergeCell ref="O25:P2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8F49-8018-40C9-BB47-40CACAF8238B}">
  <dimension ref="A1:U85"/>
  <sheetViews>
    <sheetView topLeftCell="G41" zoomScale="70" zoomScaleNormal="70" workbookViewId="0">
      <selection activeCell="J78" sqref="J78"/>
    </sheetView>
  </sheetViews>
  <sheetFormatPr defaultRowHeight="12.6" x14ac:dyDescent="0.7"/>
  <cols>
    <col min="1" max="16384" width="8.796875" style="26"/>
  </cols>
  <sheetData>
    <row r="1" spans="1:21" x14ac:dyDescent="0.7">
      <c r="A1" s="61" t="s">
        <v>8</v>
      </c>
      <c r="B1" s="61"/>
      <c r="C1" s="72" t="s">
        <v>28</v>
      </c>
      <c r="D1" s="72"/>
      <c r="E1" s="72"/>
      <c r="F1" s="73" t="s">
        <v>29</v>
      </c>
      <c r="G1" s="73"/>
      <c r="H1" s="73"/>
      <c r="I1" s="30"/>
      <c r="J1" s="30"/>
      <c r="K1" s="30"/>
      <c r="L1" s="30"/>
      <c r="M1" s="30"/>
      <c r="N1" s="30"/>
      <c r="O1" s="30"/>
      <c r="P1" s="30"/>
      <c r="Q1" s="30"/>
      <c r="R1" s="30"/>
      <c r="S1" s="69" t="s">
        <v>18</v>
      </c>
      <c r="T1" s="69"/>
      <c r="U1" s="69"/>
    </row>
    <row r="2" spans="1:21" x14ac:dyDescent="0.7">
      <c r="A2" s="27"/>
      <c r="B2" s="27">
        <v>1</v>
      </c>
      <c r="C2" s="27">
        <v>2</v>
      </c>
      <c r="D2" s="27">
        <v>3</v>
      </c>
      <c r="E2" s="27">
        <v>4</v>
      </c>
      <c r="F2" s="27">
        <v>5</v>
      </c>
      <c r="G2" s="27">
        <v>6</v>
      </c>
      <c r="H2" s="27">
        <v>7</v>
      </c>
      <c r="I2" s="27">
        <v>8</v>
      </c>
      <c r="J2" s="27">
        <v>9</v>
      </c>
      <c r="K2" s="27">
        <v>10</v>
      </c>
      <c r="L2" s="27">
        <v>11</v>
      </c>
      <c r="M2" s="27">
        <v>12</v>
      </c>
      <c r="N2" s="27">
        <v>13</v>
      </c>
      <c r="O2" s="27">
        <v>14</v>
      </c>
      <c r="P2" s="27">
        <v>15</v>
      </c>
      <c r="Q2" s="27">
        <v>16</v>
      </c>
      <c r="R2" s="27">
        <v>17</v>
      </c>
      <c r="S2" s="27">
        <v>18</v>
      </c>
      <c r="T2" s="27">
        <v>19</v>
      </c>
      <c r="U2" s="27">
        <v>20</v>
      </c>
    </row>
    <row r="3" spans="1:21" x14ac:dyDescent="0.7">
      <c r="A3" s="28" t="s">
        <v>6</v>
      </c>
      <c r="B3" s="31">
        <v>7.0800000000000002E-2</v>
      </c>
      <c r="C3" s="42">
        <v>5.2699999999999997E-2</v>
      </c>
      <c r="D3" s="31">
        <v>5.2499999999999998E-2</v>
      </c>
      <c r="E3" s="31">
        <v>5.0200000000000002E-2</v>
      </c>
      <c r="F3" s="31">
        <v>4.8000000000000001E-2</v>
      </c>
      <c r="G3" s="31">
        <v>4.6199999999999998E-2</v>
      </c>
      <c r="H3" s="31">
        <v>4.3799999999999999E-2</v>
      </c>
      <c r="I3" s="31">
        <v>4.0800000000000003E-2</v>
      </c>
      <c r="J3" s="31">
        <v>3.7699999999999997E-2</v>
      </c>
      <c r="K3" s="31">
        <v>3.5299999999999998E-2</v>
      </c>
      <c r="L3" s="31">
        <v>3.3399999999999999E-2</v>
      </c>
      <c r="M3" s="31">
        <v>3.2199999999999999E-2</v>
      </c>
      <c r="N3" s="31">
        <v>3.09E-2</v>
      </c>
      <c r="O3" s="31">
        <v>2.9700000000000001E-2</v>
      </c>
      <c r="P3" s="31">
        <v>2.8899999999999999E-2</v>
      </c>
      <c r="Q3" s="31">
        <v>2.81E-2</v>
      </c>
      <c r="R3" s="31">
        <v>2.7699999999999999E-2</v>
      </c>
      <c r="S3" s="32">
        <f>0.0273</f>
        <v>2.7300000000000001E-2</v>
      </c>
      <c r="T3" s="31">
        <v>2.7E-2</v>
      </c>
      <c r="U3" s="31">
        <v>2.6700000000000002E-2</v>
      </c>
    </row>
    <row r="4" spans="1:21" x14ac:dyDescent="0.7">
      <c r="A4" s="27"/>
      <c r="B4" s="27">
        <v>21</v>
      </c>
      <c r="C4" s="27">
        <v>22</v>
      </c>
      <c r="D4" s="27">
        <v>23</v>
      </c>
      <c r="E4" s="27">
        <v>24</v>
      </c>
      <c r="F4" s="27">
        <v>25</v>
      </c>
      <c r="G4" s="27">
        <v>26</v>
      </c>
      <c r="H4" s="27">
        <v>27</v>
      </c>
      <c r="I4" s="27">
        <v>28</v>
      </c>
      <c r="J4" s="27">
        <v>29</v>
      </c>
      <c r="K4" s="27">
        <v>30</v>
      </c>
      <c r="L4" s="27">
        <v>31</v>
      </c>
      <c r="M4" s="27">
        <v>32</v>
      </c>
      <c r="N4" s="27">
        <v>33</v>
      </c>
      <c r="O4" s="27">
        <v>34</v>
      </c>
      <c r="P4" s="27">
        <v>35</v>
      </c>
      <c r="Q4" s="27">
        <v>36</v>
      </c>
      <c r="R4" s="27">
        <v>37</v>
      </c>
      <c r="S4" s="27">
        <v>38</v>
      </c>
      <c r="T4" s="27">
        <v>39</v>
      </c>
      <c r="U4" s="27">
        <v>40</v>
      </c>
    </row>
    <row r="5" spans="1:21" x14ac:dyDescent="0.7">
      <c r="A5" s="28" t="s">
        <v>6</v>
      </c>
      <c r="B5" s="31">
        <v>2.63E-2</v>
      </c>
      <c r="C5" s="31">
        <v>2.6200000000000001E-2</v>
      </c>
      <c r="D5" s="31">
        <v>2.6100000000000002E-2</v>
      </c>
      <c r="E5" s="31">
        <v>2.5899999999999999E-2</v>
      </c>
      <c r="F5" s="31">
        <v>2.5600000000000001E-2</v>
      </c>
      <c r="G5" s="31">
        <v>2.5399999999999999E-2</v>
      </c>
      <c r="H5" s="31">
        <v>2.5700000000000001E-2</v>
      </c>
      <c r="I5" s="31">
        <v>2.5499999999999998E-2</v>
      </c>
      <c r="J5" s="31">
        <v>2.52E-2</v>
      </c>
      <c r="K5" s="31">
        <v>2.53E-2</v>
      </c>
      <c r="L5" s="31">
        <v>2.5000000000000001E-2</v>
      </c>
      <c r="M5" s="31">
        <v>2.4899999999999999E-2</v>
      </c>
      <c r="N5" s="31">
        <v>2.5000000000000001E-2</v>
      </c>
      <c r="O5" s="31">
        <v>2.4899999999999999E-2</v>
      </c>
      <c r="P5" s="31">
        <v>2.4899999999999999E-2</v>
      </c>
      <c r="Q5" s="31">
        <v>2.4799999999999999E-2</v>
      </c>
      <c r="R5" s="31">
        <v>2.4799999999999999E-2</v>
      </c>
      <c r="S5" s="31">
        <v>2.4799999999999999E-2</v>
      </c>
      <c r="T5" s="31">
        <v>2.5000000000000001E-2</v>
      </c>
      <c r="U5" s="31">
        <v>2.47E-2</v>
      </c>
    </row>
    <row r="6" spans="1:21" x14ac:dyDescent="0.7">
      <c r="A6" s="28"/>
      <c r="B6" s="27">
        <v>41</v>
      </c>
      <c r="C6" s="27">
        <v>42</v>
      </c>
      <c r="D6" s="27">
        <v>43</v>
      </c>
      <c r="E6" s="27">
        <v>44</v>
      </c>
      <c r="F6" s="27">
        <v>45</v>
      </c>
      <c r="G6" s="27">
        <v>46</v>
      </c>
      <c r="H6" s="27">
        <v>47</v>
      </c>
      <c r="I6" s="27">
        <v>48</v>
      </c>
      <c r="J6" s="27">
        <v>49</v>
      </c>
      <c r="K6" s="27">
        <v>50</v>
      </c>
      <c r="L6" s="27">
        <v>51</v>
      </c>
      <c r="M6" s="27">
        <v>52</v>
      </c>
      <c r="N6" s="27">
        <v>53</v>
      </c>
      <c r="O6" s="27">
        <v>54</v>
      </c>
      <c r="P6" s="27">
        <v>55</v>
      </c>
      <c r="Q6" s="27">
        <v>56</v>
      </c>
      <c r="R6" s="27">
        <v>57</v>
      </c>
      <c r="S6" s="27">
        <v>58</v>
      </c>
      <c r="T6" s="27">
        <v>59</v>
      </c>
      <c r="U6" s="27">
        <v>60</v>
      </c>
    </row>
    <row r="7" spans="1:21" x14ac:dyDescent="0.7">
      <c r="A7" s="28" t="s">
        <v>6</v>
      </c>
      <c r="B7" s="31">
        <v>2.4799999999999999E-2</v>
      </c>
      <c r="C7" s="31">
        <v>2.4400000000000002E-2</v>
      </c>
      <c r="D7" s="31">
        <v>2.4799999999999999E-2</v>
      </c>
      <c r="E7" s="31">
        <v>2.46E-2</v>
      </c>
      <c r="F7" s="31">
        <v>2.46E-2</v>
      </c>
      <c r="G7" s="31">
        <v>2.4400000000000002E-2</v>
      </c>
      <c r="H7" s="31">
        <v>2.46E-2</v>
      </c>
      <c r="I7" s="31">
        <v>2.4299999999999999E-2</v>
      </c>
      <c r="J7" s="31">
        <v>2.4400000000000002E-2</v>
      </c>
      <c r="K7" s="31">
        <v>2.4400000000000002E-2</v>
      </c>
      <c r="L7" s="31">
        <v>2.4299999999999999E-2</v>
      </c>
      <c r="M7" s="31">
        <v>2.4500000000000001E-2</v>
      </c>
      <c r="N7" s="31">
        <v>2.4199999999999999E-2</v>
      </c>
      <c r="O7" s="31">
        <v>2.4199999999999999E-2</v>
      </c>
      <c r="P7" s="31">
        <v>2.4299999999999999E-2</v>
      </c>
      <c r="Q7" s="31">
        <v>2.4199999999999999E-2</v>
      </c>
      <c r="R7" s="31">
        <v>2.4299999999999999E-2</v>
      </c>
      <c r="S7" s="31">
        <v>2.4199999999999999E-2</v>
      </c>
      <c r="T7" s="31">
        <v>2.4299999999999999E-2</v>
      </c>
      <c r="U7" s="31">
        <v>2.4199999999999999E-2</v>
      </c>
    </row>
    <row r="8" spans="1:21" x14ac:dyDescent="0.7">
      <c r="A8" s="28"/>
      <c r="B8" s="27">
        <v>61</v>
      </c>
      <c r="C8" s="27">
        <v>62</v>
      </c>
      <c r="D8" s="27">
        <v>63</v>
      </c>
      <c r="E8" s="27">
        <v>64</v>
      </c>
      <c r="F8" s="27">
        <v>65</v>
      </c>
      <c r="G8" s="27">
        <v>66</v>
      </c>
      <c r="H8" s="27">
        <v>67</v>
      </c>
      <c r="I8" s="27">
        <v>68</v>
      </c>
      <c r="J8" s="27">
        <v>69</v>
      </c>
      <c r="K8" s="27">
        <v>70</v>
      </c>
      <c r="L8" s="27">
        <v>71</v>
      </c>
      <c r="M8" s="27">
        <v>72</v>
      </c>
      <c r="N8" s="27">
        <v>73</v>
      </c>
      <c r="O8" s="27">
        <v>74</v>
      </c>
      <c r="P8" s="27">
        <v>75</v>
      </c>
      <c r="Q8" s="27">
        <v>76</v>
      </c>
      <c r="R8" s="27">
        <v>77</v>
      </c>
      <c r="S8" s="27">
        <v>78</v>
      </c>
      <c r="T8" s="27">
        <v>79</v>
      </c>
      <c r="U8" s="27">
        <v>80</v>
      </c>
    </row>
    <row r="9" spans="1:21" x14ac:dyDescent="0.7">
      <c r="A9" s="28" t="s">
        <v>6</v>
      </c>
      <c r="B9" s="31">
        <v>2.41E-2</v>
      </c>
      <c r="C9" s="31">
        <v>2.41E-2</v>
      </c>
      <c r="D9" s="31">
        <v>2.41E-2</v>
      </c>
      <c r="E9" s="31">
        <v>2.41E-2</v>
      </c>
      <c r="F9" s="31">
        <v>2.4199999999999999E-2</v>
      </c>
      <c r="G9" s="31">
        <v>2.41E-2</v>
      </c>
      <c r="H9" s="31">
        <v>2.41E-2</v>
      </c>
      <c r="I9" s="31">
        <v>2.4E-2</v>
      </c>
      <c r="J9" s="31">
        <v>2.4E-2</v>
      </c>
      <c r="K9" s="31">
        <v>2.4E-2</v>
      </c>
      <c r="L9" s="31">
        <v>2.3699999999999999E-2</v>
      </c>
      <c r="M9" s="31">
        <v>2.3699999999999999E-2</v>
      </c>
      <c r="N9" s="31">
        <v>2.3800000000000002E-2</v>
      </c>
      <c r="O9" s="31">
        <v>2.3699999999999999E-2</v>
      </c>
      <c r="P9" s="31">
        <v>2.3699999999999999E-2</v>
      </c>
      <c r="Q9" s="31">
        <v>2.3599999999999999E-2</v>
      </c>
      <c r="R9" s="31">
        <v>2.3800000000000002E-2</v>
      </c>
      <c r="S9" s="31">
        <v>2.35E-2</v>
      </c>
      <c r="T9" s="32">
        <f>0.0237</f>
        <v>2.3699999999999999E-2</v>
      </c>
      <c r="U9" s="31">
        <v>2.35E-2</v>
      </c>
    </row>
    <row r="10" spans="1:21" x14ac:dyDescent="0.7">
      <c r="A10" s="28"/>
      <c r="B10" s="27">
        <v>81</v>
      </c>
      <c r="C10" s="27">
        <v>82</v>
      </c>
      <c r="D10" s="27">
        <v>83</v>
      </c>
      <c r="E10" s="27">
        <v>84</v>
      </c>
      <c r="F10" s="27">
        <v>85</v>
      </c>
      <c r="G10" s="27">
        <v>86</v>
      </c>
      <c r="H10" s="27">
        <v>87</v>
      </c>
      <c r="I10" s="27">
        <v>88</v>
      </c>
      <c r="J10" s="27">
        <v>89</v>
      </c>
      <c r="K10" s="27">
        <v>90</v>
      </c>
      <c r="L10" s="27">
        <v>91</v>
      </c>
      <c r="M10" s="27">
        <v>92</v>
      </c>
      <c r="N10" s="27">
        <v>93</v>
      </c>
      <c r="O10" s="27">
        <v>94</v>
      </c>
      <c r="P10" s="27">
        <v>95</v>
      </c>
      <c r="Q10" s="27">
        <v>96</v>
      </c>
      <c r="R10" s="27">
        <v>97</v>
      </c>
      <c r="S10" s="27">
        <v>98</v>
      </c>
      <c r="T10" s="27">
        <v>99</v>
      </c>
      <c r="U10" s="27">
        <v>100</v>
      </c>
    </row>
    <row r="11" spans="1:21" x14ac:dyDescent="0.7">
      <c r="A11" s="28" t="s">
        <v>6</v>
      </c>
      <c r="B11" s="31">
        <v>2.3599999999999999E-2</v>
      </c>
      <c r="C11" s="31">
        <v>2.3599999999999999E-2</v>
      </c>
      <c r="D11" s="31">
        <v>2.3199999999999998E-2</v>
      </c>
      <c r="E11" s="31">
        <v>2.35E-2</v>
      </c>
      <c r="F11" s="31">
        <v>2.3300000000000001E-2</v>
      </c>
      <c r="G11" s="31">
        <v>2.3400000000000001E-2</v>
      </c>
      <c r="H11" s="31">
        <v>2.35E-2</v>
      </c>
      <c r="I11" s="31">
        <v>2.35E-2</v>
      </c>
      <c r="J11" s="31">
        <v>2.3400000000000001E-2</v>
      </c>
      <c r="K11" s="31">
        <v>2.3300000000000001E-2</v>
      </c>
      <c r="L11" s="31">
        <v>2.3300000000000001E-2</v>
      </c>
      <c r="M11" s="31">
        <v>2.35E-2</v>
      </c>
      <c r="N11" s="31">
        <v>2.3300000000000001E-2</v>
      </c>
      <c r="O11" s="31">
        <v>2.3400000000000001E-2</v>
      </c>
      <c r="P11" s="31">
        <v>2.3099999999999999E-2</v>
      </c>
      <c r="Q11" s="31">
        <v>2.3199999999999998E-2</v>
      </c>
      <c r="R11" s="31">
        <v>2.3099999999999999E-2</v>
      </c>
      <c r="S11" s="31">
        <v>2.3099999999999999E-2</v>
      </c>
      <c r="T11" s="31">
        <v>2.3199999999999998E-2</v>
      </c>
      <c r="U11" s="31">
        <v>2.3199999999999998E-2</v>
      </c>
    </row>
    <row r="13" spans="1:21" x14ac:dyDescent="0.7">
      <c r="A13" s="61" t="s">
        <v>8</v>
      </c>
      <c r="B13" s="61"/>
      <c r="C13" s="64" t="s">
        <v>20</v>
      </c>
      <c r="D13" s="64"/>
      <c r="E13" s="64" t="s">
        <v>21</v>
      </c>
      <c r="F13" s="64"/>
      <c r="G13" s="64"/>
      <c r="H13" s="64"/>
      <c r="I13" s="64"/>
      <c r="J13" s="64"/>
      <c r="K13" s="64"/>
      <c r="L13" s="64"/>
      <c r="M13" s="64"/>
      <c r="N13" s="41"/>
      <c r="O13" s="74" t="s">
        <v>30</v>
      </c>
      <c r="P13" s="74"/>
      <c r="Q13" s="30"/>
      <c r="R13" s="30"/>
      <c r="S13" s="63" t="s">
        <v>19</v>
      </c>
      <c r="T13" s="63"/>
      <c r="U13" s="63"/>
    </row>
    <row r="14" spans="1:21" x14ac:dyDescent="0.7">
      <c r="A14" s="27"/>
      <c r="B14" s="27">
        <v>1</v>
      </c>
      <c r="C14" s="27">
        <v>2</v>
      </c>
      <c r="D14" s="27">
        <v>3</v>
      </c>
      <c r="E14" s="45">
        <v>4</v>
      </c>
      <c r="F14" s="27">
        <v>5</v>
      </c>
      <c r="G14" s="27">
        <v>6</v>
      </c>
      <c r="H14" s="27">
        <v>7</v>
      </c>
      <c r="I14" s="27">
        <v>8</v>
      </c>
      <c r="J14" s="27">
        <v>9</v>
      </c>
      <c r="K14" s="27">
        <v>10</v>
      </c>
      <c r="L14" s="27">
        <v>11</v>
      </c>
      <c r="M14" s="27">
        <v>12</v>
      </c>
      <c r="N14" s="27">
        <v>13</v>
      </c>
      <c r="O14" s="27">
        <v>14</v>
      </c>
      <c r="P14" s="27">
        <v>15</v>
      </c>
      <c r="Q14" s="27">
        <v>16</v>
      </c>
      <c r="R14" s="27">
        <v>17</v>
      </c>
      <c r="S14" s="27">
        <v>18</v>
      </c>
      <c r="T14" s="27">
        <v>19</v>
      </c>
      <c r="U14" s="27">
        <v>20</v>
      </c>
    </row>
    <row r="15" spans="1:21" x14ac:dyDescent="0.7">
      <c r="A15" s="28" t="s">
        <v>6</v>
      </c>
      <c r="B15" s="31">
        <v>7.0800000000000002E-2</v>
      </c>
      <c r="C15" s="42">
        <v>5.2600000000000001E-2</v>
      </c>
      <c r="D15" s="31">
        <v>5.2600000000000001E-2</v>
      </c>
      <c r="E15" s="39">
        <v>5.0299999999999997E-2</v>
      </c>
      <c r="F15" s="39">
        <v>4.8000000000000001E-2</v>
      </c>
      <c r="G15" s="39">
        <v>4.5999999999999999E-2</v>
      </c>
      <c r="H15" s="39">
        <v>4.3900000000000002E-2</v>
      </c>
      <c r="I15" s="39">
        <v>4.0899999999999999E-2</v>
      </c>
      <c r="J15" s="39">
        <v>3.7699999999999997E-2</v>
      </c>
      <c r="K15" s="39">
        <v>3.5400000000000001E-2</v>
      </c>
      <c r="L15" s="39">
        <v>3.32E-2</v>
      </c>
      <c r="M15" s="39">
        <v>3.2099999999999997E-2</v>
      </c>
      <c r="N15" s="39">
        <v>3.0800000000000001E-2</v>
      </c>
      <c r="O15" s="39">
        <v>2.98E-2</v>
      </c>
      <c r="P15" s="39">
        <v>2.87E-2</v>
      </c>
      <c r="Q15" s="39">
        <v>2.7900000000000001E-2</v>
      </c>
      <c r="R15" s="39">
        <v>2.7699999999999999E-2</v>
      </c>
      <c r="S15" s="39">
        <v>2.7300000000000001E-2</v>
      </c>
      <c r="T15" s="39">
        <v>2.7E-2</v>
      </c>
      <c r="U15" s="39">
        <v>2.6599999999999999E-2</v>
      </c>
    </row>
    <row r="16" spans="1:21" x14ac:dyDescent="0.7">
      <c r="A16" s="27"/>
      <c r="B16" s="27">
        <v>21</v>
      </c>
      <c r="C16" s="27">
        <v>22</v>
      </c>
      <c r="D16" s="27">
        <v>23</v>
      </c>
      <c r="E16" s="45">
        <v>24</v>
      </c>
      <c r="F16" s="27">
        <v>25</v>
      </c>
      <c r="G16" s="27">
        <v>26</v>
      </c>
      <c r="H16" s="27">
        <v>27</v>
      </c>
      <c r="I16" s="27">
        <v>28</v>
      </c>
      <c r="J16" s="27">
        <v>29</v>
      </c>
      <c r="K16" s="27">
        <v>30</v>
      </c>
      <c r="L16" s="27">
        <v>31</v>
      </c>
      <c r="M16" s="27">
        <v>32</v>
      </c>
      <c r="N16" s="27">
        <v>33</v>
      </c>
      <c r="O16" s="27">
        <v>34</v>
      </c>
      <c r="P16" s="27">
        <v>35</v>
      </c>
      <c r="Q16" s="27">
        <v>36</v>
      </c>
      <c r="R16" s="27">
        <v>37</v>
      </c>
      <c r="S16" s="27">
        <v>38</v>
      </c>
      <c r="T16" s="27">
        <v>39</v>
      </c>
      <c r="U16" s="27">
        <v>40</v>
      </c>
    </row>
    <row r="17" spans="1:21" x14ac:dyDescent="0.7">
      <c r="A17" s="28" t="s">
        <v>6</v>
      </c>
      <c r="B17" s="31">
        <v>2.63E-2</v>
      </c>
      <c r="C17" s="31">
        <v>2.6200000000000001E-2</v>
      </c>
      <c r="D17" s="31">
        <v>2.6100000000000002E-2</v>
      </c>
      <c r="E17" s="39">
        <v>2.5899999999999999E-2</v>
      </c>
      <c r="F17" s="39">
        <v>2.5499999999999998E-2</v>
      </c>
      <c r="G17" s="39">
        <v>2.5499999999999998E-2</v>
      </c>
      <c r="H17" s="39">
        <v>2.5700000000000001E-2</v>
      </c>
      <c r="I17" s="39">
        <v>2.5399999999999999E-2</v>
      </c>
      <c r="J17" s="40">
        <f>0.0253</f>
        <v>2.53E-2</v>
      </c>
      <c r="K17" s="39">
        <v>2.5100000000000001E-2</v>
      </c>
      <c r="L17" s="39">
        <v>2.5100000000000001E-2</v>
      </c>
      <c r="M17" s="39">
        <v>2.5100000000000001E-2</v>
      </c>
      <c r="N17" s="39">
        <v>2.5000000000000001E-2</v>
      </c>
      <c r="O17" s="39">
        <v>2.4899999999999999E-2</v>
      </c>
      <c r="P17" s="39">
        <v>2.4799999999999999E-2</v>
      </c>
      <c r="Q17" s="39">
        <v>2.47E-2</v>
      </c>
      <c r="R17" s="39">
        <v>2.47E-2</v>
      </c>
      <c r="S17" s="39">
        <v>2.47E-2</v>
      </c>
      <c r="T17" s="39">
        <v>2.4799999999999999E-2</v>
      </c>
      <c r="U17" s="39">
        <v>2.46E-2</v>
      </c>
    </row>
    <row r="18" spans="1:21" x14ac:dyDescent="0.7">
      <c r="A18" s="28"/>
      <c r="B18" s="27">
        <v>41</v>
      </c>
      <c r="C18" s="27">
        <v>42</v>
      </c>
      <c r="D18" s="27">
        <v>43</v>
      </c>
      <c r="E18" s="45">
        <v>44</v>
      </c>
      <c r="F18" s="27">
        <v>45</v>
      </c>
      <c r="G18" s="27">
        <v>46</v>
      </c>
      <c r="H18" s="27">
        <v>47</v>
      </c>
      <c r="I18" s="27">
        <v>48</v>
      </c>
      <c r="J18" s="27">
        <v>49</v>
      </c>
      <c r="K18" s="27">
        <v>50</v>
      </c>
      <c r="L18" s="27">
        <v>51</v>
      </c>
      <c r="M18" s="27">
        <v>52</v>
      </c>
      <c r="N18" s="27">
        <v>53</v>
      </c>
      <c r="O18" s="27">
        <v>54</v>
      </c>
      <c r="P18" s="27">
        <v>55</v>
      </c>
      <c r="Q18" s="27">
        <v>56</v>
      </c>
      <c r="R18" s="27">
        <v>57</v>
      </c>
      <c r="S18" s="27">
        <v>58</v>
      </c>
      <c r="T18" s="27">
        <v>59</v>
      </c>
      <c r="U18" s="27">
        <v>60</v>
      </c>
    </row>
    <row r="19" spans="1:21" x14ac:dyDescent="0.7">
      <c r="A19" s="28" t="s">
        <v>6</v>
      </c>
      <c r="B19" s="31">
        <v>2.47E-2</v>
      </c>
      <c r="C19" s="31">
        <v>2.4299999999999999E-2</v>
      </c>
      <c r="D19" s="31">
        <v>2.46E-2</v>
      </c>
      <c r="E19" s="39">
        <v>2.4500000000000001E-2</v>
      </c>
      <c r="F19" s="39">
        <v>2.4299999999999999E-2</v>
      </c>
      <c r="G19" s="39">
        <v>2.4199999999999999E-2</v>
      </c>
      <c r="H19" s="39">
        <v>2.4400000000000002E-2</v>
      </c>
      <c r="I19" s="39">
        <v>2.4E-2</v>
      </c>
      <c r="J19" s="39">
        <v>2.41E-2</v>
      </c>
      <c r="K19" s="39">
        <v>2.41E-2</v>
      </c>
      <c r="L19" s="39">
        <v>2.4E-2</v>
      </c>
      <c r="M19" s="39">
        <v>2.3900000000000001E-2</v>
      </c>
      <c r="N19" s="39">
        <v>2.3599999999999999E-2</v>
      </c>
      <c r="O19" s="39">
        <v>2.3800000000000002E-2</v>
      </c>
      <c r="P19" s="39">
        <v>2.3900000000000001E-2</v>
      </c>
      <c r="Q19" s="39">
        <v>2.3900000000000001E-2</v>
      </c>
      <c r="R19" s="39">
        <v>2.3800000000000002E-2</v>
      </c>
      <c r="S19" s="39">
        <v>2.3599999999999999E-2</v>
      </c>
      <c r="T19" s="39">
        <v>2.3699999999999999E-2</v>
      </c>
      <c r="U19" s="39">
        <v>2.3599999999999999E-2</v>
      </c>
    </row>
    <row r="20" spans="1:21" x14ac:dyDescent="0.7">
      <c r="A20" s="28"/>
      <c r="B20" s="27">
        <v>61</v>
      </c>
      <c r="C20" s="27">
        <v>62</v>
      </c>
      <c r="D20" s="27">
        <v>63</v>
      </c>
      <c r="E20" s="27">
        <v>64</v>
      </c>
      <c r="F20" s="27">
        <v>65</v>
      </c>
      <c r="G20" s="27">
        <v>66</v>
      </c>
      <c r="H20" s="27">
        <v>67</v>
      </c>
      <c r="I20" s="27">
        <v>68</v>
      </c>
      <c r="J20" s="27">
        <v>69</v>
      </c>
      <c r="K20" s="27">
        <v>70</v>
      </c>
      <c r="L20" s="27">
        <v>71</v>
      </c>
      <c r="M20" s="27">
        <v>72</v>
      </c>
      <c r="N20" s="27">
        <v>73</v>
      </c>
      <c r="O20" s="27">
        <v>74</v>
      </c>
      <c r="P20" s="27">
        <v>75</v>
      </c>
      <c r="Q20" s="27">
        <v>76</v>
      </c>
      <c r="R20" s="27">
        <v>77</v>
      </c>
      <c r="S20" s="27">
        <v>78</v>
      </c>
      <c r="T20" s="27">
        <v>79</v>
      </c>
      <c r="U20" s="27">
        <v>80</v>
      </c>
    </row>
    <row r="21" spans="1:21" x14ac:dyDescent="0.7">
      <c r="A21" s="28" t="s">
        <v>6</v>
      </c>
      <c r="B21" s="39">
        <v>2.35E-2</v>
      </c>
      <c r="C21" s="39">
        <v>2.3599999999999999E-2</v>
      </c>
      <c r="D21" s="39">
        <v>2.3699999999999999E-2</v>
      </c>
      <c r="E21" s="39">
        <v>2.35E-2</v>
      </c>
      <c r="F21" s="39">
        <v>2.3599999999999999E-2</v>
      </c>
      <c r="G21" s="39">
        <v>2.35E-2</v>
      </c>
      <c r="H21" s="39">
        <v>2.3300000000000001E-2</v>
      </c>
      <c r="I21" s="39">
        <v>2.35E-2</v>
      </c>
      <c r="J21" s="39">
        <v>2.35E-2</v>
      </c>
      <c r="K21" s="40">
        <f>0.0233</f>
        <v>2.3300000000000001E-2</v>
      </c>
      <c r="L21" s="39">
        <v>2.3400000000000001E-2</v>
      </c>
      <c r="M21" s="39">
        <v>2.3199999999999998E-2</v>
      </c>
      <c r="N21" s="39">
        <v>2.3300000000000001E-2</v>
      </c>
      <c r="O21" s="39">
        <v>2.3400000000000001E-2</v>
      </c>
      <c r="P21" s="39">
        <v>2.3300000000000001E-2</v>
      </c>
      <c r="Q21" s="39">
        <v>2.35E-2</v>
      </c>
      <c r="R21" s="39">
        <v>2.3400000000000001E-2</v>
      </c>
      <c r="S21" s="39">
        <v>2.3199999999999998E-2</v>
      </c>
      <c r="T21" s="39">
        <v>2.3400000000000001E-2</v>
      </c>
      <c r="U21" s="39">
        <v>2.3199999999999998E-2</v>
      </c>
    </row>
    <row r="22" spans="1:21" x14ac:dyDescent="0.7">
      <c r="A22" s="28"/>
      <c r="B22" s="27">
        <v>81</v>
      </c>
      <c r="C22" s="27">
        <v>82</v>
      </c>
      <c r="D22" s="27">
        <v>83</v>
      </c>
      <c r="E22" s="27">
        <v>84</v>
      </c>
      <c r="F22" s="27">
        <v>85</v>
      </c>
      <c r="G22" s="27">
        <v>86</v>
      </c>
      <c r="H22" s="27">
        <v>87</v>
      </c>
      <c r="I22" s="27">
        <v>88</v>
      </c>
      <c r="J22" s="27">
        <v>89</v>
      </c>
      <c r="K22" s="27">
        <v>90</v>
      </c>
      <c r="L22" s="27">
        <v>91</v>
      </c>
      <c r="M22" s="27">
        <v>92</v>
      </c>
      <c r="N22" s="27">
        <v>93</v>
      </c>
      <c r="O22" s="27">
        <v>94</v>
      </c>
      <c r="P22" s="27">
        <v>95</v>
      </c>
      <c r="Q22" s="27">
        <v>96</v>
      </c>
      <c r="R22" s="27">
        <v>97</v>
      </c>
      <c r="S22" s="27">
        <v>98</v>
      </c>
      <c r="T22" s="27">
        <v>99</v>
      </c>
      <c r="U22" s="27">
        <v>100</v>
      </c>
    </row>
    <row r="23" spans="1:21" x14ac:dyDescent="0.7">
      <c r="A23" s="28" t="s">
        <v>6</v>
      </c>
      <c r="B23" s="39">
        <v>2.3400000000000001E-2</v>
      </c>
      <c r="C23" s="39">
        <v>2.3199999999999998E-2</v>
      </c>
      <c r="D23" s="39">
        <v>2.3E-2</v>
      </c>
      <c r="E23" s="40">
        <f>0.0231</f>
        <v>2.3099999999999999E-2</v>
      </c>
      <c r="F23" s="39">
        <v>2.3E-2</v>
      </c>
      <c r="G23" s="39">
        <v>2.3300000000000001E-2</v>
      </c>
      <c r="H23" s="40">
        <f>0.0231</f>
        <v>2.3099999999999999E-2</v>
      </c>
      <c r="I23" s="40">
        <f>0.0231</f>
        <v>2.3099999999999999E-2</v>
      </c>
      <c r="J23" s="39">
        <v>2.3199999999999998E-2</v>
      </c>
      <c r="K23" s="40">
        <f>0.0231</f>
        <v>2.3099999999999999E-2</v>
      </c>
      <c r="L23" s="39">
        <v>2.29E-2</v>
      </c>
      <c r="M23" s="40">
        <f>0.0231</f>
        <v>2.3099999999999999E-2</v>
      </c>
      <c r="N23" s="40">
        <f>0.0231</f>
        <v>2.3099999999999999E-2</v>
      </c>
      <c r="O23" s="39">
        <v>2.3E-2</v>
      </c>
      <c r="P23" s="39">
        <v>2.2800000000000001E-2</v>
      </c>
      <c r="Q23" s="39">
        <v>2.3099999999999999E-2</v>
      </c>
      <c r="R23" s="39">
        <v>2.3199999999999998E-2</v>
      </c>
      <c r="S23" s="39">
        <v>2.3E-2</v>
      </c>
      <c r="T23" s="39">
        <v>2.29E-2</v>
      </c>
      <c r="U23" s="39">
        <v>2.3E-2</v>
      </c>
    </row>
    <row r="25" spans="1:21" x14ac:dyDescent="0.7">
      <c r="A25" s="61" t="s">
        <v>8</v>
      </c>
      <c r="B25" s="61"/>
      <c r="C25" s="64" t="s">
        <v>32</v>
      </c>
      <c r="D25" s="64"/>
      <c r="E25" s="64" t="s">
        <v>21</v>
      </c>
      <c r="F25" s="64"/>
      <c r="G25" s="64"/>
      <c r="H25" s="64"/>
      <c r="I25" s="64"/>
      <c r="J25" s="64"/>
      <c r="K25" s="64"/>
      <c r="L25" s="64"/>
      <c r="M25" s="64"/>
      <c r="N25" s="41"/>
      <c r="O25" s="41" t="s">
        <v>31</v>
      </c>
      <c r="P25" s="30"/>
      <c r="Q25" s="30"/>
      <c r="R25" s="30"/>
      <c r="S25" s="63" t="s">
        <v>19</v>
      </c>
      <c r="T25" s="63"/>
      <c r="U25" s="63"/>
    </row>
    <row r="26" spans="1:21" x14ac:dyDescent="0.7">
      <c r="A26" s="27"/>
      <c r="B26" s="27">
        <v>1</v>
      </c>
      <c r="C26" s="27">
        <v>2</v>
      </c>
      <c r="D26" s="27">
        <v>3</v>
      </c>
      <c r="E26" s="45">
        <v>4</v>
      </c>
      <c r="F26" s="27">
        <v>5</v>
      </c>
      <c r="G26" s="27">
        <v>6</v>
      </c>
      <c r="H26" s="27">
        <v>7</v>
      </c>
      <c r="I26" s="27">
        <v>8</v>
      </c>
      <c r="J26" s="27">
        <v>9</v>
      </c>
      <c r="K26" s="27">
        <v>10</v>
      </c>
      <c r="L26" s="27">
        <v>11</v>
      </c>
      <c r="M26" s="27">
        <v>12</v>
      </c>
      <c r="N26" s="27">
        <v>13</v>
      </c>
      <c r="O26" s="27">
        <v>14</v>
      </c>
      <c r="P26" s="27">
        <v>15</v>
      </c>
      <c r="Q26" s="27">
        <v>16</v>
      </c>
      <c r="R26" s="27">
        <v>17</v>
      </c>
      <c r="S26" s="27">
        <v>18</v>
      </c>
      <c r="T26" s="27">
        <v>19</v>
      </c>
      <c r="U26" s="27">
        <v>20</v>
      </c>
    </row>
    <row r="27" spans="1:21" x14ac:dyDescent="0.7">
      <c r="A27" s="28" t="s">
        <v>6</v>
      </c>
      <c r="B27" s="31">
        <v>7.0800000000000002E-2</v>
      </c>
      <c r="C27" s="42">
        <v>5.2699999999999997E-2</v>
      </c>
      <c r="D27" s="31">
        <v>5.2499999999999998E-2</v>
      </c>
      <c r="E27" s="39">
        <v>5.0200000000000002E-2</v>
      </c>
      <c r="F27" s="39">
        <v>4.7899999999999998E-2</v>
      </c>
      <c r="G27" s="39">
        <v>4.6199999999999998E-2</v>
      </c>
      <c r="H27" s="39">
        <v>4.3799999999999999E-2</v>
      </c>
      <c r="I27" s="39">
        <v>4.1000000000000002E-2</v>
      </c>
      <c r="J27" s="39">
        <v>3.78E-2</v>
      </c>
      <c r="K27" s="39">
        <v>3.5400000000000001E-2</v>
      </c>
      <c r="L27" s="39">
        <v>3.3399999999999999E-2</v>
      </c>
      <c r="M27" s="39">
        <v>3.2199999999999999E-2</v>
      </c>
      <c r="N27" s="39">
        <v>3.0800000000000001E-2</v>
      </c>
      <c r="O27" s="39">
        <v>2.9600000000000001E-2</v>
      </c>
      <c r="P27" s="39">
        <v>2.86E-2</v>
      </c>
      <c r="Q27" s="39">
        <v>2.8000000000000001E-2</v>
      </c>
      <c r="R27" s="39">
        <v>2.7699999999999999E-2</v>
      </c>
      <c r="S27" s="39">
        <v>2.7199999999999998E-2</v>
      </c>
      <c r="T27" s="39">
        <v>2.7E-2</v>
      </c>
      <c r="U27" s="39">
        <v>2.6800000000000001E-2</v>
      </c>
    </row>
    <row r="28" spans="1:21" x14ac:dyDescent="0.7">
      <c r="A28" s="27"/>
      <c r="B28" s="27">
        <v>21</v>
      </c>
      <c r="C28" s="27">
        <v>22</v>
      </c>
      <c r="D28" s="27">
        <v>23</v>
      </c>
      <c r="E28" s="45">
        <v>24</v>
      </c>
      <c r="F28" s="27">
        <v>25</v>
      </c>
      <c r="G28" s="27">
        <v>26</v>
      </c>
      <c r="H28" s="27">
        <v>27</v>
      </c>
      <c r="I28" s="27">
        <v>28</v>
      </c>
      <c r="J28" s="27">
        <v>29</v>
      </c>
      <c r="K28" s="27">
        <v>30</v>
      </c>
      <c r="L28" s="27">
        <v>31</v>
      </c>
      <c r="M28" s="27">
        <v>32</v>
      </c>
      <c r="N28" s="27">
        <v>33</v>
      </c>
      <c r="O28" s="27">
        <v>34</v>
      </c>
      <c r="P28" s="27">
        <v>35</v>
      </c>
      <c r="Q28" s="27">
        <v>36</v>
      </c>
      <c r="R28" s="27">
        <v>37</v>
      </c>
      <c r="S28" s="27">
        <v>38</v>
      </c>
      <c r="T28" s="27">
        <v>39</v>
      </c>
      <c r="U28" s="27">
        <v>40</v>
      </c>
    </row>
    <row r="29" spans="1:21" x14ac:dyDescent="0.7">
      <c r="A29" s="28" t="s">
        <v>6</v>
      </c>
      <c r="B29" s="39">
        <v>2.64E-2</v>
      </c>
      <c r="C29" s="39">
        <v>2.6200000000000001E-2</v>
      </c>
      <c r="D29" s="39">
        <v>2.5899999999999999E-2</v>
      </c>
      <c r="E29" s="39">
        <v>2.5999999999999999E-2</v>
      </c>
      <c r="F29" s="39">
        <v>2.58E-2</v>
      </c>
      <c r="G29" s="39">
        <v>2.5399999999999999E-2</v>
      </c>
      <c r="H29" s="39">
        <v>2.5700000000000001E-2</v>
      </c>
      <c r="I29" s="39">
        <v>2.5499999999999998E-2</v>
      </c>
      <c r="J29" s="39">
        <v>2.53E-2</v>
      </c>
      <c r="K29" s="39">
        <v>2.52E-2</v>
      </c>
      <c r="L29" s="39">
        <v>2.53E-2</v>
      </c>
      <c r="M29" s="39">
        <v>2.5000000000000001E-2</v>
      </c>
      <c r="N29" s="39">
        <v>2.5100000000000001E-2</v>
      </c>
      <c r="O29" s="39">
        <v>2.5100000000000001E-2</v>
      </c>
      <c r="P29" s="40">
        <f>0.0249</f>
        <v>2.4899999999999999E-2</v>
      </c>
      <c r="Q29" s="39">
        <v>2.4799999999999999E-2</v>
      </c>
      <c r="R29" s="39">
        <v>2.4799999999999999E-2</v>
      </c>
      <c r="S29" s="39">
        <v>2.4799999999999999E-2</v>
      </c>
      <c r="T29" s="39">
        <v>2.4899999999999999E-2</v>
      </c>
      <c r="U29" s="39">
        <v>2.46E-2</v>
      </c>
    </row>
    <row r="30" spans="1:21" x14ac:dyDescent="0.7">
      <c r="A30" s="28"/>
      <c r="B30" s="27">
        <v>41</v>
      </c>
      <c r="C30" s="27">
        <v>42</v>
      </c>
      <c r="D30" s="27">
        <v>43</v>
      </c>
      <c r="E30" s="45">
        <v>44</v>
      </c>
      <c r="F30" s="27">
        <v>45</v>
      </c>
      <c r="G30" s="27">
        <v>46</v>
      </c>
      <c r="H30" s="27">
        <v>47</v>
      </c>
      <c r="I30" s="27">
        <v>48</v>
      </c>
      <c r="J30" s="27">
        <v>49</v>
      </c>
      <c r="K30" s="27">
        <v>50</v>
      </c>
      <c r="L30" s="27">
        <v>51</v>
      </c>
      <c r="M30" s="27">
        <v>52</v>
      </c>
      <c r="N30" s="27">
        <v>53</v>
      </c>
      <c r="O30" s="27">
        <v>54</v>
      </c>
      <c r="P30" s="27">
        <v>55</v>
      </c>
      <c r="Q30" s="27">
        <v>56</v>
      </c>
      <c r="R30" s="27">
        <v>57</v>
      </c>
      <c r="S30" s="27">
        <v>58</v>
      </c>
      <c r="T30" s="27">
        <v>59</v>
      </c>
      <c r="U30" s="27">
        <v>60</v>
      </c>
    </row>
    <row r="31" spans="1:21" x14ac:dyDescent="0.7">
      <c r="A31" s="28" t="s">
        <v>6</v>
      </c>
      <c r="B31" s="39">
        <v>2.4799999999999999E-2</v>
      </c>
      <c r="C31" s="39">
        <v>2.4400000000000002E-2</v>
      </c>
      <c r="D31" s="39">
        <v>2.4799999999999999E-2</v>
      </c>
      <c r="E31" s="39">
        <v>2.47E-2</v>
      </c>
      <c r="F31" s="39">
        <v>2.4500000000000001E-2</v>
      </c>
      <c r="G31" s="39">
        <v>2.4400000000000002E-2</v>
      </c>
      <c r="H31" s="39">
        <v>2.4500000000000001E-2</v>
      </c>
      <c r="I31" s="39">
        <v>2.4400000000000002E-2</v>
      </c>
      <c r="J31" s="39">
        <v>2.4500000000000001E-2</v>
      </c>
      <c r="K31" s="39">
        <v>2.4299999999999999E-2</v>
      </c>
      <c r="L31" s="39">
        <v>2.4199999999999999E-2</v>
      </c>
      <c r="M31" s="39">
        <v>2.4400000000000002E-2</v>
      </c>
      <c r="N31" s="40">
        <f>0.0243</f>
        <v>2.4299999999999999E-2</v>
      </c>
      <c r="O31" s="40">
        <f>0.0243</f>
        <v>2.4299999999999999E-2</v>
      </c>
      <c r="P31" s="40">
        <f>0.0243</f>
        <v>2.4299999999999999E-2</v>
      </c>
      <c r="Q31" s="40">
        <f>0.0243</f>
        <v>2.4299999999999999E-2</v>
      </c>
      <c r="R31" s="40">
        <f>0.0243</f>
        <v>2.4299999999999999E-2</v>
      </c>
      <c r="S31" s="39">
        <v>2.4199999999999999E-2</v>
      </c>
      <c r="T31" s="39">
        <v>2.4299999999999999E-2</v>
      </c>
      <c r="U31" s="39">
        <v>2.4199999999999999E-2</v>
      </c>
    </row>
    <row r="32" spans="1:21" x14ac:dyDescent="0.7">
      <c r="A32" s="28"/>
      <c r="B32" s="27">
        <v>61</v>
      </c>
      <c r="C32" s="27">
        <v>62</v>
      </c>
      <c r="D32" s="27">
        <v>63</v>
      </c>
      <c r="E32" s="27">
        <v>64</v>
      </c>
      <c r="F32" s="27">
        <v>65</v>
      </c>
      <c r="G32" s="27">
        <v>66</v>
      </c>
      <c r="H32" s="27">
        <v>67</v>
      </c>
      <c r="I32" s="27">
        <v>68</v>
      </c>
      <c r="J32" s="27">
        <v>69</v>
      </c>
      <c r="K32" s="27">
        <v>70</v>
      </c>
      <c r="L32" s="27">
        <v>71</v>
      </c>
      <c r="M32" s="27">
        <v>72</v>
      </c>
      <c r="N32" s="27">
        <v>73</v>
      </c>
      <c r="O32" s="27">
        <v>74</v>
      </c>
      <c r="P32" s="27">
        <v>75</v>
      </c>
      <c r="Q32" s="27">
        <v>76</v>
      </c>
      <c r="R32" s="27">
        <v>77</v>
      </c>
      <c r="S32" s="27">
        <v>78</v>
      </c>
      <c r="T32" s="27">
        <v>79</v>
      </c>
      <c r="U32" s="27">
        <v>80</v>
      </c>
    </row>
    <row r="33" spans="1:21" x14ac:dyDescent="0.7">
      <c r="A33" s="28" t="s">
        <v>6</v>
      </c>
      <c r="B33" s="39">
        <v>2.3900000000000001E-2</v>
      </c>
      <c r="C33" s="39">
        <v>2.4199999999999999E-2</v>
      </c>
      <c r="D33" s="39">
        <v>2.4199999999999999E-2</v>
      </c>
      <c r="E33" s="39">
        <v>2.4199999999999999E-2</v>
      </c>
      <c r="F33" s="39">
        <v>2.4199999999999999E-2</v>
      </c>
      <c r="G33" s="39">
        <v>2.4199999999999999E-2</v>
      </c>
      <c r="H33" s="39">
        <v>2.4199999999999999E-2</v>
      </c>
      <c r="I33" s="39">
        <v>2.41E-2</v>
      </c>
      <c r="J33" s="39">
        <v>2.41E-2</v>
      </c>
      <c r="K33" s="39">
        <v>2.4199999999999999E-2</v>
      </c>
      <c r="L33" s="39">
        <v>2.4E-2</v>
      </c>
      <c r="M33" s="39">
        <v>2.4E-2</v>
      </c>
      <c r="N33" s="39">
        <v>2.4E-2</v>
      </c>
      <c r="O33" s="39">
        <v>2.4E-2</v>
      </c>
      <c r="P33" s="40">
        <f>0.0239</f>
        <v>2.3900000000000001E-2</v>
      </c>
      <c r="Q33" s="40">
        <f>0.0239</f>
        <v>2.3900000000000001E-2</v>
      </c>
      <c r="R33" s="40">
        <f>0.024</f>
        <v>2.4E-2</v>
      </c>
      <c r="S33" s="40">
        <f>0.0238</f>
        <v>2.3800000000000002E-2</v>
      </c>
      <c r="T33" s="40">
        <f>0.0238</f>
        <v>2.3800000000000002E-2</v>
      </c>
      <c r="U33" s="39">
        <v>2.3699999999999999E-2</v>
      </c>
    </row>
    <row r="34" spans="1:21" x14ac:dyDescent="0.7">
      <c r="A34" s="28"/>
      <c r="B34" s="27">
        <v>81</v>
      </c>
      <c r="C34" s="27">
        <v>82</v>
      </c>
      <c r="D34" s="27">
        <v>83</v>
      </c>
      <c r="E34" s="27">
        <v>84</v>
      </c>
      <c r="F34" s="27">
        <v>85</v>
      </c>
      <c r="G34" s="27">
        <v>86</v>
      </c>
      <c r="H34" s="27">
        <v>87</v>
      </c>
      <c r="I34" s="27">
        <v>88</v>
      </c>
      <c r="J34" s="27">
        <v>89</v>
      </c>
      <c r="K34" s="27">
        <v>90</v>
      </c>
      <c r="L34" s="27">
        <v>91</v>
      </c>
      <c r="M34" s="27">
        <v>92</v>
      </c>
      <c r="N34" s="27">
        <v>93</v>
      </c>
      <c r="O34" s="27">
        <v>94</v>
      </c>
      <c r="P34" s="27">
        <v>95</v>
      </c>
      <c r="Q34" s="27">
        <v>96</v>
      </c>
      <c r="R34" s="27">
        <v>97</v>
      </c>
      <c r="S34" s="27">
        <v>98</v>
      </c>
      <c r="T34" s="27">
        <v>99</v>
      </c>
      <c r="U34" s="27">
        <v>100</v>
      </c>
    </row>
    <row r="35" spans="1:21" x14ac:dyDescent="0.7">
      <c r="A35" s="28" t="s">
        <v>6</v>
      </c>
      <c r="B35" s="39">
        <v>2.3800000000000002E-2</v>
      </c>
      <c r="C35" s="39">
        <v>2.35E-2</v>
      </c>
      <c r="D35" s="39">
        <v>2.35E-2</v>
      </c>
      <c r="E35" s="39">
        <v>2.35E-2</v>
      </c>
      <c r="F35" s="39">
        <v>2.3300000000000001E-2</v>
      </c>
      <c r="G35" s="39">
        <v>2.3699999999999999E-2</v>
      </c>
      <c r="H35" s="39">
        <v>2.35E-2</v>
      </c>
      <c r="I35" s="39">
        <v>2.3599999999999999E-2</v>
      </c>
      <c r="J35" s="39">
        <v>2.3599999999999999E-2</v>
      </c>
      <c r="K35" s="39">
        <v>2.3599999999999999E-2</v>
      </c>
      <c r="L35" s="39">
        <v>2.3199999999999998E-2</v>
      </c>
      <c r="M35" s="39">
        <v>2.35E-2</v>
      </c>
      <c r="N35" s="39">
        <v>2.3300000000000001E-2</v>
      </c>
      <c r="O35" s="39">
        <v>2.3400000000000001E-2</v>
      </c>
      <c r="P35" s="40">
        <f>0.023</f>
        <v>2.3E-2</v>
      </c>
      <c r="Q35" s="39">
        <v>2.3300000000000001E-2</v>
      </c>
      <c r="R35" s="39">
        <v>2.3199999999999998E-2</v>
      </c>
      <c r="S35" s="39">
        <v>2.3199999999999998E-2</v>
      </c>
      <c r="T35" s="39">
        <v>2.3400000000000001E-2</v>
      </c>
      <c r="U35" s="39">
        <v>2.3199999999999998E-2</v>
      </c>
    </row>
    <row r="51" spans="1:21" x14ac:dyDescent="0.7">
      <c r="A51" s="61" t="s">
        <v>8</v>
      </c>
      <c r="B51" s="61"/>
      <c r="C51" s="72" t="s">
        <v>28</v>
      </c>
      <c r="D51" s="72"/>
      <c r="E51" s="72"/>
      <c r="F51" s="73" t="s">
        <v>29</v>
      </c>
      <c r="G51" s="73"/>
      <c r="H51" s="73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69" t="s">
        <v>18</v>
      </c>
      <c r="T51" s="69"/>
      <c r="U51" s="69"/>
    </row>
    <row r="52" spans="1:21" x14ac:dyDescent="0.7">
      <c r="A52" s="27"/>
      <c r="B52" s="27">
        <v>1</v>
      </c>
      <c r="C52" s="27">
        <v>2</v>
      </c>
      <c r="D52" s="27">
        <v>3</v>
      </c>
      <c r="E52" s="27">
        <v>4</v>
      </c>
      <c r="F52" s="27">
        <v>5</v>
      </c>
      <c r="G52" s="27">
        <v>6</v>
      </c>
      <c r="H52" s="27">
        <v>7</v>
      </c>
      <c r="I52" s="27">
        <v>8</v>
      </c>
      <c r="J52" s="27">
        <v>9</v>
      </c>
      <c r="K52" s="27">
        <v>10</v>
      </c>
      <c r="L52" s="27">
        <v>11</v>
      </c>
      <c r="M52" s="27">
        <v>12</v>
      </c>
      <c r="N52" s="27">
        <v>13</v>
      </c>
      <c r="O52" s="27">
        <v>14</v>
      </c>
      <c r="P52" s="27">
        <v>15</v>
      </c>
      <c r="Q52" s="27">
        <v>16</v>
      </c>
      <c r="R52" s="27">
        <v>17</v>
      </c>
      <c r="S52" s="27">
        <v>18</v>
      </c>
      <c r="T52" s="27">
        <v>19</v>
      </c>
      <c r="U52" s="27">
        <v>20</v>
      </c>
    </row>
    <row r="53" spans="1:21" x14ac:dyDescent="0.7">
      <c r="A53" s="28" t="s">
        <v>0</v>
      </c>
      <c r="B53" s="37">
        <v>0.22800000000000001</v>
      </c>
      <c r="C53" s="37">
        <v>0.192</v>
      </c>
      <c r="D53" s="37">
        <v>0.18099999999999999</v>
      </c>
      <c r="E53" s="37">
        <v>0.16400000000000001</v>
      </c>
      <c r="F53" s="37">
        <v>0.152</v>
      </c>
      <c r="G53" s="25">
        <f>0.141</f>
        <v>0.14099999999999999</v>
      </c>
      <c r="H53" s="25">
        <f>0.128</f>
        <v>0.128</v>
      </c>
      <c r="I53" s="37">
        <v>0.114</v>
      </c>
      <c r="J53" s="37">
        <v>0.10299999999999999</v>
      </c>
      <c r="K53" s="37">
        <v>9.5100000000000004E-2</v>
      </c>
      <c r="L53" s="25">
        <f>0.089</f>
        <v>8.8999999999999996E-2</v>
      </c>
      <c r="M53" s="37">
        <v>8.5000000000000006E-2</v>
      </c>
      <c r="N53" s="37">
        <v>8.09E-2</v>
      </c>
      <c r="O53" s="37">
        <v>7.7799999999999994E-2</v>
      </c>
      <c r="P53" s="37">
        <v>7.4899999999999994E-2</v>
      </c>
      <c r="Q53" s="37">
        <v>7.2400000000000006E-2</v>
      </c>
      <c r="R53" s="37">
        <v>7.1099999999999997E-2</v>
      </c>
      <c r="S53" s="37">
        <v>6.9699999999999998E-2</v>
      </c>
      <c r="T53" s="25">
        <f>0.0688</f>
        <v>6.88E-2</v>
      </c>
      <c r="U53" s="37">
        <v>6.7699999999999996E-2</v>
      </c>
    </row>
    <row r="54" spans="1:21" x14ac:dyDescent="0.7">
      <c r="A54" s="27"/>
      <c r="B54" s="27">
        <v>21</v>
      </c>
      <c r="C54" s="27">
        <v>22</v>
      </c>
      <c r="D54" s="27">
        <v>23</v>
      </c>
      <c r="E54" s="27">
        <v>24</v>
      </c>
      <c r="F54" s="27">
        <v>25</v>
      </c>
      <c r="G54" s="27">
        <v>26</v>
      </c>
      <c r="H54" s="27">
        <v>27</v>
      </c>
      <c r="I54" s="27">
        <v>28</v>
      </c>
      <c r="J54" s="27">
        <v>29</v>
      </c>
      <c r="K54" s="27">
        <v>30</v>
      </c>
      <c r="L54" s="27">
        <v>31</v>
      </c>
      <c r="M54" s="27">
        <v>32</v>
      </c>
      <c r="N54" s="27">
        <v>33</v>
      </c>
      <c r="O54" s="27">
        <v>34</v>
      </c>
      <c r="P54" s="27">
        <v>35</v>
      </c>
      <c r="Q54" s="27">
        <v>36</v>
      </c>
      <c r="R54" s="27">
        <v>37</v>
      </c>
      <c r="S54" s="27">
        <v>38</v>
      </c>
      <c r="T54" s="27">
        <v>39</v>
      </c>
      <c r="U54" s="27">
        <v>40</v>
      </c>
    </row>
    <row r="55" spans="1:21" x14ac:dyDescent="0.7">
      <c r="A55" s="28" t="s">
        <v>0</v>
      </c>
      <c r="B55" s="37">
        <v>6.6699999999999995E-2</v>
      </c>
      <c r="C55" s="37">
        <v>6.6199999999999995E-2</v>
      </c>
      <c r="D55" s="37">
        <v>6.5799999999999997E-2</v>
      </c>
      <c r="E55" s="37">
        <v>6.5299999999999997E-2</v>
      </c>
      <c r="F55" s="25">
        <f>0.0646</f>
        <v>6.4600000000000005E-2</v>
      </c>
      <c r="G55" s="37">
        <v>6.4000000000000001E-2</v>
      </c>
      <c r="H55" s="37">
        <v>6.4500000000000002E-2</v>
      </c>
      <c r="I55" s="37">
        <v>6.4100000000000004E-2</v>
      </c>
      <c r="J55" s="25">
        <f>0.0633</f>
        <v>6.3299999999999995E-2</v>
      </c>
      <c r="K55" s="25">
        <f>0.0634</f>
        <v>6.3399999999999998E-2</v>
      </c>
      <c r="L55" s="25">
        <f>0.0628</f>
        <v>6.2799999999999995E-2</v>
      </c>
      <c r="M55" s="37">
        <v>6.25E-2</v>
      </c>
      <c r="N55" s="37">
        <v>6.2700000000000006E-2</v>
      </c>
      <c r="O55" s="37">
        <v>6.2399999999999997E-2</v>
      </c>
      <c r="P55" s="37">
        <v>6.2300000000000001E-2</v>
      </c>
      <c r="Q55" s="37">
        <v>6.2E-2</v>
      </c>
      <c r="R55" s="37">
        <v>6.2199999999999998E-2</v>
      </c>
      <c r="S55" s="37">
        <v>6.2100000000000002E-2</v>
      </c>
      <c r="T55" s="37">
        <v>6.25E-2</v>
      </c>
      <c r="U55" s="37">
        <v>6.1800000000000001E-2</v>
      </c>
    </row>
    <row r="56" spans="1:21" x14ac:dyDescent="0.7">
      <c r="A56" s="47"/>
      <c r="B56" s="27">
        <v>41</v>
      </c>
      <c r="C56" s="27">
        <v>42</v>
      </c>
      <c r="D56" s="27">
        <v>43</v>
      </c>
      <c r="E56" s="27">
        <v>44</v>
      </c>
      <c r="F56" s="27">
        <v>45</v>
      </c>
      <c r="G56" s="27">
        <v>46</v>
      </c>
      <c r="H56" s="27">
        <v>47</v>
      </c>
      <c r="I56" s="27">
        <v>48</v>
      </c>
      <c r="J56" s="27">
        <v>49</v>
      </c>
      <c r="K56" s="27">
        <v>50</v>
      </c>
      <c r="L56" s="27">
        <v>51</v>
      </c>
      <c r="M56" s="27">
        <v>52</v>
      </c>
      <c r="N56" s="27">
        <v>53</v>
      </c>
      <c r="O56" s="27">
        <v>54</v>
      </c>
      <c r="P56" s="27">
        <v>55</v>
      </c>
      <c r="Q56" s="27">
        <v>56</v>
      </c>
      <c r="R56" s="27">
        <v>57</v>
      </c>
      <c r="S56" s="27">
        <v>58</v>
      </c>
      <c r="T56" s="27">
        <v>59</v>
      </c>
      <c r="U56" s="27">
        <v>60</v>
      </c>
    </row>
    <row r="57" spans="1:21" x14ac:dyDescent="0.7">
      <c r="A57" s="28" t="s">
        <v>0</v>
      </c>
      <c r="B57" s="37">
        <v>6.1899999999999997E-2</v>
      </c>
      <c r="C57" s="25">
        <f>0.0612</f>
        <v>6.1199999999999997E-2</v>
      </c>
      <c r="D57" s="25">
        <f>0.0618</f>
        <v>6.1800000000000001E-2</v>
      </c>
      <c r="E57" s="37">
        <v>6.1600000000000002E-2</v>
      </c>
      <c r="F57" s="25">
        <f>0.0613</f>
        <v>6.13E-2</v>
      </c>
      <c r="G57" s="37">
        <v>6.0999999999999999E-2</v>
      </c>
      <c r="H57" s="37">
        <v>6.1600000000000002E-2</v>
      </c>
      <c r="I57" s="37">
        <v>6.0600000000000001E-2</v>
      </c>
      <c r="J57" s="37">
        <v>6.1100000000000002E-2</v>
      </c>
      <c r="K57" s="37">
        <v>6.0900000000000003E-2</v>
      </c>
      <c r="L57" s="37">
        <v>6.0699999999999997E-2</v>
      </c>
      <c r="M57" s="37">
        <v>6.1100000000000002E-2</v>
      </c>
      <c r="N57" s="37">
        <v>6.0600000000000001E-2</v>
      </c>
      <c r="O57" s="37">
        <v>6.0499999999999998E-2</v>
      </c>
      <c r="P57" s="37">
        <v>6.0499999999999998E-2</v>
      </c>
      <c r="Q57" s="37">
        <v>6.0600000000000001E-2</v>
      </c>
      <c r="R57" s="37">
        <v>6.0699999999999997E-2</v>
      </c>
      <c r="S57" s="37">
        <v>6.0600000000000001E-2</v>
      </c>
      <c r="T57" s="37">
        <v>6.0600000000000001E-2</v>
      </c>
      <c r="U57" s="37">
        <v>6.0499999999999998E-2</v>
      </c>
    </row>
    <row r="58" spans="1:21" x14ac:dyDescent="0.7">
      <c r="A58" s="47"/>
      <c r="B58" s="27">
        <v>61</v>
      </c>
      <c r="C58" s="27">
        <v>62</v>
      </c>
      <c r="D58" s="27">
        <v>63</v>
      </c>
      <c r="E58" s="27">
        <v>64</v>
      </c>
      <c r="F58" s="27">
        <v>65</v>
      </c>
      <c r="G58" s="27">
        <v>66</v>
      </c>
      <c r="H58" s="27">
        <v>67</v>
      </c>
      <c r="I58" s="27">
        <v>68</v>
      </c>
      <c r="J58" s="27">
        <v>69</v>
      </c>
      <c r="K58" s="27">
        <v>70</v>
      </c>
      <c r="L58" s="27">
        <v>71</v>
      </c>
      <c r="M58" s="27">
        <v>72</v>
      </c>
      <c r="N58" s="27">
        <v>73</v>
      </c>
      <c r="O58" s="27">
        <v>74</v>
      </c>
      <c r="P58" s="27">
        <v>75</v>
      </c>
      <c r="Q58" s="27">
        <v>76</v>
      </c>
      <c r="R58" s="27">
        <v>77</v>
      </c>
      <c r="S58" s="27">
        <v>78</v>
      </c>
      <c r="T58" s="27">
        <v>79</v>
      </c>
      <c r="U58" s="27">
        <v>80</v>
      </c>
    </row>
    <row r="59" spans="1:21" x14ac:dyDescent="0.7">
      <c r="A59" s="28" t="s">
        <v>0</v>
      </c>
      <c r="B59" s="37">
        <v>0.06</v>
      </c>
      <c r="C59" s="37">
        <v>6.0400000000000002E-2</v>
      </c>
      <c r="D59" s="37">
        <v>6.0400000000000002E-2</v>
      </c>
      <c r="E59" s="37">
        <v>6.0100000000000001E-2</v>
      </c>
      <c r="F59" s="37">
        <v>6.0299999999999999E-2</v>
      </c>
      <c r="G59" s="37">
        <v>6.0199999999999997E-2</v>
      </c>
      <c r="H59" s="37">
        <v>6.0100000000000001E-2</v>
      </c>
      <c r="I59" s="37">
        <v>5.9700000000000003E-2</v>
      </c>
      <c r="J59" s="37">
        <v>5.9799999999999999E-2</v>
      </c>
      <c r="K59" s="37">
        <v>5.9799999999999999E-2</v>
      </c>
      <c r="L59" s="37">
        <v>5.9299999999999999E-2</v>
      </c>
      <c r="M59" s="37">
        <v>5.9200000000000003E-2</v>
      </c>
      <c r="N59" s="37">
        <v>5.9499999999999997E-2</v>
      </c>
      <c r="O59" s="37">
        <v>5.9299999999999999E-2</v>
      </c>
      <c r="P59" s="37">
        <v>5.91E-2</v>
      </c>
      <c r="Q59" s="37">
        <v>5.8799999999999998E-2</v>
      </c>
      <c r="R59" s="37">
        <v>5.9200000000000003E-2</v>
      </c>
      <c r="S59" s="37">
        <v>5.8700000000000002E-2</v>
      </c>
      <c r="T59" s="37">
        <v>5.9200000000000003E-2</v>
      </c>
      <c r="U59" s="37">
        <v>5.8500000000000003E-2</v>
      </c>
    </row>
    <row r="60" spans="1:21" x14ac:dyDescent="0.7">
      <c r="A60" s="47"/>
      <c r="B60" s="27">
        <v>81</v>
      </c>
      <c r="C60" s="27">
        <v>82</v>
      </c>
      <c r="D60" s="27">
        <v>83</v>
      </c>
      <c r="E60" s="27">
        <v>84</v>
      </c>
      <c r="F60" s="27">
        <v>85</v>
      </c>
      <c r="G60" s="27">
        <v>86</v>
      </c>
      <c r="H60" s="27">
        <v>87</v>
      </c>
      <c r="I60" s="27">
        <v>88</v>
      </c>
      <c r="J60" s="27">
        <v>89</v>
      </c>
      <c r="K60" s="27">
        <v>90</v>
      </c>
      <c r="L60" s="27">
        <v>91</v>
      </c>
      <c r="M60" s="27">
        <v>92</v>
      </c>
      <c r="N60" s="27">
        <v>93</v>
      </c>
      <c r="O60" s="27">
        <v>94</v>
      </c>
      <c r="P60" s="27">
        <v>95</v>
      </c>
      <c r="Q60" s="27">
        <v>96</v>
      </c>
      <c r="R60" s="27">
        <v>97</v>
      </c>
      <c r="S60" s="27">
        <v>98</v>
      </c>
      <c r="T60" s="27">
        <v>99</v>
      </c>
      <c r="U60" s="27">
        <v>100</v>
      </c>
    </row>
    <row r="61" spans="1:21" x14ac:dyDescent="0.7">
      <c r="A61" s="28" t="s">
        <v>0</v>
      </c>
      <c r="B61" s="37">
        <v>5.8900000000000001E-2</v>
      </c>
      <c r="C61" s="37">
        <v>5.8799999999999998E-2</v>
      </c>
      <c r="D61" s="37">
        <v>5.8000000000000003E-2</v>
      </c>
      <c r="E61" s="37">
        <v>5.8500000000000003E-2</v>
      </c>
      <c r="F61" s="37">
        <v>5.8099999999999999E-2</v>
      </c>
      <c r="G61" s="37">
        <v>5.8500000000000003E-2</v>
      </c>
      <c r="H61" s="37">
        <v>5.8500000000000003E-2</v>
      </c>
      <c r="I61" s="37">
        <v>5.8500000000000003E-2</v>
      </c>
      <c r="J61" s="37">
        <v>5.8500000000000003E-2</v>
      </c>
      <c r="K61" s="37">
        <v>5.8299999999999998E-2</v>
      </c>
      <c r="L61" s="37">
        <v>5.8000000000000003E-2</v>
      </c>
      <c r="M61" s="37">
        <v>5.8500000000000003E-2</v>
      </c>
      <c r="N61" s="37">
        <v>5.8000000000000003E-2</v>
      </c>
      <c r="O61" s="37">
        <v>5.8299999999999998E-2</v>
      </c>
      <c r="P61" s="25">
        <f>0.0576</f>
        <v>5.7599999999999998E-2</v>
      </c>
      <c r="Q61" s="37">
        <v>5.79E-2</v>
      </c>
      <c r="R61" s="37">
        <v>5.7700000000000001E-2</v>
      </c>
      <c r="S61" s="37">
        <v>5.7500000000000002E-2</v>
      </c>
      <c r="T61" s="37">
        <v>5.7799999999999997E-2</v>
      </c>
      <c r="U61" s="37">
        <v>5.7799999999999997E-2</v>
      </c>
    </row>
    <row r="63" spans="1:21" x14ac:dyDescent="0.7">
      <c r="A63" s="61" t="s">
        <v>8</v>
      </c>
      <c r="B63" s="61"/>
      <c r="C63" s="64" t="s">
        <v>20</v>
      </c>
      <c r="D63" s="64"/>
      <c r="E63" s="64" t="s">
        <v>21</v>
      </c>
      <c r="F63" s="64"/>
      <c r="G63" s="64"/>
      <c r="H63" s="64"/>
      <c r="I63" s="64"/>
      <c r="J63" s="64"/>
      <c r="K63" s="64"/>
      <c r="L63" s="64"/>
      <c r="M63" s="64"/>
      <c r="N63" s="41"/>
      <c r="O63" s="74" t="s">
        <v>30</v>
      </c>
      <c r="P63" s="74"/>
      <c r="Q63" s="30"/>
      <c r="R63" s="30"/>
      <c r="S63" s="63" t="s">
        <v>19</v>
      </c>
      <c r="T63" s="63"/>
      <c r="U63" s="63"/>
    </row>
    <row r="64" spans="1:21" x14ac:dyDescent="0.7">
      <c r="A64" s="27"/>
      <c r="B64" s="27">
        <v>1</v>
      </c>
      <c r="C64" s="27">
        <v>2</v>
      </c>
      <c r="D64" s="27">
        <v>3</v>
      </c>
      <c r="E64" s="27">
        <v>4</v>
      </c>
      <c r="F64" s="27">
        <v>5</v>
      </c>
      <c r="G64" s="27">
        <v>6</v>
      </c>
      <c r="H64" s="27">
        <v>7</v>
      </c>
      <c r="I64" s="27">
        <v>8</v>
      </c>
      <c r="J64" s="27">
        <v>9</v>
      </c>
      <c r="K64" s="27">
        <v>10</v>
      </c>
      <c r="L64" s="27">
        <v>11</v>
      </c>
      <c r="M64" s="27">
        <v>12</v>
      </c>
      <c r="N64" s="27">
        <v>13</v>
      </c>
      <c r="O64" s="27">
        <v>14</v>
      </c>
      <c r="P64" s="27">
        <v>15</v>
      </c>
      <c r="Q64" s="27">
        <v>16</v>
      </c>
      <c r="R64" s="27">
        <v>17</v>
      </c>
      <c r="S64" s="27">
        <v>18</v>
      </c>
      <c r="T64" s="27">
        <v>19</v>
      </c>
      <c r="U64" s="27">
        <v>20</v>
      </c>
    </row>
    <row r="65" spans="1:21" x14ac:dyDescent="0.7">
      <c r="A65" s="28" t="s">
        <v>0</v>
      </c>
      <c r="B65" s="37">
        <v>0.22800000000000001</v>
      </c>
      <c r="C65" s="37">
        <v>0.191</v>
      </c>
      <c r="D65" s="37">
        <v>0.18099999999999999</v>
      </c>
      <c r="E65" s="25">
        <f>0.164</f>
        <v>0.16400000000000001</v>
      </c>
      <c r="F65" s="25">
        <f>0.152</f>
        <v>0.152</v>
      </c>
      <c r="G65" s="25">
        <f>0.141</f>
        <v>0.14099999999999999</v>
      </c>
      <c r="H65" s="25">
        <f>0.128</f>
        <v>0.128</v>
      </c>
      <c r="I65" s="25">
        <f>0.114</f>
        <v>0.114</v>
      </c>
      <c r="J65" s="25">
        <f>0.103</f>
        <v>0.10299999999999999</v>
      </c>
      <c r="K65" s="25">
        <f>0.0953</f>
        <v>9.5299999999999996E-2</v>
      </c>
      <c r="L65" s="25">
        <f>0.0887</f>
        <v>8.8700000000000001E-2</v>
      </c>
      <c r="M65" s="25">
        <f>0.0847</f>
        <v>8.4699999999999998E-2</v>
      </c>
      <c r="N65" s="37">
        <v>8.09E-2</v>
      </c>
      <c r="O65" s="37">
        <v>7.7799999999999994E-2</v>
      </c>
      <c r="P65" s="37">
        <v>7.4399999999999994E-2</v>
      </c>
      <c r="Q65" s="37">
        <v>7.2099999999999997E-2</v>
      </c>
      <c r="R65" s="37">
        <v>7.0999999999999994E-2</v>
      </c>
      <c r="S65" s="37">
        <v>6.9599999999999995E-2</v>
      </c>
      <c r="T65" s="37">
        <v>6.88E-2</v>
      </c>
      <c r="U65" s="37">
        <v>6.7500000000000004E-2</v>
      </c>
    </row>
    <row r="66" spans="1:21" x14ac:dyDescent="0.7">
      <c r="A66" s="27"/>
      <c r="B66" s="27">
        <v>21</v>
      </c>
      <c r="C66" s="27">
        <v>22</v>
      </c>
      <c r="D66" s="27">
        <v>23</v>
      </c>
      <c r="E66" s="27">
        <v>24</v>
      </c>
      <c r="F66" s="27">
        <v>25</v>
      </c>
      <c r="G66" s="27">
        <v>26</v>
      </c>
      <c r="H66" s="27">
        <v>27</v>
      </c>
      <c r="I66" s="27">
        <v>28</v>
      </c>
      <c r="J66" s="27">
        <v>29</v>
      </c>
      <c r="K66" s="27">
        <v>30</v>
      </c>
      <c r="L66" s="27">
        <v>31</v>
      </c>
      <c r="M66" s="27">
        <v>32</v>
      </c>
      <c r="N66" s="27">
        <v>33</v>
      </c>
      <c r="O66" s="27">
        <v>34</v>
      </c>
      <c r="P66" s="27">
        <v>35</v>
      </c>
      <c r="Q66" s="27">
        <v>36</v>
      </c>
      <c r="R66" s="27">
        <v>37</v>
      </c>
      <c r="S66" s="27">
        <v>38</v>
      </c>
      <c r="T66" s="27">
        <v>39</v>
      </c>
      <c r="U66" s="27">
        <v>40</v>
      </c>
    </row>
    <row r="67" spans="1:21" x14ac:dyDescent="0.7">
      <c r="A67" s="28" t="s">
        <v>0</v>
      </c>
      <c r="B67" s="37">
        <v>6.6600000000000006E-2</v>
      </c>
      <c r="C67" s="37">
        <v>6.6199999999999995E-2</v>
      </c>
      <c r="D67" s="37">
        <v>6.5799999999999997E-2</v>
      </c>
      <c r="E67" s="37">
        <v>6.5299999999999997E-2</v>
      </c>
      <c r="F67" s="37">
        <v>6.4199999999999993E-2</v>
      </c>
      <c r="G67" s="37">
        <v>6.3899999999999998E-2</v>
      </c>
      <c r="H67" s="37">
        <v>6.4500000000000002E-2</v>
      </c>
      <c r="I67" s="37">
        <v>6.3700000000000007E-2</v>
      </c>
      <c r="J67" s="37">
        <v>6.3399999999999998E-2</v>
      </c>
      <c r="K67" s="37">
        <v>6.3100000000000003E-2</v>
      </c>
      <c r="L67" s="37">
        <v>6.2899999999999998E-2</v>
      </c>
      <c r="M67" s="37">
        <v>6.2700000000000006E-2</v>
      </c>
      <c r="N67" s="37">
        <v>6.2799999999999995E-2</v>
      </c>
      <c r="O67" s="37">
        <v>6.2300000000000001E-2</v>
      </c>
      <c r="P67" s="37">
        <v>6.2300000000000001E-2</v>
      </c>
      <c r="Q67" s="37">
        <v>6.1899999999999997E-2</v>
      </c>
      <c r="R67" s="37">
        <v>6.1800000000000001E-2</v>
      </c>
      <c r="S67" s="37">
        <v>6.1899999999999997E-2</v>
      </c>
      <c r="T67" s="37">
        <v>6.2100000000000002E-2</v>
      </c>
      <c r="U67" s="37">
        <v>6.1600000000000002E-2</v>
      </c>
    </row>
    <row r="68" spans="1:21" x14ac:dyDescent="0.7">
      <c r="A68" s="47"/>
      <c r="B68" s="27">
        <v>41</v>
      </c>
      <c r="C68" s="27">
        <v>42</v>
      </c>
      <c r="D68" s="27">
        <v>43</v>
      </c>
      <c r="E68" s="27">
        <v>44</v>
      </c>
      <c r="F68" s="27">
        <v>45</v>
      </c>
      <c r="G68" s="27">
        <v>46</v>
      </c>
      <c r="H68" s="27">
        <v>47</v>
      </c>
      <c r="I68" s="27">
        <v>48</v>
      </c>
      <c r="J68" s="27">
        <v>49</v>
      </c>
      <c r="K68" s="27">
        <v>50</v>
      </c>
      <c r="L68" s="27">
        <v>51</v>
      </c>
      <c r="M68" s="27">
        <v>52</v>
      </c>
      <c r="N68" s="27">
        <v>53</v>
      </c>
      <c r="O68" s="27">
        <v>54</v>
      </c>
      <c r="P68" s="27">
        <v>55</v>
      </c>
      <c r="Q68" s="27">
        <v>56</v>
      </c>
      <c r="R68" s="27">
        <v>57</v>
      </c>
      <c r="S68" s="27">
        <v>58</v>
      </c>
      <c r="T68" s="27">
        <v>59</v>
      </c>
      <c r="U68" s="27">
        <v>60</v>
      </c>
    </row>
    <row r="69" spans="1:21" x14ac:dyDescent="0.7">
      <c r="A69" s="28" t="s">
        <v>0</v>
      </c>
      <c r="B69" s="37">
        <v>6.1800000000000001E-2</v>
      </c>
      <c r="C69" s="37">
        <v>6.0900000000000003E-2</v>
      </c>
      <c r="D69" s="37">
        <v>6.1600000000000002E-2</v>
      </c>
      <c r="E69" s="37">
        <v>6.13E-2</v>
      </c>
      <c r="F69" s="37">
        <v>6.0900000000000003E-2</v>
      </c>
      <c r="G69" s="37">
        <v>6.0600000000000001E-2</v>
      </c>
      <c r="H69" s="25">
        <f>0.0611</f>
        <v>6.1100000000000002E-2</v>
      </c>
      <c r="I69" s="37">
        <v>6.0199999999999997E-2</v>
      </c>
      <c r="J69" s="37">
        <v>6.0100000000000001E-2</v>
      </c>
      <c r="K69" s="37">
        <v>6.0199999999999997E-2</v>
      </c>
      <c r="L69" s="37">
        <v>0.06</v>
      </c>
      <c r="M69" s="37">
        <v>5.9799999999999999E-2</v>
      </c>
      <c r="N69" s="37">
        <v>5.9200000000000003E-2</v>
      </c>
      <c r="O69" s="37">
        <v>5.9400000000000001E-2</v>
      </c>
      <c r="P69" s="37">
        <v>5.9700000000000003E-2</v>
      </c>
      <c r="Q69" s="25">
        <f>0.0598</f>
        <v>5.9799999999999999E-2</v>
      </c>
      <c r="R69" s="37">
        <v>5.9499999999999997E-2</v>
      </c>
      <c r="S69" s="37">
        <v>5.8999999999999997E-2</v>
      </c>
      <c r="T69" s="37">
        <v>5.9200000000000003E-2</v>
      </c>
      <c r="U69" s="37">
        <v>5.91E-2</v>
      </c>
    </row>
    <row r="70" spans="1:21" x14ac:dyDescent="0.7">
      <c r="A70" s="47"/>
      <c r="B70" s="27">
        <v>61</v>
      </c>
      <c r="C70" s="27">
        <v>62</v>
      </c>
      <c r="D70" s="27">
        <v>63</v>
      </c>
      <c r="E70" s="27">
        <v>64</v>
      </c>
      <c r="F70" s="27">
        <v>65</v>
      </c>
      <c r="G70" s="27">
        <v>66</v>
      </c>
      <c r="H70" s="27">
        <v>67</v>
      </c>
      <c r="I70" s="27">
        <v>68</v>
      </c>
      <c r="J70" s="27">
        <v>69</v>
      </c>
      <c r="K70" s="27">
        <v>70</v>
      </c>
      <c r="L70" s="27">
        <v>71</v>
      </c>
      <c r="M70" s="27">
        <v>72</v>
      </c>
      <c r="N70" s="27">
        <v>73</v>
      </c>
      <c r="O70" s="27">
        <v>74</v>
      </c>
      <c r="P70" s="27">
        <v>75</v>
      </c>
      <c r="Q70" s="27">
        <v>76</v>
      </c>
      <c r="R70" s="27">
        <v>77</v>
      </c>
      <c r="S70" s="27">
        <v>78</v>
      </c>
      <c r="T70" s="27">
        <v>79</v>
      </c>
      <c r="U70" s="27">
        <v>80</v>
      </c>
    </row>
    <row r="71" spans="1:21" x14ac:dyDescent="0.7">
      <c r="A71" s="28" t="s">
        <v>0</v>
      </c>
      <c r="B71" s="37">
        <v>5.8700000000000002E-2</v>
      </c>
      <c r="C71" s="37">
        <v>5.8799999999999998E-2</v>
      </c>
      <c r="D71" s="37">
        <v>5.9200000000000003E-2</v>
      </c>
      <c r="E71" s="37">
        <v>5.8799999999999998E-2</v>
      </c>
      <c r="F71" s="37">
        <v>5.8999999999999997E-2</v>
      </c>
      <c r="G71" s="37">
        <v>5.8599999999999999E-2</v>
      </c>
      <c r="H71" s="37">
        <v>5.8299999999999998E-2</v>
      </c>
      <c r="I71" s="37">
        <v>5.8599999999999999E-2</v>
      </c>
      <c r="J71" s="37">
        <v>5.8599999999999999E-2</v>
      </c>
      <c r="K71" s="37">
        <v>5.8200000000000002E-2</v>
      </c>
      <c r="L71" s="37">
        <v>5.8299999999999998E-2</v>
      </c>
      <c r="M71" s="37">
        <v>5.8000000000000003E-2</v>
      </c>
      <c r="N71" s="37">
        <v>5.8299999999999998E-2</v>
      </c>
      <c r="O71" s="37">
        <v>5.8299999999999998E-2</v>
      </c>
      <c r="P71" s="37">
        <v>5.8200000000000002E-2</v>
      </c>
      <c r="Q71" s="37">
        <v>5.8500000000000003E-2</v>
      </c>
      <c r="R71" s="37">
        <v>5.8599999999999999E-2</v>
      </c>
      <c r="S71" s="37">
        <v>5.79E-2</v>
      </c>
      <c r="T71" s="37">
        <v>5.8400000000000001E-2</v>
      </c>
      <c r="U71" s="37">
        <v>5.8000000000000003E-2</v>
      </c>
    </row>
    <row r="72" spans="1:21" x14ac:dyDescent="0.7">
      <c r="A72" s="47"/>
      <c r="B72" s="27">
        <v>81</v>
      </c>
      <c r="C72" s="27">
        <v>82</v>
      </c>
      <c r="D72" s="27">
        <v>83</v>
      </c>
      <c r="E72" s="27">
        <v>84</v>
      </c>
      <c r="F72" s="27">
        <v>85</v>
      </c>
      <c r="G72" s="27">
        <v>86</v>
      </c>
      <c r="H72" s="27">
        <v>87</v>
      </c>
      <c r="I72" s="27">
        <v>88</v>
      </c>
      <c r="J72" s="27">
        <v>89</v>
      </c>
      <c r="K72" s="27">
        <v>90</v>
      </c>
      <c r="L72" s="27">
        <v>91</v>
      </c>
      <c r="M72" s="27">
        <v>92</v>
      </c>
      <c r="N72" s="27">
        <v>93</v>
      </c>
      <c r="O72" s="27">
        <v>94</v>
      </c>
      <c r="P72" s="27">
        <v>95</v>
      </c>
      <c r="Q72" s="27">
        <v>96</v>
      </c>
      <c r="R72" s="27">
        <v>97</v>
      </c>
      <c r="S72" s="27">
        <v>98</v>
      </c>
      <c r="T72" s="27">
        <v>99</v>
      </c>
      <c r="U72" s="27">
        <v>100</v>
      </c>
    </row>
    <row r="73" spans="1:21" x14ac:dyDescent="0.7">
      <c r="A73" s="28" t="s">
        <v>0</v>
      </c>
      <c r="B73" s="37">
        <v>5.8299999999999998E-2</v>
      </c>
      <c r="C73" s="37">
        <v>5.7799999999999997E-2</v>
      </c>
      <c r="D73" s="37">
        <v>5.7500000000000002E-2</v>
      </c>
      <c r="E73" s="37">
        <v>5.7799999999999997E-2</v>
      </c>
      <c r="F73" s="37">
        <v>5.7200000000000001E-2</v>
      </c>
      <c r="G73" s="37">
        <v>5.79E-2</v>
      </c>
      <c r="H73" s="37">
        <v>5.7700000000000001E-2</v>
      </c>
      <c r="I73" s="37">
        <v>5.7700000000000001E-2</v>
      </c>
      <c r="J73" s="37">
        <v>5.7799999999999997E-2</v>
      </c>
      <c r="K73" s="37">
        <v>5.7500000000000002E-2</v>
      </c>
      <c r="L73" s="37">
        <v>5.7099999999999998E-2</v>
      </c>
      <c r="M73" s="37">
        <v>5.7700000000000001E-2</v>
      </c>
      <c r="N73" s="37">
        <v>5.7500000000000002E-2</v>
      </c>
      <c r="O73" s="25">
        <f>0.0572</f>
        <v>5.7200000000000001E-2</v>
      </c>
      <c r="P73" s="37">
        <v>5.6800000000000003E-2</v>
      </c>
      <c r="Q73" s="37">
        <v>5.74E-2</v>
      </c>
      <c r="R73" s="37">
        <v>5.7599999999999998E-2</v>
      </c>
      <c r="S73" s="37">
        <v>5.7200000000000001E-2</v>
      </c>
      <c r="T73" s="37">
        <v>5.7200000000000001E-2</v>
      </c>
      <c r="U73" s="37">
        <v>5.7200000000000001E-2</v>
      </c>
    </row>
    <row r="75" spans="1:21" x14ac:dyDescent="0.7">
      <c r="A75" s="61" t="s">
        <v>8</v>
      </c>
      <c r="B75" s="61"/>
      <c r="C75" s="64" t="s">
        <v>32</v>
      </c>
      <c r="D75" s="64"/>
      <c r="E75" s="64" t="s">
        <v>21</v>
      </c>
      <c r="F75" s="64"/>
      <c r="G75" s="64"/>
      <c r="H75" s="64"/>
      <c r="I75" s="64"/>
      <c r="J75" s="64"/>
      <c r="K75" s="64"/>
      <c r="L75" s="64"/>
      <c r="M75" s="64"/>
      <c r="N75" s="41"/>
      <c r="O75" s="41" t="s">
        <v>31</v>
      </c>
      <c r="P75" s="30"/>
      <c r="Q75" s="30"/>
      <c r="R75" s="30"/>
      <c r="S75" s="63" t="s">
        <v>19</v>
      </c>
      <c r="T75" s="63"/>
      <c r="U75" s="63"/>
    </row>
    <row r="76" spans="1:21" x14ac:dyDescent="0.7">
      <c r="A76" s="27"/>
      <c r="B76" s="27">
        <v>1</v>
      </c>
      <c r="C76" s="27">
        <v>2</v>
      </c>
      <c r="D76" s="27">
        <v>3</v>
      </c>
      <c r="E76" s="27">
        <v>4</v>
      </c>
      <c r="F76" s="27">
        <v>5</v>
      </c>
      <c r="G76" s="27">
        <v>6</v>
      </c>
      <c r="H76" s="27">
        <v>7</v>
      </c>
      <c r="I76" s="27">
        <v>8</v>
      </c>
      <c r="J76" s="27">
        <v>9</v>
      </c>
      <c r="K76" s="27">
        <v>10</v>
      </c>
      <c r="L76" s="27">
        <v>11</v>
      </c>
      <c r="M76" s="27">
        <v>12</v>
      </c>
      <c r="N76" s="27">
        <v>13</v>
      </c>
      <c r="O76" s="27">
        <v>14</v>
      </c>
      <c r="P76" s="27">
        <v>15</v>
      </c>
      <c r="Q76" s="27">
        <v>16</v>
      </c>
      <c r="R76" s="27">
        <v>17</v>
      </c>
      <c r="S76" s="27">
        <v>18</v>
      </c>
      <c r="T76" s="27">
        <v>19</v>
      </c>
      <c r="U76" s="27">
        <v>20</v>
      </c>
    </row>
    <row r="77" spans="1:21" x14ac:dyDescent="0.7">
      <c r="A77" s="28" t="s">
        <v>0</v>
      </c>
      <c r="B77" s="37">
        <v>0.22800000000000001</v>
      </c>
      <c r="C77" s="37">
        <v>0.192</v>
      </c>
      <c r="D77" s="37">
        <v>0.18099999999999999</v>
      </c>
      <c r="E77" s="37">
        <v>0.16400000000000001</v>
      </c>
      <c r="F77" s="37">
        <v>0.152</v>
      </c>
      <c r="G77" s="37">
        <v>0.14099999999999999</v>
      </c>
      <c r="H77" s="25">
        <f>0.128</f>
        <v>0.128</v>
      </c>
      <c r="I77" s="37">
        <v>0.115</v>
      </c>
      <c r="J77" s="37">
        <v>0.10299999999999999</v>
      </c>
      <c r="K77" s="37">
        <v>9.5399999999999999E-2</v>
      </c>
      <c r="L77" s="37">
        <v>8.8999999999999996E-2</v>
      </c>
      <c r="M77" s="25">
        <f>0.0852</f>
        <v>8.5199999999999998E-2</v>
      </c>
      <c r="N77" s="37">
        <v>8.1100000000000005E-2</v>
      </c>
      <c r="O77" s="37">
        <v>7.7499999999999999E-2</v>
      </c>
      <c r="P77" s="37">
        <v>7.4200000000000002E-2</v>
      </c>
      <c r="Q77" s="37">
        <v>7.2300000000000003E-2</v>
      </c>
      <c r="R77" s="37">
        <v>7.1099999999999997E-2</v>
      </c>
      <c r="S77" s="37">
        <v>6.9400000000000003E-2</v>
      </c>
      <c r="T77" s="37">
        <v>6.88E-2</v>
      </c>
      <c r="U77" s="37">
        <v>6.8000000000000005E-2</v>
      </c>
    </row>
    <row r="78" spans="1:21" x14ac:dyDescent="0.7">
      <c r="A78" s="27"/>
      <c r="B78" s="27">
        <v>21</v>
      </c>
      <c r="C78" s="27">
        <v>22</v>
      </c>
      <c r="D78" s="27">
        <v>23</v>
      </c>
      <c r="E78" s="27">
        <v>24</v>
      </c>
      <c r="F78" s="27">
        <v>25</v>
      </c>
      <c r="G78" s="27">
        <v>26</v>
      </c>
      <c r="H78" s="27">
        <v>27</v>
      </c>
      <c r="I78" s="27">
        <v>28</v>
      </c>
      <c r="J78" s="27">
        <v>29</v>
      </c>
      <c r="K78" s="27">
        <v>30</v>
      </c>
      <c r="L78" s="27">
        <v>31</v>
      </c>
      <c r="M78" s="27">
        <v>32</v>
      </c>
      <c r="N78" s="27">
        <v>33</v>
      </c>
      <c r="O78" s="27">
        <v>34</v>
      </c>
      <c r="P78" s="27">
        <v>35</v>
      </c>
      <c r="Q78" s="27">
        <v>36</v>
      </c>
      <c r="R78" s="27">
        <v>37</v>
      </c>
      <c r="S78" s="27">
        <v>38</v>
      </c>
      <c r="T78" s="27">
        <v>39</v>
      </c>
      <c r="U78" s="27">
        <v>40</v>
      </c>
    </row>
    <row r="79" spans="1:21" x14ac:dyDescent="0.7">
      <c r="A79" s="28" t="s">
        <v>0</v>
      </c>
      <c r="B79" s="37">
        <v>6.6699999999999995E-2</v>
      </c>
      <c r="C79" s="37">
        <v>6.6500000000000004E-2</v>
      </c>
      <c r="D79" s="37">
        <v>6.54E-2</v>
      </c>
      <c r="E79" s="37">
        <v>6.54E-2</v>
      </c>
      <c r="F79" s="37">
        <v>6.5000000000000002E-2</v>
      </c>
      <c r="G79" s="25">
        <f>0.0639</f>
        <v>6.3899999999999998E-2</v>
      </c>
      <c r="H79" s="25">
        <f>0.0644</f>
        <v>6.4399999999999999E-2</v>
      </c>
      <c r="I79" s="37">
        <v>6.3899999999999998E-2</v>
      </c>
      <c r="J79" s="37">
        <v>6.3500000000000001E-2</v>
      </c>
      <c r="K79" s="37">
        <v>6.3299999999999995E-2</v>
      </c>
      <c r="L79" s="37">
        <v>6.3100000000000003E-2</v>
      </c>
      <c r="M79" s="37">
        <v>6.2700000000000006E-2</v>
      </c>
      <c r="N79" s="37">
        <v>6.3E-2</v>
      </c>
      <c r="O79" s="37">
        <v>6.2700000000000006E-2</v>
      </c>
      <c r="P79" s="37">
        <v>6.2300000000000001E-2</v>
      </c>
      <c r="Q79" s="37">
        <v>6.2E-2</v>
      </c>
      <c r="R79" s="37">
        <v>6.2199999999999998E-2</v>
      </c>
      <c r="S79" s="37">
        <v>6.2199999999999998E-2</v>
      </c>
      <c r="T79" s="37">
        <v>6.2199999999999998E-2</v>
      </c>
      <c r="U79" s="37">
        <v>6.1600000000000002E-2</v>
      </c>
    </row>
    <row r="80" spans="1:21" x14ac:dyDescent="0.7">
      <c r="A80" s="47"/>
      <c r="B80" s="27">
        <v>41</v>
      </c>
      <c r="C80" s="27">
        <v>42</v>
      </c>
      <c r="D80" s="27">
        <v>43</v>
      </c>
      <c r="E80" s="27">
        <v>44</v>
      </c>
      <c r="F80" s="27">
        <v>45</v>
      </c>
      <c r="G80" s="27">
        <v>46</v>
      </c>
      <c r="H80" s="27">
        <v>47</v>
      </c>
      <c r="I80" s="27">
        <v>48</v>
      </c>
      <c r="J80" s="27">
        <v>49</v>
      </c>
      <c r="K80" s="27">
        <v>50</v>
      </c>
      <c r="L80" s="27">
        <v>51</v>
      </c>
      <c r="M80" s="27">
        <v>52</v>
      </c>
      <c r="N80" s="27">
        <v>53</v>
      </c>
      <c r="O80" s="27">
        <v>54</v>
      </c>
      <c r="P80" s="27">
        <v>55</v>
      </c>
      <c r="Q80" s="27">
        <v>56</v>
      </c>
      <c r="R80" s="27">
        <v>57</v>
      </c>
      <c r="S80" s="27">
        <v>58</v>
      </c>
      <c r="T80" s="27">
        <v>59</v>
      </c>
      <c r="U80" s="27">
        <v>60</v>
      </c>
    </row>
    <row r="81" spans="1:21" x14ac:dyDescent="0.7">
      <c r="A81" s="28" t="s">
        <v>0</v>
      </c>
      <c r="B81" s="37">
        <v>6.2E-2</v>
      </c>
      <c r="C81" s="37">
        <v>6.1100000000000002E-2</v>
      </c>
      <c r="D81" s="37">
        <v>6.1899999999999997E-2</v>
      </c>
      <c r="E81" s="37">
        <v>6.1600000000000002E-2</v>
      </c>
      <c r="F81" s="25">
        <f>0.0612</f>
        <v>6.1199999999999997E-2</v>
      </c>
      <c r="G81" s="37">
        <v>6.1100000000000002E-2</v>
      </c>
      <c r="H81" s="37">
        <v>6.1400000000000003E-2</v>
      </c>
      <c r="I81" s="37">
        <v>6.0999999999999999E-2</v>
      </c>
      <c r="J81" s="37">
        <v>6.1199999999999997E-2</v>
      </c>
      <c r="K81" s="37">
        <v>6.0699999999999997E-2</v>
      </c>
      <c r="L81" s="37">
        <v>6.0499999999999998E-2</v>
      </c>
      <c r="M81" s="37">
        <v>6.0900000000000003E-2</v>
      </c>
      <c r="N81" s="37">
        <v>6.0600000000000001E-2</v>
      </c>
      <c r="O81" s="37">
        <v>6.0600000000000001E-2</v>
      </c>
      <c r="P81" s="37">
        <v>6.08E-2</v>
      </c>
      <c r="Q81" s="37">
        <v>6.0600000000000001E-2</v>
      </c>
      <c r="R81" s="37">
        <v>6.0699999999999997E-2</v>
      </c>
      <c r="S81" s="37">
        <v>6.0299999999999999E-2</v>
      </c>
      <c r="T81" s="37">
        <v>6.0699999999999997E-2</v>
      </c>
      <c r="U81" s="37">
        <v>6.0499999999999998E-2</v>
      </c>
    </row>
    <row r="82" spans="1:21" x14ac:dyDescent="0.7">
      <c r="A82" s="47"/>
      <c r="B82" s="27">
        <v>61</v>
      </c>
      <c r="C82" s="27">
        <v>62</v>
      </c>
      <c r="D82" s="27">
        <v>63</v>
      </c>
      <c r="E82" s="27">
        <v>64</v>
      </c>
      <c r="F82" s="27">
        <v>65</v>
      </c>
      <c r="G82" s="27">
        <v>66</v>
      </c>
      <c r="H82" s="27">
        <v>67</v>
      </c>
      <c r="I82" s="27">
        <v>68</v>
      </c>
      <c r="J82" s="27">
        <v>69</v>
      </c>
      <c r="K82" s="27">
        <v>70</v>
      </c>
      <c r="L82" s="27">
        <v>71</v>
      </c>
      <c r="M82" s="27">
        <v>72</v>
      </c>
      <c r="N82" s="27">
        <v>73</v>
      </c>
      <c r="O82" s="27">
        <v>74</v>
      </c>
      <c r="P82" s="27">
        <v>75</v>
      </c>
      <c r="Q82" s="27">
        <v>76</v>
      </c>
      <c r="R82" s="27">
        <v>77</v>
      </c>
      <c r="S82" s="27">
        <v>78</v>
      </c>
      <c r="T82" s="27">
        <v>79</v>
      </c>
      <c r="U82" s="27">
        <v>80</v>
      </c>
    </row>
    <row r="83" spans="1:21" x14ac:dyDescent="0.7">
      <c r="A83" s="28" t="s">
        <v>0</v>
      </c>
      <c r="B83" s="37">
        <v>5.9900000000000002E-2</v>
      </c>
      <c r="C83" s="37">
        <v>6.0400000000000002E-2</v>
      </c>
      <c r="D83" s="37">
        <v>6.0299999999999999E-2</v>
      </c>
      <c r="E83" s="37">
        <v>6.0299999999999999E-2</v>
      </c>
      <c r="F83" s="37">
        <v>6.0400000000000002E-2</v>
      </c>
      <c r="G83" s="37">
        <v>6.0299999999999999E-2</v>
      </c>
      <c r="H83" s="37">
        <v>6.0400000000000002E-2</v>
      </c>
      <c r="I83" s="37">
        <v>6.0100000000000001E-2</v>
      </c>
      <c r="J83" s="37">
        <v>6.0199999999999997E-2</v>
      </c>
      <c r="K83" s="37">
        <v>6.0299999999999999E-2</v>
      </c>
      <c r="L83" s="37">
        <v>5.9700000000000003E-2</v>
      </c>
      <c r="M83" s="37">
        <v>5.9900000000000002E-2</v>
      </c>
      <c r="N83" s="37">
        <v>5.9900000000000002E-2</v>
      </c>
      <c r="O83" s="37">
        <v>5.9900000000000002E-2</v>
      </c>
      <c r="P83" s="37">
        <v>5.9700000000000003E-2</v>
      </c>
      <c r="Q83" s="37">
        <v>5.9700000000000003E-2</v>
      </c>
      <c r="R83" s="37">
        <v>5.9700000000000003E-2</v>
      </c>
      <c r="S83" s="37">
        <v>5.9200000000000003E-2</v>
      </c>
      <c r="T83" s="37">
        <v>5.9400000000000001E-2</v>
      </c>
      <c r="U83" s="37">
        <v>5.8900000000000001E-2</v>
      </c>
    </row>
    <row r="84" spans="1:21" x14ac:dyDescent="0.7">
      <c r="A84" s="47"/>
      <c r="B84" s="27">
        <v>81</v>
      </c>
      <c r="C84" s="27">
        <v>82</v>
      </c>
      <c r="D84" s="27">
        <v>83</v>
      </c>
      <c r="E84" s="27">
        <v>84</v>
      </c>
      <c r="F84" s="27">
        <v>85</v>
      </c>
      <c r="G84" s="27">
        <v>86</v>
      </c>
      <c r="H84" s="27">
        <v>87</v>
      </c>
      <c r="I84" s="27">
        <v>88</v>
      </c>
      <c r="J84" s="27">
        <v>89</v>
      </c>
      <c r="K84" s="27">
        <v>90</v>
      </c>
      <c r="L84" s="27">
        <v>91</v>
      </c>
      <c r="M84" s="27">
        <v>92</v>
      </c>
      <c r="N84" s="27">
        <v>93</v>
      </c>
      <c r="O84" s="27">
        <v>94</v>
      </c>
      <c r="P84" s="27">
        <v>95</v>
      </c>
      <c r="Q84" s="27">
        <v>96</v>
      </c>
      <c r="R84" s="27">
        <v>97</v>
      </c>
      <c r="S84" s="27">
        <v>98</v>
      </c>
      <c r="T84" s="27">
        <v>99</v>
      </c>
      <c r="U84" s="27">
        <v>100</v>
      </c>
    </row>
    <row r="85" spans="1:21" x14ac:dyDescent="0.7">
      <c r="A85" s="28" t="s">
        <v>0</v>
      </c>
      <c r="B85" s="37">
        <v>5.9299999999999999E-2</v>
      </c>
      <c r="C85" s="37">
        <v>5.8700000000000002E-2</v>
      </c>
      <c r="D85" s="37">
        <v>5.8599999999999999E-2</v>
      </c>
      <c r="E85" s="37">
        <v>5.8700000000000002E-2</v>
      </c>
      <c r="F85" s="37">
        <v>5.8200000000000002E-2</v>
      </c>
      <c r="G85" s="37">
        <v>5.8999999999999997E-2</v>
      </c>
      <c r="H85" s="37">
        <v>5.8599999999999999E-2</v>
      </c>
      <c r="I85" s="37">
        <v>5.8900000000000001E-2</v>
      </c>
      <c r="J85" s="37">
        <v>5.8900000000000001E-2</v>
      </c>
      <c r="K85" s="37">
        <v>5.8799999999999998E-2</v>
      </c>
      <c r="L85" s="37">
        <v>5.8000000000000003E-2</v>
      </c>
      <c r="M85" s="37">
        <v>5.8599999999999999E-2</v>
      </c>
      <c r="N85" s="37">
        <v>5.8299999999999998E-2</v>
      </c>
      <c r="O85" s="37">
        <v>5.8299999999999998E-2</v>
      </c>
      <c r="P85" s="37">
        <v>5.7500000000000002E-2</v>
      </c>
      <c r="Q85" s="37">
        <v>5.8099999999999999E-2</v>
      </c>
      <c r="R85" s="37">
        <v>5.8099999999999999E-2</v>
      </c>
      <c r="S85" s="37">
        <v>5.79E-2</v>
      </c>
      <c r="T85" s="37">
        <v>5.8299999999999998E-2</v>
      </c>
      <c r="U85" s="37">
        <v>5.79E-2</v>
      </c>
    </row>
  </sheetData>
  <mergeCells count="26">
    <mergeCell ref="A25:B25"/>
    <mergeCell ref="C25:D25"/>
    <mergeCell ref="E25:M25"/>
    <mergeCell ref="S25:U25"/>
    <mergeCell ref="F1:H1"/>
    <mergeCell ref="O13:P13"/>
    <mergeCell ref="A1:B1"/>
    <mergeCell ref="C1:E1"/>
    <mergeCell ref="S1:U1"/>
    <mergeCell ref="A13:B13"/>
    <mergeCell ref="C13:D13"/>
    <mergeCell ref="E13:M13"/>
    <mergeCell ref="S13:U13"/>
    <mergeCell ref="A75:B75"/>
    <mergeCell ref="C75:D75"/>
    <mergeCell ref="E75:M75"/>
    <mergeCell ref="S75:U75"/>
    <mergeCell ref="A51:B51"/>
    <mergeCell ref="C51:E51"/>
    <mergeCell ref="F51:H51"/>
    <mergeCell ref="S51:U51"/>
    <mergeCell ref="A63:B63"/>
    <mergeCell ref="C63:D63"/>
    <mergeCell ref="E63:M63"/>
    <mergeCell ref="O63:P63"/>
    <mergeCell ref="S63:U6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9F72-FA4E-440E-AF1D-903267039E73}">
  <dimension ref="A1:U38"/>
  <sheetViews>
    <sheetView tabSelected="1" topLeftCell="B12" zoomScale="85" zoomScaleNormal="85" workbookViewId="0">
      <selection activeCell="B25" sqref="B25:U25"/>
    </sheetView>
  </sheetViews>
  <sheetFormatPr defaultRowHeight="16.5" x14ac:dyDescent="0.7"/>
  <sheetData>
    <row r="1" spans="1:21" x14ac:dyDescent="0.7">
      <c r="A1" s="2">
        <v>1E-4</v>
      </c>
    </row>
    <row r="2" spans="1:21" x14ac:dyDescent="0.7">
      <c r="A2" s="61" t="s">
        <v>8</v>
      </c>
      <c r="B2" s="61"/>
      <c r="C2" s="64" t="s">
        <v>20</v>
      </c>
      <c r="D2" s="64"/>
      <c r="E2" s="64" t="s">
        <v>21</v>
      </c>
      <c r="F2" s="64"/>
      <c r="G2" s="64"/>
      <c r="H2" s="64"/>
      <c r="I2" s="64"/>
      <c r="J2" s="64"/>
      <c r="K2" s="64"/>
      <c r="L2" s="64"/>
      <c r="M2" s="64"/>
      <c r="N2" s="41"/>
      <c r="O2" s="62" t="s">
        <v>33</v>
      </c>
      <c r="P2" s="62"/>
      <c r="Q2" s="62"/>
      <c r="R2" s="30"/>
      <c r="S2" s="65" t="s">
        <v>19</v>
      </c>
      <c r="T2" s="65"/>
      <c r="U2" s="65"/>
    </row>
    <row r="3" spans="1:21" x14ac:dyDescent="0.7">
      <c r="A3" s="27"/>
      <c r="B3" s="27">
        <v>1</v>
      </c>
      <c r="C3" s="27">
        <v>2</v>
      </c>
      <c r="D3" s="27">
        <v>3</v>
      </c>
      <c r="E3" s="45">
        <v>4</v>
      </c>
      <c r="F3" s="27">
        <v>5</v>
      </c>
      <c r="G3" s="27">
        <v>6</v>
      </c>
      <c r="H3" s="27">
        <v>7</v>
      </c>
      <c r="I3" s="27">
        <v>8</v>
      </c>
      <c r="J3" s="27">
        <v>9</v>
      </c>
      <c r="K3" s="27">
        <v>10</v>
      </c>
      <c r="L3" s="27">
        <v>11</v>
      </c>
      <c r="M3" s="27">
        <v>12</v>
      </c>
      <c r="N3" s="27">
        <v>13</v>
      </c>
      <c r="O3" s="27">
        <v>14</v>
      </c>
      <c r="P3" s="27">
        <v>15</v>
      </c>
      <c r="Q3" s="27">
        <v>16</v>
      </c>
      <c r="R3" s="27">
        <v>17</v>
      </c>
      <c r="S3" s="27">
        <v>18</v>
      </c>
      <c r="T3" s="27">
        <v>19</v>
      </c>
      <c r="U3" s="27">
        <v>20</v>
      </c>
    </row>
    <row r="4" spans="1:21" x14ac:dyDescent="0.7">
      <c r="A4" s="28" t="s">
        <v>6</v>
      </c>
      <c r="B4" s="31">
        <v>7.0800000000000002E-2</v>
      </c>
      <c r="C4" s="42">
        <v>5.2600000000000001E-2</v>
      </c>
      <c r="D4" s="31">
        <v>5.2600000000000001E-2</v>
      </c>
      <c r="E4" s="39">
        <v>5.0299999999999997E-2</v>
      </c>
      <c r="F4" s="39">
        <v>4.8000000000000001E-2</v>
      </c>
      <c r="G4" s="39">
        <v>4.5999999999999999E-2</v>
      </c>
      <c r="H4" s="39">
        <v>4.3900000000000002E-2</v>
      </c>
      <c r="I4" s="39">
        <v>4.0899999999999999E-2</v>
      </c>
      <c r="J4" s="39">
        <v>3.7699999999999997E-2</v>
      </c>
      <c r="K4" s="39">
        <v>3.5400000000000001E-2</v>
      </c>
      <c r="L4" s="39">
        <v>3.32E-2</v>
      </c>
      <c r="M4" s="39">
        <v>3.2099999999999997E-2</v>
      </c>
      <c r="N4" s="39">
        <v>3.0800000000000001E-2</v>
      </c>
      <c r="O4" s="39">
        <v>2.98E-2</v>
      </c>
      <c r="P4" s="39">
        <v>2.87E-2</v>
      </c>
      <c r="Q4" s="39">
        <v>2.7900000000000001E-2</v>
      </c>
      <c r="R4" s="39">
        <v>2.7699999999999999E-2</v>
      </c>
      <c r="S4" s="39">
        <v>2.7300000000000001E-2</v>
      </c>
      <c r="T4" s="39">
        <v>2.7E-2</v>
      </c>
      <c r="U4" s="39">
        <v>2.6599999999999999E-2</v>
      </c>
    </row>
    <row r="5" spans="1:21" x14ac:dyDescent="0.7">
      <c r="A5" s="27"/>
      <c r="B5" s="27">
        <v>21</v>
      </c>
      <c r="C5" s="27">
        <v>22</v>
      </c>
      <c r="D5" s="27">
        <v>23</v>
      </c>
      <c r="E5" s="45">
        <v>24</v>
      </c>
      <c r="F5" s="27">
        <v>25</v>
      </c>
      <c r="G5" s="27">
        <v>26</v>
      </c>
      <c r="H5" s="27">
        <v>27</v>
      </c>
      <c r="I5" s="27">
        <v>28</v>
      </c>
      <c r="J5" s="27">
        <v>29</v>
      </c>
      <c r="K5" s="27">
        <v>30</v>
      </c>
      <c r="L5" s="27">
        <v>31</v>
      </c>
      <c r="M5" s="27">
        <v>32</v>
      </c>
      <c r="N5" s="27">
        <v>33</v>
      </c>
      <c r="O5" s="27">
        <v>34</v>
      </c>
      <c r="P5" s="27">
        <v>35</v>
      </c>
      <c r="Q5" s="27">
        <v>36</v>
      </c>
      <c r="R5" s="27">
        <v>37</v>
      </c>
      <c r="S5" s="27">
        <v>38</v>
      </c>
      <c r="T5" s="27">
        <v>39</v>
      </c>
      <c r="U5" s="27">
        <v>40</v>
      </c>
    </row>
    <row r="6" spans="1:21" x14ac:dyDescent="0.7">
      <c r="A6" s="28" t="s">
        <v>6</v>
      </c>
      <c r="B6" s="31">
        <v>2.63E-2</v>
      </c>
      <c r="C6" s="31">
        <v>2.6200000000000001E-2</v>
      </c>
      <c r="D6" s="31">
        <v>2.6100000000000002E-2</v>
      </c>
      <c r="E6" s="39">
        <v>2.5899999999999999E-2</v>
      </c>
      <c r="F6" s="39">
        <v>2.5499999999999998E-2</v>
      </c>
      <c r="G6" s="39">
        <v>2.5499999999999998E-2</v>
      </c>
      <c r="H6" s="39">
        <v>2.5700000000000001E-2</v>
      </c>
      <c r="I6" s="39">
        <v>2.5399999999999999E-2</v>
      </c>
      <c r="J6" s="40">
        <f>0.0253</f>
        <v>2.53E-2</v>
      </c>
      <c r="K6" s="39">
        <v>2.5100000000000001E-2</v>
      </c>
      <c r="L6" s="39">
        <v>2.5100000000000001E-2</v>
      </c>
      <c r="M6" s="39">
        <v>2.5100000000000001E-2</v>
      </c>
      <c r="N6" s="39">
        <v>2.5000000000000001E-2</v>
      </c>
      <c r="O6" s="39">
        <v>2.4899999999999999E-2</v>
      </c>
      <c r="P6" s="39">
        <v>2.4799999999999999E-2</v>
      </c>
      <c r="Q6" s="39">
        <v>2.47E-2</v>
      </c>
      <c r="R6" s="39">
        <v>2.47E-2</v>
      </c>
      <c r="S6" s="39">
        <v>2.47E-2</v>
      </c>
      <c r="T6" s="39">
        <v>2.4799999999999999E-2</v>
      </c>
      <c r="U6" s="39">
        <v>2.46E-2</v>
      </c>
    </row>
    <row r="7" spans="1:21" x14ac:dyDescent="0.7">
      <c r="A7" s="28"/>
      <c r="B7" s="27">
        <v>41</v>
      </c>
      <c r="C7" s="27">
        <v>42</v>
      </c>
      <c r="D7" s="27">
        <v>43</v>
      </c>
      <c r="E7" s="45">
        <v>44</v>
      </c>
      <c r="F7" s="27">
        <v>45</v>
      </c>
      <c r="G7" s="27">
        <v>46</v>
      </c>
      <c r="H7" s="27">
        <v>47</v>
      </c>
      <c r="I7" s="27">
        <v>48</v>
      </c>
      <c r="J7" s="27">
        <v>49</v>
      </c>
      <c r="K7" s="27">
        <v>50</v>
      </c>
      <c r="L7" s="27">
        <v>51</v>
      </c>
      <c r="M7" s="27">
        <v>52</v>
      </c>
      <c r="N7" s="27">
        <v>53</v>
      </c>
      <c r="O7" s="27">
        <v>54</v>
      </c>
      <c r="P7" s="27">
        <v>55</v>
      </c>
      <c r="Q7" s="27">
        <v>56</v>
      </c>
      <c r="R7" s="27">
        <v>57</v>
      </c>
      <c r="S7" s="27">
        <v>58</v>
      </c>
      <c r="T7" s="27">
        <v>59</v>
      </c>
      <c r="U7" s="27">
        <v>60</v>
      </c>
    </row>
    <row r="8" spans="1:21" x14ac:dyDescent="0.7">
      <c r="A8" s="28" t="s">
        <v>6</v>
      </c>
      <c r="B8" s="31">
        <v>2.47E-2</v>
      </c>
      <c r="C8" s="31">
        <v>2.4299999999999999E-2</v>
      </c>
      <c r="D8" s="31">
        <v>2.46E-2</v>
      </c>
      <c r="E8" s="39">
        <v>2.4500000000000001E-2</v>
      </c>
      <c r="F8" s="39">
        <v>2.4299999999999999E-2</v>
      </c>
      <c r="G8" s="39">
        <v>2.4199999999999999E-2</v>
      </c>
      <c r="H8" s="39">
        <v>2.4400000000000002E-2</v>
      </c>
      <c r="I8" s="39">
        <v>2.4E-2</v>
      </c>
      <c r="J8" s="39">
        <v>2.41E-2</v>
      </c>
      <c r="K8" s="39">
        <v>2.41E-2</v>
      </c>
      <c r="L8" s="39">
        <v>2.4E-2</v>
      </c>
      <c r="M8" s="39">
        <v>2.3900000000000001E-2</v>
      </c>
      <c r="N8" s="39">
        <v>2.3599999999999999E-2</v>
      </c>
      <c r="O8" s="39">
        <v>2.3800000000000002E-2</v>
      </c>
      <c r="P8" s="39">
        <v>2.3900000000000001E-2</v>
      </c>
      <c r="Q8" s="39">
        <v>2.3900000000000001E-2</v>
      </c>
      <c r="R8" s="39">
        <v>2.3800000000000002E-2</v>
      </c>
      <c r="S8" s="39">
        <v>2.3599999999999999E-2</v>
      </c>
      <c r="T8" s="39">
        <v>2.3699999999999999E-2</v>
      </c>
      <c r="U8" s="39">
        <v>2.3599999999999999E-2</v>
      </c>
    </row>
    <row r="9" spans="1:21" x14ac:dyDescent="0.7">
      <c r="A9" s="28"/>
      <c r="B9" s="27">
        <v>61</v>
      </c>
      <c r="C9" s="27">
        <v>62</v>
      </c>
      <c r="D9" s="27">
        <v>63</v>
      </c>
      <c r="E9" s="27">
        <v>64</v>
      </c>
      <c r="F9" s="27">
        <v>65</v>
      </c>
      <c r="G9" s="27">
        <v>66</v>
      </c>
      <c r="H9" s="27">
        <v>67</v>
      </c>
      <c r="I9" s="27">
        <v>68</v>
      </c>
      <c r="J9" s="27">
        <v>69</v>
      </c>
      <c r="K9" s="27">
        <v>70</v>
      </c>
      <c r="L9" s="27">
        <v>71</v>
      </c>
      <c r="M9" s="27">
        <v>72</v>
      </c>
      <c r="N9" s="27">
        <v>73</v>
      </c>
      <c r="O9" s="27">
        <v>74</v>
      </c>
      <c r="P9" s="27">
        <v>75</v>
      </c>
      <c r="Q9" s="27">
        <v>76</v>
      </c>
      <c r="R9" s="27">
        <v>77</v>
      </c>
      <c r="S9" s="27">
        <v>78</v>
      </c>
      <c r="T9" s="27">
        <v>79</v>
      </c>
      <c r="U9" s="27">
        <v>80</v>
      </c>
    </row>
    <row r="10" spans="1:21" x14ac:dyDescent="0.7">
      <c r="A10" s="28" t="s">
        <v>6</v>
      </c>
      <c r="B10" s="39">
        <v>2.35E-2</v>
      </c>
      <c r="C10" s="39">
        <v>2.3599999999999999E-2</v>
      </c>
      <c r="D10" s="39">
        <v>2.3699999999999999E-2</v>
      </c>
      <c r="E10" s="39">
        <v>2.35E-2</v>
      </c>
      <c r="F10" s="39">
        <v>2.3599999999999999E-2</v>
      </c>
      <c r="G10" s="39">
        <v>2.35E-2</v>
      </c>
      <c r="H10" s="39">
        <v>2.3300000000000001E-2</v>
      </c>
      <c r="I10" s="39">
        <v>2.35E-2</v>
      </c>
      <c r="J10" s="39">
        <v>2.35E-2</v>
      </c>
      <c r="K10" s="40">
        <f>0.0233</f>
        <v>2.3300000000000001E-2</v>
      </c>
      <c r="L10" s="39">
        <v>2.3400000000000001E-2</v>
      </c>
      <c r="M10" s="39">
        <v>2.3199999999999998E-2</v>
      </c>
      <c r="N10" s="39">
        <v>2.3300000000000001E-2</v>
      </c>
      <c r="O10" s="39">
        <v>2.3400000000000001E-2</v>
      </c>
      <c r="P10" s="39">
        <v>2.3300000000000001E-2</v>
      </c>
      <c r="Q10" s="39">
        <v>2.35E-2</v>
      </c>
      <c r="R10" s="39">
        <v>2.3400000000000001E-2</v>
      </c>
      <c r="S10" s="39">
        <v>2.3199999999999998E-2</v>
      </c>
      <c r="T10" s="39">
        <v>2.3400000000000001E-2</v>
      </c>
      <c r="U10" s="39">
        <v>2.3199999999999998E-2</v>
      </c>
    </row>
    <row r="11" spans="1:21" x14ac:dyDescent="0.7">
      <c r="A11" s="28"/>
      <c r="B11" s="27">
        <v>81</v>
      </c>
      <c r="C11" s="27">
        <v>82</v>
      </c>
      <c r="D11" s="27">
        <v>83</v>
      </c>
      <c r="E11" s="27">
        <v>84</v>
      </c>
      <c r="F11" s="27">
        <v>85</v>
      </c>
      <c r="G11" s="27">
        <v>86</v>
      </c>
      <c r="H11" s="27">
        <v>87</v>
      </c>
      <c r="I11" s="27">
        <v>88</v>
      </c>
      <c r="J11" s="27">
        <v>89</v>
      </c>
      <c r="K11" s="27">
        <v>90</v>
      </c>
      <c r="L11" s="27">
        <v>91</v>
      </c>
      <c r="M11" s="27">
        <v>92</v>
      </c>
      <c r="N11" s="27">
        <v>93</v>
      </c>
      <c r="O11" s="27">
        <v>94</v>
      </c>
      <c r="P11" s="27">
        <v>95</v>
      </c>
      <c r="Q11" s="27">
        <v>96</v>
      </c>
      <c r="R11" s="27">
        <v>97</v>
      </c>
      <c r="S11" s="27">
        <v>98</v>
      </c>
      <c r="T11" s="27">
        <v>99</v>
      </c>
      <c r="U11" s="27">
        <v>100</v>
      </c>
    </row>
    <row r="12" spans="1:21" x14ac:dyDescent="0.7">
      <c r="A12" s="28" t="s">
        <v>6</v>
      </c>
      <c r="B12" s="39">
        <v>2.3400000000000001E-2</v>
      </c>
      <c r="C12" s="39">
        <v>2.3199999999999998E-2</v>
      </c>
      <c r="D12" s="39">
        <v>2.3E-2</v>
      </c>
      <c r="E12" s="40">
        <f>0.0231</f>
        <v>2.3099999999999999E-2</v>
      </c>
      <c r="F12" s="39">
        <v>2.3E-2</v>
      </c>
      <c r="G12" s="39">
        <v>2.3300000000000001E-2</v>
      </c>
      <c r="H12" s="40">
        <f>0.0231</f>
        <v>2.3099999999999999E-2</v>
      </c>
      <c r="I12" s="40">
        <f>0.0231</f>
        <v>2.3099999999999999E-2</v>
      </c>
      <c r="J12" s="39">
        <v>2.3199999999999998E-2</v>
      </c>
      <c r="K12" s="40">
        <f>0.0231</f>
        <v>2.3099999999999999E-2</v>
      </c>
      <c r="L12" s="39">
        <v>2.29E-2</v>
      </c>
      <c r="M12" s="40">
        <f>0.0231</f>
        <v>2.3099999999999999E-2</v>
      </c>
      <c r="N12" s="40">
        <f>0.0231</f>
        <v>2.3099999999999999E-2</v>
      </c>
      <c r="O12" s="39">
        <v>2.3E-2</v>
      </c>
      <c r="P12" s="39">
        <v>2.2800000000000001E-2</v>
      </c>
      <c r="Q12" s="39">
        <v>2.3099999999999999E-2</v>
      </c>
      <c r="R12" s="39">
        <v>2.3199999999999998E-2</v>
      </c>
      <c r="S12" s="39">
        <v>2.3E-2</v>
      </c>
      <c r="T12" s="39">
        <v>2.29E-2</v>
      </c>
      <c r="U12" s="39">
        <v>2.3E-2</v>
      </c>
    </row>
    <row r="14" spans="1:21" x14ac:dyDescent="0.7">
      <c r="A14" s="2">
        <v>0.1</v>
      </c>
    </row>
    <row r="15" spans="1:21" x14ac:dyDescent="0.7">
      <c r="A15" s="61" t="s">
        <v>8</v>
      </c>
      <c r="B15" s="61"/>
      <c r="C15" s="64"/>
      <c r="D15" s="64"/>
      <c r="E15" s="64" t="s">
        <v>21</v>
      </c>
      <c r="F15" s="64"/>
      <c r="G15" s="64"/>
      <c r="H15" s="64"/>
      <c r="I15" s="64"/>
      <c r="J15" s="64"/>
      <c r="K15" s="64"/>
      <c r="L15" s="64"/>
      <c r="M15" s="64"/>
      <c r="N15" s="41"/>
      <c r="O15" s="62" t="s">
        <v>33</v>
      </c>
      <c r="P15" s="62"/>
      <c r="Q15" s="62"/>
      <c r="R15" s="30"/>
      <c r="S15" s="65" t="s">
        <v>19</v>
      </c>
      <c r="T15" s="65"/>
      <c r="U15" s="65"/>
    </row>
    <row r="16" spans="1:21" x14ac:dyDescent="0.7">
      <c r="A16" s="27"/>
      <c r="B16" s="27">
        <v>1</v>
      </c>
      <c r="C16" s="27">
        <v>2</v>
      </c>
      <c r="D16" s="27">
        <v>3</v>
      </c>
      <c r="E16" s="45">
        <v>4</v>
      </c>
      <c r="F16" s="27">
        <v>5</v>
      </c>
      <c r="G16" s="27">
        <v>6</v>
      </c>
      <c r="H16" s="27">
        <v>7</v>
      </c>
      <c r="I16" s="27">
        <v>8</v>
      </c>
      <c r="J16" s="27">
        <v>9</v>
      </c>
      <c r="K16" s="27">
        <v>10</v>
      </c>
      <c r="L16" s="27">
        <v>11</v>
      </c>
      <c r="M16" s="27">
        <v>12</v>
      </c>
      <c r="N16" s="27">
        <v>13</v>
      </c>
      <c r="O16" s="27">
        <v>14</v>
      </c>
      <c r="P16" s="27">
        <v>15</v>
      </c>
      <c r="Q16" s="27">
        <v>16</v>
      </c>
      <c r="R16" s="27">
        <v>17</v>
      </c>
      <c r="S16" s="27">
        <v>18</v>
      </c>
      <c r="T16" s="27">
        <v>19</v>
      </c>
      <c r="U16" s="27">
        <v>20</v>
      </c>
    </row>
    <row r="17" spans="1:21" x14ac:dyDescent="0.7">
      <c r="A17" s="28" t="s">
        <v>6</v>
      </c>
      <c r="B17" s="31">
        <v>5.9200000000000003E-2</v>
      </c>
      <c r="C17" s="42">
        <v>5.2600000000000001E-2</v>
      </c>
      <c r="D17" s="31">
        <v>5.2900000000000003E-2</v>
      </c>
      <c r="E17" s="39">
        <v>5.28E-2</v>
      </c>
      <c r="F17" s="39">
        <v>5.28E-2</v>
      </c>
      <c r="G17" s="39">
        <v>5.28E-2</v>
      </c>
      <c r="H17" s="39">
        <v>5.28E-2</v>
      </c>
      <c r="I17" s="39">
        <v>5.2699999999999997E-2</v>
      </c>
      <c r="J17" s="39">
        <v>5.2600000000000001E-2</v>
      </c>
      <c r="K17" s="39">
        <v>6.7699999999999996E-2</v>
      </c>
      <c r="L17" s="39">
        <v>5.2699999999999997E-2</v>
      </c>
      <c r="M17" s="39">
        <v>5.2999999999999999E-2</v>
      </c>
      <c r="N17" s="39">
        <v>5.28E-2</v>
      </c>
      <c r="O17" s="39">
        <v>5.28E-2</v>
      </c>
      <c r="P17" s="39">
        <v>5.2600000000000001E-2</v>
      </c>
      <c r="Q17" s="39">
        <v>5.2600000000000001E-2</v>
      </c>
      <c r="R17" s="39">
        <v>5.28E-2</v>
      </c>
      <c r="S17" s="39">
        <v>5.28E-2</v>
      </c>
      <c r="T17" s="39">
        <v>6.8900000000000003E-2</v>
      </c>
      <c r="U17" s="39">
        <v>5.2900000000000003E-2</v>
      </c>
    </row>
    <row r="18" spans="1:21" x14ac:dyDescent="0.7">
      <c r="A18" s="27"/>
      <c r="B18" s="27">
        <v>21</v>
      </c>
      <c r="C18" s="27">
        <v>22</v>
      </c>
      <c r="D18" s="27">
        <v>23</v>
      </c>
      <c r="E18" s="45">
        <v>24</v>
      </c>
      <c r="F18" s="27">
        <v>25</v>
      </c>
      <c r="G18" s="27">
        <v>26</v>
      </c>
      <c r="H18" s="27">
        <v>27</v>
      </c>
      <c r="I18" s="27">
        <v>28</v>
      </c>
      <c r="J18" s="27">
        <v>29</v>
      </c>
      <c r="K18" s="27">
        <v>30</v>
      </c>
      <c r="L18" s="27">
        <v>31</v>
      </c>
      <c r="M18" s="27">
        <v>32</v>
      </c>
      <c r="N18" s="27">
        <v>33</v>
      </c>
      <c r="O18" s="27">
        <v>34</v>
      </c>
      <c r="P18" s="27">
        <v>35</v>
      </c>
      <c r="Q18" s="27">
        <v>36</v>
      </c>
      <c r="R18" s="27">
        <v>37</v>
      </c>
      <c r="S18" s="27">
        <v>38</v>
      </c>
      <c r="T18" s="27">
        <v>39</v>
      </c>
      <c r="U18" s="27">
        <v>40</v>
      </c>
    </row>
    <row r="19" spans="1:21" x14ac:dyDescent="0.7">
      <c r="A19" s="28" t="s">
        <v>6</v>
      </c>
      <c r="B19" s="31">
        <v>5.28E-2</v>
      </c>
      <c r="C19" s="31">
        <v>5.2900000000000003E-2</v>
      </c>
      <c r="D19" s="31">
        <v>6.9599999999999995E-2</v>
      </c>
      <c r="E19" s="31">
        <v>5.2900000000000003E-2</v>
      </c>
      <c r="F19" s="39">
        <v>5.28E-2</v>
      </c>
      <c r="G19" s="39">
        <v>7.2999999999999995E-2</v>
      </c>
      <c r="H19" s="39">
        <v>5.2900000000000003E-2</v>
      </c>
      <c r="I19" s="39">
        <v>6.54E-2</v>
      </c>
      <c r="J19" s="39">
        <v>5.28E-2</v>
      </c>
      <c r="K19" s="39">
        <v>5.2900000000000003E-2</v>
      </c>
      <c r="L19" s="39">
        <v>7.0800000000000002E-2</v>
      </c>
      <c r="M19" s="39">
        <v>5.2900000000000003E-2</v>
      </c>
      <c r="N19" s="39">
        <v>5.2900000000000003E-2</v>
      </c>
      <c r="O19" s="39">
        <v>5.28E-2</v>
      </c>
      <c r="P19" s="39">
        <v>5.28E-2</v>
      </c>
      <c r="Q19" s="39">
        <v>5.2600000000000001E-2</v>
      </c>
      <c r="R19" s="75">
        <v>5.2699999999999997E-2</v>
      </c>
      <c r="S19" s="75">
        <v>5.28E-2</v>
      </c>
      <c r="T19" s="75">
        <v>5.2900000000000003E-2</v>
      </c>
      <c r="U19" s="75">
        <v>6.6299999999999998E-2</v>
      </c>
    </row>
    <row r="20" spans="1:21" x14ac:dyDescent="0.7">
      <c r="A20" s="28"/>
      <c r="B20" s="27">
        <v>41</v>
      </c>
      <c r="C20" s="27">
        <v>42</v>
      </c>
      <c r="D20" s="27">
        <v>43</v>
      </c>
      <c r="E20" s="45">
        <v>44</v>
      </c>
      <c r="F20" s="27">
        <v>45</v>
      </c>
      <c r="G20" s="27">
        <v>46</v>
      </c>
      <c r="H20" s="27">
        <v>47</v>
      </c>
      <c r="I20" s="27">
        <v>48</v>
      </c>
      <c r="J20" s="27">
        <v>49</v>
      </c>
      <c r="K20" s="27">
        <v>50</v>
      </c>
      <c r="L20" s="27">
        <v>51</v>
      </c>
      <c r="M20" s="27">
        <v>52</v>
      </c>
      <c r="N20" s="27">
        <v>53</v>
      </c>
      <c r="O20" s="27">
        <v>54</v>
      </c>
      <c r="P20" s="27">
        <v>55</v>
      </c>
      <c r="Q20" s="27">
        <v>56</v>
      </c>
      <c r="R20" s="27">
        <v>57</v>
      </c>
      <c r="S20" s="27">
        <v>58</v>
      </c>
      <c r="T20" s="27">
        <v>59</v>
      </c>
      <c r="U20" s="27">
        <v>60</v>
      </c>
    </row>
    <row r="21" spans="1:21" x14ac:dyDescent="0.7">
      <c r="A21" s="28" t="s">
        <v>6</v>
      </c>
      <c r="B21" s="75">
        <v>5.28E-2</v>
      </c>
      <c r="C21" s="75">
        <v>5.28E-2</v>
      </c>
      <c r="D21" s="75">
        <v>5.28E-2</v>
      </c>
      <c r="E21" s="75">
        <v>5.2699999999999997E-2</v>
      </c>
      <c r="F21" s="75">
        <v>5.2699999999999997E-2</v>
      </c>
      <c r="G21" s="75">
        <v>5.2600000000000001E-2</v>
      </c>
      <c r="H21" s="75">
        <v>5.2900000000000003E-2</v>
      </c>
      <c r="I21" s="75">
        <v>5.2699999999999997E-2</v>
      </c>
      <c r="J21" s="75">
        <v>6.8000000000000005E-2</v>
      </c>
      <c r="K21" s="75">
        <v>5.3199999999999997E-2</v>
      </c>
      <c r="L21" s="75">
        <v>5.28E-2</v>
      </c>
      <c r="M21" s="75">
        <v>5.2900000000000003E-2</v>
      </c>
      <c r="N21" s="75">
        <v>5.2699999999999997E-2</v>
      </c>
      <c r="O21" s="75">
        <v>5.28E-2</v>
      </c>
      <c r="P21" s="75">
        <v>5.28E-2</v>
      </c>
      <c r="Q21" s="75">
        <v>5.2900000000000003E-2</v>
      </c>
      <c r="R21" s="75">
        <v>5.28E-2</v>
      </c>
      <c r="S21" s="75">
        <v>6.8000000000000005E-2</v>
      </c>
      <c r="T21" s="75">
        <v>5.4300000000000001E-2</v>
      </c>
      <c r="U21" s="75">
        <v>5.2699999999999997E-2</v>
      </c>
    </row>
    <row r="22" spans="1:21" x14ac:dyDescent="0.7">
      <c r="A22" s="28"/>
      <c r="B22" s="27">
        <v>61</v>
      </c>
      <c r="C22" s="27">
        <v>62</v>
      </c>
      <c r="D22" s="27">
        <v>63</v>
      </c>
      <c r="E22" s="27">
        <v>64</v>
      </c>
      <c r="F22" s="27">
        <v>65</v>
      </c>
      <c r="G22" s="27">
        <v>66</v>
      </c>
      <c r="H22" s="27">
        <v>67</v>
      </c>
      <c r="I22" s="27">
        <v>68</v>
      </c>
      <c r="J22" s="27">
        <v>69</v>
      </c>
      <c r="K22" s="27">
        <v>70</v>
      </c>
      <c r="L22" s="27">
        <v>71</v>
      </c>
      <c r="M22" s="27">
        <v>72</v>
      </c>
      <c r="N22" s="27">
        <v>73</v>
      </c>
      <c r="O22" s="27">
        <v>74</v>
      </c>
      <c r="P22" s="27">
        <v>75</v>
      </c>
      <c r="Q22" s="27">
        <v>76</v>
      </c>
      <c r="R22" s="27">
        <v>77</v>
      </c>
      <c r="S22" s="27">
        <v>78</v>
      </c>
      <c r="T22" s="27">
        <v>79</v>
      </c>
      <c r="U22" s="27">
        <v>80</v>
      </c>
    </row>
    <row r="23" spans="1:21" x14ac:dyDescent="0.7">
      <c r="A23" s="28" t="s">
        <v>6</v>
      </c>
      <c r="B23" s="75">
        <v>5.2900000000000003E-2</v>
      </c>
      <c r="C23" s="75">
        <v>5.28E-2</v>
      </c>
      <c r="D23" s="75">
        <v>5.2900000000000003E-2</v>
      </c>
      <c r="E23" s="75">
        <v>5.28E-2</v>
      </c>
      <c r="F23" s="76">
        <f>0.0529</f>
        <v>5.2900000000000003E-2</v>
      </c>
      <c r="G23" s="75">
        <v>5.28E-2</v>
      </c>
      <c r="H23" s="75">
        <v>5.2699999999999997E-2</v>
      </c>
      <c r="I23" s="75">
        <v>6.8000000000000005E-2</v>
      </c>
      <c r="J23" s="75">
        <v>5.2699999999999997E-2</v>
      </c>
      <c r="K23" s="75">
        <v>5.2699999999999997E-2</v>
      </c>
      <c r="L23" s="75">
        <v>6.8699999999999997E-2</v>
      </c>
      <c r="M23" s="75">
        <v>5.2900000000000003E-2</v>
      </c>
      <c r="N23" s="75">
        <v>6.9599999999999995E-2</v>
      </c>
      <c r="O23" s="75">
        <v>5.2900000000000003E-2</v>
      </c>
      <c r="P23" s="76">
        <f>0.0546</f>
        <v>5.4600000000000003E-2</v>
      </c>
      <c r="Q23" s="75">
        <v>6.7199999999999996E-2</v>
      </c>
      <c r="R23" s="75">
        <v>5.2900000000000003E-2</v>
      </c>
      <c r="S23" s="75">
        <v>5.3100000000000001E-2</v>
      </c>
      <c r="T23" s="75">
        <v>5.3600000000000002E-2</v>
      </c>
      <c r="U23" s="75">
        <v>5.28E-2</v>
      </c>
    </row>
    <row r="24" spans="1:21" x14ac:dyDescent="0.7">
      <c r="A24" s="28"/>
      <c r="B24" s="27">
        <v>81</v>
      </c>
      <c r="C24" s="27">
        <v>82</v>
      </c>
      <c r="D24" s="27">
        <v>83</v>
      </c>
      <c r="E24" s="27">
        <v>84</v>
      </c>
      <c r="F24" s="27">
        <v>85</v>
      </c>
      <c r="G24" s="27">
        <v>86</v>
      </c>
      <c r="H24" s="27">
        <v>87</v>
      </c>
      <c r="I24" s="27">
        <v>88</v>
      </c>
      <c r="J24" s="27">
        <v>89</v>
      </c>
      <c r="K24" s="27">
        <v>90</v>
      </c>
      <c r="L24" s="27">
        <v>91</v>
      </c>
      <c r="M24" s="27">
        <v>92</v>
      </c>
      <c r="N24" s="27">
        <v>93</v>
      </c>
      <c r="O24" s="27">
        <v>94</v>
      </c>
      <c r="P24" s="27">
        <v>95</v>
      </c>
      <c r="Q24" s="27">
        <v>96</v>
      </c>
      <c r="R24" s="27">
        <v>97</v>
      </c>
      <c r="S24" s="27">
        <v>98</v>
      </c>
      <c r="T24" s="27">
        <v>99</v>
      </c>
      <c r="U24" s="27">
        <v>100</v>
      </c>
    </row>
    <row r="25" spans="1:21" x14ac:dyDescent="0.7">
      <c r="A25" s="28" t="s">
        <v>6</v>
      </c>
      <c r="B25" s="75">
        <v>5.2999999999999999E-2</v>
      </c>
      <c r="C25" s="75">
        <v>5.2699999999999997E-2</v>
      </c>
      <c r="D25" s="75">
        <v>5.28E-2</v>
      </c>
      <c r="E25" s="75">
        <v>5.2699999999999997E-2</v>
      </c>
      <c r="F25" s="75">
        <v>6.6500000000000004E-2</v>
      </c>
      <c r="G25" s="75">
        <v>5.28E-2</v>
      </c>
      <c r="H25" s="75">
        <v>5.2900000000000003E-2</v>
      </c>
      <c r="I25" s="75">
        <v>5.28E-2</v>
      </c>
      <c r="J25" s="75">
        <v>5.28E-2</v>
      </c>
      <c r="K25" s="75">
        <v>5.2900000000000003E-2</v>
      </c>
      <c r="L25" s="75">
        <v>5.2600000000000001E-2</v>
      </c>
      <c r="M25" s="75">
        <v>5.28E-2</v>
      </c>
      <c r="N25" s="75">
        <v>5.28E-2</v>
      </c>
      <c r="O25" s="75">
        <v>6.4299999999999996E-2</v>
      </c>
      <c r="P25" s="75">
        <v>5.2699999999999997E-2</v>
      </c>
      <c r="Q25" s="75">
        <v>5.28E-2</v>
      </c>
      <c r="R25" s="75">
        <v>5.28E-2</v>
      </c>
      <c r="S25" s="75">
        <v>5.28E-2</v>
      </c>
      <c r="T25" s="75">
        <v>5.28E-2</v>
      </c>
      <c r="U25" s="75">
        <v>5.28E-2</v>
      </c>
    </row>
    <row r="27" spans="1:21" x14ac:dyDescent="0.7">
      <c r="A27" s="2">
        <v>0.01</v>
      </c>
    </row>
    <row r="28" spans="1:21" x14ac:dyDescent="0.7">
      <c r="A28" s="61" t="s">
        <v>8</v>
      </c>
      <c r="B28" s="61"/>
      <c r="C28" s="64"/>
      <c r="D28" s="64"/>
      <c r="E28" s="64" t="s">
        <v>21</v>
      </c>
      <c r="F28" s="64"/>
      <c r="G28" s="64"/>
      <c r="H28" s="64"/>
      <c r="I28" s="64"/>
      <c r="J28" s="64"/>
      <c r="K28" s="64"/>
      <c r="L28" s="64"/>
      <c r="M28" s="64"/>
      <c r="N28" s="41"/>
      <c r="O28" s="62" t="s">
        <v>33</v>
      </c>
      <c r="P28" s="62"/>
      <c r="Q28" s="62"/>
      <c r="R28" s="30"/>
      <c r="S28" s="65" t="s">
        <v>19</v>
      </c>
      <c r="T28" s="65"/>
      <c r="U28" s="65"/>
    </row>
    <row r="29" spans="1:21" x14ac:dyDescent="0.7">
      <c r="A29" s="27"/>
      <c r="B29" s="27">
        <v>1</v>
      </c>
      <c r="C29" s="27">
        <v>2</v>
      </c>
      <c r="D29" s="27">
        <v>3</v>
      </c>
      <c r="E29" s="45">
        <v>4</v>
      </c>
      <c r="F29" s="27">
        <v>5</v>
      </c>
      <c r="G29" s="27">
        <v>6</v>
      </c>
      <c r="H29" s="27">
        <v>7</v>
      </c>
      <c r="I29" s="27">
        <v>8</v>
      </c>
      <c r="J29" s="27">
        <v>9</v>
      </c>
      <c r="K29" s="27">
        <v>10</v>
      </c>
      <c r="L29" s="27">
        <v>11</v>
      </c>
      <c r="M29" s="27">
        <v>12</v>
      </c>
      <c r="N29" s="27">
        <v>13</v>
      </c>
      <c r="O29" s="27">
        <v>14</v>
      </c>
      <c r="P29" s="27">
        <v>15</v>
      </c>
      <c r="Q29" s="27">
        <v>16</v>
      </c>
      <c r="R29" s="27">
        <v>17</v>
      </c>
      <c r="S29" s="27">
        <v>18</v>
      </c>
      <c r="T29" s="27">
        <v>19</v>
      </c>
      <c r="U29" s="27">
        <v>20</v>
      </c>
    </row>
    <row r="30" spans="1:21" x14ac:dyDescent="0.7">
      <c r="A30" s="28" t="s">
        <v>6</v>
      </c>
      <c r="B30" s="31"/>
      <c r="C30" s="42"/>
      <c r="D30" s="31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</row>
    <row r="31" spans="1:21" x14ac:dyDescent="0.7">
      <c r="A31" s="27"/>
      <c r="B31" s="27">
        <v>21</v>
      </c>
      <c r="C31" s="27">
        <v>22</v>
      </c>
      <c r="D31" s="27">
        <v>23</v>
      </c>
      <c r="E31" s="45">
        <v>24</v>
      </c>
      <c r="F31" s="27">
        <v>25</v>
      </c>
      <c r="G31" s="27">
        <v>26</v>
      </c>
      <c r="H31" s="27">
        <v>27</v>
      </c>
      <c r="I31" s="27">
        <v>28</v>
      </c>
      <c r="J31" s="27">
        <v>29</v>
      </c>
      <c r="K31" s="27">
        <v>30</v>
      </c>
      <c r="L31" s="27">
        <v>31</v>
      </c>
      <c r="M31" s="27">
        <v>32</v>
      </c>
      <c r="N31" s="27">
        <v>33</v>
      </c>
      <c r="O31" s="27">
        <v>34</v>
      </c>
      <c r="P31" s="27">
        <v>35</v>
      </c>
      <c r="Q31" s="27">
        <v>36</v>
      </c>
      <c r="R31" s="27">
        <v>37</v>
      </c>
      <c r="S31" s="27">
        <v>38</v>
      </c>
      <c r="T31" s="27">
        <v>39</v>
      </c>
      <c r="U31" s="27">
        <v>40</v>
      </c>
    </row>
    <row r="32" spans="1:21" x14ac:dyDescent="0.7">
      <c r="A32" s="28" t="s">
        <v>6</v>
      </c>
      <c r="B32" s="31"/>
      <c r="C32" s="31"/>
      <c r="D32" s="31"/>
      <c r="E32" s="39"/>
      <c r="F32" s="39"/>
      <c r="G32" s="39"/>
      <c r="H32" s="39"/>
      <c r="I32" s="39"/>
      <c r="J32" s="40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x14ac:dyDescent="0.7">
      <c r="A33" s="28"/>
      <c r="B33" s="27">
        <v>41</v>
      </c>
      <c r="C33" s="27">
        <v>42</v>
      </c>
      <c r="D33" s="27">
        <v>43</v>
      </c>
      <c r="E33" s="45">
        <v>44</v>
      </c>
      <c r="F33" s="27">
        <v>45</v>
      </c>
      <c r="G33" s="27">
        <v>46</v>
      </c>
      <c r="H33" s="27">
        <v>47</v>
      </c>
      <c r="I33" s="27">
        <v>48</v>
      </c>
      <c r="J33" s="27">
        <v>49</v>
      </c>
      <c r="K33" s="27">
        <v>50</v>
      </c>
      <c r="L33" s="27">
        <v>51</v>
      </c>
      <c r="M33" s="27">
        <v>52</v>
      </c>
      <c r="N33" s="27">
        <v>53</v>
      </c>
      <c r="O33" s="27">
        <v>54</v>
      </c>
      <c r="P33" s="27">
        <v>55</v>
      </c>
      <c r="Q33" s="27">
        <v>56</v>
      </c>
      <c r="R33" s="27">
        <v>57</v>
      </c>
      <c r="S33" s="27">
        <v>58</v>
      </c>
      <c r="T33" s="27">
        <v>59</v>
      </c>
      <c r="U33" s="27">
        <v>60</v>
      </c>
    </row>
    <row r="34" spans="1:21" x14ac:dyDescent="0.7">
      <c r="A34" s="28" t="s">
        <v>6</v>
      </c>
      <c r="B34" s="31"/>
      <c r="C34" s="31"/>
      <c r="D34" s="31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</row>
    <row r="35" spans="1:21" x14ac:dyDescent="0.7">
      <c r="A35" s="28"/>
      <c r="B35" s="27">
        <v>61</v>
      </c>
      <c r="C35" s="27">
        <v>62</v>
      </c>
      <c r="D35" s="27">
        <v>63</v>
      </c>
      <c r="E35" s="27">
        <v>64</v>
      </c>
      <c r="F35" s="27">
        <v>65</v>
      </c>
      <c r="G35" s="27">
        <v>66</v>
      </c>
      <c r="H35" s="27">
        <v>67</v>
      </c>
      <c r="I35" s="27">
        <v>68</v>
      </c>
      <c r="J35" s="27">
        <v>69</v>
      </c>
      <c r="K35" s="27">
        <v>70</v>
      </c>
      <c r="L35" s="27">
        <v>71</v>
      </c>
      <c r="M35" s="27">
        <v>72</v>
      </c>
      <c r="N35" s="27">
        <v>73</v>
      </c>
      <c r="O35" s="27">
        <v>74</v>
      </c>
      <c r="P35" s="27">
        <v>75</v>
      </c>
      <c r="Q35" s="27">
        <v>76</v>
      </c>
      <c r="R35" s="27">
        <v>77</v>
      </c>
      <c r="S35" s="27">
        <v>78</v>
      </c>
      <c r="T35" s="27">
        <v>79</v>
      </c>
      <c r="U35" s="27">
        <v>80</v>
      </c>
    </row>
    <row r="36" spans="1:21" x14ac:dyDescent="0.7">
      <c r="A36" s="28" t="s">
        <v>6</v>
      </c>
      <c r="B36" s="39"/>
      <c r="C36" s="39"/>
      <c r="D36" s="39"/>
      <c r="E36" s="39"/>
      <c r="F36" s="39"/>
      <c r="G36" s="39"/>
      <c r="H36" s="39"/>
      <c r="I36" s="39"/>
      <c r="J36" s="39"/>
      <c r="K36" s="40"/>
      <c r="L36" s="39"/>
      <c r="M36" s="39"/>
      <c r="N36" s="39"/>
      <c r="O36" s="39"/>
      <c r="P36" s="39"/>
      <c r="Q36" s="39"/>
      <c r="R36" s="39"/>
      <c r="S36" s="39"/>
      <c r="T36" s="39"/>
      <c r="U36" s="39"/>
    </row>
    <row r="37" spans="1:21" x14ac:dyDescent="0.7">
      <c r="A37" s="28"/>
      <c r="B37" s="27">
        <v>81</v>
      </c>
      <c r="C37" s="27">
        <v>82</v>
      </c>
      <c r="D37" s="27">
        <v>83</v>
      </c>
      <c r="E37" s="27">
        <v>84</v>
      </c>
      <c r="F37" s="27">
        <v>85</v>
      </c>
      <c r="G37" s="27">
        <v>86</v>
      </c>
      <c r="H37" s="27">
        <v>87</v>
      </c>
      <c r="I37" s="27">
        <v>88</v>
      </c>
      <c r="J37" s="27">
        <v>89</v>
      </c>
      <c r="K37" s="27">
        <v>90</v>
      </c>
      <c r="L37" s="27">
        <v>91</v>
      </c>
      <c r="M37" s="27">
        <v>92</v>
      </c>
      <c r="N37" s="27">
        <v>93</v>
      </c>
      <c r="O37" s="27">
        <v>94</v>
      </c>
      <c r="P37" s="27">
        <v>95</v>
      </c>
      <c r="Q37" s="27">
        <v>96</v>
      </c>
      <c r="R37" s="27">
        <v>97</v>
      </c>
      <c r="S37" s="27">
        <v>98</v>
      </c>
      <c r="T37" s="27">
        <v>99</v>
      </c>
      <c r="U37" s="27">
        <v>100</v>
      </c>
    </row>
    <row r="38" spans="1:21" x14ac:dyDescent="0.7">
      <c r="A38" s="28" t="s">
        <v>6</v>
      </c>
      <c r="B38" s="39"/>
      <c r="C38" s="39"/>
      <c r="D38" s="39"/>
      <c r="E38" s="40"/>
      <c r="F38" s="39"/>
      <c r="G38" s="39"/>
      <c r="H38" s="40"/>
      <c r="I38" s="40"/>
      <c r="J38" s="39"/>
      <c r="K38" s="40"/>
      <c r="L38" s="39"/>
      <c r="M38" s="40"/>
      <c r="N38" s="40"/>
      <c r="O38" s="39"/>
      <c r="P38" s="39"/>
      <c r="Q38" s="39"/>
      <c r="R38" s="39"/>
      <c r="S38" s="39"/>
      <c r="T38" s="39"/>
      <c r="U38" s="39"/>
    </row>
  </sheetData>
  <mergeCells count="15">
    <mergeCell ref="S28:U28"/>
    <mergeCell ref="O15:Q15"/>
    <mergeCell ref="O2:Q2"/>
    <mergeCell ref="A28:B28"/>
    <mergeCell ref="C28:D28"/>
    <mergeCell ref="E28:M28"/>
    <mergeCell ref="O28:Q28"/>
    <mergeCell ref="A2:B2"/>
    <mergeCell ref="C2:D2"/>
    <mergeCell ref="E2:M2"/>
    <mergeCell ref="S2:U2"/>
    <mergeCell ref="A15:B15"/>
    <mergeCell ref="C15:D15"/>
    <mergeCell ref="E15:M15"/>
    <mergeCell ref="S15:U15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18B8-15FE-4D47-8A03-EC4AC5A73708}">
  <dimension ref="A1:T29"/>
  <sheetViews>
    <sheetView topLeftCell="I9" zoomScaleNormal="100" workbookViewId="0">
      <selection activeCell="N21" sqref="N21"/>
    </sheetView>
  </sheetViews>
  <sheetFormatPr defaultRowHeight="16.5" x14ac:dyDescent="0.7"/>
  <sheetData>
    <row r="1" spans="1:20" x14ac:dyDescent="0.7">
      <c r="B1" t="s">
        <v>3</v>
      </c>
      <c r="J1" t="s">
        <v>2</v>
      </c>
    </row>
    <row r="2" spans="1:20" x14ac:dyDescent="0.7">
      <c r="A2" s="27"/>
      <c r="B2" s="48">
        <v>1</v>
      </c>
      <c r="C2" s="48">
        <v>2</v>
      </c>
      <c r="D2" s="48">
        <v>3</v>
      </c>
      <c r="E2" s="48">
        <v>4</v>
      </c>
      <c r="F2" s="48">
        <v>5</v>
      </c>
      <c r="G2" s="48">
        <v>6</v>
      </c>
      <c r="H2" s="48">
        <v>7</v>
      </c>
      <c r="I2" s="48">
        <v>8</v>
      </c>
      <c r="J2" s="48">
        <v>9</v>
      </c>
      <c r="K2" s="48">
        <v>10</v>
      </c>
      <c r="L2" s="48">
        <v>11</v>
      </c>
      <c r="M2" s="48">
        <v>12</v>
      </c>
      <c r="N2" s="48">
        <v>13</v>
      </c>
      <c r="O2" s="48">
        <v>14</v>
      </c>
      <c r="P2" s="48">
        <v>15</v>
      </c>
      <c r="Q2" s="48">
        <v>16</v>
      </c>
      <c r="R2" s="48">
        <v>17</v>
      </c>
      <c r="S2" s="27">
        <v>18</v>
      </c>
      <c r="T2" s="27">
        <v>19</v>
      </c>
    </row>
    <row r="3" spans="1:20" x14ac:dyDescent="0.7">
      <c r="A3" s="49" t="s">
        <v>6</v>
      </c>
      <c r="B3" s="39">
        <v>6.8099999999999994E-2</v>
      </c>
      <c r="C3" s="39">
        <v>5.2200000000000003E-2</v>
      </c>
      <c r="D3" s="39">
        <v>4.6800000000000001E-2</v>
      </c>
      <c r="E3" s="39">
        <v>4.3200000000000002E-2</v>
      </c>
      <c r="F3" s="39">
        <v>4.07E-2</v>
      </c>
      <c r="G3" s="39">
        <v>3.8800000000000001E-2</v>
      </c>
      <c r="H3" s="39">
        <v>3.6999999999999998E-2</v>
      </c>
      <c r="I3" s="39">
        <v>3.5099999999999999E-2</v>
      </c>
      <c r="J3" s="39">
        <v>3.3099999999999997E-2</v>
      </c>
      <c r="K3" s="39">
        <v>3.1199999999999999E-2</v>
      </c>
      <c r="L3" s="39">
        <v>2.9399999999999999E-2</v>
      </c>
      <c r="M3" s="39">
        <v>2.7799999999999998E-2</v>
      </c>
      <c r="N3" s="39">
        <v>2.64E-2</v>
      </c>
      <c r="O3" s="39">
        <v>2.5000000000000001E-2</v>
      </c>
      <c r="P3" s="39">
        <v>2.3699999999999999E-2</v>
      </c>
      <c r="Q3" s="39">
        <v>2.23E-2</v>
      </c>
      <c r="R3" s="39">
        <v>2.1399999999999999E-2</v>
      </c>
      <c r="S3" s="39">
        <v>2.0500000000000001E-2</v>
      </c>
      <c r="T3" s="39">
        <v>1.95E-2</v>
      </c>
    </row>
    <row r="4" spans="1:20" x14ac:dyDescent="0.7">
      <c r="A4" s="27"/>
      <c r="B4" s="27">
        <v>20</v>
      </c>
      <c r="C4" s="27">
        <v>21</v>
      </c>
      <c r="D4" s="27">
        <v>22</v>
      </c>
      <c r="E4" s="27">
        <v>23</v>
      </c>
      <c r="F4" s="27">
        <v>33</v>
      </c>
      <c r="G4" s="27">
        <v>38</v>
      </c>
      <c r="H4" s="27">
        <v>43</v>
      </c>
      <c r="I4" s="27">
        <v>48</v>
      </c>
      <c r="J4" s="27">
        <v>53</v>
      </c>
      <c r="K4" s="27">
        <v>58</v>
      </c>
      <c r="L4" s="27">
        <v>63</v>
      </c>
      <c r="M4" s="27">
        <v>68</v>
      </c>
      <c r="N4" s="27">
        <v>73</v>
      </c>
      <c r="O4" s="27">
        <v>78</v>
      </c>
      <c r="P4" s="27">
        <v>83</v>
      </c>
      <c r="Q4" s="27">
        <v>88</v>
      </c>
      <c r="R4" s="27">
        <v>93</v>
      </c>
      <c r="S4" s="27">
        <v>98</v>
      </c>
      <c r="T4" s="27">
        <v>100</v>
      </c>
    </row>
    <row r="5" spans="1:20" x14ac:dyDescent="0.7">
      <c r="A5" s="49" t="s">
        <v>6</v>
      </c>
      <c r="B5" s="39">
        <v>1.84E-2</v>
      </c>
      <c r="C5" s="39">
        <v>1.7600000000000001E-2</v>
      </c>
      <c r="D5" s="39">
        <v>1.7399999999999999E-2</v>
      </c>
      <c r="E5" s="39">
        <v>1.6799999999999999E-2</v>
      </c>
      <c r="F5" s="39">
        <v>1.5100000000000001E-2</v>
      </c>
      <c r="G5" s="39">
        <v>1.47E-2</v>
      </c>
      <c r="H5" s="39">
        <v>1.4500000000000001E-2</v>
      </c>
      <c r="I5" s="39">
        <v>1.41E-2</v>
      </c>
      <c r="J5" s="39">
        <v>1.41E-2</v>
      </c>
      <c r="K5" s="39">
        <v>1.3899999999999999E-2</v>
      </c>
      <c r="L5" s="39">
        <v>1.3899999999999999E-2</v>
      </c>
      <c r="M5" s="39">
        <v>1.38E-2</v>
      </c>
      <c r="N5" s="39">
        <v>1.3599999999999999E-2</v>
      </c>
      <c r="O5" s="39">
        <v>1.37E-2</v>
      </c>
      <c r="P5" s="39">
        <v>1.3299999999999999E-2</v>
      </c>
      <c r="Q5" s="50">
        <v>1.34E-2</v>
      </c>
      <c r="R5" s="39">
        <v>1.3299999999999999E-2</v>
      </c>
      <c r="S5" s="39">
        <v>1.3100000000000001E-2</v>
      </c>
      <c r="T5" s="39">
        <v>1.3100000000000001E-2</v>
      </c>
    </row>
    <row r="6" spans="1:20" x14ac:dyDescent="0.7">
      <c r="A6" s="27"/>
      <c r="B6" s="48">
        <v>103</v>
      </c>
      <c r="C6" s="27">
        <v>105</v>
      </c>
      <c r="D6" s="27">
        <v>110</v>
      </c>
      <c r="E6" s="27">
        <v>115</v>
      </c>
      <c r="F6" s="27">
        <v>120</v>
      </c>
      <c r="G6" s="27">
        <v>125</v>
      </c>
      <c r="H6" s="27">
        <v>130</v>
      </c>
      <c r="I6" s="27">
        <v>135</v>
      </c>
      <c r="J6" s="27">
        <v>140</v>
      </c>
      <c r="K6" s="27">
        <v>145</v>
      </c>
      <c r="L6" s="27">
        <v>150</v>
      </c>
      <c r="M6" s="27">
        <v>155</v>
      </c>
      <c r="N6" s="27">
        <v>160</v>
      </c>
      <c r="O6" s="27">
        <v>165</v>
      </c>
      <c r="P6" s="27">
        <v>170</v>
      </c>
      <c r="Q6" s="27">
        <v>175</v>
      </c>
      <c r="R6" s="27">
        <v>180</v>
      </c>
      <c r="S6" s="27">
        <v>185</v>
      </c>
      <c r="T6" s="27">
        <v>190</v>
      </c>
    </row>
    <row r="7" spans="1:20" x14ac:dyDescent="0.7">
      <c r="A7" s="49" t="s">
        <v>6</v>
      </c>
      <c r="B7" s="39">
        <v>1.3100000000000001E-2</v>
      </c>
      <c r="C7" s="39">
        <v>1.3100000000000001E-2</v>
      </c>
      <c r="D7" s="39">
        <v>1.32E-2</v>
      </c>
      <c r="E7" s="39">
        <v>1.32E-2</v>
      </c>
      <c r="F7" s="39">
        <v>1.2999999999999999E-2</v>
      </c>
      <c r="G7" s="40">
        <f>0.0131</f>
        <v>1.3100000000000001E-2</v>
      </c>
      <c r="H7" s="40">
        <f>0.0129</f>
        <v>1.29E-2</v>
      </c>
      <c r="I7" s="40">
        <f>0.0128</f>
        <v>1.2800000000000001E-2</v>
      </c>
      <c r="J7" s="40">
        <f>0.0128</f>
        <v>1.2800000000000001E-2</v>
      </c>
      <c r="K7" s="40">
        <f>0.0129</f>
        <v>1.29E-2</v>
      </c>
      <c r="L7" s="40">
        <f>0.013</f>
        <v>1.2999999999999999E-2</v>
      </c>
      <c r="M7" s="40">
        <f>0.013</f>
        <v>1.2999999999999999E-2</v>
      </c>
      <c r="N7" s="40">
        <f>0.0126</f>
        <v>1.26E-2</v>
      </c>
      <c r="O7" s="40">
        <f>0.0126</f>
        <v>1.26E-2</v>
      </c>
      <c r="P7" s="40">
        <f>0.0126</f>
        <v>1.26E-2</v>
      </c>
      <c r="Q7" s="39">
        <v>1.2699999999999999E-2</v>
      </c>
      <c r="R7" s="39">
        <v>1.2699999999999999E-2</v>
      </c>
      <c r="S7" s="39">
        <v>1.2699999999999999E-2</v>
      </c>
      <c r="T7" s="39">
        <v>1.2699999999999999E-2</v>
      </c>
    </row>
    <row r="8" spans="1:20" x14ac:dyDescent="0.7">
      <c r="A8" s="27"/>
      <c r="B8" s="27">
        <v>195</v>
      </c>
      <c r="C8" s="27">
        <v>200</v>
      </c>
      <c r="D8" s="27">
        <v>201</v>
      </c>
      <c r="E8" s="27">
        <v>202</v>
      </c>
      <c r="F8" s="27">
        <v>203</v>
      </c>
      <c r="G8" s="27">
        <v>204</v>
      </c>
      <c r="H8" s="27">
        <v>205</v>
      </c>
      <c r="I8" s="27">
        <v>208</v>
      </c>
      <c r="J8" s="27">
        <v>210</v>
      </c>
      <c r="K8" s="27">
        <v>215</v>
      </c>
      <c r="L8" s="27">
        <v>220</v>
      </c>
      <c r="M8" s="27">
        <v>225</v>
      </c>
      <c r="N8" s="27">
        <v>230</v>
      </c>
      <c r="O8" s="27">
        <v>235</v>
      </c>
      <c r="P8" s="27">
        <v>240</v>
      </c>
      <c r="Q8" s="27">
        <v>245</v>
      </c>
      <c r="R8" s="27">
        <v>250</v>
      </c>
      <c r="S8" s="27">
        <v>255</v>
      </c>
      <c r="T8" s="27">
        <v>260</v>
      </c>
    </row>
    <row r="9" spans="1:20" x14ac:dyDescent="0.7">
      <c r="A9" s="49" t="s">
        <v>6</v>
      </c>
      <c r="B9" s="39">
        <v>1.2699999999999999E-2</v>
      </c>
      <c r="C9" s="39">
        <v>1.2500000000000001E-2</v>
      </c>
      <c r="D9" s="40">
        <f>0.0125</f>
        <v>1.2500000000000001E-2</v>
      </c>
      <c r="E9" s="40">
        <f>0.0125</f>
        <v>1.2500000000000001E-2</v>
      </c>
      <c r="F9" s="39">
        <v>1.24E-2</v>
      </c>
      <c r="G9" s="39">
        <v>1.24E-2</v>
      </c>
      <c r="H9" s="39">
        <v>1.2699999999999999E-2</v>
      </c>
      <c r="I9" s="39">
        <v>1.24E-2</v>
      </c>
      <c r="J9" s="39">
        <v>1.2699999999999999E-2</v>
      </c>
      <c r="K9" s="39">
        <v>1.24E-2</v>
      </c>
      <c r="L9" s="39">
        <v>1.24E-2</v>
      </c>
      <c r="M9" s="40">
        <f>0.0123</f>
        <v>1.23E-2</v>
      </c>
      <c r="N9" s="40">
        <f>0.0123</f>
        <v>1.23E-2</v>
      </c>
      <c r="O9" s="40">
        <f>0.0124</f>
        <v>1.24E-2</v>
      </c>
      <c r="P9" s="40">
        <f>0.0124</f>
        <v>1.24E-2</v>
      </c>
      <c r="Q9" s="40">
        <f>0.0123</f>
        <v>1.23E-2</v>
      </c>
      <c r="R9" s="40">
        <f>0.0126</f>
        <v>1.26E-2</v>
      </c>
      <c r="S9" s="40">
        <f>0.0124</f>
        <v>1.24E-2</v>
      </c>
      <c r="T9" s="40">
        <f>0.0123</f>
        <v>1.23E-2</v>
      </c>
    </row>
    <row r="10" spans="1:20" x14ac:dyDescent="0.7">
      <c r="A10" s="27"/>
      <c r="B10" s="27">
        <v>270</v>
      </c>
      <c r="C10" s="27">
        <v>280</v>
      </c>
      <c r="D10" s="27">
        <v>290</v>
      </c>
      <c r="E10" s="27">
        <v>300</v>
      </c>
      <c r="F10" s="27">
        <v>310</v>
      </c>
      <c r="G10" s="27">
        <v>320</v>
      </c>
      <c r="H10" s="27">
        <v>330</v>
      </c>
      <c r="I10" s="27">
        <v>340</v>
      </c>
      <c r="J10" s="27">
        <v>350</v>
      </c>
      <c r="K10" s="27">
        <v>360</v>
      </c>
      <c r="L10" s="27">
        <v>370</v>
      </c>
      <c r="M10" s="27">
        <v>380</v>
      </c>
      <c r="N10" s="27">
        <v>390</v>
      </c>
      <c r="O10" s="27">
        <v>400</v>
      </c>
      <c r="P10" s="27">
        <v>410</v>
      </c>
      <c r="Q10" s="27">
        <v>420</v>
      </c>
      <c r="R10" s="27">
        <v>430</v>
      </c>
      <c r="S10" s="27">
        <v>440</v>
      </c>
      <c r="T10" s="27">
        <v>450</v>
      </c>
    </row>
    <row r="11" spans="1:20" x14ac:dyDescent="0.7">
      <c r="A11" s="49" t="s">
        <v>6</v>
      </c>
      <c r="B11" s="39">
        <v>1.24E-2</v>
      </c>
      <c r="C11" s="39">
        <v>1.24E-2</v>
      </c>
      <c r="D11" s="39">
        <v>1.24E-2</v>
      </c>
      <c r="E11" s="39">
        <v>1.21E-2</v>
      </c>
      <c r="F11" s="39">
        <v>1.24E-2</v>
      </c>
      <c r="G11" s="39">
        <v>1.24E-2</v>
      </c>
      <c r="H11" s="39">
        <v>1.24E-2</v>
      </c>
      <c r="I11" s="39">
        <v>1.2200000000000001E-2</v>
      </c>
      <c r="J11" s="39">
        <v>1.2200000000000001E-2</v>
      </c>
      <c r="K11" s="39">
        <v>1.21E-2</v>
      </c>
      <c r="L11" s="39">
        <v>1.21E-2</v>
      </c>
      <c r="M11" s="39">
        <v>1.23E-2</v>
      </c>
      <c r="N11" s="39">
        <v>1.2E-2</v>
      </c>
      <c r="O11" s="39">
        <v>1.2200000000000001E-2</v>
      </c>
      <c r="P11" s="39">
        <v>1.21E-2</v>
      </c>
      <c r="Q11" s="39">
        <v>1.1900000000000001E-2</v>
      </c>
      <c r="R11" s="39">
        <v>1.21E-2</v>
      </c>
      <c r="S11" s="39">
        <v>1.1900000000000001E-2</v>
      </c>
      <c r="T11" s="39">
        <v>1.21E-2</v>
      </c>
    </row>
    <row r="12" spans="1:20" x14ac:dyDescent="0.7">
      <c r="A12" s="27"/>
      <c r="B12" s="27">
        <v>460</v>
      </c>
      <c r="C12" s="27">
        <v>470</v>
      </c>
      <c r="D12" s="27">
        <v>480</v>
      </c>
      <c r="E12" s="27">
        <v>490</v>
      </c>
      <c r="F12" s="27">
        <v>500</v>
      </c>
      <c r="G12" s="27">
        <v>510</v>
      </c>
      <c r="H12" s="27">
        <v>520</v>
      </c>
      <c r="I12" s="27">
        <v>530</v>
      </c>
      <c r="J12" s="27">
        <v>540</v>
      </c>
      <c r="K12" s="27">
        <v>550</v>
      </c>
      <c r="L12" s="27">
        <v>560</v>
      </c>
      <c r="M12" s="27">
        <v>570</v>
      </c>
      <c r="N12" s="27">
        <v>580</v>
      </c>
      <c r="O12" s="27">
        <v>590</v>
      </c>
      <c r="P12" s="27">
        <v>600</v>
      </c>
      <c r="Q12" s="27">
        <v>610</v>
      </c>
      <c r="R12" s="27">
        <v>620</v>
      </c>
      <c r="S12" s="27">
        <v>630</v>
      </c>
      <c r="T12" s="27">
        <v>640</v>
      </c>
    </row>
    <row r="13" spans="1:20" x14ac:dyDescent="0.7">
      <c r="A13" s="49" t="s">
        <v>6</v>
      </c>
      <c r="B13" s="39">
        <v>1.23E-2</v>
      </c>
      <c r="C13" s="39">
        <v>1.21E-2</v>
      </c>
      <c r="D13" s="39">
        <v>1.1900000000000001E-2</v>
      </c>
      <c r="E13" s="39">
        <v>1.2E-2</v>
      </c>
      <c r="F13" s="39">
        <v>1.2E-2</v>
      </c>
      <c r="G13" s="39">
        <v>1.2E-2</v>
      </c>
      <c r="H13" s="39">
        <v>1.1900000000000001E-2</v>
      </c>
      <c r="I13" s="39">
        <v>1.21E-2</v>
      </c>
      <c r="J13" s="39">
        <v>1.2E-2</v>
      </c>
      <c r="K13" s="39">
        <v>1.1900000000000001E-2</v>
      </c>
      <c r="L13" s="39">
        <v>1.1900000000000001E-2</v>
      </c>
      <c r="M13" s="39">
        <v>1.17E-2</v>
      </c>
      <c r="N13" s="39">
        <v>1.21E-2</v>
      </c>
      <c r="O13" s="39">
        <v>1.21E-2</v>
      </c>
      <c r="P13" s="39">
        <v>1.18E-2</v>
      </c>
      <c r="Q13" s="39">
        <v>1.1900000000000001E-2</v>
      </c>
      <c r="R13" s="39">
        <v>1.2E-2</v>
      </c>
      <c r="S13" s="39">
        <v>1.1900000000000001E-2</v>
      </c>
      <c r="T13" s="39">
        <v>1.2E-2</v>
      </c>
    </row>
    <row r="14" spans="1:20" x14ac:dyDescent="0.7">
      <c r="A14" s="27"/>
      <c r="B14" s="27">
        <v>650</v>
      </c>
      <c r="C14" s="27">
        <v>660</v>
      </c>
      <c r="D14" s="27">
        <v>670</v>
      </c>
      <c r="E14" s="27">
        <v>680</v>
      </c>
      <c r="F14" s="27">
        <v>690</v>
      </c>
      <c r="G14" s="27">
        <v>700</v>
      </c>
      <c r="H14" s="27">
        <v>710</v>
      </c>
      <c r="I14" s="27">
        <v>720</v>
      </c>
      <c r="J14" s="27">
        <v>730</v>
      </c>
      <c r="K14" s="27">
        <v>740</v>
      </c>
      <c r="L14" s="27">
        <v>750</v>
      </c>
      <c r="M14" s="27">
        <v>760</v>
      </c>
      <c r="N14" s="27">
        <v>770</v>
      </c>
      <c r="O14" s="27">
        <v>780</v>
      </c>
      <c r="P14" s="27">
        <v>790</v>
      </c>
      <c r="Q14" s="27">
        <v>800</v>
      </c>
      <c r="R14" s="27">
        <v>810</v>
      </c>
      <c r="S14" s="27">
        <v>820</v>
      </c>
      <c r="T14" s="27">
        <v>830</v>
      </c>
    </row>
    <row r="15" spans="1:20" x14ac:dyDescent="0.7">
      <c r="A15" s="49" t="s">
        <v>6</v>
      </c>
      <c r="B15" s="39">
        <v>1.18E-2</v>
      </c>
      <c r="C15" s="39">
        <v>1.17E-2</v>
      </c>
      <c r="D15" s="40">
        <f>0.0119</f>
        <v>1.1900000000000001E-2</v>
      </c>
      <c r="E15" s="39">
        <v>1.2E-2</v>
      </c>
      <c r="F15" s="39">
        <v>1.2E-2</v>
      </c>
      <c r="G15" s="39">
        <v>1.1599999999999999E-2</v>
      </c>
      <c r="H15" s="39">
        <v>1.1900000000000001E-2</v>
      </c>
      <c r="I15" s="39">
        <v>1.18E-2</v>
      </c>
      <c r="J15" s="39">
        <v>1.17E-2</v>
      </c>
      <c r="K15" s="39">
        <v>1.1900000000000001E-2</v>
      </c>
      <c r="L15" s="39">
        <v>1.1599999999999999E-2</v>
      </c>
      <c r="M15" s="40">
        <f>0.0119</f>
        <v>1.1900000000000001E-2</v>
      </c>
      <c r="N15" s="39">
        <v>1.2E-2</v>
      </c>
      <c r="O15" s="39">
        <v>1.18E-2</v>
      </c>
      <c r="P15" s="39">
        <v>1.18E-2</v>
      </c>
      <c r="Q15" s="39">
        <v>1.1900000000000001E-2</v>
      </c>
      <c r="R15" s="39">
        <v>1.1599999999999999E-2</v>
      </c>
      <c r="S15" s="39">
        <v>1.1599999999999999E-2</v>
      </c>
      <c r="T15" s="39">
        <v>1.1599999999999999E-2</v>
      </c>
    </row>
    <row r="16" spans="1:20" x14ac:dyDescent="0.7">
      <c r="A16" s="27"/>
      <c r="B16" s="27">
        <v>840</v>
      </c>
      <c r="C16" s="27">
        <v>850</v>
      </c>
      <c r="D16" s="27">
        <v>860</v>
      </c>
      <c r="E16" s="27">
        <v>870</v>
      </c>
      <c r="F16" s="27">
        <v>880</v>
      </c>
      <c r="G16" s="27">
        <v>890</v>
      </c>
      <c r="H16" s="27">
        <v>900</v>
      </c>
      <c r="I16" s="27">
        <v>910</v>
      </c>
      <c r="J16" s="27">
        <v>920</v>
      </c>
      <c r="K16" s="27">
        <v>930</v>
      </c>
      <c r="L16" s="27">
        <v>940</v>
      </c>
      <c r="M16" s="27">
        <v>950</v>
      </c>
      <c r="N16" s="27">
        <v>960</v>
      </c>
      <c r="O16" s="27">
        <v>970</v>
      </c>
      <c r="P16" s="27">
        <v>980</v>
      </c>
      <c r="Q16" s="27">
        <v>990</v>
      </c>
      <c r="R16" s="27">
        <v>1000</v>
      </c>
      <c r="S16" s="27">
        <v>1010</v>
      </c>
      <c r="T16" s="27">
        <v>1020</v>
      </c>
    </row>
    <row r="17" spans="1:20" x14ac:dyDescent="0.7">
      <c r="A17" s="49" t="s">
        <v>6</v>
      </c>
      <c r="B17" s="39">
        <v>1.1599999999999999E-2</v>
      </c>
      <c r="C17" s="39">
        <v>1.1900000000000001E-2</v>
      </c>
      <c r="D17" s="39">
        <v>1.18E-2</v>
      </c>
      <c r="E17" s="39">
        <v>1.17E-2</v>
      </c>
      <c r="F17" s="39">
        <v>1.1900000000000001E-2</v>
      </c>
      <c r="G17" s="39">
        <v>1.1599999999999999E-2</v>
      </c>
      <c r="H17" s="39">
        <v>1.1599999999999999E-2</v>
      </c>
      <c r="I17" s="39">
        <v>1.17E-2</v>
      </c>
      <c r="J17" s="39">
        <v>1.17E-2</v>
      </c>
      <c r="K17" s="39">
        <v>1.17E-2</v>
      </c>
      <c r="L17" s="39">
        <v>1.15E-2</v>
      </c>
      <c r="M17" s="39">
        <v>1.18E-2</v>
      </c>
      <c r="N17" s="39">
        <v>1.18E-2</v>
      </c>
      <c r="O17" s="39">
        <v>1.17E-2</v>
      </c>
      <c r="P17" s="39">
        <v>1.1599999999999999E-2</v>
      </c>
      <c r="Q17" s="39">
        <v>1.1599999999999999E-2</v>
      </c>
      <c r="R17" s="39">
        <v>1.1900000000000001E-2</v>
      </c>
      <c r="S17" s="39">
        <v>1.18E-2</v>
      </c>
      <c r="T17" s="39">
        <v>1.14E-2</v>
      </c>
    </row>
    <row r="18" spans="1:20" x14ac:dyDescent="0.7">
      <c r="A18" s="6"/>
      <c r="B18" s="6">
        <v>1030</v>
      </c>
      <c r="C18" s="6">
        <v>1040</v>
      </c>
      <c r="D18" s="6">
        <v>1050</v>
      </c>
      <c r="E18" s="6">
        <v>1060</v>
      </c>
      <c r="F18" s="6">
        <v>1070</v>
      </c>
      <c r="G18" s="6">
        <v>1080</v>
      </c>
      <c r="H18" s="6">
        <v>1090</v>
      </c>
      <c r="I18" s="6">
        <v>1100</v>
      </c>
      <c r="J18" s="6">
        <v>1110</v>
      </c>
      <c r="K18" s="6">
        <v>1120</v>
      </c>
      <c r="L18" s="6">
        <v>1130</v>
      </c>
      <c r="M18" s="6">
        <v>1140</v>
      </c>
      <c r="N18" s="6">
        <v>1150</v>
      </c>
      <c r="O18" s="6">
        <v>1160</v>
      </c>
      <c r="P18" s="6">
        <v>1170</v>
      </c>
      <c r="Q18" s="6">
        <v>1180</v>
      </c>
      <c r="R18" s="6">
        <v>1190</v>
      </c>
      <c r="S18" s="6">
        <v>1200</v>
      </c>
      <c r="T18" s="6">
        <v>1210</v>
      </c>
    </row>
    <row r="19" spans="1:20" x14ac:dyDescent="0.7">
      <c r="A19" s="4" t="s">
        <v>6</v>
      </c>
      <c r="B19" s="38">
        <f>0.0116</f>
        <v>1.1599999999999999E-2</v>
      </c>
      <c r="C19" s="36">
        <v>1.1599999999999999E-2</v>
      </c>
      <c r="D19" s="36">
        <v>1.1599999999999999E-2</v>
      </c>
      <c r="E19" s="38">
        <f>0.0117</f>
        <v>1.17E-2</v>
      </c>
      <c r="F19" s="38">
        <f>0.0117</f>
        <v>1.17E-2</v>
      </c>
      <c r="G19" s="38">
        <f>0.0117</f>
        <v>1.17E-2</v>
      </c>
      <c r="H19" s="36">
        <v>1.1599999999999999E-2</v>
      </c>
      <c r="I19" s="36">
        <v>1.17E-2</v>
      </c>
      <c r="J19" s="36">
        <v>1.1599999999999999E-2</v>
      </c>
      <c r="K19" s="36">
        <v>1.15E-2</v>
      </c>
      <c r="L19" s="38">
        <f>0.0115</f>
        <v>1.15E-2</v>
      </c>
      <c r="M19" s="38">
        <f>0.0116</f>
        <v>1.1599999999999999E-2</v>
      </c>
      <c r="N19" s="38">
        <f>0.0116</f>
        <v>1.1599999999999999E-2</v>
      </c>
      <c r="O19" s="38">
        <f>0.0115</f>
        <v>1.15E-2</v>
      </c>
      <c r="P19" s="38">
        <f>0.0116</f>
        <v>1.1599999999999999E-2</v>
      </c>
      <c r="Q19" s="38">
        <f>0.0113</f>
        <v>1.1299999999999999E-2</v>
      </c>
      <c r="R19" s="36">
        <v>1.14E-2</v>
      </c>
      <c r="S19" s="36">
        <v>1.1900000000000001E-2</v>
      </c>
      <c r="T19" s="36">
        <v>1.15E-2</v>
      </c>
    </row>
    <row r="20" spans="1:20" x14ac:dyDescent="0.7">
      <c r="A20" s="6"/>
      <c r="B20" s="6">
        <v>1220</v>
      </c>
      <c r="C20" s="6">
        <v>1230</v>
      </c>
      <c r="D20" s="6">
        <v>1240</v>
      </c>
      <c r="E20" s="6">
        <v>1250</v>
      </c>
      <c r="F20" s="6">
        <v>1260</v>
      </c>
      <c r="G20" s="6">
        <v>1270</v>
      </c>
      <c r="H20" s="6">
        <v>1280</v>
      </c>
      <c r="I20" s="6">
        <v>1290</v>
      </c>
      <c r="J20" s="6">
        <v>1300</v>
      </c>
      <c r="K20" s="6">
        <v>1310</v>
      </c>
      <c r="L20" s="6">
        <v>1320</v>
      </c>
      <c r="M20" s="6">
        <v>1330</v>
      </c>
      <c r="N20" s="6">
        <v>1340</v>
      </c>
      <c r="O20" s="6">
        <v>1350</v>
      </c>
      <c r="P20" s="6">
        <v>1360</v>
      </c>
      <c r="Q20" s="6">
        <v>1370</v>
      </c>
      <c r="R20" s="6">
        <v>1380</v>
      </c>
      <c r="S20" s="6">
        <v>1390</v>
      </c>
      <c r="T20" s="6">
        <v>1400</v>
      </c>
    </row>
    <row r="21" spans="1:20" x14ac:dyDescent="0.7">
      <c r="A21" s="4" t="s">
        <v>6</v>
      </c>
      <c r="B21" s="36">
        <v>1.14E-2</v>
      </c>
      <c r="C21" s="36">
        <v>1.15E-2</v>
      </c>
      <c r="D21" s="36">
        <v>1.17E-2</v>
      </c>
      <c r="E21" s="36">
        <v>1.1299999999999999E-2</v>
      </c>
      <c r="F21" s="36">
        <v>1.15E-2</v>
      </c>
      <c r="G21" s="36">
        <v>1.1599999999999999E-2</v>
      </c>
      <c r="H21" s="36">
        <v>1.14E-2</v>
      </c>
      <c r="I21" s="36">
        <v>1.1599999999999999E-2</v>
      </c>
      <c r="J21" s="36">
        <v>1.15E-2</v>
      </c>
      <c r="K21" s="36">
        <v>1.15E-2</v>
      </c>
      <c r="L21" s="36">
        <v>1.1599999999999999E-2</v>
      </c>
      <c r="M21" s="36">
        <v>1.14E-2</v>
      </c>
      <c r="N21" s="36">
        <v>1.1299999999999999E-2</v>
      </c>
      <c r="O21" s="36">
        <v>1.15E-2</v>
      </c>
      <c r="P21" s="36">
        <v>1.15E-2</v>
      </c>
      <c r="Q21" s="36">
        <v>1.1599999999999999E-2</v>
      </c>
      <c r="R21" s="36">
        <v>1.14E-2</v>
      </c>
      <c r="S21" s="36">
        <v>1.5E-3</v>
      </c>
      <c r="T21" s="36">
        <v>1.1599999999999999E-2</v>
      </c>
    </row>
    <row r="22" spans="1:20" x14ac:dyDescent="0.7">
      <c r="A22" s="6"/>
      <c r="B22" s="6">
        <v>1410</v>
      </c>
      <c r="C22" s="6">
        <v>1420</v>
      </c>
      <c r="D22" s="6">
        <v>1430</v>
      </c>
      <c r="E22" s="6">
        <v>1440</v>
      </c>
      <c r="F22" s="6">
        <v>1450</v>
      </c>
      <c r="G22" s="6">
        <v>1460</v>
      </c>
      <c r="H22" s="6">
        <v>1470</v>
      </c>
      <c r="I22" s="6">
        <v>1480</v>
      </c>
      <c r="J22" s="6">
        <v>1490</v>
      </c>
      <c r="K22" s="6">
        <v>1500</v>
      </c>
      <c r="L22" s="6">
        <v>1510</v>
      </c>
      <c r="M22" s="6">
        <v>1520</v>
      </c>
      <c r="N22" s="6">
        <v>1530</v>
      </c>
      <c r="O22" s="6">
        <v>1540</v>
      </c>
      <c r="P22" s="6">
        <v>1550</v>
      </c>
      <c r="Q22" s="6">
        <v>1560</v>
      </c>
      <c r="R22" s="6">
        <v>1570</v>
      </c>
      <c r="S22" s="6">
        <v>1580</v>
      </c>
      <c r="T22" s="6">
        <v>1590</v>
      </c>
    </row>
    <row r="23" spans="1:20" x14ac:dyDescent="0.7">
      <c r="A23" s="4" t="s">
        <v>6</v>
      </c>
      <c r="B23" s="36">
        <v>1.1599999999999999E-2</v>
      </c>
      <c r="C23" s="36">
        <v>1.15E-2</v>
      </c>
      <c r="D23" s="36">
        <v>1.1599999999999999E-2</v>
      </c>
      <c r="E23" s="36">
        <v>1.15E-2</v>
      </c>
      <c r="F23" s="36">
        <v>1.15E-2</v>
      </c>
      <c r="G23" s="38">
        <f>0.0115</f>
        <v>1.15E-2</v>
      </c>
      <c r="H23" s="36">
        <v>1.1599999999999999E-2</v>
      </c>
      <c r="I23" s="38">
        <f>0.0115</f>
        <v>1.15E-2</v>
      </c>
      <c r="J23" s="36">
        <v>1.14E-2</v>
      </c>
      <c r="K23" s="36">
        <v>1.14E-2</v>
      </c>
      <c r="L23" s="36">
        <v>1.14E-2</v>
      </c>
      <c r="M23" s="36">
        <v>1.14E-2</v>
      </c>
      <c r="N23" s="38">
        <f>0.0115</f>
        <v>1.15E-2</v>
      </c>
      <c r="O23" s="38">
        <f>0.0115</f>
        <v>1.15E-2</v>
      </c>
      <c r="P23" s="36">
        <v>1.14E-2</v>
      </c>
      <c r="Q23" s="36">
        <v>1.17E-2</v>
      </c>
      <c r="R23" s="36">
        <v>1.17E-2</v>
      </c>
      <c r="S23" s="36">
        <v>1.15E-2</v>
      </c>
      <c r="T23" s="36">
        <v>1.1299999999999999E-2</v>
      </c>
    </row>
    <row r="24" spans="1:20" x14ac:dyDescent="0.7">
      <c r="A24" s="6"/>
      <c r="B24" s="6">
        <v>1600</v>
      </c>
      <c r="C24" s="6">
        <v>1610</v>
      </c>
      <c r="D24" s="6">
        <v>1620</v>
      </c>
      <c r="E24" s="6">
        <v>1630</v>
      </c>
      <c r="F24" s="6">
        <v>1640</v>
      </c>
      <c r="G24" s="6">
        <v>1650</v>
      </c>
      <c r="H24" s="6">
        <v>1660</v>
      </c>
      <c r="I24" s="6">
        <v>1670</v>
      </c>
      <c r="J24" s="6">
        <v>1680</v>
      </c>
      <c r="K24" s="6">
        <v>1690</v>
      </c>
      <c r="L24" s="6">
        <v>1700</v>
      </c>
      <c r="M24" s="6">
        <v>1710</v>
      </c>
      <c r="N24" s="6">
        <v>1720</v>
      </c>
      <c r="O24" s="6">
        <v>1730</v>
      </c>
      <c r="P24" s="6">
        <v>1740</v>
      </c>
      <c r="Q24" s="6">
        <v>1750</v>
      </c>
      <c r="R24" s="6">
        <v>1760</v>
      </c>
      <c r="S24" s="6">
        <v>1770</v>
      </c>
      <c r="T24" s="6">
        <v>1780</v>
      </c>
    </row>
    <row r="25" spans="1:20" x14ac:dyDescent="0.7">
      <c r="A25" s="4" t="s">
        <v>6</v>
      </c>
      <c r="B25" s="36">
        <v>1.15E-2</v>
      </c>
      <c r="C25" s="36">
        <v>1.1299999999999999E-2</v>
      </c>
      <c r="D25" s="36">
        <v>1.1599999999999999E-2</v>
      </c>
      <c r="E25" s="38">
        <f>0.0115</f>
        <v>1.15E-2</v>
      </c>
      <c r="F25" s="36">
        <v>1.14E-2</v>
      </c>
      <c r="G25" s="36">
        <v>1.15E-2</v>
      </c>
      <c r="H25" s="36">
        <v>1.14E-2</v>
      </c>
      <c r="I25" s="36">
        <v>1.1599999999999999E-2</v>
      </c>
      <c r="J25" s="36">
        <v>1.14E-2</v>
      </c>
      <c r="K25" s="8">
        <v>1.15E-2</v>
      </c>
      <c r="L25" s="36">
        <v>1.15E-2</v>
      </c>
      <c r="M25" s="36">
        <v>1.14E-2</v>
      </c>
      <c r="N25" s="36">
        <v>1.14E-2</v>
      </c>
      <c r="O25" s="36">
        <v>1.1599999999999999E-2</v>
      </c>
      <c r="P25" s="36">
        <v>1.15E-2</v>
      </c>
      <c r="Q25" s="36">
        <v>1.14E-2</v>
      </c>
      <c r="R25" s="36">
        <v>1.15E-2</v>
      </c>
      <c r="S25" s="36">
        <v>1.1299999999999999E-2</v>
      </c>
      <c r="T25" s="36">
        <v>1.15E-2</v>
      </c>
    </row>
    <row r="26" spans="1:20" x14ac:dyDescent="0.7">
      <c r="A26" s="47"/>
      <c r="B26" s="27">
        <v>1790</v>
      </c>
      <c r="C26" s="27">
        <v>1800</v>
      </c>
      <c r="D26" s="27">
        <v>1810</v>
      </c>
      <c r="E26" s="27">
        <v>1820</v>
      </c>
      <c r="F26" s="27">
        <v>1830</v>
      </c>
      <c r="G26" s="27">
        <v>1840</v>
      </c>
      <c r="H26" s="27">
        <v>1850</v>
      </c>
      <c r="I26" s="27">
        <v>1860</v>
      </c>
      <c r="J26" s="27">
        <v>1870</v>
      </c>
      <c r="K26" s="27">
        <v>1880</v>
      </c>
      <c r="L26" s="27">
        <v>1890</v>
      </c>
      <c r="M26" s="27">
        <v>1900</v>
      </c>
      <c r="N26" s="27">
        <v>1910</v>
      </c>
      <c r="O26" s="27">
        <v>1920</v>
      </c>
      <c r="P26" s="27">
        <v>1930</v>
      </c>
      <c r="Q26" s="27">
        <v>1940</v>
      </c>
      <c r="R26" s="27">
        <v>1950</v>
      </c>
      <c r="S26" s="27">
        <v>1960</v>
      </c>
      <c r="T26" s="27">
        <v>1961</v>
      </c>
    </row>
    <row r="27" spans="1:20" x14ac:dyDescent="0.7">
      <c r="A27" s="49" t="s">
        <v>6</v>
      </c>
      <c r="B27" s="39">
        <v>1.14E-2</v>
      </c>
      <c r="C27" s="39">
        <v>1.15E-2</v>
      </c>
      <c r="D27" s="39">
        <v>1.1599999999999999E-2</v>
      </c>
      <c r="E27" s="39">
        <v>1.1599999999999999E-2</v>
      </c>
      <c r="F27" s="39">
        <v>1.14E-2</v>
      </c>
      <c r="G27" s="39">
        <v>1.14E-2</v>
      </c>
      <c r="H27" s="39">
        <v>1.14E-2</v>
      </c>
      <c r="I27" s="39">
        <v>1.14E-2</v>
      </c>
      <c r="J27" s="39">
        <v>1.15E-2</v>
      </c>
      <c r="K27" s="39">
        <v>1.15E-2</v>
      </c>
      <c r="L27" s="39">
        <v>1.1299999999999999E-2</v>
      </c>
      <c r="M27" s="39">
        <v>1.1599999999999999E-2</v>
      </c>
      <c r="N27" s="39">
        <v>1.1599999999999999E-2</v>
      </c>
      <c r="O27" s="39">
        <v>1.15E-2</v>
      </c>
      <c r="P27" s="39">
        <v>1.12E-2</v>
      </c>
      <c r="Q27" s="39">
        <v>1.14E-2</v>
      </c>
      <c r="R27" s="39">
        <v>1.1599999999999999E-2</v>
      </c>
      <c r="S27" s="39">
        <v>1.15E-2</v>
      </c>
      <c r="T27" s="39">
        <v>1.14E-2</v>
      </c>
    </row>
    <row r="28" spans="1:20" x14ac:dyDescent="0.7">
      <c r="A28" s="27"/>
      <c r="B28" s="27">
        <v>1965</v>
      </c>
      <c r="C28" s="27">
        <v>1970</v>
      </c>
      <c r="D28" s="27">
        <v>1984</v>
      </c>
      <c r="E28" s="27">
        <v>1985</v>
      </c>
      <c r="F28" s="27">
        <v>1986</v>
      </c>
      <c r="G28" s="27">
        <v>1987</v>
      </c>
      <c r="H28" s="27">
        <v>1988</v>
      </c>
      <c r="I28" s="27">
        <v>1989</v>
      </c>
      <c r="J28" s="27">
        <v>1990</v>
      </c>
      <c r="K28" s="27">
        <v>1991</v>
      </c>
      <c r="L28" s="27">
        <v>1992</v>
      </c>
      <c r="M28" s="27">
        <v>1993</v>
      </c>
      <c r="N28" s="27">
        <v>1994</v>
      </c>
      <c r="O28" s="27">
        <v>1995</v>
      </c>
      <c r="P28" s="27">
        <v>1996</v>
      </c>
      <c r="Q28" s="27">
        <v>1997</v>
      </c>
      <c r="R28" s="27">
        <v>1998</v>
      </c>
      <c r="S28" s="27">
        <v>1999</v>
      </c>
      <c r="T28" s="27">
        <v>2000</v>
      </c>
    </row>
    <row r="29" spans="1:20" x14ac:dyDescent="0.7">
      <c r="A29" s="49" t="s">
        <v>6</v>
      </c>
      <c r="B29" s="39">
        <v>1.1299999999999999E-2</v>
      </c>
      <c r="C29" s="39">
        <v>1.15E-2</v>
      </c>
      <c r="D29" s="39">
        <v>1.15E-2</v>
      </c>
      <c r="E29" s="39">
        <v>1.1599999999999999E-2</v>
      </c>
      <c r="F29" s="39">
        <v>1.1599999999999999E-2</v>
      </c>
      <c r="G29" s="40">
        <f>0.0113</f>
        <v>1.1299999999999999E-2</v>
      </c>
      <c r="H29" s="39">
        <v>1.15E-2</v>
      </c>
      <c r="I29" s="39">
        <v>1.1599999999999999E-2</v>
      </c>
      <c r="J29" s="39">
        <v>1.14E-2</v>
      </c>
      <c r="K29" s="39">
        <v>1.1299999999999999E-2</v>
      </c>
      <c r="L29" s="39">
        <v>1.14E-2</v>
      </c>
      <c r="M29" s="39">
        <v>1.14E-2</v>
      </c>
      <c r="N29" s="39">
        <v>1.1599999999999999E-2</v>
      </c>
      <c r="O29" s="39">
        <v>1.15E-2</v>
      </c>
      <c r="P29" s="39">
        <v>1.1299999999999999E-2</v>
      </c>
      <c r="Q29" s="39">
        <v>1.14E-2</v>
      </c>
      <c r="R29" s="39">
        <v>1.14E-2</v>
      </c>
      <c r="S29" s="39">
        <v>1.1299999999999999E-2</v>
      </c>
      <c r="T29" s="39">
        <v>1.1599999999999999E-2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k값</vt:lpstr>
      <vt:lpstr>n121k60</vt:lpstr>
      <vt:lpstr>bath_size</vt:lpstr>
      <vt:lpstr>learning_rate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csdl</dc:creator>
  <cp:lastModifiedBy>csdl</cp:lastModifiedBy>
  <dcterms:created xsi:type="dcterms:W3CDTF">2022-11-09T04:50:05Z</dcterms:created>
  <dcterms:modified xsi:type="dcterms:W3CDTF">2022-11-11T14:36:31Z</dcterms:modified>
</cp:coreProperties>
</file>