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24226"/>
  <mc:AlternateContent xmlns:mc="http://schemas.openxmlformats.org/markup-compatibility/2006">
    <mc:Choice Requires="x15">
      <x15ac:absPath xmlns:x15ac="http://schemas.microsoft.com/office/spreadsheetml/2010/11/ac" url="F:\kimhuong\Phòng kỹ thuật\COA\mã hóa\"/>
    </mc:Choice>
  </mc:AlternateContent>
  <xr:revisionPtr revIDLastSave="0" documentId="13_ncr:1_{FF09F04A-FA00-4E42-AD93-F359F360BAA2}" xr6:coauthVersionLast="36" xr6:coauthVersionMax="36" xr10:uidLastSave="{00000000-0000-0000-0000-000000000000}"/>
  <bookViews>
    <workbookView xWindow="240" yWindow="79935" windowWidth="15600" windowHeight="1200" tabRatio="601" activeTab="1" xr2:uid="{00000000-000D-0000-FFFF-FFFF00000000}"/>
  </bookViews>
  <sheets>
    <sheet name="MH NCC" sheetId="42" r:id="rId1"/>
    <sheet name="MH" sheetId="10" r:id="rId2"/>
    <sheet name="kế hoạch nhập hàng pigment" sheetId="24" state="hidden" r:id="rId3"/>
  </sheets>
  <definedNames>
    <definedName name="_xlnm._FilterDatabase" localSheetId="2" hidden="1">'kế hoạch nhập hàng pigment'!$A$9:$AH$55</definedName>
    <definedName name="_xlnm._FilterDatabase" localSheetId="1" hidden="1">MH!$A$1:$N$930</definedName>
    <definedName name="_xlnm._FilterDatabase" localSheetId="0" hidden="1">'MH NCC'!$A$1:$B$152</definedName>
  </definedNames>
  <calcPr calcId="179021"/>
</workbook>
</file>

<file path=xl/calcChain.xml><?xml version="1.0" encoding="utf-8"?>
<calcChain xmlns="http://schemas.openxmlformats.org/spreadsheetml/2006/main">
  <c r="M587" i="10" l="1"/>
  <c r="M639" i="10" l="1"/>
  <c r="M638" i="10" l="1"/>
  <c r="M634" i="10" l="1"/>
  <c r="M635" i="10"/>
  <c r="M636" i="10"/>
  <c r="M637" i="10"/>
  <c r="M612" i="10" l="1"/>
  <c r="M613" i="10"/>
  <c r="M614" i="10"/>
  <c r="M615" i="10"/>
  <c r="M616" i="10"/>
  <c r="M617" i="10"/>
  <c r="M618" i="10"/>
  <c r="M619" i="10"/>
  <c r="M620" i="10"/>
  <c r="M621" i="10"/>
  <c r="M622" i="10"/>
  <c r="M623" i="10"/>
  <c r="M624" i="10"/>
  <c r="M625" i="10"/>
  <c r="M626" i="10"/>
  <c r="M627" i="10"/>
  <c r="M628" i="10"/>
  <c r="M629" i="10"/>
  <c r="M630" i="10"/>
  <c r="M631" i="10"/>
  <c r="M632" i="10"/>
  <c r="M633" i="10"/>
  <c r="M139" i="10" l="1"/>
  <c r="M138" i="10"/>
  <c r="M137" i="10"/>
  <c r="M32" i="10" l="1"/>
  <c r="M604" i="10" l="1"/>
  <c r="M609" i="10" l="1"/>
  <c r="M610" i="10"/>
  <c r="M611" i="10"/>
  <c r="M607" i="10"/>
  <c r="M608" i="10"/>
  <c r="M601" i="10"/>
  <c r="M602" i="10"/>
  <c r="M603" i="10"/>
  <c r="M605" i="10"/>
  <c r="M606" i="10"/>
  <c r="M600" i="10" l="1"/>
  <c r="M141" i="10" l="1"/>
  <c r="M511" i="10" l="1"/>
  <c r="M232" i="10" l="1"/>
  <c r="M755" i="10" l="1"/>
  <c r="M756" i="10"/>
  <c r="M757" i="10"/>
  <c r="M782" i="10"/>
  <c r="M823" i="10"/>
  <c r="M824" i="10"/>
  <c r="M825" i="10"/>
  <c r="M826" i="10"/>
  <c r="M919" i="10"/>
  <c r="M918" i="10"/>
  <c r="M917" i="10"/>
  <c r="M916" i="10"/>
  <c r="M915" i="10"/>
  <c r="M914" i="10"/>
  <c r="M913" i="10"/>
  <c r="M912" i="10"/>
  <c r="M911" i="10"/>
  <c r="M910" i="10"/>
  <c r="M909" i="10"/>
  <c r="M908" i="10"/>
  <c r="M691" i="10" l="1"/>
  <c r="M690" i="10"/>
  <c r="M599" i="10"/>
  <c r="M706" i="10" l="1"/>
  <c r="M907" i="10" l="1"/>
  <c r="M906" i="10"/>
  <c r="M905" i="10"/>
  <c r="M904" i="10"/>
  <c r="M903" i="10"/>
  <c r="M902" i="10"/>
  <c r="M901" i="10"/>
  <c r="M900" i="10"/>
  <c r="M899" i="10"/>
  <c r="M898" i="10"/>
  <c r="M897" i="10"/>
  <c r="M896" i="10"/>
  <c r="M895" i="10"/>
  <c r="M894" i="10"/>
  <c r="M893" i="10"/>
  <c r="M892" i="10"/>
  <c r="M891" i="10"/>
  <c r="M890" i="10"/>
  <c r="M889" i="10"/>
  <c r="M888" i="10"/>
  <c r="M887" i="10"/>
  <c r="M886" i="10"/>
  <c r="M885" i="10"/>
  <c r="M884" i="10"/>
  <c r="M883" i="10"/>
  <c r="M882" i="10"/>
  <c r="M881" i="10"/>
  <c r="M880" i="10"/>
  <c r="M879" i="10"/>
  <c r="M878" i="10"/>
  <c r="M877" i="10"/>
  <c r="M876" i="10"/>
  <c r="M875" i="10"/>
  <c r="M874" i="10"/>
  <c r="M873" i="10"/>
  <c r="M872" i="10"/>
  <c r="M871" i="10"/>
  <c r="M870" i="10"/>
  <c r="M869" i="10"/>
  <c r="M868" i="10"/>
  <c r="M867" i="10"/>
  <c r="M866" i="10"/>
  <c r="M865" i="10"/>
  <c r="M864" i="10"/>
  <c r="M863" i="10"/>
  <c r="M862" i="10"/>
  <c r="M861" i="10"/>
  <c r="M860" i="10"/>
  <c r="M859" i="10"/>
  <c r="M858" i="10"/>
  <c r="M857" i="10"/>
  <c r="M856" i="10"/>
  <c r="M855" i="10"/>
  <c r="M854" i="10"/>
  <c r="M853" i="10"/>
  <c r="M852" i="10"/>
  <c r="M851" i="10"/>
  <c r="M850" i="10"/>
  <c r="M849" i="10"/>
  <c r="M848" i="10"/>
  <c r="M847" i="10"/>
  <c r="M846" i="10"/>
  <c r="M845" i="10"/>
  <c r="M844" i="10"/>
  <c r="M843" i="10"/>
  <c r="M842" i="10"/>
  <c r="M841" i="10"/>
  <c r="M840" i="10"/>
  <c r="M839" i="10"/>
  <c r="M838" i="10"/>
  <c r="M837" i="10"/>
  <c r="M836" i="10"/>
  <c r="M835" i="10"/>
  <c r="M834" i="10"/>
  <c r="M833" i="10"/>
  <c r="M832" i="10"/>
  <c r="M831" i="10"/>
  <c r="M830" i="10"/>
  <c r="M829" i="10"/>
  <c r="M828" i="10"/>
  <c r="M827" i="10"/>
  <c r="M822" i="10"/>
  <c r="M821" i="10"/>
  <c r="M820" i="10"/>
  <c r="M819" i="10"/>
  <c r="M818" i="10"/>
  <c r="M817" i="10"/>
  <c r="M816" i="10"/>
  <c r="M815" i="10"/>
  <c r="M814" i="10"/>
  <c r="M813" i="10"/>
  <c r="M812" i="10"/>
  <c r="M811" i="10"/>
  <c r="M810" i="10"/>
  <c r="M809" i="10"/>
  <c r="M808" i="10"/>
  <c r="M807" i="10"/>
  <c r="M806" i="10"/>
  <c r="M805" i="10"/>
  <c r="M804" i="10"/>
  <c r="M803" i="10"/>
  <c r="M802" i="10"/>
  <c r="M801" i="10"/>
  <c r="M800" i="10"/>
  <c r="M799" i="10"/>
  <c r="M798" i="10"/>
  <c r="M797" i="10"/>
  <c r="M796" i="10"/>
  <c r="M795" i="10"/>
  <c r="M794" i="10"/>
  <c r="M793" i="10"/>
  <c r="M792" i="10"/>
  <c r="M791" i="10"/>
  <c r="M790" i="10"/>
  <c r="M789" i="10"/>
  <c r="M788" i="10"/>
  <c r="M787" i="10"/>
  <c r="M786" i="10"/>
  <c r="M785" i="10"/>
  <c r="M784" i="10"/>
  <c r="M783" i="10"/>
  <c r="M781" i="10"/>
  <c r="M780" i="10"/>
  <c r="M779" i="10"/>
  <c r="M778" i="10"/>
  <c r="M777" i="10"/>
  <c r="M776" i="10"/>
  <c r="M775" i="10"/>
  <c r="M774" i="10"/>
  <c r="M773" i="10"/>
  <c r="M772" i="10"/>
  <c r="M771" i="10"/>
  <c r="M770" i="10"/>
  <c r="M769" i="10"/>
  <c r="M768" i="10"/>
  <c r="M767" i="10"/>
  <c r="M766" i="10"/>
  <c r="M765" i="10"/>
  <c r="M764" i="10"/>
  <c r="M763" i="10"/>
  <c r="M762" i="10"/>
  <c r="M761" i="10"/>
  <c r="M760" i="10"/>
  <c r="M759" i="10"/>
  <c r="M758" i="10"/>
  <c r="M754" i="10"/>
  <c r="M753" i="10"/>
  <c r="M752" i="10"/>
  <c r="M751" i="10"/>
  <c r="M750" i="10"/>
  <c r="M749" i="10"/>
  <c r="M748" i="10"/>
  <c r="M747" i="10"/>
  <c r="M746" i="10"/>
  <c r="M745" i="10"/>
  <c r="M744" i="10"/>
  <c r="M743" i="10"/>
  <c r="M742" i="10"/>
  <c r="M741" i="10"/>
  <c r="M740" i="10"/>
  <c r="M739" i="10"/>
  <c r="M738" i="10"/>
  <c r="M737" i="10"/>
  <c r="M736" i="10"/>
  <c r="M735" i="10"/>
  <c r="M734" i="10"/>
  <c r="M733" i="10"/>
  <c r="M732" i="10"/>
  <c r="M731" i="10"/>
  <c r="M730" i="10"/>
  <c r="M729" i="10"/>
  <c r="M728" i="10"/>
  <c r="M727" i="10"/>
  <c r="M726" i="10"/>
  <c r="M725" i="10"/>
  <c r="M724" i="10"/>
  <c r="M723" i="10"/>
  <c r="M722" i="10"/>
  <c r="M721" i="10"/>
  <c r="M720" i="10"/>
  <c r="M719" i="10"/>
  <c r="M718" i="10"/>
  <c r="M717" i="10"/>
  <c r="M716" i="10"/>
  <c r="M715" i="10"/>
  <c r="M714" i="10"/>
  <c r="M713" i="10"/>
  <c r="M712" i="10"/>
  <c r="M711" i="10"/>
  <c r="M710" i="10"/>
  <c r="M709" i="10"/>
  <c r="M708" i="10"/>
  <c r="M707" i="10"/>
  <c r="M705" i="10"/>
  <c r="M704" i="10"/>
  <c r="M703" i="10"/>
  <c r="M702" i="10"/>
  <c r="M701" i="10"/>
  <c r="M700" i="10"/>
  <c r="M699" i="10"/>
  <c r="M698" i="10"/>
  <c r="M697" i="10"/>
  <c r="M696" i="10"/>
  <c r="M695" i="10"/>
  <c r="M694" i="10"/>
  <c r="M693" i="10"/>
  <c r="M140" i="10"/>
  <c r="M692" i="10"/>
  <c r="M656" i="10"/>
  <c r="M597" i="10"/>
  <c r="M596" i="10"/>
  <c r="M595" i="10"/>
  <c r="M594" i="10"/>
  <c r="M593" i="10"/>
  <c r="M592" i="10"/>
  <c r="M591" i="10"/>
  <c r="M590" i="10"/>
  <c r="M589" i="10"/>
  <c r="M588" i="10"/>
  <c r="M586" i="10"/>
  <c r="M585" i="10"/>
  <c r="M584" i="10"/>
  <c r="M583" i="10"/>
  <c r="M582" i="10"/>
  <c r="M581" i="10"/>
  <c r="M580" i="10"/>
  <c r="M579" i="10"/>
  <c r="M578" i="10"/>
  <c r="M577" i="10"/>
  <c r="M576" i="10"/>
  <c r="M575" i="10"/>
  <c r="M574" i="10"/>
  <c r="M573" i="10"/>
  <c r="M572" i="10"/>
  <c r="M571" i="10"/>
  <c r="M570" i="10"/>
  <c r="M569" i="10"/>
  <c r="M568" i="10"/>
  <c r="M567" i="10"/>
  <c r="M566" i="10"/>
  <c r="M565" i="10"/>
  <c r="M564" i="10"/>
  <c r="M563" i="10"/>
  <c r="M562" i="10"/>
  <c r="M561" i="10"/>
  <c r="M560" i="10"/>
  <c r="M559" i="10"/>
  <c r="M558" i="10"/>
  <c r="M557" i="10"/>
  <c r="M556" i="10"/>
  <c r="M555" i="10"/>
  <c r="M554" i="10"/>
  <c r="M553" i="10"/>
  <c r="M552" i="10"/>
  <c r="M551" i="10"/>
  <c r="M550" i="10"/>
  <c r="M549" i="10"/>
  <c r="M548" i="10"/>
  <c r="M547" i="10"/>
  <c r="M546" i="10"/>
  <c r="M545" i="10"/>
  <c r="M544" i="10"/>
  <c r="M543" i="10"/>
  <c r="M542" i="10"/>
  <c r="M541" i="10"/>
  <c r="M540" i="10"/>
  <c r="M539" i="10"/>
  <c r="M538" i="10"/>
  <c r="M537" i="10"/>
  <c r="M536" i="10"/>
  <c r="M535" i="10"/>
  <c r="M534" i="10"/>
  <c r="M533" i="10"/>
  <c r="M532" i="10"/>
  <c r="M531" i="10"/>
  <c r="M530" i="10"/>
  <c r="M529" i="10"/>
  <c r="M528" i="10"/>
  <c r="M527" i="10"/>
  <c r="M526" i="10"/>
  <c r="M525" i="10"/>
  <c r="M524" i="10"/>
  <c r="M523" i="10"/>
  <c r="M522" i="10"/>
  <c r="M521" i="10"/>
  <c r="M520" i="10"/>
  <c r="M519" i="10"/>
  <c r="M518" i="10"/>
  <c r="M517" i="10"/>
  <c r="M516" i="10"/>
  <c r="M515" i="10"/>
  <c r="M514" i="10"/>
  <c r="M513" i="10"/>
  <c r="M512" i="10"/>
  <c r="M510" i="10"/>
  <c r="M509" i="10"/>
  <c r="M508" i="10"/>
  <c r="M507" i="10"/>
  <c r="M506" i="10"/>
  <c r="M505" i="10"/>
  <c r="M504" i="10"/>
  <c r="M503" i="10"/>
  <c r="M502" i="10"/>
  <c r="M501" i="10"/>
  <c r="M500" i="10"/>
  <c r="M499" i="10"/>
  <c r="M498" i="10"/>
  <c r="M497" i="10"/>
  <c r="M496" i="10"/>
  <c r="M495" i="10"/>
  <c r="M494" i="10"/>
  <c r="M493" i="10"/>
  <c r="M492" i="10"/>
  <c r="M491" i="10"/>
  <c r="M490" i="10"/>
  <c r="M489" i="10"/>
  <c r="M488" i="10"/>
  <c r="M487" i="10"/>
  <c r="M486" i="10"/>
  <c r="M485" i="10"/>
  <c r="M484" i="10"/>
  <c r="M483" i="10"/>
  <c r="M482" i="10"/>
  <c r="M481" i="10"/>
  <c r="M480" i="10"/>
  <c r="M479" i="10"/>
  <c r="M478" i="10"/>
  <c r="M477" i="10"/>
  <c r="M476" i="10"/>
  <c r="M475" i="10"/>
  <c r="M474" i="10"/>
  <c r="M473" i="10"/>
  <c r="M472" i="10"/>
  <c r="M471" i="10"/>
  <c r="M470" i="10"/>
  <c r="M469" i="10"/>
  <c r="M468" i="10"/>
  <c r="M467" i="10"/>
  <c r="M466" i="10"/>
  <c r="M465" i="10"/>
  <c r="M464" i="10"/>
  <c r="M463" i="10"/>
  <c r="M462" i="10"/>
  <c r="M461" i="10"/>
  <c r="M460" i="10"/>
  <c r="M459" i="10"/>
  <c r="M458" i="10"/>
  <c r="M457" i="10"/>
  <c r="M456" i="10"/>
  <c r="M455" i="10"/>
  <c r="M454" i="10"/>
  <c r="M453" i="10"/>
  <c r="M452" i="10"/>
  <c r="M451" i="10"/>
  <c r="M450" i="10"/>
  <c r="M449" i="10"/>
  <c r="M448" i="10"/>
  <c r="M447" i="10"/>
  <c r="M446" i="10"/>
  <c r="M445" i="10"/>
  <c r="M444" i="10"/>
  <c r="M443" i="10"/>
  <c r="M442" i="10"/>
  <c r="M441" i="10"/>
  <c r="M440" i="10"/>
  <c r="M439" i="10"/>
  <c r="M438" i="10"/>
  <c r="M437" i="10"/>
  <c r="M436" i="10"/>
  <c r="M435" i="10"/>
  <c r="M434" i="10"/>
  <c r="M433" i="10"/>
  <c r="M432" i="10"/>
  <c r="M431" i="10"/>
  <c r="M430" i="10"/>
  <c r="M429" i="10"/>
  <c r="M428" i="10"/>
  <c r="M427" i="10"/>
  <c r="M426" i="10"/>
  <c r="M425" i="10"/>
  <c r="M424" i="10"/>
  <c r="M423" i="10"/>
  <c r="M422" i="10"/>
  <c r="M421" i="10"/>
  <c r="M420" i="10"/>
  <c r="M419" i="10"/>
  <c r="M418" i="10"/>
  <c r="M417" i="10"/>
  <c r="M416" i="10"/>
  <c r="M415" i="10"/>
  <c r="M414" i="10"/>
  <c r="M413" i="10"/>
  <c r="M412" i="10"/>
  <c r="M411" i="10"/>
  <c r="M410" i="10"/>
  <c r="M409" i="10"/>
  <c r="M408" i="10"/>
  <c r="M407" i="10"/>
  <c r="M406" i="10"/>
  <c r="M405" i="10"/>
  <c r="M404" i="10"/>
  <c r="M403" i="10"/>
  <c r="M402" i="10"/>
  <c r="M401" i="10"/>
  <c r="M400" i="10"/>
  <c r="M399" i="10"/>
  <c r="M398" i="10"/>
  <c r="M397" i="10"/>
  <c r="M396" i="10"/>
  <c r="M395" i="10"/>
  <c r="M394" i="10"/>
  <c r="M393" i="10"/>
  <c r="M392" i="10"/>
  <c r="M391" i="10"/>
  <c r="M390" i="10"/>
  <c r="M389" i="10"/>
  <c r="M388" i="10"/>
  <c r="M387" i="10"/>
  <c r="M386" i="10"/>
  <c r="M385" i="10"/>
  <c r="M384" i="10"/>
  <c r="M383" i="10"/>
  <c r="M382" i="10"/>
  <c r="M381" i="10"/>
  <c r="M380" i="10"/>
  <c r="M379" i="10"/>
  <c r="M378" i="10"/>
  <c r="M377" i="10"/>
  <c r="M376" i="10"/>
  <c r="M375" i="10"/>
  <c r="M374" i="10"/>
  <c r="M373" i="10"/>
  <c r="M372" i="10"/>
  <c r="M371" i="10"/>
  <c r="M370" i="10"/>
  <c r="M369" i="10"/>
  <c r="M368" i="10"/>
  <c r="M367" i="10"/>
  <c r="M366" i="10"/>
  <c r="M365" i="10"/>
  <c r="M364" i="10"/>
  <c r="M363" i="10"/>
  <c r="M362" i="10"/>
  <c r="M361" i="10"/>
  <c r="M360" i="10"/>
  <c r="M359" i="10"/>
  <c r="M358" i="10"/>
  <c r="M357" i="10"/>
  <c r="M356" i="10"/>
  <c r="M355" i="10"/>
  <c r="M354" i="10"/>
  <c r="M353" i="10"/>
  <c r="M352" i="10"/>
  <c r="M351" i="10"/>
  <c r="M350" i="10"/>
  <c r="M349" i="10"/>
  <c r="M348" i="10"/>
  <c r="M347" i="10"/>
  <c r="M346" i="10"/>
  <c r="M345" i="10"/>
  <c r="M344" i="10"/>
  <c r="M343" i="10"/>
  <c r="M342" i="10"/>
  <c r="M341" i="10"/>
  <c r="M340" i="10"/>
  <c r="M339" i="10"/>
  <c r="M338" i="10"/>
  <c r="M337" i="10"/>
  <c r="M336" i="10"/>
  <c r="M335" i="10"/>
  <c r="M334" i="10"/>
  <c r="M333" i="10"/>
  <c r="M332" i="10"/>
  <c r="M331" i="10"/>
  <c r="M330" i="10"/>
  <c r="M329" i="10"/>
  <c r="M328" i="10"/>
  <c r="M327" i="10"/>
  <c r="M326" i="10"/>
  <c r="M325" i="10"/>
  <c r="M324" i="10"/>
  <c r="M323" i="10"/>
  <c r="M322" i="10"/>
  <c r="M321" i="10"/>
  <c r="M320" i="10"/>
  <c r="M319" i="10"/>
  <c r="M318" i="10"/>
  <c r="M317" i="10"/>
  <c r="M316" i="10"/>
  <c r="M315" i="10"/>
  <c r="M314" i="10"/>
  <c r="M313" i="10"/>
  <c r="M312" i="10"/>
  <c r="M311" i="10"/>
  <c r="M310" i="10"/>
  <c r="M309" i="10"/>
  <c r="M308" i="10"/>
  <c r="M307" i="10"/>
  <c r="M306" i="10"/>
  <c r="M305" i="10"/>
  <c r="M304" i="10"/>
  <c r="M303" i="10"/>
  <c r="M302" i="10"/>
  <c r="M301" i="10"/>
  <c r="M300" i="10"/>
  <c r="M299" i="10"/>
  <c r="M298" i="10"/>
  <c r="M297" i="10"/>
  <c r="M296" i="10"/>
  <c r="M295" i="10"/>
  <c r="M294" i="10"/>
  <c r="M293" i="10"/>
  <c r="M292" i="10"/>
  <c r="M291" i="10"/>
  <c r="M290" i="10"/>
  <c r="M289" i="10"/>
  <c r="M288" i="10"/>
  <c r="M287" i="10"/>
  <c r="M286" i="10"/>
  <c r="M285" i="10"/>
  <c r="M284" i="10"/>
  <c r="M283" i="10"/>
  <c r="M282" i="10"/>
  <c r="M281" i="10"/>
  <c r="M280" i="10"/>
  <c r="M279" i="10"/>
  <c r="M278" i="10"/>
  <c r="M277" i="10"/>
  <c r="M276" i="10"/>
  <c r="M275" i="10"/>
  <c r="M274" i="10"/>
  <c r="M273" i="10"/>
  <c r="M272" i="10"/>
  <c r="M271" i="10"/>
  <c r="M270" i="10"/>
  <c r="M269" i="10"/>
  <c r="M268" i="10"/>
  <c r="M267" i="10"/>
  <c r="M266" i="10"/>
  <c r="M265" i="10"/>
  <c r="M264" i="10"/>
  <c r="M263" i="10"/>
  <c r="M262" i="10"/>
  <c r="M261" i="10"/>
  <c r="M260" i="10"/>
  <c r="M259" i="10"/>
  <c r="M258" i="10"/>
  <c r="M257" i="10"/>
  <c r="M256" i="10"/>
  <c r="M255" i="10"/>
  <c r="M254" i="10"/>
  <c r="M253" i="10"/>
  <c r="M252" i="10"/>
  <c r="M251" i="10"/>
  <c r="M250" i="10"/>
  <c r="M249" i="10"/>
  <c r="M248" i="10"/>
  <c r="M247" i="10"/>
  <c r="M246" i="10"/>
  <c r="M245" i="10"/>
  <c r="M244" i="10"/>
  <c r="M243" i="10"/>
  <c r="M242" i="10"/>
  <c r="M241" i="10"/>
  <c r="M240" i="10"/>
  <c r="M239" i="10"/>
  <c r="M238" i="10"/>
  <c r="M237" i="10"/>
  <c r="M236" i="10"/>
  <c r="M235" i="10"/>
  <c r="M234" i="10"/>
  <c r="M233" i="10"/>
  <c r="M231" i="10"/>
  <c r="M230" i="10"/>
  <c r="M229" i="10"/>
  <c r="M228" i="10"/>
  <c r="M227" i="10"/>
  <c r="M226" i="10"/>
  <c r="M225" i="10"/>
  <c r="M224" i="10"/>
  <c r="M223" i="10"/>
  <c r="M3" i="10"/>
  <c r="M4" i="10"/>
  <c r="M5" i="10"/>
  <c r="M6" i="10"/>
  <c r="M7" i="10"/>
  <c r="M8" i="10"/>
  <c r="M9" i="10"/>
  <c r="M10" i="10"/>
  <c r="M11" i="10"/>
  <c r="M12" i="10"/>
  <c r="M13" i="10"/>
  <c r="M14" i="10"/>
  <c r="M15" i="10"/>
  <c r="M16" i="10"/>
  <c r="M17" i="10"/>
  <c r="M18" i="10"/>
  <c r="M19" i="10"/>
  <c r="M20" i="10"/>
  <c r="M21" i="10"/>
  <c r="M22" i="10"/>
  <c r="M23" i="10"/>
  <c r="M24" i="10"/>
  <c r="M25" i="10"/>
  <c r="M26" i="10"/>
  <c r="M27" i="10"/>
  <c r="M28" i="10"/>
  <c r="M29" i="10"/>
  <c r="M30" i="10"/>
  <c r="M31" i="10"/>
  <c r="M33" i="10"/>
  <c r="M34" i="10"/>
  <c r="M35" i="10"/>
  <c r="M36" i="10"/>
  <c r="M37" i="10"/>
  <c r="M38" i="10"/>
  <c r="M39" i="10"/>
  <c r="M40" i="10"/>
  <c r="M41" i="10"/>
  <c r="M42" i="10"/>
  <c r="M43" i="10"/>
  <c r="M44" i="10"/>
  <c r="M45" i="10"/>
  <c r="M46" i="10"/>
  <c r="M47" i="10"/>
  <c r="M48" i="10"/>
  <c r="M49" i="10"/>
  <c r="M50" i="10"/>
  <c r="M51" i="10"/>
  <c r="M52" i="10"/>
  <c r="M53" i="10"/>
  <c r="M54" i="10"/>
  <c r="M55" i="10"/>
  <c r="M56" i="10"/>
  <c r="M57" i="10"/>
  <c r="M58" i="10"/>
  <c r="M59" i="10"/>
  <c r="M60" i="10"/>
  <c r="M61" i="10"/>
  <c r="M62" i="10"/>
  <c r="M63" i="10"/>
  <c r="M64" i="10"/>
  <c r="M65" i="10"/>
  <c r="M66" i="10"/>
  <c r="M67" i="10"/>
  <c r="M68" i="10"/>
  <c r="M69" i="10"/>
  <c r="M70" i="10"/>
  <c r="M71" i="10"/>
  <c r="M72" i="10"/>
  <c r="M73" i="10"/>
  <c r="M74" i="10"/>
  <c r="M75" i="10"/>
  <c r="M76" i="10"/>
  <c r="M77" i="10"/>
  <c r="M78" i="10"/>
  <c r="M79" i="10"/>
  <c r="M80" i="10"/>
  <c r="M81" i="10"/>
  <c r="M82" i="10"/>
  <c r="M83" i="10"/>
  <c r="M84" i="10"/>
  <c r="M85" i="10"/>
  <c r="M86" i="10"/>
  <c r="M87" i="10"/>
  <c r="M88" i="10"/>
  <c r="M89" i="10"/>
  <c r="M90" i="10"/>
  <c r="M91" i="10"/>
  <c r="M92" i="10"/>
  <c r="M93" i="10"/>
  <c r="M94" i="10"/>
  <c r="M95" i="10"/>
  <c r="M96" i="10"/>
  <c r="M97" i="10"/>
  <c r="M98" i="10"/>
  <c r="M99" i="10"/>
  <c r="M100" i="10"/>
  <c r="M101" i="10"/>
  <c r="M102" i="10"/>
  <c r="M103" i="10"/>
  <c r="M104" i="10"/>
  <c r="M105" i="10"/>
  <c r="M106" i="10"/>
  <c r="M107" i="10"/>
  <c r="M108" i="10"/>
  <c r="M109" i="10"/>
  <c r="M110" i="10"/>
  <c r="M111" i="10"/>
  <c r="M112" i="10"/>
  <c r="M113" i="10"/>
  <c r="M114" i="10"/>
  <c r="M115" i="10"/>
  <c r="M116" i="10"/>
  <c r="M117" i="10"/>
  <c r="M118" i="10"/>
  <c r="M119" i="10"/>
  <c r="M120" i="10"/>
  <c r="M121" i="10"/>
  <c r="M122" i="10"/>
  <c r="M123" i="10"/>
  <c r="M124" i="10"/>
  <c r="M125" i="10"/>
  <c r="M126" i="10"/>
  <c r="M127" i="10"/>
  <c r="M128" i="10"/>
  <c r="M129" i="10"/>
  <c r="M130" i="10"/>
  <c r="M131" i="10"/>
  <c r="M132" i="10"/>
  <c r="M133" i="10"/>
  <c r="M134" i="10"/>
  <c r="M135" i="10"/>
  <c r="M136" i="10"/>
  <c r="M142" i="10"/>
  <c r="M143" i="10"/>
  <c r="M144" i="10"/>
  <c r="M145" i="10"/>
  <c r="M146" i="10"/>
  <c r="M147" i="10"/>
  <c r="M148" i="10"/>
  <c r="M149" i="10"/>
  <c r="M150" i="10"/>
  <c r="M151" i="10"/>
  <c r="M152" i="10"/>
  <c r="M153" i="10"/>
  <c r="M154" i="10"/>
  <c r="M155" i="10"/>
  <c r="M156" i="10"/>
  <c r="M157" i="10"/>
  <c r="M158" i="10"/>
  <c r="M159" i="10"/>
  <c r="M160" i="10"/>
  <c r="M161" i="10"/>
  <c r="M162" i="10"/>
  <c r="M163" i="10"/>
  <c r="M164" i="10"/>
  <c r="M165" i="10"/>
  <c r="M166" i="10"/>
  <c r="M167" i="10"/>
  <c r="M168" i="10"/>
  <c r="M169" i="10"/>
  <c r="M170" i="10"/>
  <c r="M171" i="10"/>
  <c r="M172" i="10"/>
  <c r="M173" i="10"/>
  <c r="M174" i="10"/>
  <c r="M175" i="10"/>
  <c r="M176" i="10"/>
  <c r="M177" i="10"/>
  <c r="M178" i="10"/>
  <c r="M179" i="10"/>
  <c r="M180" i="10"/>
  <c r="M181" i="10"/>
  <c r="M182" i="10"/>
  <c r="M183" i="10"/>
  <c r="M184" i="10"/>
  <c r="M185" i="10"/>
  <c r="M186" i="10"/>
  <c r="M187" i="10"/>
  <c r="M188" i="10"/>
  <c r="M189" i="10"/>
  <c r="M190" i="10"/>
  <c r="M191" i="10"/>
  <c r="M192" i="10"/>
  <c r="M193" i="10"/>
  <c r="M194" i="10"/>
  <c r="M195" i="10"/>
  <c r="M196" i="10"/>
  <c r="M197" i="10"/>
  <c r="M198" i="10"/>
  <c r="M199" i="10"/>
  <c r="M200" i="10"/>
  <c r="M201" i="10"/>
  <c r="M202" i="10"/>
  <c r="M203" i="10"/>
  <c r="M204" i="10"/>
  <c r="M205" i="10"/>
  <c r="M206" i="10"/>
  <c r="M207" i="10"/>
  <c r="M208" i="10"/>
  <c r="M209" i="10"/>
  <c r="M210" i="10"/>
  <c r="M211" i="10"/>
  <c r="M212" i="10"/>
  <c r="M213" i="10"/>
  <c r="M214" i="10"/>
  <c r="M215" i="10"/>
  <c r="M216" i="10"/>
  <c r="M217" i="10"/>
  <c r="M218" i="10"/>
  <c r="M219" i="10"/>
  <c r="M220" i="10"/>
  <c r="M221" i="10"/>
  <c r="M222" i="10"/>
  <c r="M2" i="10"/>
  <c r="G15" i="24" l="1"/>
  <c r="G16" i="24"/>
  <c r="F26" i="24"/>
  <c r="G26" i="24"/>
  <c r="F27" i="24"/>
  <c r="G27" i="24"/>
  <c r="F28" i="24"/>
  <c r="G28" i="24"/>
  <c r="G29" i="24"/>
  <c r="F30" i="24"/>
  <c r="G30" i="24"/>
  <c r="F31" i="24"/>
  <c r="G31" i="24"/>
  <c r="F32" i="24"/>
  <c r="G32" i="24"/>
  <c r="F33" i="24"/>
  <c r="G33" i="24"/>
  <c r="F34" i="24"/>
  <c r="G34" i="24"/>
  <c r="F35" i="24"/>
  <c r="G35" i="24"/>
  <c r="G36" i="24"/>
  <c r="G37" i="24"/>
  <c r="F38" i="24"/>
  <c r="G38" i="24"/>
  <c r="F39" i="24"/>
  <c r="G39" i="24"/>
  <c r="G40" i="24"/>
  <c r="F41" i="24"/>
  <c r="G41" i="24"/>
  <c r="F42" i="24"/>
  <c r="G42" i="24"/>
  <c r="F43" i="24"/>
  <c r="G43" i="24"/>
  <c r="F44" i="24"/>
  <c r="G44" i="24"/>
  <c r="F45" i="24"/>
  <c r="G45" i="24"/>
  <c r="F46" i="24"/>
  <c r="G46" i="24"/>
  <c r="F47" i="24"/>
  <c r="G47" i="24"/>
  <c r="G48" i="24"/>
  <c r="F49" i="24"/>
  <c r="G49" i="24"/>
  <c r="F50" i="24"/>
  <c r="G50" i="24"/>
  <c r="G51" i="24"/>
  <c r="F52" i="24"/>
  <c r="G52" i="24"/>
  <c r="F53" i="24"/>
  <c r="G53" i="24"/>
  <c r="G54" i="24"/>
  <c r="F55" i="24"/>
  <c r="G55" i="24"/>
  <c r="Q11" i="24"/>
  <c r="Q12" i="24"/>
  <c r="Q13" i="24"/>
  <c r="Q14" i="24"/>
  <c r="Q17" i="24"/>
  <c r="Q19" i="24"/>
  <c r="Q20" i="24"/>
  <c r="Q21" i="24"/>
  <c r="Q22" i="24"/>
  <c r="Q23" i="24"/>
  <c r="P26" i="24"/>
  <c r="Q26" i="24"/>
  <c r="P27" i="24"/>
  <c r="Q27" i="24"/>
  <c r="P28" i="24"/>
  <c r="Q28" i="24"/>
  <c r="Q29" i="24"/>
  <c r="P30" i="24"/>
  <c r="Q30" i="24"/>
  <c r="P31" i="24"/>
  <c r="Q31" i="24"/>
  <c r="P32" i="24"/>
  <c r="Q32" i="24"/>
  <c r="P33" i="24"/>
  <c r="Q33" i="24"/>
  <c r="P34" i="24"/>
  <c r="Q34" i="24"/>
  <c r="P35" i="24"/>
  <c r="Q35" i="24"/>
  <c r="Q36" i="24"/>
  <c r="Q37" i="24"/>
  <c r="P38" i="24"/>
  <c r="Q38" i="24"/>
  <c r="P39" i="24"/>
  <c r="Q39" i="24"/>
  <c r="Q40" i="24"/>
  <c r="P41" i="24"/>
  <c r="Q41" i="24"/>
  <c r="P42" i="24"/>
  <c r="Q42" i="24"/>
  <c r="P43" i="24"/>
  <c r="Q43" i="24"/>
  <c r="P44" i="24"/>
  <c r="Q44" i="24"/>
  <c r="P45" i="24"/>
  <c r="Q45" i="24"/>
  <c r="P46" i="24"/>
  <c r="Q46" i="24"/>
  <c r="P47" i="24"/>
  <c r="Q47" i="24"/>
  <c r="Q48" i="24"/>
  <c r="P49" i="24"/>
  <c r="Q49" i="24"/>
  <c r="P50" i="24"/>
  <c r="Q50" i="24"/>
  <c r="Q51" i="24"/>
  <c r="P52" i="24"/>
  <c r="Q52" i="24"/>
  <c r="P53" i="24"/>
  <c r="Q53" i="24"/>
  <c r="P55" i="24"/>
  <c r="Q55" i="24"/>
  <c r="Q10" i="24"/>
  <c r="P10" i="24"/>
  <c r="G10" i="24"/>
  <c r="F10" i="24"/>
  <c r="P13" i="24" l="1"/>
  <c r="F13" i="24"/>
  <c r="F14" i="24"/>
  <c r="P14" i="24"/>
  <c r="P11" i="24"/>
  <c r="F11" i="24"/>
  <c r="F12" i="24"/>
  <c r="P12" i="24"/>
  <c r="X24" i="24" l="1"/>
  <c r="V24" i="24"/>
  <c r="W24" i="24" s="1"/>
  <c r="C24" i="24"/>
  <c r="X25" i="24"/>
  <c r="V25" i="24"/>
  <c r="W25" i="24" s="1"/>
  <c r="C25" i="24"/>
  <c r="X23" i="24"/>
  <c r="V23" i="24"/>
  <c r="W23" i="24" s="1"/>
  <c r="C23" i="24"/>
  <c r="X22" i="24"/>
  <c r="V22" i="24"/>
  <c r="W22" i="24" s="1"/>
  <c r="C22" i="24"/>
  <c r="X21" i="24"/>
  <c r="V21" i="24"/>
  <c r="W21" i="24" s="1"/>
  <c r="C21" i="24"/>
  <c r="X20" i="24"/>
  <c r="V20" i="24"/>
  <c r="W20" i="24" s="1"/>
  <c r="C20" i="24"/>
  <c r="X19" i="24"/>
  <c r="V19" i="24"/>
  <c r="W19" i="24" s="1"/>
  <c r="C19" i="24"/>
  <c r="X18" i="24"/>
  <c r="V18" i="24"/>
  <c r="W18" i="24" s="1"/>
  <c r="C18" i="24"/>
  <c r="X17" i="24"/>
  <c r="V17" i="24"/>
  <c r="W17" i="24" s="1"/>
  <c r="C17" i="24"/>
  <c r="P51" i="24" l="1"/>
  <c r="F51" i="24"/>
  <c r="F48" i="24"/>
  <c r="P48" i="24"/>
  <c r="P23" i="24" l="1"/>
  <c r="R23" i="24" s="1"/>
  <c r="F23" i="24"/>
  <c r="P19" i="24" l="1"/>
  <c r="R19" i="24" s="1"/>
  <c r="F19" i="24"/>
  <c r="F20" i="24"/>
  <c r="P20" i="24"/>
  <c r="R20" i="24" s="1"/>
  <c r="D19" i="24" l="1"/>
  <c r="D20" i="24"/>
  <c r="Y20" i="24" l="1"/>
  <c r="Z20" i="24" s="1"/>
  <c r="AA20" i="24" s="1"/>
  <c r="Y19" i="24"/>
  <c r="Z19" i="24" s="1"/>
  <c r="AA19" i="24" s="1"/>
  <c r="J19" i="24"/>
  <c r="H20" i="24"/>
  <c r="J20" i="24"/>
  <c r="I19" i="24"/>
  <c r="H19" i="24"/>
  <c r="K19" i="24"/>
  <c r="I20" i="24"/>
  <c r="K20" i="24"/>
  <c r="S19" i="24"/>
  <c r="S20" i="24"/>
  <c r="AB20" i="24" l="1"/>
  <c r="AG20" i="24" s="1"/>
  <c r="AB19" i="24"/>
  <c r="AG19" i="24" s="1"/>
  <c r="D17" i="24" l="1"/>
  <c r="P17" i="24" l="1"/>
  <c r="R17" i="24" s="1"/>
  <c r="F17" i="24"/>
  <c r="Y17" i="24" l="1"/>
  <c r="Z17" i="24" s="1"/>
  <c r="AA17" i="24" s="1"/>
  <c r="S17" i="24"/>
  <c r="AB17" i="24" l="1"/>
  <c r="AG17" i="24" s="1"/>
  <c r="H17" i="24"/>
  <c r="I17" i="24"/>
  <c r="J17" i="24"/>
  <c r="K17" i="24"/>
  <c r="Q18" i="24" l="1"/>
  <c r="Q25" i="24" l="1"/>
  <c r="Q24" i="24" l="1"/>
  <c r="F22" i="24" l="1"/>
  <c r="P22" i="24"/>
  <c r="R22" i="24" s="1"/>
  <c r="G17" i="24" l="1"/>
  <c r="D22" i="24" l="1"/>
  <c r="D23" i="24"/>
  <c r="F18" i="24" l="1"/>
  <c r="P18" i="24"/>
  <c r="R18" i="24" s="1"/>
  <c r="Y23" i="24"/>
  <c r="Z23" i="24" s="1"/>
  <c r="AA23" i="24" s="1"/>
  <c r="Y22" i="24" l="1"/>
  <c r="Z22" i="24" s="1"/>
  <c r="AB22" i="24" s="1"/>
  <c r="AG22" i="24" s="1"/>
  <c r="AB23" i="24"/>
  <c r="AG23" i="24" s="1"/>
  <c r="I22" i="24"/>
  <c r="H22" i="24"/>
  <c r="K22" i="24"/>
  <c r="I23" i="24"/>
  <c r="K23" i="24"/>
  <c r="J22" i="24"/>
  <c r="H23" i="24"/>
  <c r="J23" i="24"/>
  <c r="S23" i="24"/>
  <c r="S22" i="24"/>
  <c r="AA22" i="24" l="1"/>
  <c r="C54" i="24" l="1"/>
  <c r="V54" i="24"/>
  <c r="W54" i="24" s="1"/>
  <c r="X54" i="24"/>
  <c r="C55" i="24"/>
  <c r="D55" i="24"/>
  <c r="E55" i="24"/>
  <c r="H55" i="24"/>
  <c r="I55" i="24"/>
  <c r="J55" i="24"/>
  <c r="K55" i="24"/>
  <c r="L55" i="24"/>
  <c r="M55" i="24"/>
  <c r="N55" i="24"/>
  <c r="O55" i="24"/>
  <c r="S55" i="24"/>
  <c r="T55" i="24"/>
  <c r="V55" i="24"/>
  <c r="W55" i="24" s="1"/>
  <c r="X55" i="24"/>
  <c r="Y55" i="24"/>
  <c r="Z55" i="24" l="1"/>
  <c r="AB55" i="24" s="1"/>
  <c r="AG55" i="24" s="1"/>
  <c r="R55" i="24"/>
  <c r="U55" i="24"/>
  <c r="AA55" i="24"/>
  <c r="AD55" i="24" l="1"/>
  <c r="AE55" i="24"/>
  <c r="P21" i="24" l="1"/>
  <c r="R21" i="24" s="1"/>
  <c r="F21" i="24"/>
  <c r="P25" i="24" l="1"/>
  <c r="R25" i="24" s="1"/>
  <c r="F25" i="24"/>
  <c r="F24" i="24"/>
  <c r="P24" i="24"/>
  <c r="R24" i="24" s="1"/>
  <c r="F36" i="24" l="1"/>
  <c r="P36" i="24"/>
  <c r="F54" i="24" l="1"/>
  <c r="P54" i="24"/>
  <c r="Q54" i="24"/>
  <c r="R54" i="24" l="1"/>
  <c r="P37" i="24" l="1"/>
  <c r="F37" i="24"/>
  <c r="F16" i="24" l="1"/>
  <c r="P16" i="24"/>
  <c r="Q16" i="24"/>
  <c r="F40" i="24" l="1"/>
  <c r="P40" i="24"/>
  <c r="G13" i="24" l="1"/>
  <c r="G14" i="24"/>
  <c r="P29" i="24"/>
  <c r="F29" i="24"/>
  <c r="G21" i="24" l="1"/>
  <c r="X27" i="24" l="1"/>
  <c r="V27" i="24"/>
  <c r="W27" i="24" s="1"/>
  <c r="E27" i="24"/>
  <c r="C27" i="24"/>
  <c r="X49" i="24"/>
  <c r="V49" i="24"/>
  <c r="W49" i="24" s="1"/>
  <c r="C49" i="24"/>
  <c r="X37" i="24"/>
  <c r="V37" i="24"/>
  <c r="W37" i="24" s="1"/>
  <c r="C37" i="24"/>
  <c r="X29" i="24"/>
  <c r="V29" i="24"/>
  <c r="W29" i="24" s="1"/>
  <c r="C29" i="24"/>
  <c r="R27" i="24" l="1"/>
  <c r="R49" i="24"/>
  <c r="R37" i="24"/>
  <c r="R29" i="24"/>
  <c r="N49" i="24" l="1"/>
  <c r="L49" i="24"/>
  <c r="O49" i="24"/>
  <c r="M49" i="24"/>
  <c r="T49" i="24"/>
  <c r="M27" i="24"/>
  <c r="M54" i="24"/>
  <c r="T27" i="24"/>
  <c r="T54" i="24"/>
  <c r="N27" i="24"/>
  <c r="N54" i="24"/>
  <c r="L27" i="24"/>
  <c r="L54" i="24"/>
  <c r="O27" i="24"/>
  <c r="O54" i="24"/>
  <c r="T37" i="24"/>
  <c r="E54" i="24" l="1"/>
  <c r="G19" i="24"/>
  <c r="G25" i="24"/>
  <c r="G12" i="24"/>
  <c r="E49" i="24"/>
  <c r="G23" i="24" l="1"/>
  <c r="G20" i="24"/>
  <c r="G11" i="24"/>
  <c r="P15" i="24"/>
  <c r="Q15" i="24"/>
  <c r="F15" i="24"/>
  <c r="G24" i="24" l="1"/>
  <c r="G22" i="24"/>
  <c r="G18" i="24"/>
  <c r="X11" i="24" l="1"/>
  <c r="X12" i="24"/>
  <c r="X13" i="24"/>
  <c r="X14" i="24"/>
  <c r="X15" i="24"/>
  <c r="X16" i="24"/>
  <c r="X26" i="24"/>
  <c r="X28" i="24"/>
  <c r="X30" i="24"/>
  <c r="X31" i="24"/>
  <c r="X32" i="24"/>
  <c r="X33" i="24"/>
  <c r="X34" i="24"/>
  <c r="X35" i="24"/>
  <c r="X36" i="24"/>
  <c r="X38" i="24"/>
  <c r="X39" i="24"/>
  <c r="X40" i="24"/>
  <c r="X41" i="24"/>
  <c r="X42" i="24"/>
  <c r="X43" i="24"/>
  <c r="X44" i="24"/>
  <c r="X45" i="24"/>
  <c r="X46" i="24"/>
  <c r="X47" i="24"/>
  <c r="X48" i="24"/>
  <c r="X50" i="24"/>
  <c r="X51" i="24"/>
  <c r="X52" i="24"/>
  <c r="X53" i="24"/>
  <c r="X10" i="24"/>
  <c r="V11" i="24"/>
  <c r="W11" i="24" s="1"/>
  <c r="V12" i="24"/>
  <c r="W12" i="24" s="1"/>
  <c r="V13" i="24"/>
  <c r="W13" i="24" s="1"/>
  <c r="V14" i="24"/>
  <c r="W14" i="24" s="1"/>
  <c r="V15" i="24"/>
  <c r="W15" i="24" s="1"/>
  <c r="V16" i="24"/>
  <c r="W16" i="24" s="1"/>
  <c r="V26" i="24"/>
  <c r="W26" i="24" s="1"/>
  <c r="V28" i="24"/>
  <c r="W28" i="24" s="1"/>
  <c r="V30" i="24"/>
  <c r="W30" i="24" s="1"/>
  <c r="V31" i="24"/>
  <c r="W31" i="24" s="1"/>
  <c r="V32" i="24"/>
  <c r="W32" i="24" s="1"/>
  <c r="V33" i="24"/>
  <c r="W33" i="24" s="1"/>
  <c r="V34" i="24"/>
  <c r="W34" i="24" s="1"/>
  <c r="V35" i="24"/>
  <c r="W35" i="24" s="1"/>
  <c r="V36" i="24"/>
  <c r="W36" i="24" s="1"/>
  <c r="V38" i="24"/>
  <c r="W38" i="24" s="1"/>
  <c r="V39" i="24"/>
  <c r="W39" i="24" s="1"/>
  <c r="V40" i="24"/>
  <c r="W40" i="24" s="1"/>
  <c r="V41" i="24"/>
  <c r="W41" i="24" s="1"/>
  <c r="V42" i="24"/>
  <c r="W42" i="24" s="1"/>
  <c r="V43" i="24"/>
  <c r="W43" i="24" s="1"/>
  <c r="V44" i="24"/>
  <c r="W44" i="24" s="1"/>
  <c r="V45" i="24"/>
  <c r="W45" i="24" s="1"/>
  <c r="V46" i="24"/>
  <c r="W46" i="24" s="1"/>
  <c r="V47" i="24"/>
  <c r="W47" i="24" s="1"/>
  <c r="V48" i="24"/>
  <c r="W48" i="24" s="1"/>
  <c r="V50" i="24"/>
  <c r="W50" i="24" s="1"/>
  <c r="V51" i="24"/>
  <c r="W51" i="24" s="1"/>
  <c r="V52" i="24"/>
  <c r="W52" i="24" s="1"/>
  <c r="V53" i="24"/>
  <c r="W53" i="24" s="1"/>
  <c r="V10" i="24"/>
  <c r="D29" i="24" l="1"/>
  <c r="D37" i="24"/>
  <c r="D49" i="24"/>
  <c r="Y49" i="24" l="1"/>
  <c r="Z49" i="24" s="1"/>
  <c r="AA49" i="24" s="1"/>
  <c r="Y29" i="24"/>
  <c r="Z29" i="24" s="1"/>
  <c r="AA29" i="24" s="1"/>
  <c r="Y37" i="24"/>
  <c r="Z37" i="24" s="1"/>
  <c r="AB37" i="24" s="1"/>
  <c r="AG37" i="24" s="1"/>
  <c r="H49" i="24"/>
  <c r="I29" i="24"/>
  <c r="I37" i="24"/>
  <c r="K29" i="24"/>
  <c r="H29" i="24"/>
  <c r="K49" i="24"/>
  <c r="H37" i="24"/>
  <c r="K37" i="24"/>
  <c r="J49" i="24"/>
  <c r="J29" i="24"/>
  <c r="I49" i="24"/>
  <c r="S49" i="24"/>
  <c r="U49" i="24" s="1"/>
  <c r="J37" i="24"/>
  <c r="S37" i="24"/>
  <c r="U37" i="24" s="1"/>
  <c r="S29" i="24"/>
  <c r="AB49" i="24" l="1"/>
  <c r="AG49" i="24" s="1"/>
  <c r="AB29" i="24"/>
  <c r="AG29" i="24" s="1"/>
  <c r="AA37" i="24"/>
  <c r="AE49" i="24"/>
  <c r="AD49" i="24"/>
  <c r="AD37" i="24"/>
  <c r="AE37" i="24"/>
  <c r="D27" i="24" l="1"/>
  <c r="Y27" i="24" l="1"/>
  <c r="Z27" i="24" s="1"/>
  <c r="S27" i="24"/>
  <c r="U27" i="24" s="1"/>
  <c r="AE27" i="24" l="1"/>
  <c r="AA27" i="24"/>
  <c r="AB27" i="24"/>
  <c r="AG27" i="24" s="1"/>
  <c r="I27" i="24"/>
  <c r="K27" i="24"/>
  <c r="AD27" i="24"/>
  <c r="J27" i="24"/>
  <c r="H27" i="24"/>
  <c r="O25" i="24" l="1"/>
  <c r="L25" i="24"/>
  <c r="M25" i="24"/>
  <c r="N25" i="24"/>
  <c r="T25" i="24"/>
  <c r="E25" i="24" l="1"/>
  <c r="D11" i="24" l="1"/>
  <c r="D12" i="24"/>
  <c r="D13" i="24"/>
  <c r="D14" i="24"/>
  <c r="D21" i="24"/>
  <c r="D18" i="24"/>
  <c r="D10" i="24"/>
  <c r="N37" i="24"/>
  <c r="O37" i="24"/>
  <c r="M37" i="24"/>
  <c r="L37" i="24"/>
  <c r="D25" i="24" l="1"/>
  <c r="D16" i="24"/>
  <c r="D26" i="24"/>
  <c r="D53" i="24"/>
  <c r="D51" i="24"/>
  <c r="D50" i="24"/>
  <c r="D46" i="24"/>
  <c r="D44" i="24"/>
  <c r="D42" i="24"/>
  <c r="D40" i="24"/>
  <c r="D38" i="24"/>
  <c r="D35" i="24"/>
  <c r="D33" i="24"/>
  <c r="D31" i="24"/>
  <c r="D28" i="24"/>
  <c r="D24" i="24"/>
  <c r="D15" i="24"/>
  <c r="D54" i="24"/>
  <c r="D41" i="24"/>
  <c r="D52" i="24"/>
  <c r="D48" i="24"/>
  <c r="D47" i="24"/>
  <c r="D45" i="24"/>
  <c r="D43" i="24"/>
  <c r="D39" i="24"/>
  <c r="D36" i="24"/>
  <c r="D34" i="24"/>
  <c r="D32" i="24"/>
  <c r="D30" i="24"/>
  <c r="H44" i="24" l="1"/>
  <c r="K36" i="24"/>
  <c r="K44" i="24"/>
  <c r="H12" i="24"/>
  <c r="H32" i="24"/>
  <c r="I50" i="24"/>
  <c r="K12" i="24"/>
  <c r="K32" i="24"/>
  <c r="H51" i="24"/>
  <c r="H26" i="24"/>
  <c r="J11" i="24"/>
  <c r="J31" i="24"/>
  <c r="K47" i="24"/>
  <c r="K53" i="24"/>
  <c r="I24" i="24"/>
  <c r="H24" i="24"/>
  <c r="J18" i="24"/>
  <c r="J51" i="24"/>
  <c r="J26" i="24"/>
  <c r="K25" i="24"/>
  <c r="I13" i="24"/>
  <c r="I35" i="24"/>
  <c r="J44" i="24"/>
  <c r="I39" i="24"/>
  <c r="I43" i="24"/>
  <c r="I45" i="24"/>
  <c r="H13" i="24"/>
  <c r="H35" i="24"/>
  <c r="I51" i="24"/>
  <c r="I26" i="24"/>
  <c r="K13" i="24"/>
  <c r="K35" i="24"/>
  <c r="H52" i="24"/>
  <c r="H41" i="24"/>
  <c r="J12" i="24"/>
  <c r="J32" i="24"/>
  <c r="K50" i="24"/>
  <c r="I25" i="24"/>
  <c r="H25" i="24"/>
  <c r="J24" i="24"/>
  <c r="J52" i="24"/>
  <c r="J41" i="24"/>
  <c r="K21" i="24"/>
  <c r="H11" i="24"/>
  <c r="I14" i="24"/>
  <c r="I36" i="24"/>
  <c r="H39" i="24"/>
  <c r="H43" i="24"/>
  <c r="H45" i="24"/>
  <c r="K39" i="24"/>
  <c r="K43" i="24"/>
  <c r="K45" i="24"/>
  <c r="H14" i="24"/>
  <c r="H36" i="24"/>
  <c r="I52" i="24"/>
  <c r="I41" i="24"/>
  <c r="K14" i="24"/>
  <c r="H47" i="24"/>
  <c r="H53" i="24"/>
  <c r="J13" i="24"/>
  <c r="J35" i="24"/>
  <c r="K51" i="24"/>
  <c r="K26" i="24"/>
  <c r="I21" i="24"/>
  <c r="H21" i="24"/>
  <c r="J25" i="24"/>
  <c r="J47" i="24"/>
  <c r="J53" i="24"/>
  <c r="K18" i="24"/>
  <c r="I11" i="24"/>
  <c r="I31" i="24"/>
  <c r="J39" i="24"/>
  <c r="J43" i="24"/>
  <c r="J45" i="24"/>
  <c r="I44" i="24"/>
  <c r="H31" i="24"/>
  <c r="I47" i="24"/>
  <c r="I53" i="24"/>
  <c r="K11" i="24"/>
  <c r="K31" i="24"/>
  <c r="H50" i="24"/>
  <c r="J14" i="24"/>
  <c r="J36" i="24"/>
  <c r="K52" i="24"/>
  <c r="K41" i="24"/>
  <c r="I18" i="24"/>
  <c r="H18" i="24"/>
  <c r="J21" i="24"/>
  <c r="J50" i="24"/>
  <c r="K24" i="24"/>
  <c r="I12" i="24"/>
  <c r="I32" i="24"/>
  <c r="O29" i="24"/>
  <c r="N29" i="24"/>
  <c r="N19" i="24" l="1"/>
  <c r="O19" i="24"/>
  <c r="C16" i="24" l="1"/>
  <c r="C15" i="24"/>
  <c r="R16" i="24" l="1"/>
  <c r="Y16" i="24" l="1"/>
  <c r="Z16" i="24" s="1"/>
  <c r="S16" i="24"/>
  <c r="H16" i="24" l="1"/>
  <c r="J16" i="24"/>
  <c r="K16" i="24"/>
  <c r="I16" i="24"/>
  <c r="AA16" i="24"/>
  <c r="AB16" i="24"/>
  <c r="AG16" i="24" s="1"/>
  <c r="Y18" i="24" l="1"/>
  <c r="Z18" i="24" s="1"/>
  <c r="AA18" i="24" s="1"/>
  <c r="Y21" i="24"/>
  <c r="Z21" i="24" s="1"/>
  <c r="AB21" i="24" s="1"/>
  <c r="AG21" i="24" s="1"/>
  <c r="Y24" i="24"/>
  <c r="Z24" i="24" s="1"/>
  <c r="Y25" i="24"/>
  <c r="Z25" i="24" s="1"/>
  <c r="S25" i="24"/>
  <c r="U25" i="24" s="1"/>
  <c r="S24" i="24"/>
  <c r="S18" i="24"/>
  <c r="S21" i="24"/>
  <c r="AB18" i="24" l="1"/>
  <c r="AG18" i="24" s="1"/>
  <c r="AA21" i="24"/>
  <c r="AE25" i="24"/>
  <c r="AA24" i="24"/>
  <c r="AB24" i="24"/>
  <c r="AG24" i="24" s="1"/>
  <c r="AA25" i="24"/>
  <c r="AB25" i="24"/>
  <c r="AG25" i="24" s="1"/>
  <c r="AD25" i="24"/>
  <c r="C40" i="24" l="1"/>
  <c r="O40" i="24" l="1"/>
  <c r="N40" i="24"/>
  <c r="M40" i="24" l="1"/>
  <c r="T40" i="24"/>
  <c r="L40" i="24"/>
  <c r="R40" i="24" l="1"/>
  <c r="S40" i="24" l="1"/>
  <c r="U40" i="24" s="1"/>
  <c r="H40" i="24" l="1"/>
  <c r="K40" i="24"/>
  <c r="J40" i="24"/>
  <c r="I40" i="24"/>
  <c r="J46" i="24" l="1"/>
  <c r="K46" i="24"/>
  <c r="H46" i="24"/>
  <c r="I46" i="24"/>
  <c r="J48" i="24" l="1"/>
  <c r="I48" i="24"/>
  <c r="K48" i="24"/>
  <c r="H48" i="24"/>
  <c r="K33" i="24" l="1"/>
  <c r="J33" i="24"/>
  <c r="H33" i="24"/>
  <c r="I33" i="24"/>
  <c r="K34" i="24" l="1"/>
  <c r="I34" i="24"/>
  <c r="H34" i="24"/>
  <c r="J34" i="24"/>
  <c r="K42" i="24" l="1"/>
  <c r="H42" i="24"/>
  <c r="J42" i="24"/>
  <c r="I42" i="24"/>
  <c r="O17" i="24" l="1"/>
  <c r="N17" i="24"/>
  <c r="K30" i="24" l="1"/>
  <c r="H28" i="24"/>
  <c r="I28" i="24"/>
  <c r="J28" i="24"/>
  <c r="K28" i="24"/>
  <c r="J30" i="24"/>
  <c r="I30" i="24"/>
  <c r="H30" i="24"/>
  <c r="L44" i="24" l="1"/>
  <c r="H38" i="24" l="1"/>
  <c r="J38" i="24"/>
  <c r="I38" i="24"/>
  <c r="K38" i="24"/>
  <c r="E44" i="24"/>
  <c r="T44" i="24"/>
  <c r="N21" i="24" l="1"/>
  <c r="O21" i="24"/>
  <c r="N20" i="24" l="1"/>
  <c r="O20" i="24"/>
  <c r="J54" i="24" l="1"/>
  <c r="K54" i="24"/>
  <c r="I54" i="24"/>
  <c r="H54" i="24"/>
  <c r="N22" i="24" l="1"/>
  <c r="O22" i="24"/>
  <c r="R15" i="24"/>
  <c r="Y15" i="24" l="1"/>
  <c r="Z15" i="24" s="1"/>
  <c r="S15" i="24"/>
  <c r="I15" i="24" l="1"/>
  <c r="H15" i="24"/>
  <c r="K15" i="24"/>
  <c r="J15" i="24"/>
  <c r="AA15" i="24"/>
  <c r="AB15" i="24"/>
  <c r="AG15" i="24" s="1"/>
  <c r="O18" i="24" l="1"/>
  <c r="N24" i="24"/>
  <c r="O24" i="24"/>
  <c r="N23" i="24"/>
  <c r="O23" i="24"/>
  <c r="N18" i="24"/>
  <c r="C41" i="24" l="1"/>
  <c r="L39" i="24" l="1"/>
  <c r="T39" i="24" l="1"/>
  <c r="Y41" i="24" l="1"/>
  <c r="Z41" i="24" s="1"/>
  <c r="S41" i="24"/>
  <c r="AB41" i="24" l="1"/>
  <c r="AG41" i="24" s="1"/>
  <c r="AA41" i="24"/>
  <c r="R41" i="24" l="1"/>
  <c r="L29" i="24" l="1"/>
  <c r="L36" i="24"/>
  <c r="L32" i="24"/>
  <c r="L26" i="24"/>
  <c r="L51" i="24"/>
  <c r="L46" i="24"/>
  <c r="L42" i="24"/>
  <c r="L35" i="24"/>
  <c r="L31" i="24"/>
  <c r="L50" i="24"/>
  <c r="L45" i="24"/>
  <c r="L41" i="24"/>
  <c r="L34" i="24"/>
  <c r="L30" i="24"/>
  <c r="L53" i="24"/>
  <c r="L48" i="24"/>
  <c r="L38" i="24"/>
  <c r="L33" i="24"/>
  <c r="L28" i="24"/>
  <c r="L52" i="24"/>
  <c r="L47" i="24"/>
  <c r="L43" i="24"/>
  <c r="O34" i="24"/>
  <c r="N33" i="24"/>
  <c r="O30" i="24"/>
  <c r="N28" i="24"/>
  <c r="O53" i="24"/>
  <c r="N52" i="24"/>
  <c r="O48" i="24"/>
  <c r="N47" i="24"/>
  <c r="O44" i="24"/>
  <c r="N43" i="24"/>
  <c r="O38" i="24"/>
  <c r="O35" i="24"/>
  <c r="N34" i="24"/>
  <c r="O31" i="24"/>
  <c r="N30" i="24"/>
  <c r="N53" i="24"/>
  <c r="O50" i="24"/>
  <c r="N48" i="24"/>
  <c r="O45" i="24"/>
  <c r="N44" i="24"/>
  <c r="N36" i="24"/>
  <c r="O33" i="24"/>
  <c r="N32" i="24"/>
  <c r="O28" i="24"/>
  <c r="N26" i="24"/>
  <c r="O52" i="24"/>
  <c r="N51" i="24"/>
  <c r="O47" i="24"/>
  <c r="N46" i="24"/>
  <c r="O43" i="24"/>
  <c r="N42" i="24"/>
  <c r="O36" i="24"/>
  <c r="N35" i="24"/>
  <c r="O32" i="24"/>
  <c r="N31" i="24"/>
  <c r="O26" i="24"/>
  <c r="O51" i="24"/>
  <c r="N50" i="24"/>
  <c r="O46" i="24"/>
  <c r="N45" i="24"/>
  <c r="O42" i="24"/>
  <c r="N38" i="24"/>
  <c r="M44" i="24" l="1"/>
  <c r="M38" i="24"/>
  <c r="M53" i="24"/>
  <c r="M34" i="24"/>
  <c r="E41" i="24"/>
  <c r="M45" i="24"/>
  <c r="M50" i="24"/>
  <c r="M31" i="24"/>
  <c r="M35" i="24"/>
  <c r="M43" i="24"/>
  <c r="M47" i="24"/>
  <c r="M52" i="24"/>
  <c r="M28" i="24"/>
  <c r="M33" i="24"/>
  <c r="M42" i="24"/>
  <c r="M46" i="24"/>
  <c r="M51" i="24"/>
  <c r="M26" i="24"/>
  <c r="M32" i="24"/>
  <c r="M36" i="24"/>
  <c r="T41" i="24"/>
  <c r="U41" i="24" s="1"/>
  <c r="T42" i="24"/>
  <c r="T46" i="24"/>
  <c r="T43" i="24"/>
  <c r="T45" i="24"/>
  <c r="T28" i="24"/>
  <c r="T33" i="24"/>
  <c r="T38" i="24"/>
  <c r="T53" i="24"/>
  <c r="T34" i="24"/>
  <c r="T47" i="24"/>
  <c r="T31" i="24"/>
  <c r="T52" i="24"/>
  <c r="T35" i="24"/>
  <c r="T50" i="24"/>
  <c r="T26" i="24"/>
  <c r="T32" i="24"/>
  <c r="T36" i="24"/>
  <c r="T48" i="24"/>
  <c r="T51" i="24"/>
  <c r="E38" i="24"/>
  <c r="E40" i="24"/>
  <c r="E34" i="24"/>
  <c r="M30" i="24"/>
  <c r="M29" i="24"/>
  <c r="T30" i="24"/>
  <c r="T29" i="24"/>
  <c r="U29" i="24" s="1"/>
  <c r="O39" i="24"/>
  <c r="O41" i="24"/>
  <c r="M39" i="24"/>
  <c r="M41" i="24"/>
  <c r="N39" i="24"/>
  <c r="N41" i="24"/>
  <c r="M48" i="24"/>
  <c r="E28" i="24" l="1"/>
  <c r="E37" i="24"/>
  <c r="E48" i="24"/>
  <c r="E53" i="24"/>
  <c r="E36" i="24"/>
  <c r="E51" i="24"/>
  <c r="AD29" i="24"/>
  <c r="AE29" i="24"/>
  <c r="E33" i="24"/>
  <c r="E29" i="24"/>
  <c r="E50" i="24"/>
  <c r="AD41" i="24"/>
  <c r="AE41" i="24"/>
  <c r="E26" i="24"/>
  <c r="E32" i="24"/>
  <c r="E47" i="24" l="1"/>
  <c r="E46" i="24"/>
  <c r="E52" i="24"/>
  <c r="E45" i="24"/>
  <c r="E39" i="24"/>
  <c r="E35" i="24"/>
  <c r="E30" i="24"/>
  <c r="E42" i="24"/>
  <c r="E31" i="24"/>
  <c r="E43" i="24"/>
  <c r="C53" i="24" l="1"/>
  <c r="R53" i="24" l="1"/>
  <c r="Y52" i="24" l="1"/>
  <c r="Z52" i="24" s="1"/>
  <c r="Y51" i="24"/>
  <c r="Z51" i="24" s="1"/>
  <c r="S52" i="24"/>
  <c r="S51" i="24"/>
  <c r="S30" i="24"/>
  <c r="AB51" i="24" l="1"/>
  <c r="AG51" i="24" s="1"/>
  <c r="AA51" i="24"/>
  <c r="AB52" i="24"/>
  <c r="AG52" i="24" s="1"/>
  <c r="AA52" i="24"/>
  <c r="C52" i="24" l="1"/>
  <c r="R52" i="24" l="1"/>
  <c r="R42" i="24" l="1"/>
  <c r="R11" i="24"/>
  <c r="R44" i="24"/>
  <c r="R47" i="24"/>
  <c r="R43" i="24"/>
  <c r="R39" i="24"/>
  <c r="R45" i="24"/>
  <c r="R48" i="24"/>
  <c r="R46" i="24"/>
  <c r="R36" i="24"/>
  <c r="R35" i="24"/>
  <c r="R34" i="24"/>
  <c r="R14" i="24"/>
  <c r="R13" i="24"/>
  <c r="R28" i="24"/>
  <c r="R12" i="24"/>
  <c r="R32" i="24" l="1"/>
  <c r="R33" i="24" l="1"/>
  <c r="R51" i="24"/>
  <c r="C36" i="24" l="1"/>
  <c r="C31" i="24"/>
  <c r="R50" i="24" l="1"/>
  <c r="S26" i="24" l="1"/>
  <c r="R31" i="24" l="1"/>
  <c r="S45" i="24" l="1"/>
  <c r="C11" i="24" l="1"/>
  <c r="C12" i="24"/>
  <c r="C13" i="24"/>
  <c r="C14" i="24"/>
  <c r="C26" i="24"/>
  <c r="C28" i="24"/>
  <c r="C30" i="24"/>
  <c r="C32" i="24"/>
  <c r="C33" i="24"/>
  <c r="C34" i="24"/>
  <c r="C35" i="24"/>
  <c r="C38" i="24"/>
  <c r="C39" i="24"/>
  <c r="C42" i="24"/>
  <c r="C43" i="24"/>
  <c r="C44" i="24"/>
  <c r="C45" i="24"/>
  <c r="C46" i="24"/>
  <c r="C47" i="24"/>
  <c r="C48" i="24"/>
  <c r="C50" i="24"/>
  <c r="C51" i="24"/>
  <c r="A11" i="24" l="1"/>
  <c r="A12" i="24" l="1"/>
  <c r="A13" i="24" l="1"/>
  <c r="A14" i="24" s="1"/>
  <c r="A15" i="24" s="1"/>
  <c r="A16" i="24" s="1"/>
  <c r="A17" i="24" s="1"/>
  <c r="A18" i="24" s="1"/>
  <c r="A19" i="24" s="1"/>
  <c r="A20" i="24" s="1"/>
  <c r="A21" i="24" s="1"/>
  <c r="A22" i="24" s="1"/>
  <c r="A23" i="24" s="1"/>
  <c r="A25" i="24" s="1"/>
  <c r="A24" i="24" s="1"/>
  <c r="A26" i="24" s="1"/>
  <c r="A27" i="24" s="1"/>
  <c r="A28" i="24" s="1"/>
  <c r="A29" i="24" s="1"/>
  <c r="A30" i="24" s="1"/>
  <c r="A31" i="24" s="1"/>
  <c r="A32" i="24" s="1"/>
  <c r="A33" i="24" s="1"/>
  <c r="A34" i="24" s="1"/>
  <c r="A35" i="24" s="1"/>
  <c r="A36" i="24" s="1"/>
  <c r="A37" i="24" s="1"/>
  <c r="A38" i="24" s="1"/>
  <c r="A39" i="24" s="1"/>
  <c r="A40" i="24" s="1"/>
  <c r="A41" i="24" s="1"/>
  <c r="A42" i="24" s="1"/>
  <c r="A43" i="24" s="1"/>
  <c r="A44" i="24" s="1"/>
  <c r="A45" i="24" s="1"/>
  <c r="A46" i="24" s="1"/>
  <c r="A47" i="24" s="1"/>
  <c r="A48" i="24" s="1"/>
  <c r="A49" i="24" s="1"/>
  <c r="A50" i="24" s="1"/>
  <c r="A51" i="24" s="1"/>
  <c r="A52" i="24" s="1"/>
  <c r="A53" i="24" s="1"/>
  <c r="A54" i="24" s="1"/>
  <c r="A55" i="24" s="1"/>
  <c r="S12" i="24" l="1"/>
  <c r="S13" i="24"/>
  <c r="S14" i="24"/>
  <c r="S11" i="24"/>
  <c r="Y34" i="24" l="1"/>
  <c r="Z34" i="24" s="1"/>
  <c r="AA34" i="24" s="1"/>
  <c r="Y50" i="24"/>
  <c r="Z50" i="24" s="1"/>
  <c r="AA50" i="24" s="1"/>
  <c r="Y32" i="24"/>
  <c r="Z32" i="24" s="1"/>
  <c r="AB32" i="24" s="1"/>
  <c r="AG32" i="24" s="1"/>
  <c r="Y42" i="24"/>
  <c r="Z42" i="24" s="1"/>
  <c r="AB42" i="24" s="1"/>
  <c r="AG42" i="24" s="1"/>
  <c r="S33" i="24"/>
  <c r="U33" i="24" s="1"/>
  <c r="S54" i="24"/>
  <c r="U54" i="24" s="1"/>
  <c r="S31" i="24"/>
  <c r="U31" i="24" s="1"/>
  <c r="S50" i="24"/>
  <c r="S32" i="24"/>
  <c r="U32" i="24" s="1"/>
  <c r="S35" i="24"/>
  <c r="S42" i="24"/>
  <c r="S39" i="24"/>
  <c r="S28" i="24"/>
  <c r="U28" i="24" s="1"/>
  <c r="S34" i="24"/>
  <c r="U34" i="24" s="1"/>
  <c r="S36" i="24"/>
  <c r="Y10" i="24"/>
  <c r="U30" i="24"/>
  <c r="U26" i="24"/>
  <c r="W10" i="24"/>
  <c r="C10" i="24"/>
  <c r="R38" i="24"/>
  <c r="Y53" i="24" l="1"/>
  <c r="Z53" i="24" s="1"/>
  <c r="Y46" i="24"/>
  <c r="Z46" i="24" s="1"/>
  <c r="Y38" i="24"/>
  <c r="Z38" i="24" s="1"/>
  <c r="AA38" i="24" s="1"/>
  <c r="Y39" i="24"/>
  <c r="Z39" i="24" s="1"/>
  <c r="AA39" i="24" s="1"/>
  <c r="Y40" i="24"/>
  <c r="Z40" i="24" s="1"/>
  <c r="AB40" i="24" s="1"/>
  <c r="AG40" i="24" s="1"/>
  <c r="Y44" i="24"/>
  <c r="Z44" i="24" s="1"/>
  <c r="AB44" i="24" s="1"/>
  <c r="AG44" i="24" s="1"/>
  <c r="Y43" i="24"/>
  <c r="Z43" i="24" s="1"/>
  <c r="AA43" i="24" s="1"/>
  <c r="Y47" i="24"/>
  <c r="Z47" i="24" s="1"/>
  <c r="AA47" i="24" s="1"/>
  <c r="Y30" i="24"/>
  <c r="Z30" i="24" s="1"/>
  <c r="AB30" i="24" s="1"/>
  <c r="AG30" i="24" s="1"/>
  <c r="Y31" i="24"/>
  <c r="Z31" i="24" s="1"/>
  <c r="AB31" i="24" s="1"/>
  <c r="AG31" i="24" s="1"/>
  <c r="Y33" i="24"/>
  <c r="Z33" i="24" s="1"/>
  <c r="Y54" i="24"/>
  <c r="Z54" i="24" s="1"/>
  <c r="AE54" i="24" s="1"/>
  <c r="Y36" i="24"/>
  <c r="Z36" i="24" s="1"/>
  <c r="I10" i="24"/>
  <c r="J10" i="24"/>
  <c r="K10" i="24"/>
  <c r="S10" i="24"/>
  <c r="AA32" i="24"/>
  <c r="AB50" i="24"/>
  <c r="AG50" i="24" s="1"/>
  <c r="AB34" i="24"/>
  <c r="AG34" i="24" s="1"/>
  <c r="AA42" i="24"/>
  <c r="S53" i="24"/>
  <c r="U53" i="24" s="1"/>
  <c r="S43" i="24"/>
  <c r="U43" i="24" s="1"/>
  <c r="S46" i="24"/>
  <c r="U46" i="24" s="1"/>
  <c r="S48" i="24"/>
  <c r="U48" i="24" s="1"/>
  <c r="S44" i="24"/>
  <c r="U44" i="24" s="1"/>
  <c r="S47" i="24"/>
  <c r="U47" i="24" s="1"/>
  <c r="S38" i="24"/>
  <c r="U38" i="24" s="1"/>
  <c r="H10" i="24"/>
  <c r="AD32" i="24"/>
  <c r="AE32" i="24"/>
  <c r="AD34" i="24"/>
  <c r="AE34" i="24"/>
  <c r="U50" i="24"/>
  <c r="R26" i="24"/>
  <c r="R30" i="24"/>
  <c r="U36" i="24"/>
  <c r="U52" i="24"/>
  <c r="U51" i="24"/>
  <c r="U35" i="24"/>
  <c r="U42" i="24"/>
  <c r="U39" i="24"/>
  <c r="U45" i="24"/>
  <c r="Y14" i="24"/>
  <c r="Z14" i="24" s="1"/>
  <c r="R10" i="24"/>
  <c r="Y12" i="24"/>
  <c r="Z12" i="24" s="1"/>
  <c r="Y11" i="24"/>
  <c r="Z11" i="24" s="1"/>
  <c r="Y13" i="24"/>
  <c r="Z13" i="24" s="1"/>
  <c r="AB39" i="24" l="1"/>
  <c r="AG39" i="24" s="1"/>
  <c r="AE40" i="24"/>
  <c r="AA31" i="24"/>
  <c r="AE31" i="24"/>
  <c r="AD31" i="24"/>
  <c r="AA36" i="24"/>
  <c r="AD33" i="24"/>
  <c r="AA40" i="24"/>
  <c r="AE30" i="24"/>
  <c r="AD30" i="24"/>
  <c r="AD40" i="24"/>
  <c r="AA30" i="24"/>
  <c r="AE33" i="24"/>
  <c r="AB33" i="24"/>
  <c r="AG33" i="24" s="1"/>
  <c r="AA33" i="24"/>
  <c r="AB36" i="24"/>
  <c r="AG36" i="24" s="1"/>
  <c r="AD54" i="24"/>
  <c r="Y28" i="24"/>
  <c r="Z28" i="24" s="1"/>
  <c r="AE28" i="24" s="1"/>
  <c r="Y26" i="24"/>
  <c r="Z26" i="24" s="1"/>
  <c r="AB26" i="24" s="1"/>
  <c r="AG26" i="24" s="1"/>
  <c r="Y45" i="24"/>
  <c r="Z45" i="24" s="1"/>
  <c r="AA45" i="24" s="1"/>
  <c r="Y48" i="24"/>
  <c r="Z48" i="24" s="1"/>
  <c r="AD48" i="24" s="1"/>
  <c r="Y35" i="24"/>
  <c r="Z35" i="24" s="1"/>
  <c r="AB35" i="24" s="1"/>
  <c r="AG35" i="24" s="1"/>
  <c r="AB54" i="24"/>
  <c r="AG54" i="24" s="1"/>
  <c r="AA54" i="24"/>
  <c r="L17" i="24"/>
  <c r="L18" i="24"/>
  <c r="L21" i="24"/>
  <c r="L23" i="24"/>
  <c r="L20" i="24"/>
  <c r="L22" i="24"/>
  <c r="L19" i="24"/>
  <c r="M21" i="24"/>
  <c r="T24" i="24"/>
  <c r="U24" i="24" s="1"/>
  <c r="AD24" i="24" s="1"/>
  <c r="T18" i="24"/>
  <c r="U18" i="24" s="1"/>
  <c r="AE18" i="24" s="1"/>
  <c r="T21" i="24"/>
  <c r="U21" i="24" s="1"/>
  <c r="AD21" i="24" s="1"/>
  <c r="T23" i="24"/>
  <c r="U23" i="24" s="1"/>
  <c r="AD23" i="24" s="1"/>
  <c r="T19" i="24"/>
  <c r="U19" i="24" s="1"/>
  <c r="M19" i="24"/>
  <c r="M20" i="24"/>
  <c r="M18" i="24"/>
  <c r="T17" i="24"/>
  <c r="U17" i="24" s="1"/>
  <c r="T20" i="24"/>
  <c r="U20" i="24" s="1"/>
  <c r="T22" i="24"/>
  <c r="U22" i="24" s="1"/>
  <c r="M22" i="24"/>
  <c r="M17" i="24"/>
  <c r="M23" i="24"/>
  <c r="AA46" i="24"/>
  <c r="AB46" i="24"/>
  <c r="AG46" i="24" s="1"/>
  <c r="AA53" i="24"/>
  <c r="AB53" i="24"/>
  <c r="AG53" i="24" s="1"/>
  <c r="AB43" i="24"/>
  <c r="AG43" i="24" s="1"/>
  <c r="AA44" i="24"/>
  <c r="AB38" i="24"/>
  <c r="AG38" i="24" s="1"/>
  <c r="AB47" i="24"/>
  <c r="AG47" i="24" s="1"/>
  <c r="AA13" i="24"/>
  <c r="AB13" i="24"/>
  <c r="AG13" i="24" s="1"/>
  <c r="AA14" i="24"/>
  <c r="AB14" i="24"/>
  <c r="AG14" i="24" s="1"/>
  <c r="AA11" i="24"/>
  <c r="AB11" i="24"/>
  <c r="AG11" i="24" s="1"/>
  <c r="AA12" i="24"/>
  <c r="AB12" i="24"/>
  <c r="AG12" i="24" s="1"/>
  <c r="T13" i="24"/>
  <c r="U13" i="24" s="1"/>
  <c r="T11" i="24"/>
  <c r="U11" i="24" s="1"/>
  <c r="T14" i="24"/>
  <c r="U14" i="24" s="1"/>
  <c r="T10" i="24"/>
  <c r="U10" i="24" s="1"/>
  <c r="T12" i="24"/>
  <c r="U12" i="24" s="1"/>
  <c r="T16" i="24"/>
  <c r="U16" i="24" s="1"/>
  <c r="T15" i="24"/>
  <c r="U15" i="24" s="1"/>
  <c r="L11" i="24"/>
  <c r="AD42" i="24"/>
  <c r="AE42" i="24"/>
  <c r="AD52" i="24"/>
  <c r="AE52" i="24"/>
  <c r="AD44" i="24"/>
  <c r="AE44" i="24"/>
  <c r="AD43" i="24"/>
  <c r="AE43" i="24"/>
  <c r="AD36" i="24"/>
  <c r="AE36" i="24"/>
  <c r="L13" i="24"/>
  <c r="L10" i="24"/>
  <c r="AD47" i="24"/>
  <c r="AE47" i="24"/>
  <c r="AD46" i="24"/>
  <c r="AE46" i="24"/>
  <c r="L15" i="24"/>
  <c r="AD38" i="24"/>
  <c r="AE38" i="24"/>
  <c r="L14" i="24"/>
  <c r="L16" i="24"/>
  <c r="AD50" i="24"/>
  <c r="AE50" i="24"/>
  <c r="L12" i="24"/>
  <c r="AD53" i="24"/>
  <c r="AE53" i="24"/>
  <c r="AD39" i="24"/>
  <c r="AE39" i="24"/>
  <c r="AD51" i="24"/>
  <c r="AE51" i="24"/>
  <c r="N16" i="24"/>
  <c r="N15" i="24"/>
  <c r="M16" i="24"/>
  <c r="M15" i="24"/>
  <c r="O16" i="24"/>
  <c r="O15" i="24"/>
  <c r="O13" i="24"/>
  <c r="O12" i="24"/>
  <c r="O10" i="24"/>
  <c r="N12" i="24"/>
  <c r="N11" i="24"/>
  <c r="O14" i="24"/>
  <c r="O11" i="24"/>
  <c r="N10" i="24"/>
  <c r="N14" i="24"/>
  <c r="N13" i="24"/>
  <c r="M14" i="24"/>
  <c r="M13" i="24"/>
  <c r="M12" i="24"/>
  <c r="M10" i="24"/>
  <c r="M11" i="24"/>
  <c r="Z10" i="24"/>
  <c r="AB10" i="24" s="1"/>
  <c r="AG10" i="24" s="1"/>
  <c r="AD45" i="24" l="1"/>
  <c r="AE45" i="24"/>
  <c r="AD35" i="24"/>
  <c r="AB28" i="24"/>
  <c r="AG28" i="24" s="1"/>
  <c r="AB45" i="24"/>
  <c r="AG45" i="24" s="1"/>
  <c r="AA48" i="24"/>
  <c r="AE24" i="24"/>
  <c r="AB48" i="24"/>
  <c r="AG48" i="24" s="1"/>
  <c r="AE48" i="24"/>
  <c r="AE35" i="24"/>
  <c r="AD28" i="24"/>
  <c r="AA28" i="24"/>
  <c r="AD26" i="24"/>
  <c r="AA26" i="24"/>
  <c r="AE26" i="24"/>
  <c r="AA35" i="24"/>
  <c r="M24" i="24"/>
  <c r="L24" i="24"/>
  <c r="AE21" i="24"/>
  <c r="AD18" i="24"/>
  <c r="AE23" i="24"/>
  <c r="AE22" i="24"/>
  <c r="AD22" i="24"/>
  <c r="AD20" i="24"/>
  <c r="AE20" i="24"/>
  <c r="AD17" i="24"/>
  <c r="AE17" i="24"/>
  <c r="AE19" i="24"/>
  <c r="AD19" i="24"/>
  <c r="AD14" i="24"/>
  <c r="AE14" i="24"/>
  <c r="AD13" i="24"/>
  <c r="AE13" i="24"/>
  <c r="AD15" i="24"/>
  <c r="AE15" i="24"/>
  <c r="AD16" i="24"/>
  <c r="AE16" i="24"/>
  <c r="AD12" i="24"/>
  <c r="AE12" i="24"/>
  <c r="AD11" i="24"/>
  <c r="AE11" i="24"/>
  <c r="AD10" i="24"/>
  <c r="AE10" i="24"/>
  <c r="AA10" i="24"/>
  <c r="E18" i="24" l="1"/>
  <c r="E17" i="24"/>
  <c r="E14" i="24"/>
  <c r="E15" i="24"/>
  <c r="E16" i="24"/>
  <c r="E21" i="24"/>
  <c r="E23" i="24"/>
  <c r="E10" i="24"/>
  <c r="E12" i="24"/>
  <c r="E20" i="24"/>
  <c r="E13" i="24"/>
  <c r="E22" i="24"/>
  <c r="E19" i="24"/>
  <c r="E11" i="24"/>
  <c r="E24" i="24" l="1"/>
</calcChain>
</file>

<file path=xl/sharedStrings.xml><?xml version="1.0" encoding="utf-8"?>
<sst xmlns="http://schemas.openxmlformats.org/spreadsheetml/2006/main" count="5990" uniqueCount="2934">
  <si>
    <t>H-249</t>
  </si>
  <si>
    <t>H-231</t>
  </si>
  <si>
    <t>H-39</t>
  </si>
  <si>
    <t>H-26</t>
  </si>
  <si>
    <t>H-328</t>
  </si>
  <si>
    <t>H-277</t>
  </si>
  <si>
    <t>H-248</t>
  </si>
  <si>
    <t>H-12</t>
  </si>
  <si>
    <t>H-15</t>
  </si>
  <si>
    <t>H-17</t>
  </si>
  <si>
    <t>H-18</t>
  </si>
  <si>
    <t>H-19</t>
  </si>
  <si>
    <t>H-21</t>
  </si>
  <si>
    <t>H-25</t>
  </si>
  <si>
    <t>H-30</t>
  </si>
  <si>
    <t>H-31</t>
  </si>
  <si>
    <t>H-35</t>
  </si>
  <si>
    <t>H-36</t>
  </si>
  <si>
    <t>H-38</t>
  </si>
  <si>
    <t>H-40</t>
  </si>
  <si>
    <t>H-41</t>
  </si>
  <si>
    <t>H-42</t>
  </si>
  <si>
    <t>H-43</t>
  </si>
  <si>
    <t>H-44</t>
  </si>
  <si>
    <t>H-45</t>
  </si>
  <si>
    <t>H-46</t>
  </si>
  <si>
    <t>H-48</t>
  </si>
  <si>
    <t>H-49</t>
  </si>
  <si>
    <t>H-50</t>
  </si>
  <si>
    <t>H-54</t>
  </si>
  <si>
    <t>H-56</t>
  </si>
  <si>
    <t>H-58</t>
  </si>
  <si>
    <t>H-63</t>
  </si>
  <si>
    <t>H-64</t>
  </si>
  <si>
    <t>H-65</t>
  </si>
  <si>
    <t>H-66</t>
  </si>
  <si>
    <t>H-68</t>
  </si>
  <si>
    <t>H-69</t>
  </si>
  <si>
    <t>H-70</t>
  </si>
  <si>
    <t>H-102</t>
  </si>
  <si>
    <t>H-107</t>
  </si>
  <si>
    <t>H-108</t>
  </si>
  <si>
    <t>H-126</t>
  </si>
  <si>
    <t>H-130</t>
  </si>
  <si>
    <t>H-138</t>
  </si>
  <si>
    <t>H-140</t>
  </si>
  <si>
    <t>H-142</t>
  </si>
  <si>
    <t>H-143</t>
  </si>
  <si>
    <t>H-145</t>
  </si>
  <si>
    <t>H-147</t>
  </si>
  <si>
    <t>H-157</t>
  </si>
  <si>
    <t>H-171</t>
  </si>
  <si>
    <t>H-173</t>
  </si>
  <si>
    <t>H-186</t>
  </si>
  <si>
    <t>H-189</t>
  </si>
  <si>
    <t>H-196</t>
  </si>
  <si>
    <t>H-197</t>
  </si>
  <si>
    <t>H-198</t>
  </si>
  <si>
    <t>H-200</t>
  </si>
  <si>
    <t>H-201</t>
  </si>
  <si>
    <t>H-202</t>
  </si>
  <si>
    <t>H-205</t>
  </si>
  <si>
    <t>H-206</t>
  </si>
  <si>
    <t>H-211</t>
  </si>
  <si>
    <t>H-212</t>
  </si>
  <si>
    <t>H-217</t>
  </si>
  <si>
    <t>H-218</t>
  </si>
  <si>
    <t>H-220</t>
  </si>
  <si>
    <t>H-222</t>
  </si>
  <si>
    <t>H-230</t>
  </si>
  <si>
    <t>H-233</t>
  </si>
  <si>
    <t>H-235</t>
  </si>
  <si>
    <t>H-242</t>
  </si>
  <si>
    <t>H-243</t>
  </si>
  <si>
    <t>H-252</t>
  </si>
  <si>
    <t>H-253</t>
  </si>
  <si>
    <t>H-254</t>
  </si>
  <si>
    <t>H-256</t>
  </si>
  <si>
    <t>H-258</t>
  </si>
  <si>
    <t>H-259</t>
  </si>
  <si>
    <t>H-260</t>
  </si>
  <si>
    <t>H-261</t>
  </si>
  <si>
    <t>H-262</t>
  </si>
  <si>
    <t>H-263</t>
  </si>
  <si>
    <t>H-272</t>
  </si>
  <si>
    <t>H-274</t>
  </si>
  <si>
    <t>H-276</t>
  </si>
  <si>
    <t>H-278</t>
  </si>
  <si>
    <t>H-279</t>
  </si>
  <si>
    <t>H-294</t>
  </si>
  <si>
    <t>H-295</t>
  </si>
  <si>
    <t>H-296</t>
  </si>
  <si>
    <t>H-297</t>
  </si>
  <si>
    <t>H-298</t>
  </si>
  <si>
    <t>H-299</t>
  </si>
  <si>
    <t>H-300</t>
  </si>
  <si>
    <t>H-302</t>
  </si>
  <si>
    <t>H-309</t>
  </si>
  <si>
    <t>H-314</t>
  </si>
  <si>
    <t>H-315</t>
  </si>
  <si>
    <t>H-316</t>
  </si>
  <si>
    <t>H-320</t>
  </si>
  <si>
    <t>H-321</t>
  </si>
  <si>
    <t>H-323</t>
  </si>
  <si>
    <t>H-329</t>
  </si>
  <si>
    <t>H-330</t>
  </si>
  <si>
    <t>H-331</t>
  </si>
  <si>
    <t>H-335</t>
  </si>
  <si>
    <t>H-337</t>
  </si>
  <si>
    <t>H-338</t>
  </si>
  <si>
    <t>H-339</t>
  </si>
  <si>
    <t>H-340</t>
  </si>
  <si>
    <t>H-344</t>
  </si>
  <si>
    <t>H-345</t>
  </si>
  <si>
    <t>H-346</t>
  </si>
  <si>
    <t>H-347</t>
  </si>
  <si>
    <t>H-348</t>
  </si>
  <si>
    <t>H-349</t>
  </si>
  <si>
    <t>H-351</t>
  </si>
  <si>
    <t>H-358</t>
  </si>
  <si>
    <t>H-359</t>
  </si>
  <si>
    <t>BOTMI (HD)</t>
  </si>
  <si>
    <t>BV-02</t>
  </si>
  <si>
    <t>BV-03</t>
  </si>
  <si>
    <t>CKD-01</t>
  </si>
  <si>
    <t>DC-8600</t>
  </si>
  <si>
    <t>DL-320</t>
  </si>
  <si>
    <t>JL-120-2</t>
  </si>
  <si>
    <t>JL-E-2B</t>
  </si>
  <si>
    <t>JL-T20</t>
  </si>
  <si>
    <t>PES-200</t>
  </si>
  <si>
    <t>PVA-205</t>
  </si>
  <si>
    <t>PVA-205MB</t>
  </si>
  <si>
    <t>TS-C110</t>
  </si>
  <si>
    <t>VG-827</t>
  </si>
  <si>
    <t>TS-1670</t>
  </si>
  <si>
    <t>MÃ HÀNG</t>
  </si>
  <si>
    <t>910H</t>
  </si>
  <si>
    <t>AB</t>
  </si>
  <si>
    <t>BB-H/C</t>
  </si>
  <si>
    <t>PAPER</t>
  </si>
  <si>
    <t>PAS-200</t>
  </si>
  <si>
    <t>TXW</t>
  </si>
  <si>
    <t>WS-30</t>
  </si>
  <si>
    <t>XF-060C</t>
  </si>
  <si>
    <t>JL-906F</t>
  </si>
  <si>
    <t>JL-185</t>
  </si>
  <si>
    <t>ABLUTEX LT</t>
  </si>
  <si>
    <t>H-223</t>
  </si>
  <si>
    <t>H-228</t>
  </si>
  <si>
    <t>GR-601</t>
  </si>
  <si>
    <t>VG-5546A</t>
  </si>
  <si>
    <t>SC PE 5E</t>
  </si>
  <si>
    <t xml:space="preserve">VG-5671A </t>
  </si>
  <si>
    <t>VG-5672A</t>
  </si>
  <si>
    <t>CL-325</t>
  </si>
  <si>
    <t>JL-PTF</t>
  </si>
  <si>
    <t>SINONATE 290MH2</t>
  </si>
  <si>
    <t>SINONATE EHS</t>
  </si>
  <si>
    <t>SINOPOL 609</t>
  </si>
  <si>
    <t>TS-969T</t>
  </si>
  <si>
    <t>TS-71</t>
  </si>
  <si>
    <t>T TABLE GLUE</t>
  </si>
  <si>
    <t>CCF</t>
  </si>
  <si>
    <t>EW-2</t>
  </si>
  <si>
    <t>FC</t>
  </si>
  <si>
    <t>JL-AM</t>
  </si>
  <si>
    <t>AS-N</t>
  </si>
  <si>
    <t>OM-1</t>
  </si>
  <si>
    <t>URE</t>
  </si>
  <si>
    <t>H-313</t>
  </si>
  <si>
    <t>H-141</t>
  </si>
  <si>
    <t>H-232</t>
  </si>
  <si>
    <t>YELLOW FG</t>
  </si>
  <si>
    <t>H-144</t>
  </si>
  <si>
    <t>H-268</t>
  </si>
  <si>
    <t>H-61</t>
  </si>
  <si>
    <t>H-353</t>
  </si>
  <si>
    <t>H-148</t>
  </si>
  <si>
    <t>H-62</t>
  </si>
  <si>
    <t>BV-01</t>
  </si>
  <si>
    <t>KS-538</t>
  </si>
  <si>
    <t>H-125</t>
  </si>
  <si>
    <t>CON</t>
  </si>
  <si>
    <t>HIPO</t>
  </si>
  <si>
    <t>H-20</t>
  </si>
  <si>
    <t>NHÀ CUNG CẤP</t>
  </si>
  <si>
    <t>MÃ HÀNG (TÊN TIẾNG VIỆT)</t>
  </si>
  <si>
    <t>MÃ HÓA</t>
  </si>
  <si>
    <t>TÊN TIẾNG HOA</t>
  </si>
  <si>
    <t>TÊN TIẾNG ANH</t>
  </si>
  <si>
    <t>CÔNG DỤNG</t>
  </si>
  <si>
    <t>PVC</t>
  </si>
  <si>
    <t>Polyvinyl chloride</t>
  </si>
  <si>
    <t>YELLOW 14</t>
  </si>
  <si>
    <t>EA-10</t>
  </si>
  <si>
    <t>EDTA-ONA</t>
  </si>
  <si>
    <t>AEO-3</t>
  </si>
  <si>
    <t>EA-40</t>
  </si>
  <si>
    <t>EDTA-4NA</t>
  </si>
  <si>
    <t>SAS-60</t>
  </si>
  <si>
    <t>H-10</t>
  </si>
  <si>
    <t>SODIUMDODECYL BENZENESULFONATE</t>
  </si>
  <si>
    <t>T-1</t>
  </si>
  <si>
    <t>H-11</t>
  </si>
  <si>
    <t>N-MAM</t>
  </si>
  <si>
    <t>JFC 90%</t>
  </si>
  <si>
    <t>H-13</t>
  </si>
  <si>
    <t>DOP</t>
  </si>
  <si>
    <t>H-14</t>
  </si>
  <si>
    <t>PEG 400</t>
  </si>
  <si>
    <t>H-16</t>
  </si>
  <si>
    <t>HONG YE</t>
  </si>
  <si>
    <t>RC-100 80% CH4N2O2S</t>
  </si>
  <si>
    <t>AXIT FORMIC HCOOH</t>
  </si>
  <si>
    <t>H-22</t>
  </si>
  <si>
    <t xml:space="preserve">CAUSTIC SODA </t>
  </si>
  <si>
    <t>H-23</t>
  </si>
  <si>
    <t>H-24</t>
  </si>
  <si>
    <t>IPA</t>
  </si>
  <si>
    <t>H-27</t>
  </si>
  <si>
    <t>EH-3</t>
  </si>
  <si>
    <t>H-28</t>
  </si>
  <si>
    <t>ECOSURF EH-3</t>
  </si>
  <si>
    <t>EH-6</t>
  </si>
  <si>
    <t>H-29</t>
  </si>
  <si>
    <t>ECOSURF EH-6</t>
  </si>
  <si>
    <t>EH-9</t>
  </si>
  <si>
    <t>ECOSURF EH-9</t>
  </si>
  <si>
    <t>DC-8040</t>
  </si>
  <si>
    <t>H-32</t>
  </si>
  <si>
    <t>C-219</t>
  </si>
  <si>
    <t>H-33</t>
  </si>
  <si>
    <t>AEO-9</t>
  </si>
  <si>
    <t>H-34</t>
  </si>
  <si>
    <t>H-37</t>
  </si>
  <si>
    <t>FORASIN ANFORMER 910H</t>
  </si>
  <si>
    <t>C-845</t>
  </si>
  <si>
    <t>EXTRASOFT C-845</t>
  </si>
  <si>
    <t>L-9</t>
  </si>
  <si>
    <t>PANNOX-815M</t>
  </si>
  <si>
    <t>TALLOW AMINE ETHOXYLATED (15)</t>
  </si>
  <si>
    <t>DPM</t>
  </si>
  <si>
    <t>H-47</t>
  </si>
  <si>
    <t>DIPROPYLENE GLYCOL METHYL ETHER</t>
  </si>
  <si>
    <t>SODIUM SULFITE NA2SO3</t>
  </si>
  <si>
    <t>PX-750</t>
  </si>
  <si>
    <t>A1 (NAPO3)</t>
  </si>
  <si>
    <t>H-51</t>
  </si>
  <si>
    <t>(Sodiumpolyphosphate) SODIUM HEXAMETAPH</t>
  </si>
  <si>
    <t>ARCONC</t>
  </si>
  <si>
    <t>H-52</t>
  </si>
  <si>
    <t>ACRYLIC RUBBER</t>
  </si>
  <si>
    <t>HT-800C</t>
  </si>
  <si>
    <t>H-53</t>
  </si>
  <si>
    <t>DBN 60%</t>
  </si>
  <si>
    <t>SODIUM BRANCHED ALKYLBENZENE SULFONATE</t>
  </si>
  <si>
    <t>AC-235</t>
  </si>
  <si>
    <t>H-55</t>
  </si>
  <si>
    <t>VG-5703S</t>
  </si>
  <si>
    <t>WS</t>
  </si>
  <si>
    <t>H-57</t>
  </si>
  <si>
    <t>SETAMOL WS</t>
  </si>
  <si>
    <t>H-59</t>
  </si>
  <si>
    <t>NH3</t>
  </si>
  <si>
    <t>H-60</t>
  </si>
  <si>
    <t>AMONIAC</t>
  </si>
  <si>
    <t>CDE</t>
  </si>
  <si>
    <t>FORMALIN 37%  (HCHO)</t>
  </si>
  <si>
    <t>GLYCERIN</t>
  </si>
  <si>
    <t>H-67</t>
  </si>
  <si>
    <t>NP-9</t>
  </si>
  <si>
    <t>H-71</t>
  </si>
  <si>
    <t>FL</t>
  </si>
  <si>
    <t>H-72</t>
  </si>
  <si>
    <t>H-73</t>
  </si>
  <si>
    <t>CP</t>
  </si>
  <si>
    <t>H-74</t>
  </si>
  <si>
    <t>H-75</t>
  </si>
  <si>
    <t>EA</t>
  </si>
  <si>
    <t>H-76</t>
  </si>
  <si>
    <t>H-77</t>
  </si>
  <si>
    <t>NP-15</t>
  </si>
  <si>
    <t>H-78</t>
  </si>
  <si>
    <t>(NH4)2SO4</t>
  </si>
  <si>
    <t>H-79</t>
  </si>
  <si>
    <t>JAVEL</t>
  </si>
  <si>
    <t>H-80</t>
  </si>
  <si>
    <t>NH4H3PO4</t>
  </si>
  <si>
    <t>H-81</t>
  </si>
  <si>
    <t>H-82</t>
  </si>
  <si>
    <t>JL-F</t>
  </si>
  <si>
    <t>H-83</t>
  </si>
  <si>
    <t>H-84</t>
  </si>
  <si>
    <t>H-85</t>
  </si>
  <si>
    <t>A-500</t>
  </si>
  <si>
    <t>H-86</t>
  </si>
  <si>
    <t>H-87</t>
  </si>
  <si>
    <t>AT-320</t>
  </si>
  <si>
    <t>H-88</t>
  </si>
  <si>
    <t>C-90L</t>
  </si>
  <si>
    <t>H-89</t>
  </si>
  <si>
    <t>CAT-1</t>
  </si>
  <si>
    <t>H-90</t>
  </si>
  <si>
    <t>CB-400</t>
  </si>
  <si>
    <t>H-91</t>
  </si>
  <si>
    <t>CDK</t>
  </si>
  <si>
    <t>H-92</t>
  </si>
  <si>
    <t>CTS-415</t>
  </si>
  <si>
    <t>H-93</t>
  </si>
  <si>
    <t>DF</t>
  </si>
  <si>
    <t>H-94</t>
  </si>
  <si>
    <t>DF-180</t>
  </si>
  <si>
    <t>H-95</t>
  </si>
  <si>
    <t>H-96</t>
  </si>
  <si>
    <t>DSA</t>
  </si>
  <si>
    <t>H-97</t>
  </si>
  <si>
    <t>GR-500</t>
  </si>
  <si>
    <t>H-98</t>
  </si>
  <si>
    <t>HX-M05</t>
  </si>
  <si>
    <t>H-99</t>
  </si>
  <si>
    <t>JS-200</t>
  </si>
  <si>
    <t>H-100</t>
  </si>
  <si>
    <t>JS-860</t>
  </si>
  <si>
    <t>H-101</t>
  </si>
  <si>
    <t>KC-100R</t>
  </si>
  <si>
    <t>KC-6001</t>
  </si>
  <si>
    <t>H-103</t>
  </si>
  <si>
    <t>MC</t>
  </si>
  <si>
    <t>H-104</t>
  </si>
  <si>
    <t>NF-100</t>
  </si>
  <si>
    <t>H-105</t>
  </si>
  <si>
    <t>NL-420</t>
  </si>
  <si>
    <t>H-106</t>
  </si>
  <si>
    <t>NSL</t>
  </si>
  <si>
    <t>NSL-120</t>
  </si>
  <si>
    <t>PSI</t>
  </si>
  <si>
    <t>H-109</t>
  </si>
  <si>
    <t>H-110</t>
  </si>
  <si>
    <t>H-111</t>
  </si>
  <si>
    <t>PM-515</t>
  </si>
  <si>
    <t>H-112</t>
  </si>
  <si>
    <t>PS-360</t>
  </si>
  <si>
    <t>H-113</t>
  </si>
  <si>
    <t>RL-220</t>
  </si>
  <si>
    <t>H-114</t>
  </si>
  <si>
    <t>RP-450</t>
  </si>
  <si>
    <t>H-115</t>
  </si>
  <si>
    <t>SA-62</t>
  </si>
  <si>
    <t>H-116</t>
  </si>
  <si>
    <t>TA-300</t>
  </si>
  <si>
    <t>H-117</t>
  </si>
  <si>
    <t>W</t>
  </si>
  <si>
    <t>H-118</t>
  </si>
  <si>
    <t>PAC-30</t>
  </si>
  <si>
    <t>H-119</t>
  </si>
  <si>
    <t>Polyaluminium Chloride</t>
  </si>
  <si>
    <t>H-120</t>
  </si>
  <si>
    <t>RN-J H/C</t>
  </si>
  <si>
    <t>H-121</t>
  </si>
  <si>
    <t>RN-K H/C</t>
  </si>
  <si>
    <t>H-122</t>
  </si>
  <si>
    <t>H-123</t>
  </si>
  <si>
    <t>H-124</t>
  </si>
  <si>
    <t>DCDA</t>
  </si>
  <si>
    <t>H-126DR</t>
  </si>
  <si>
    <t>TWEEN-80</t>
  </si>
  <si>
    <t>H-127</t>
  </si>
  <si>
    <t>H-128</t>
  </si>
  <si>
    <t>L-5</t>
  </si>
  <si>
    <t>H-129</t>
  </si>
  <si>
    <t>CD-45</t>
  </si>
  <si>
    <t>RHODOSU ECOSOFT</t>
  </si>
  <si>
    <t>H-131</t>
  </si>
  <si>
    <t>H-132</t>
  </si>
  <si>
    <t>5EO</t>
  </si>
  <si>
    <t>H-133</t>
  </si>
  <si>
    <t>H-134</t>
  </si>
  <si>
    <t>MI</t>
  </si>
  <si>
    <t>H-135</t>
  </si>
  <si>
    <t>NWT</t>
  </si>
  <si>
    <t>H-136</t>
  </si>
  <si>
    <t>RSL</t>
  </si>
  <si>
    <t>H-137</t>
  </si>
  <si>
    <t>ABLUSOFT ALS</t>
  </si>
  <si>
    <t>H-139</t>
  </si>
  <si>
    <t>AT-800</t>
  </si>
  <si>
    <t>DSC-K</t>
  </si>
  <si>
    <t>H-146</t>
  </si>
  <si>
    <t>PN-800</t>
  </si>
  <si>
    <t>QM-200A</t>
  </si>
  <si>
    <t>SD-530</t>
  </si>
  <si>
    <t>H-149</t>
  </si>
  <si>
    <t>SOLUSOFT K-710H</t>
  </si>
  <si>
    <t>H-150</t>
  </si>
  <si>
    <t>SOLUSOFT N-750</t>
  </si>
  <si>
    <t>H-151</t>
  </si>
  <si>
    <t>SOLUSOFT K-710K</t>
  </si>
  <si>
    <t>H-152</t>
  </si>
  <si>
    <t>RESIN SC</t>
  </si>
  <si>
    <t>H-153</t>
  </si>
  <si>
    <t>RESIN SC (11)</t>
  </si>
  <si>
    <t>H-154</t>
  </si>
  <si>
    <t>EP-145</t>
  </si>
  <si>
    <t>H-155</t>
  </si>
  <si>
    <t>STARCH MODIFIER SS-75</t>
  </si>
  <si>
    <t>H-156</t>
  </si>
  <si>
    <t>LAS</t>
  </si>
  <si>
    <t>BINDER 139C</t>
  </si>
  <si>
    <t>H-158</t>
  </si>
  <si>
    <t>BINDER BR-7400</t>
  </si>
  <si>
    <t>H-159</t>
  </si>
  <si>
    <t>BLACK FB</t>
  </si>
  <si>
    <t>H-160</t>
  </si>
  <si>
    <t>BLUE FFG</t>
  </si>
  <si>
    <t>H-161</t>
  </si>
  <si>
    <t>RED LFN</t>
  </si>
  <si>
    <t>H-162</t>
  </si>
  <si>
    <t>PINK L2R</t>
  </si>
  <si>
    <t>H-163</t>
  </si>
  <si>
    <t>GREEN FBH</t>
  </si>
  <si>
    <t>H-164</t>
  </si>
  <si>
    <t>ORANGE GR</t>
  </si>
  <si>
    <t>H-165</t>
  </si>
  <si>
    <t>RED FTR</t>
  </si>
  <si>
    <t>H-166</t>
  </si>
  <si>
    <t>ROSE FBL</t>
  </si>
  <si>
    <t>H-167</t>
  </si>
  <si>
    <t>SKY BLUE H</t>
  </si>
  <si>
    <t>H-168</t>
  </si>
  <si>
    <t>TS-2030</t>
  </si>
  <si>
    <t>H-169</t>
  </si>
  <si>
    <t>TS-313TM</t>
  </si>
  <si>
    <t>H-170</t>
  </si>
  <si>
    <t>TS-52</t>
  </si>
  <si>
    <t>TS-66</t>
  </si>
  <si>
    <t>H-172</t>
  </si>
  <si>
    <t>H-174</t>
  </si>
  <si>
    <t>TS-P103</t>
  </si>
  <si>
    <t>H-175</t>
  </si>
  <si>
    <t>H-176</t>
  </si>
  <si>
    <t>THICKENER 160</t>
  </si>
  <si>
    <t>H-177</t>
  </si>
  <si>
    <t>H-178</t>
  </si>
  <si>
    <t>H-179</t>
  </si>
  <si>
    <t>XF-090C</t>
  </si>
  <si>
    <t>H-180</t>
  </si>
  <si>
    <t>XF-90</t>
  </si>
  <si>
    <t>H-181</t>
  </si>
  <si>
    <t>H-182</t>
  </si>
  <si>
    <t>POLYME A-180</t>
  </si>
  <si>
    <t>H-183</t>
  </si>
  <si>
    <t>POLYME C-70</t>
  </si>
  <si>
    <t>H-184</t>
  </si>
  <si>
    <t>POLYME+</t>
  </si>
  <si>
    <t>H-185</t>
  </si>
  <si>
    <t>AP-100</t>
  </si>
  <si>
    <t>S-727</t>
  </si>
  <si>
    <t>H-187</t>
  </si>
  <si>
    <t>H-188</t>
  </si>
  <si>
    <t>OXALIC ACID (C2O4H2.2H2O)</t>
  </si>
  <si>
    <t>H-190</t>
  </si>
  <si>
    <t>CLORIN</t>
  </si>
  <si>
    <t>H-191</t>
  </si>
  <si>
    <t>L-7</t>
  </si>
  <si>
    <t>H-192</t>
  </si>
  <si>
    <t>ECOSURF SAT</t>
  </si>
  <si>
    <t>H-193</t>
  </si>
  <si>
    <t>ANP</t>
  </si>
  <si>
    <t>H-194</t>
  </si>
  <si>
    <t>H-195</t>
  </si>
  <si>
    <t>MA-AA</t>
  </si>
  <si>
    <t>GLYXERIN</t>
  </si>
  <si>
    <t>H-199</t>
  </si>
  <si>
    <t>CA(OCL)2.4H2O</t>
  </si>
  <si>
    <t>PVA-JQ 22H27FOXcotton</t>
  </si>
  <si>
    <t>GLYOXAL</t>
  </si>
  <si>
    <t>350CS</t>
  </si>
  <si>
    <t>SILICONE OIL</t>
  </si>
  <si>
    <t>H-203</t>
  </si>
  <si>
    <t>AMONIUM ACETATE C2H7N02</t>
  </si>
  <si>
    <t>AF-185</t>
  </si>
  <si>
    <t>H-204</t>
  </si>
  <si>
    <t>1000CS</t>
  </si>
  <si>
    <t>H-207</t>
  </si>
  <si>
    <t>C-910</t>
  </si>
  <si>
    <t>H-208</t>
  </si>
  <si>
    <t>AMINO SILICONEOIL</t>
  </si>
  <si>
    <t>H-209</t>
  </si>
  <si>
    <t>DIETHYL PHTHALATE</t>
  </si>
  <si>
    <t>H-210</t>
  </si>
  <si>
    <t>GN</t>
  </si>
  <si>
    <t>H-213</t>
  </si>
  <si>
    <t>TRICHLOROETHYLENE</t>
  </si>
  <si>
    <t>H-214</t>
  </si>
  <si>
    <t>ZINC ACETATE</t>
  </si>
  <si>
    <t>H-215</t>
  </si>
  <si>
    <t>TG-8111</t>
  </si>
  <si>
    <t>H-216</t>
  </si>
  <si>
    <t>ABLUSOFT PE-25</t>
  </si>
  <si>
    <t>Gia Hưng Phát</t>
  </si>
  <si>
    <t>DEXTROSE MONOHYDRATE</t>
  </si>
  <si>
    <t>DUY PHAT</t>
  </si>
  <si>
    <t>PE WAX DUY PHAT</t>
  </si>
  <si>
    <t>H-219</t>
  </si>
  <si>
    <t>2-Butanone CH3COCH2CH3</t>
  </si>
  <si>
    <t>PVP K-30</t>
  </si>
  <si>
    <t>H-221</t>
  </si>
  <si>
    <t>MS-30</t>
  </si>
  <si>
    <t>H-224</t>
  </si>
  <si>
    <t>NA2S2O8</t>
  </si>
  <si>
    <t>H-225</t>
  </si>
  <si>
    <t>JL-E-2A</t>
  </si>
  <si>
    <t>H-226</t>
  </si>
  <si>
    <t>H-227</t>
  </si>
  <si>
    <t>HEDP NA4</t>
  </si>
  <si>
    <t>H-229</t>
  </si>
  <si>
    <t>PVA-JQ 22H30FOX T/C</t>
  </si>
  <si>
    <t>ABLUTEX D-600</t>
  </si>
  <si>
    <t>SINOPOL 1105</t>
  </si>
  <si>
    <t>SINOPOL 1109</t>
  </si>
  <si>
    <t>SINOPOL 1100H</t>
  </si>
  <si>
    <t>H-234</t>
  </si>
  <si>
    <t>PANNOX 75</t>
  </si>
  <si>
    <t>LAUCOL STP SPECIAL</t>
  </si>
  <si>
    <t>H-236</t>
  </si>
  <si>
    <t>OLEIC ACID</t>
  </si>
  <si>
    <t>H-237</t>
  </si>
  <si>
    <t>MUDANJIANG</t>
  </si>
  <si>
    <t>For toluene sulfonic acid</t>
  </si>
  <si>
    <t>H-238</t>
  </si>
  <si>
    <t>SODIUM Hypophosphite MONOHY DRATE</t>
  </si>
  <si>
    <t>H-239</t>
  </si>
  <si>
    <t>SODIUM Hypophosphite MONOHY DRATE  (NAH2PO2H2O)</t>
  </si>
  <si>
    <t>SODIUM PYROSULFITE</t>
  </si>
  <si>
    <t>H-240</t>
  </si>
  <si>
    <t>(NH4)2HPO4</t>
  </si>
  <si>
    <t>H-241</t>
  </si>
  <si>
    <t>DI-AMMONIUM HYDROGEN PHOSPHATE</t>
  </si>
  <si>
    <t>WA-200A (HW2)</t>
  </si>
  <si>
    <t>LAUCOL STP SPECIAL CONC</t>
  </si>
  <si>
    <t>LAUCOL RX LIQ CONC</t>
  </si>
  <si>
    <t>H-244</t>
  </si>
  <si>
    <t>Fatty alcohol ethoxylates</t>
  </si>
  <si>
    <t>H-245</t>
  </si>
  <si>
    <t>Alkyl phosphate</t>
  </si>
  <si>
    <t>H-247</t>
  </si>
  <si>
    <t>EVONIK INDUSTRIES</t>
  </si>
  <si>
    <t>VARISOFT 222 LM 90%</t>
  </si>
  <si>
    <t>NA2SO4 80%</t>
  </si>
  <si>
    <t>H-250</t>
  </si>
  <si>
    <t>H-251</t>
  </si>
  <si>
    <t>TL-920 (SNTL 92)</t>
  </si>
  <si>
    <t>AR-20C</t>
  </si>
  <si>
    <t>PU ACRYLIC</t>
  </si>
  <si>
    <t>RC-100 90%</t>
  </si>
  <si>
    <t>H-255</t>
  </si>
  <si>
    <t>TE-19L</t>
  </si>
  <si>
    <t>REWOSOFT TE 19L</t>
  </si>
  <si>
    <t>H-257</t>
  </si>
  <si>
    <t>WE-18</t>
  </si>
  <si>
    <t>REWOQUAT WE 18</t>
  </si>
  <si>
    <t>TEGOPREN 6923</t>
  </si>
  <si>
    <t>TEGOPREN 6924</t>
  </si>
  <si>
    <t>CL-324</t>
  </si>
  <si>
    <t>TS-D848</t>
  </si>
  <si>
    <t>H-265</t>
  </si>
  <si>
    <t>NT-81</t>
  </si>
  <si>
    <t>H-266</t>
  </si>
  <si>
    <t>JL-3 CONC</t>
  </si>
  <si>
    <t>H-267</t>
  </si>
  <si>
    <t>SOUL BIO ET</t>
  </si>
  <si>
    <t>TEST-221</t>
  </si>
  <si>
    <t>H-269</t>
  </si>
  <si>
    <t>CP-20</t>
  </si>
  <si>
    <t>H-270</t>
  </si>
  <si>
    <t>H-271</t>
  </si>
  <si>
    <t>TRISODIUM PHOSPHATC</t>
  </si>
  <si>
    <t>H-273</t>
  </si>
  <si>
    <t>NA3PO4 12H2O</t>
  </si>
  <si>
    <t>PARAFFIN MIENG</t>
  </si>
  <si>
    <t>H-275</t>
  </si>
  <si>
    <t>LIAN SHENG</t>
  </si>
  <si>
    <t>ENZYME V-60</t>
  </si>
  <si>
    <t>ABLUSOFT ACSK</t>
  </si>
  <si>
    <t>ABLUSOFT ACSK-P</t>
  </si>
  <si>
    <t>VINMIN</t>
  </si>
  <si>
    <t>POLYMER-1</t>
  </si>
  <si>
    <t>TEGO SOFTENER V EPO</t>
  </si>
  <si>
    <t>H-280</t>
  </si>
  <si>
    <t>SINOL PRD-8</t>
  </si>
  <si>
    <t>H-281</t>
  </si>
  <si>
    <t>H-282</t>
  </si>
  <si>
    <t>H-283</t>
  </si>
  <si>
    <t>H-284</t>
  </si>
  <si>
    <t>SINOPOL T4A</t>
  </si>
  <si>
    <t>H-285</t>
  </si>
  <si>
    <t>H-286</t>
  </si>
  <si>
    <t>H-287</t>
  </si>
  <si>
    <t>H-288</t>
  </si>
  <si>
    <t>H-289</t>
  </si>
  <si>
    <t>H-290</t>
  </si>
  <si>
    <t>H-291</t>
  </si>
  <si>
    <t>H-292</t>
  </si>
  <si>
    <t>CTY CP HÒA PHÁT ĐÔNG NAI</t>
  </si>
  <si>
    <t>NAHSO3 99%</t>
  </si>
  <si>
    <t>H-293</t>
  </si>
  <si>
    <t>ENZYME N100</t>
  </si>
  <si>
    <t>PVA-217SB</t>
  </si>
  <si>
    <t>SINONATE LAT</t>
  </si>
  <si>
    <t>SINOPOL 170I</t>
  </si>
  <si>
    <t>SINOPOL E1307</t>
  </si>
  <si>
    <t>PUYANG HEXING CHEMICAL CO., LTD</t>
  </si>
  <si>
    <t>RC-100 99%</t>
  </si>
  <si>
    <t>THIOUREA DIOXIDE 99%</t>
  </si>
  <si>
    <t>SINONATE 1104HYPK</t>
  </si>
  <si>
    <t>BBR</t>
  </si>
  <si>
    <t>H-301</t>
  </si>
  <si>
    <t>PHỐ BÌNH</t>
  </si>
  <si>
    <t>PVA-GM-14AF</t>
  </si>
  <si>
    <t>H-303</t>
  </si>
  <si>
    <t>H-304</t>
  </si>
  <si>
    <t>Sodium lauryl sulfate (K12)</t>
  </si>
  <si>
    <t>H-305</t>
  </si>
  <si>
    <t>TOLAS</t>
  </si>
  <si>
    <t>BIT 20 (20% ANTISEPTIC)</t>
  </si>
  <si>
    <t>H-306</t>
  </si>
  <si>
    <t>TS-200 (70% ANTISEPTIC)</t>
  </si>
  <si>
    <t>H-307</t>
  </si>
  <si>
    <t>AH-300</t>
  </si>
  <si>
    <t>H-308</t>
  </si>
  <si>
    <t>VG-522</t>
  </si>
  <si>
    <t>H-310</t>
  </si>
  <si>
    <t>H-311</t>
  </si>
  <si>
    <t>H-312</t>
  </si>
  <si>
    <t>MINH TRƯỜNG</t>
  </si>
  <si>
    <t>TS-969C+</t>
  </si>
  <si>
    <t>TS-919CM</t>
  </si>
  <si>
    <t>TS-969TC</t>
  </si>
  <si>
    <t>Skytype AS80</t>
  </si>
  <si>
    <t>H-317</t>
  </si>
  <si>
    <t>JIN LU</t>
  </si>
  <si>
    <t>H-318</t>
  </si>
  <si>
    <t>H-319</t>
  </si>
  <si>
    <t>TEGO ANTIFOAM MR-1015</t>
  </si>
  <si>
    <t>JINLU</t>
  </si>
  <si>
    <t>H-322</t>
  </si>
  <si>
    <t>JL-NH</t>
  </si>
  <si>
    <t>JL-BTJ</t>
  </si>
  <si>
    <t>H-324</t>
  </si>
  <si>
    <t>JL-BJJ</t>
  </si>
  <si>
    <t>H-325</t>
  </si>
  <si>
    <t>BRENNTAG</t>
  </si>
  <si>
    <t>SAGTEX PHD</t>
  </si>
  <si>
    <t>H-326</t>
  </si>
  <si>
    <t>GM-325</t>
  </si>
  <si>
    <t>H-327</t>
  </si>
  <si>
    <t>TEGO ANTIFOAM 7001</t>
  </si>
  <si>
    <t>cty vedan</t>
  </si>
  <si>
    <t>ETL-1020</t>
  </si>
  <si>
    <t>PVA-JQ 25H38 FOR T/C  COTON</t>
  </si>
  <si>
    <t>PVA-JQ 25H39 FOR T/C</t>
  </si>
  <si>
    <t>BERLIN</t>
  </si>
  <si>
    <t>HIGH TEMP PLASTISOL (FOAM)</t>
  </si>
  <si>
    <t>H-332</t>
  </si>
  <si>
    <t>SUZHOU LIANSHENG CHEMISTRY CO ., LTD</t>
  </si>
  <si>
    <t>POWDER ENZYME B703</t>
  </si>
  <si>
    <t>H-333</t>
  </si>
  <si>
    <t xml:space="preserve">GENEX MDN-96 </t>
  </si>
  <si>
    <t>H-334</t>
  </si>
  <si>
    <t>SINOPOL 415ST</t>
  </si>
  <si>
    <t>CH HOA CHAT 11B</t>
  </si>
  <si>
    <t>trisodium phosphate anhydrous NA3PO4</t>
  </si>
  <si>
    <t>H-336</t>
  </si>
  <si>
    <t>NOVOPRIME A966</t>
  </si>
  <si>
    <t>MINH TRUONG</t>
  </si>
  <si>
    <t>potassium persulfate (K2S2O8)</t>
  </si>
  <si>
    <t>JL-407A</t>
  </si>
  <si>
    <t>H-341</t>
  </si>
  <si>
    <t>PEG-4000</t>
  </si>
  <si>
    <t>H-342</t>
  </si>
  <si>
    <t>KHANH AN SAI GON</t>
  </si>
  <si>
    <t>(NAPO3)6</t>
  </si>
  <si>
    <t>H-343</t>
  </si>
  <si>
    <t>ELKEY</t>
  </si>
  <si>
    <t>LK-ASF R 20</t>
  </si>
  <si>
    <t xml:space="preserve">LK-ASF R 32 </t>
  </si>
  <si>
    <t>LK-MQE-29</t>
  </si>
  <si>
    <t>LK-SIL 100T (350 CST)</t>
  </si>
  <si>
    <t>LK-SIL 100T (1000 CST)</t>
  </si>
  <si>
    <t>CONG TY VIET MY</t>
  </si>
  <si>
    <t>Potassium sorbate C6H7KO2</t>
  </si>
  <si>
    <t>H-350</t>
  </si>
  <si>
    <t>RHODASURF TDA6</t>
  </si>
  <si>
    <t>CÔNG TY HỮU VINH</t>
  </si>
  <si>
    <t>butyl alcohol</t>
  </si>
  <si>
    <t>H-352</t>
  </si>
  <si>
    <t>CH3(CH2)3OH</t>
  </si>
  <si>
    <t>CÔNG TY HẢI NGUYÊN</t>
  </si>
  <si>
    <t>POLYME NONION</t>
  </si>
  <si>
    <t>H-354</t>
  </si>
  <si>
    <t>HIGH CONCENTRATION ACID FIXING AGENT CBS-1</t>
  </si>
  <si>
    <t>ADGUMS PRIVATE LIMITED</t>
  </si>
  <si>
    <t>ST-80</t>
  </si>
  <si>
    <t>ST-180</t>
  </si>
  <si>
    <t>AD752S</t>
    <phoneticPr fontId="0" type="noConversion"/>
  </si>
  <si>
    <t>H-360</t>
  </si>
  <si>
    <t>SETAPRINT RST-A NEW F1016</t>
  </si>
  <si>
    <t>ABLUSOFT SK CONC</t>
  </si>
  <si>
    <t>SINOPOL PET-2G</t>
  </si>
  <si>
    <t>SINOTEX CDBA-S8</t>
  </si>
  <si>
    <t>cty Thuận Duyên</t>
  </si>
  <si>
    <t>Sodium formate  HCOONa</t>
  </si>
  <si>
    <t>H-371</t>
  </si>
  <si>
    <t>PMA-100</t>
  </si>
  <si>
    <t>PVP (K30)(K15)</t>
  </si>
  <si>
    <t>AMMONIUM ACETATE</t>
  </si>
  <si>
    <t>SETAPRINT PTL</t>
  </si>
  <si>
    <t>H-372</t>
  </si>
  <si>
    <t>SETABINDER SAB</t>
  </si>
  <si>
    <t>H-373</t>
  </si>
  <si>
    <t>H-05</t>
  </si>
  <si>
    <t>H-01</t>
  </si>
  <si>
    <t>H-02</t>
  </si>
  <si>
    <t>H-03</t>
  </si>
  <si>
    <t>H-04</t>
  </si>
  <si>
    <t>H-06</t>
  </si>
  <si>
    <t>H-07</t>
  </si>
  <si>
    <t>H-08</t>
  </si>
  <si>
    <t>H-09</t>
  </si>
  <si>
    <t>H-07JL</t>
  </si>
  <si>
    <t>SODIUM BROMIDE (Nabr)</t>
  </si>
  <si>
    <t>H-374</t>
  </si>
  <si>
    <t>SETAL GINE WL</t>
  </si>
  <si>
    <t>CÔNG TY SETAS KIMYA</t>
  </si>
  <si>
    <t>H-375</t>
  </si>
  <si>
    <t>THICKENER WAP</t>
  </si>
  <si>
    <t>H-376</t>
  </si>
  <si>
    <t>SETALAN BOOST PP DS018</t>
  </si>
  <si>
    <t>H-377</t>
  </si>
  <si>
    <t>SETALAN BOOST HYPO DS558</t>
  </si>
  <si>
    <t>H-378</t>
  </si>
  <si>
    <t>H-379</t>
  </si>
  <si>
    <t>H-380</t>
  </si>
  <si>
    <t>Sodium 3-Nitrobenzene Sulfonate</t>
  </si>
  <si>
    <t>FARLON FLA</t>
  </si>
  <si>
    <t>NH4CL</t>
  </si>
  <si>
    <t>H-381</t>
  </si>
  <si>
    <t>cty shenyang yunheng international</t>
  </si>
  <si>
    <t>H-383</t>
  </si>
  <si>
    <t>H-382</t>
  </si>
  <si>
    <t>LPA-G</t>
  </si>
  <si>
    <t>QM-800</t>
  </si>
  <si>
    <t>H-384</t>
  </si>
  <si>
    <t>AceticAcid (CH3COOH)</t>
  </si>
  <si>
    <t>chong lem (loại A)</t>
  </si>
  <si>
    <t>thickener phân tán</t>
  </si>
  <si>
    <t>H-385</t>
  </si>
  <si>
    <t>V.V.ECO GUM MANUFACTURING PVT.LTD</t>
  </si>
  <si>
    <t>ECOTECH A838</t>
  </si>
  <si>
    <t>HITECH CMG 4/4</t>
  </si>
  <si>
    <t>H-386</t>
  </si>
  <si>
    <t xml:space="preserve">L Ultra Conc </t>
  </si>
  <si>
    <t>H-391</t>
  </si>
  <si>
    <t>H-392</t>
  </si>
  <si>
    <t>H-393</t>
  </si>
  <si>
    <t>H-394</t>
  </si>
  <si>
    <t>H-387</t>
  </si>
  <si>
    <t>H-388</t>
  </si>
  <si>
    <t>H-389</t>
  </si>
  <si>
    <t>H-390</t>
  </si>
  <si>
    <t>H-395</t>
  </si>
  <si>
    <t>H-396</t>
  </si>
  <si>
    <t>777W</t>
  </si>
  <si>
    <t>780W</t>
  </si>
  <si>
    <t>777C</t>
  </si>
  <si>
    <t>780C</t>
  </si>
  <si>
    <t>SC-156</t>
  </si>
  <si>
    <t>LYSURF NSDF</t>
  </si>
  <si>
    <t>PEKAZYME DENIM HN125P</t>
  </si>
  <si>
    <t>LEK-T350</t>
  </si>
  <si>
    <t>SUPEITIN G466</t>
  </si>
  <si>
    <t>THÀNH Ý</t>
  </si>
  <si>
    <t>CONG TY CO PHAN HIRO VIET NAM</t>
  </si>
  <si>
    <t>KUAN CHUAN CHEMICAL INDUSTRIES LTD</t>
  </si>
  <si>
    <t>IN máy ( trắng)</t>
  </si>
  <si>
    <t>IN máy ( trong suốt) có co dãn</t>
  </si>
  <si>
    <t>HEIQ DYEFAST PES-LEV</t>
  </si>
  <si>
    <t>HEIQ DYEFAST PES-DIS</t>
  </si>
  <si>
    <t>SOAP VP CONC</t>
  </si>
  <si>
    <t>PIGMENT YELLOW 14 (CAKE) 33,3%</t>
  </si>
  <si>
    <t>PIGMENT RED 2 99%</t>
  </si>
  <si>
    <t>PIGMENT RED 8403 (CAKE) 55,5%</t>
  </si>
  <si>
    <t>PIGMENT RED 8402 (CAKE) 43,5%</t>
  </si>
  <si>
    <t>JL-3</t>
  </si>
  <si>
    <t>NAVY BLUE BB</t>
  </si>
  <si>
    <t xml:space="preserve">JL-3 </t>
  </si>
  <si>
    <t>H-404</t>
  </si>
  <si>
    <t>H-403</t>
  </si>
  <si>
    <t>H-397</t>
  </si>
  <si>
    <t>H-398</t>
  </si>
  <si>
    <t>H-399</t>
  </si>
  <si>
    <t>H-400</t>
  </si>
  <si>
    <t>H-401</t>
  </si>
  <si>
    <t>H-402</t>
  </si>
  <si>
    <t>HEIQ ADAPTIVE AC-03</t>
  </si>
  <si>
    <t>HEIQ DYEFAST PES-OLI</t>
  </si>
  <si>
    <t xml:space="preserve">PRODIGAL RS CONC </t>
  </si>
  <si>
    <t>PVA-BF-17</t>
  </si>
  <si>
    <t>PG-520</t>
  </si>
  <si>
    <t>cty Siam Pro (Thái Lan)</t>
  </si>
  <si>
    <t>PVA1788</t>
  </si>
  <si>
    <t>PVA2488</t>
  </si>
  <si>
    <t>PVA1799</t>
  </si>
  <si>
    <t>H-405</t>
  </si>
  <si>
    <t>H-406</t>
  </si>
  <si>
    <t>H-407</t>
  </si>
  <si>
    <t>AKD</t>
  </si>
  <si>
    <t>VN-6305</t>
  </si>
  <si>
    <t>SINOPOL 610</t>
  </si>
  <si>
    <t>thuận phát hưng</t>
  </si>
  <si>
    <t>JINLU</t>
    <phoneticPr fontId="21" type="noConversion"/>
  </si>
  <si>
    <t>HEDP 60%</t>
  </si>
  <si>
    <t>DTPMPA 50%</t>
  </si>
  <si>
    <t>PVA-BP-24</t>
  </si>
  <si>
    <t>AB-515</t>
    <phoneticPr fontId="21" type="noConversion"/>
  </si>
  <si>
    <t>JIUYI</t>
    <phoneticPr fontId="21" type="noConversion"/>
  </si>
  <si>
    <t>PA-250</t>
    <phoneticPr fontId="21" type="noConversion"/>
  </si>
  <si>
    <t>H-246</t>
    <phoneticPr fontId="21" type="noConversion"/>
  </si>
  <si>
    <t>EVONIK INDUSTRIES</t>
    <phoneticPr fontId="21" type="noConversion"/>
  </si>
  <si>
    <t>H-264</t>
    <phoneticPr fontId="21" type="noConversion"/>
  </si>
  <si>
    <t>TOLAS</t>
    <phoneticPr fontId="21" type="noConversion"/>
  </si>
  <si>
    <t>TS-6600</t>
    <phoneticPr fontId="21" type="noConversion"/>
  </si>
  <si>
    <t>HX-3300</t>
    <phoneticPr fontId="21" type="noConversion"/>
  </si>
  <si>
    <t>FIXER TK NEW</t>
    <phoneticPr fontId="21" type="noConversion"/>
  </si>
  <si>
    <t>GT TABLE GLUE</t>
    <phoneticPr fontId="21" type="noConversion"/>
  </si>
  <si>
    <t>TS-6601</t>
    <phoneticPr fontId="21" type="noConversion"/>
  </si>
  <si>
    <t>TS-6501</t>
    <phoneticPr fontId="21" type="noConversion"/>
  </si>
  <si>
    <t>XF-5010</t>
    <phoneticPr fontId="21" type="noConversion"/>
  </si>
  <si>
    <t>TG-6501</t>
    <phoneticPr fontId="21" type="noConversion"/>
  </si>
  <si>
    <t>TG-8811</t>
    <phoneticPr fontId="21" type="noConversion"/>
  </si>
  <si>
    <t>TG-8111</t>
    <phoneticPr fontId="21" type="noConversion"/>
  </si>
  <si>
    <t>JL-WS</t>
    <phoneticPr fontId="21" type="noConversion"/>
  </si>
  <si>
    <t>JL-518-6</t>
    <phoneticPr fontId="21" type="noConversion"/>
  </si>
  <si>
    <t>ENZYMES POWDER T300</t>
    <phoneticPr fontId="21" type="noConversion"/>
  </si>
  <si>
    <t>H-355</t>
    <phoneticPr fontId="21" type="noConversion"/>
  </si>
  <si>
    <t>H-356</t>
    <phoneticPr fontId="21" type="noConversion"/>
  </si>
  <si>
    <t>V-16</t>
    <phoneticPr fontId="21" type="noConversion"/>
  </si>
  <si>
    <t>H-357</t>
    <phoneticPr fontId="21" type="noConversion"/>
  </si>
  <si>
    <t>P-104</t>
    <phoneticPr fontId="21" type="noConversion"/>
  </si>
  <si>
    <t>H-361</t>
    <phoneticPr fontId="21" type="noConversion"/>
  </si>
  <si>
    <t>H-362</t>
    <phoneticPr fontId="21" type="noConversion"/>
  </si>
  <si>
    <t>AD-753S</t>
  </si>
  <si>
    <t>H-363</t>
    <phoneticPr fontId="21" type="noConversion"/>
  </si>
  <si>
    <t xml:space="preserve">CÔNG TY SETAS KIMYA </t>
    <phoneticPr fontId="21" type="noConversion"/>
  </si>
  <si>
    <t>H-364</t>
    <phoneticPr fontId="21" type="noConversion"/>
  </si>
  <si>
    <t>AD-802</t>
    <phoneticPr fontId="21" type="noConversion"/>
  </si>
  <si>
    <t>H-365</t>
    <phoneticPr fontId="21" type="noConversion"/>
  </si>
  <si>
    <t>REPEL O'TEX SRP6</t>
    <phoneticPr fontId="21" type="noConversion"/>
  </si>
  <si>
    <t>H-367</t>
    <phoneticPr fontId="21" type="noConversion"/>
  </si>
  <si>
    <t>H-368</t>
    <phoneticPr fontId="21" type="noConversion"/>
  </si>
  <si>
    <t>H-369</t>
    <phoneticPr fontId="21" type="noConversion"/>
  </si>
  <si>
    <t>H-370</t>
    <phoneticPr fontId="21" type="noConversion"/>
  </si>
  <si>
    <t>H-408</t>
  </si>
  <si>
    <t>CTY UCC</t>
  </si>
  <si>
    <t>H-409</t>
  </si>
  <si>
    <t>TS-30</t>
  </si>
  <si>
    <t>H-410</t>
  </si>
  <si>
    <t>PARAFINE SHB</t>
  </si>
  <si>
    <t>PIGMENT ORANGE 34 (38%)</t>
  </si>
  <si>
    <t>PIGMENT VIOLET 23 BLUEDISH (99%)</t>
  </si>
  <si>
    <t>PIGMENT RED 1114 (35%)</t>
  </si>
  <si>
    <t>PIGMENT RED 2 (40%)</t>
  </si>
  <si>
    <t>PIGMENT BLACK FB (42%)</t>
  </si>
  <si>
    <t>PIGMENT BLUE 15:3 (99%)</t>
  </si>
  <si>
    <t>PIGMENT BLUE 15:0 (99%)</t>
  </si>
  <si>
    <t>PIGMENT ORANGE 34 (99%)</t>
  </si>
  <si>
    <t>PIGMENT VIOLET 23 REDDISH (99%)</t>
  </si>
  <si>
    <t>POLYME -800</t>
  </si>
  <si>
    <t>TỔNG XUẤT</t>
  </si>
  <si>
    <t>binder</t>
  </si>
  <si>
    <t>kháng khuẩn</t>
  </si>
  <si>
    <t>phá hồ enzyme</t>
  </si>
  <si>
    <t>hồ vẫy</t>
  </si>
  <si>
    <t>hồ chống thấm C6</t>
  </si>
  <si>
    <t>enzyeme acid</t>
  </si>
  <si>
    <t>chất phân tán</t>
  </si>
  <si>
    <t>hoạt động bề mặt</t>
  </si>
  <si>
    <t>hồ chống thấm C8</t>
  </si>
  <si>
    <t>Sodium acetate CH3COONA</t>
  </si>
  <si>
    <t>muối</t>
  </si>
  <si>
    <t>hồ tạo đặc</t>
  </si>
  <si>
    <t>tinh bột biến tính</t>
  </si>
  <si>
    <t>binder mềm</t>
  </si>
  <si>
    <t>enzyme gốc</t>
  </si>
  <si>
    <t>hồ tạo đặc phân tán</t>
  </si>
  <si>
    <t>càng hóa</t>
  </si>
  <si>
    <t>cầm màu acid</t>
  </si>
  <si>
    <t>hồ mềm</t>
  </si>
  <si>
    <t>chống gãy hút ẩm</t>
  </si>
  <si>
    <t xml:space="preserve">chất phân tán </t>
  </si>
  <si>
    <t>hồ PVA</t>
  </si>
  <si>
    <t>hồ hút ẩm</t>
  </si>
  <si>
    <t>enzyme cách lông</t>
  </si>
  <si>
    <t>MONOMER</t>
  </si>
  <si>
    <t>đều màu acid</t>
  </si>
  <si>
    <t>dung môi</t>
  </si>
  <si>
    <t>Sodium formaldehyde sulfoxylate (RONGALITE) NaHSO2.CH2O.2H20</t>
  </si>
  <si>
    <t>chất giặt môi trường acid</t>
  </si>
  <si>
    <t>hồ chống thấm</t>
  </si>
  <si>
    <t>chất tạo đặc</t>
  </si>
  <si>
    <t>muối lạnh</t>
  </si>
  <si>
    <t>tẩy đường</t>
  </si>
  <si>
    <t>chất trợ</t>
  </si>
  <si>
    <t>chất tẩy JAVEL</t>
  </si>
  <si>
    <t>khữ oxi</t>
  </si>
  <si>
    <t>bột phân tán</t>
  </si>
  <si>
    <t>hồ tăng trọng</t>
  </si>
  <si>
    <t>keo</t>
  </si>
  <si>
    <t>bột màu</t>
  </si>
  <si>
    <t>(SODIUM GLUCONATE C6H12O7)</t>
  </si>
  <si>
    <t>(SODIUM GLUCONATE RE C6H11NaO7)</t>
  </si>
  <si>
    <t>(SODIUM GLUCONATE  C6H12O7)</t>
  </si>
  <si>
    <t>Polyethylene glycol</t>
  </si>
  <si>
    <t>chất giặt môi trường kiềm</t>
  </si>
  <si>
    <t>chất trợ nhuộm</t>
  </si>
  <si>
    <t>SODIUM CARBONATE (NA2CO3)</t>
  </si>
  <si>
    <t>Kali hiđroxit (KOH)</t>
  </si>
  <si>
    <t>Natri hiđroxit (NAOH)</t>
  </si>
  <si>
    <t>silicone mềm mướt</t>
  </si>
  <si>
    <t>silicone hút nước</t>
  </si>
  <si>
    <t>BUTYL ACRYLATE (BA)</t>
  </si>
  <si>
    <t>STYRENE MONOMER (SM)</t>
  </si>
  <si>
    <t>VINYL ACETATE MONOMER (VAM)</t>
  </si>
  <si>
    <t>chất trợ cho binder</t>
  </si>
  <si>
    <t xml:space="preserve">ABLUSOFT ALS-P  </t>
  </si>
  <si>
    <t xml:space="preserve">ABLUSOFT NAK-P  </t>
  </si>
  <si>
    <t xml:space="preserve">RTM </t>
  </si>
  <si>
    <t>đều màu phân tán</t>
  </si>
  <si>
    <t>chống lem</t>
  </si>
  <si>
    <t>ABLUTEX AN-2</t>
  </si>
  <si>
    <t>đều màu CD</t>
  </si>
  <si>
    <t xml:space="preserve">DSM </t>
  </si>
  <si>
    <t>cầm màu hoạt tính</t>
  </si>
  <si>
    <t>cầm màu hoạt tính chịu CLO</t>
  </si>
  <si>
    <t>hảm màu CD</t>
  </si>
  <si>
    <t xml:space="preserve">hồ ACRYLIC </t>
  </si>
  <si>
    <t>hồ bôi trơn</t>
  </si>
  <si>
    <t>PARAFIN DẦU</t>
  </si>
  <si>
    <t>rensin</t>
  </si>
  <si>
    <t>keo PU</t>
  </si>
  <si>
    <t>kháng bọt</t>
  </si>
  <si>
    <t>polymer</t>
  </si>
  <si>
    <t>kháng tĩnh diện</t>
  </si>
  <si>
    <t>quan sắc COTTON</t>
  </si>
  <si>
    <t>Sodium Hexametaphosphate</t>
  </si>
  <si>
    <t>hồ tạo đặc hoạt tính</t>
  </si>
  <si>
    <t>( TẨY TRẮNG)KMnO4</t>
  </si>
  <si>
    <t>( TẨY TRẮNG)NaClO</t>
  </si>
  <si>
    <t>khử oligomer</t>
  </si>
  <si>
    <t>enzyme tạo bông</t>
  </si>
  <si>
    <t>enzyme góc</t>
  </si>
  <si>
    <t>quan sắc ánh tím</t>
  </si>
  <si>
    <t>quan sắc ánh xanh</t>
  </si>
  <si>
    <t>ACRYLIC ACID (C3H4O2)</t>
  </si>
  <si>
    <t>BUTYL ACRYLATE (C7H12O2)</t>
  </si>
  <si>
    <t>STYRENE MONOMER (C8H8)</t>
  </si>
  <si>
    <t>VINYL ACETATE MONOMER (C4H6O2)</t>
  </si>
  <si>
    <t>HYDROXYETHYL CELLULOSE (C2H6O2·x)</t>
  </si>
  <si>
    <t>Palm Kernel Diethanolamide</t>
  </si>
  <si>
    <t>thickener hoạt tính</t>
  </si>
  <si>
    <t>H-411</t>
  </si>
  <si>
    <t>CX-500</t>
  </si>
  <si>
    <t>CMS</t>
  </si>
  <si>
    <t>tẩy dầu</t>
  </si>
  <si>
    <t>chất nấu máy</t>
  </si>
  <si>
    <t>hố bôi trơn</t>
  </si>
  <si>
    <t>Chống xù lông</t>
  </si>
  <si>
    <t>enzyme cắt lông</t>
  </si>
  <si>
    <t>chất trợ hồ sợi</t>
  </si>
  <si>
    <t>PIGMENT RED-254</t>
  </si>
  <si>
    <t>xử lý nước thải</t>
  </si>
  <si>
    <t>công ty CHAN CHEM</t>
  </si>
  <si>
    <t>PIGMENT RED-122</t>
  </si>
  <si>
    <t>H-412</t>
  </si>
  <si>
    <t>Sartex TA</t>
  </si>
  <si>
    <t>TEGO ANTIFOAM 1488</t>
  </si>
  <si>
    <t>H-413</t>
  </si>
  <si>
    <t>SINOPOL 1105H</t>
  </si>
  <si>
    <t>SINOPOL 1103</t>
  </si>
  <si>
    <t>SILICON ST-5</t>
  </si>
  <si>
    <t xml:space="preserve">CLEAN BV  </t>
  </si>
  <si>
    <t>H-414</t>
  </si>
  <si>
    <t>H-415</t>
  </si>
  <si>
    <t>hồ in phân tán</t>
  </si>
  <si>
    <t>CE-600H</t>
  </si>
  <si>
    <t>CTy Thanh Phát</t>
  </si>
  <si>
    <t>cty Hóa Chất Việt</t>
  </si>
  <si>
    <t xml:space="preserve">Sartex 95X </t>
  </si>
  <si>
    <t>H-416</t>
  </si>
  <si>
    <t>H-417</t>
  </si>
  <si>
    <t>cyclohexanone C6H10O</t>
  </si>
  <si>
    <t>cyclohexanone C6H10O (CYC)</t>
  </si>
  <si>
    <t>XUẤT XỨ</t>
  </si>
  <si>
    <t>VN</t>
  </si>
  <si>
    <t xml:space="preserve">SODIUM METASILICATE (NA2SIO3.5H2O) </t>
  </si>
  <si>
    <t>TQ</t>
  </si>
  <si>
    <t xml:space="preserve"> ADACHI ADPRINT RV-108 ( độ nhớt cao)</t>
  </si>
  <si>
    <t>ADPRINT EG-120</t>
  </si>
  <si>
    <t>H-418</t>
  </si>
  <si>
    <t>H-419</t>
  </si>
  <si>
    <t>ADACHI</t>
  </si>
  <si>
    <t>TL</t>
  </si>
  <si>
    <t>AD</t>
  </si>
  <si>
    <t>PANYA</t>
  </si>
  <si>
    <t>3E</t>
  </si>
  <si>
    <t>SAMCHEM</t>
  </si>
  <si>
    <t>GLOBAL</t>
  </si>
  <si>
    <t>ARGUS (SHANGHAI) TEXTILE AUXILIARY CO., LTD.</t>
  </si>
  <si>
    <t xml:space="preserve"> Họ tên người đề nghị: LU NANG VY</t>
  </si>
  <si>
    <t>Bộ phận: sản xuất</t>
  </si>
  <si>
    <t>Mục đích: sản xuất</t>
  </si>
  <si>
    <t>Khác:</t>
  </si>
  <si>
    <t>STT</t>
  </si>
  <si>
    <t>SỐ NGÀY VỀ HÀNG</t>
  </si>
  <si>
    <t>SL DỮ TÍNH SỬ DỤNG 1 THÁNG</t>
  </si>
  <si>
    <t>SL CẦN DỮ TRỮ TỐI THIỂU ĐỂ NHẬP HÀNG</t>
  </si>
  <si>
    <t>SẢN XUẤT</t>
  </si>
  <si>
    <t>XUẤT BÁN</t>
  </si>
  <si>
    <t>SODIUMSULFATE ANHYDROUS (NA2SO4) 99%</t>
  </si>
  <si>
    <t>ACRYLIC ACID (AA) 99%</t>
  </si>
  <si>
    <t>Sodium Lauryl Ether Sulfate – SLES - ETE</t>
  </si>
  <si>
    <t>UNIDYNE TG-5671A</t>
  </si>
  <si>
    <t>H-420</t>
  </si>
  <si>
    <t>chất chống thấm C6</t>
  </si>
  <si>
    <t>HeiQ Pure TF</t>
  </si>
  <si>
    <t>HeiQ Effect SAX</t>
  </si>
  <si>
    <t>H-421</t>
  </si>
  <si>
    <t>H-422</t>
  </si>
  <si>
    <t>PIGMENT RED 146 (32%)</t>
  </si>
  <si>
    <t>Toluene</t>
  </si>
  <si>
    <t>H-423</t>
  </si>
  <si>
    <t xml:space="preserve">công ty AMANDA CHEM </t>
  </si>
  <si>
    <t>PDL-55BC</t>
  </si>
  <si>
    <t xml:space="preserve">PROPANE-1,2-DIOL (PROPYLENE GLYCOL) </t>
  </si>
  <si>
    <t>BENZALKONIUM CHLORIDE (C21H38ClN) BKC 80%</t>
  </si>
  <si>
    <t>SODIUMDODECYL BENZENESULFONATE (DBN 90%)</t>
  </si>
  <si>
    <t>SODIUMDODECYL BENZENESULFONATE (DBN 60%)</t>
  </si>
  <si>
    <t>P-125U</t>
  </si>
  <si>
    <t>H-424</t>
  </si>
  <si>
    <t xml:space="preserve">KL520C </t>
  </si>
  <si>
    <t xml:space="preserve">KL520W </t>
  </si>
  <si>
    <t xml:space="preserve">KL620W </t>
  </si>
  <si>
    <t xml:space="preserve">KL620C </t>
  </si>
  <si>
    <t xml:space="preserve">S-415 </t>
  </si>
  <si>
    <t>Cty Khang Liên</t>
  </si>
  <si>
    <t>H-425</t>
  </si>
  <si>
    <t>H-426</t>
  </si>
  <si>
    <t>H-427</t>
  </si>
  <si>
    <t>H-428</t>
  </si>
  <si>
    <t>H-429</t>
  </si>
  <si>
    <t xml:space="preserve">CÔNG TY SETAS KIMYA </t>
  </si>
  <si>
    <t>Phosphoric acid (H3PO4)</t>
  </si>
  <si>
    <t>H-430</t>
  </si>
  <si>
    <t>Sulfuric acid (H2SO4)</t>
  </si>
  <si>
    <t>H-431</t>
  </si>
  <si>
    <t>PAC-TĐP(V01)</t>
  </si>
  <si>
    <t>TS-7703 BLACK GB</t>
  </si>
  <si>
    <t>Sunpeitin G124</t>
  </si>
  <si>
    <t>BOTMI (TB)</t>
  </si>
  <si>
    <t>H-432</t>
  </si>
  <si>
    <t>MONOPOTASSIUM PHOSPHATE (KH2PO4) (PK-45)</t>
  </si>
  <si>
    <t>CAS Number</t>
  </si>
  <si>
    <t>108-94-1</t>
  </si>
  <si>
    <t>60-00-4</t>
  </si>
  <si>
    <t>7778-77-0</t>
  </si>
  <si>
    <t>64-02-8;13235-36-4</t>
  </si>
  <si>
    <t>10213-79-3</t>
  </si>
  <si>
    <t>68037-49-0</t>
  </si>
  <si>
    <t>526-95-4</t>
  </si>
  <si>
    <t>527-07-1</t>
  </si>
  <si>
    <t xml:space="preserve">magnesium sulfate heptahydrate (MGSO4.7H2O) </t>
  </si>
  <si>
    <t>magnesium sulfate heptahydrate (MGSO4.7H2O) SM-45</t>
  </si>
  <si>
    <t>10034-99-8</t>
  </si>
  <si>
    <t xml:space="preserve">Sodium metasilicate nonahydrate (NA2SIO3.9H2O) </t>
  </si>
  <si>
    <t>13517-24-3</t>
  </si>
  <si>
    <t>84-74-2</t>
  </si>
  <si>
    <t>(Di-n-butylphthalate) DIBUTYL PHYTHALATE</t>
  </si>
  <si>
    <t>(Di-Sec-octyl phthalate) DIOCTYL PHYTHALATE</t>
  </si>
  <si>
    <t> 111-46-6</t>
  </si>
  <si>
    <t>Diethylene glycol</t>
  </si>
  <si>
    <t>1758-73-2/4189-44-0</t>
  </si>
  <si>
    <t>64-19-7</t>
  </si>
  <si>
    <t>64-18-6</t>
  </si>
  <si>
    <t>Potassium hydroxide</t>
  </si>
  <si>
    <t>1310-58-3</t>
  </si>
  <si>
    <t>1310-73-2</t>
  </si>
  <si>
    <t>497-19-8</t>
  </si>
  <si>
    <t>7757-82-6</t>
  </si>
  <si>
    <t>111-76-2</t>
  </si>
  <si>
    <t>67-63-0</t>
  </si>
  <si>
    <t>67-56-1</t>
  </si>
  <si>
    <t>2809-21-4</t>
  </si>
  <si>
    <t>15827-60-8</t>
  </si>
  <si>
    <t>77-92-9</t>
  </si>
  <si>
    <t>Citric Acid (C6H8O7)</t>
  </si>
  <si>
    <t>79-10-7</t>
  </si>
  <si>
    <t>C7H12O2</t>
  </si>
  <si>
    <t>100-42-5</t>
  </si>
  <si>
    <t>108-05-4</t>
  </si>
  <si>
    <t> 34590-94-8</t>
  </si>
  <si>
    <t>57-55-6</t>
  </si>
  <si>
    <t>7757-83-7</t>
  </si>
  <si>
    <t>10361-03-2</t>
  </si>
  <si>
    <t>6035-47-8</t>
  </si>
  <si>
    <t>7727-54-0</t>
  </si>
  <si>
    <t>Ammonium persulphate (NH4)2S2O8</t>
  </si>
  <si>
    <t>1336-21-6</t>
  </si>
  <si>
    <t>112-34-5</t>
  </si>
  <si>
    <t>butyl carbitol (diethylene glycol monobutyl ether)</t>
  </si>
  <si>
    <t>butyl carbitol (diethylene glycol monobutyl ether) C8H18O3</t>
  </si>
  <si>
    <t>Texapon N70T (ETE)</t>
  </si>
  <si>
    <t>50-00-0</t>
  </si>
  <si>
    <t>92.09</t>
  </si>
  <si>
    <t>GLYCEROL,GLYCERINE</t>
  </si>
  <si>
    <t>9004-62-0</t>
  </si>
  <si>
    <t>7772-98-7</t>
  </si>
  <si>
    <t>12125-02-9</t>
  </si>
  <si>
    <t>ammonium chloride  (NH4CL)</t>
  </si>
  <si>
    <t>7775-14-6</t>
  </si>
  <si>
    <t>sodium hyposulfite (Na2S2O4)</t>
  </si>
  <si>
    <t>57-13-6</t>
  </si>
  <si>
    <t>Ammonium sulfate  (NH4)2SO4</t>
  </si>
  <si>
    <t>7783-20-2</t>
  </si>
  <si>
    <t>Ammonium hydrogen phosphate</t>
  </si>
  <si>
    <t>120-51-4</t>
  </si>
  <si>
    <t>benzyl benzoate</t>
  </si>
  <si>
    <t>461-58-5</t>
  </si>
  <si>
    <t>Dicyandiamide</t>
  </si>
  <si>
    <t>144-62-7/6153-56-6</t>
  </si>
  <si>
    <t>Oxalic acid</t>
  </si>
  <si>
    <t>7758-29-4</t>
  </si>
  <si>
    <t>Sodium Tripolyphosphate (NA5P3O10)</t>
  </si>
  <si>
    <t>Sodium Tripolyphosphate (NA5P3O10) STTP</t>
  </si>
  <si>
    <t>Sodium bicarbonate (NaHCO3)</t>
  </si>
  <si>
    <t>Sodium bicarbonate(NaHCO3)</t>
  </si>
  <si>
    <t>108-88-3</t>
  </si>
  <si>
    <t>methylbenzene (C7H8)</t>
  </si>
  <si>
    <t>107-22-2</t>
  </si>
  <si>
    <t>magnesium chloride hexahydrate</t>
  </si>
  <si>
    <t>Acrylamide</t>
  </si>
  <si>
    <t>79-06-1</t>
  </si>
  <si>
    <t>102-71-6</t>
  </si>
  <si>
    <t>50-99-7</t>
  </si>
  <si>
    <t>78-93-3</t>
  </si>
  <si>
    <t>7775-27-1/15593-29-0</t>
  </si>
  <si>
    <t>532-32-1</t>
  </si>
  <si>
    <t>Sodium benzoate (C7H5NaO2)</t>
  </si>
  <si>
    <t>7631-90-5</t>
  </si>
  <si>
    <t>151-21-3</t>
  </si>
  <si>
    <t>127-09-3 </t>
  </si>
  <si>
    <t>7601-54-9</t>
  </si>
  <si>
    <t>7558-80-7</t>
  </si>
  <si>
    <t>Sodium Dihydrogen Phosphate</t>
  </si>
  <si>
    <t>7727-21-1</t>
  </si>
  <si>
    <t>potassium persulfate (K2S2O8) KPS</t>
  </si>
  <si>
    <t>10124-56-8</t>
  </si>
  <si>
    <t>71-36-3</t>
  </si>
  <si>
    <t>141-53-7</t>
  </si>
  <si>
    <t>7647-15-6</t>
  </si>
  <si>
    <t>PVA-BP-05</t>
  </si>
  <si>
    <t>(Di-n-butylphthalate)  DBP</t>
  </si>
  <si>
    <t>Diethylene glycol (DEG)</t>
  </si>
  <si>
    <t>H-433</t>
  </si>
  <si>
    <t>H-434</t>
  </si>
  <si>
    <t>AT-45-2H</t>
  </si>
  <si>
    <t>hồ cứng acrylic</t>
  </si>
  <si>
    <t>PIGMENT RED 8402 (CAKE) 50%</t>
  </si>
  <si>
    <t>cty Jun Chem</t>
  </si>
  <si>
    <t>H-371(MDJ)</t>
  </si>
  <si>
    <t>cty MUDANJIAN</t>
  </si>
  <si>
    <t>Sodium formate  HCOONa (97%)</t>
  </si>
  <si>
    <t>120/THÙNG</t>
  </si>
  <si>
    <t>FARLON FA-581</t>
  </si>
  <si>
    <t>DISPERSE BLACK SE-G</t>
  </si>
  <si>
    <t>DISPERSE BLACK ECO 300%</t>
  </si>
  <si>
    <t>INDIGO GRAIN</t>
  </si>
  <si>
    <t>GOLDENLON ORANGE K2R</t>
  </si>
  <si>
    <t>GOLDENLON YELLOW 4G</t>
  </si>
  <si>
    <t>GOLDENLON SCARLET GS</t>
  </si>
  <si>
    <t>GOLDENLON RUBINE FL</t>
  </si>
  <si>
    <t>GOLDENLON ORANGE UNSE</t>
  </si>
  <si>
    <t>GOLDENLON RED UNSE</t>
  </si>
  <si>
    <t>GOLDENLON RUBINE UNSE</t>
  </si>
  <si>
    <t>GOLDENLON NAVY SGL</t>
  </si>
  <si>
    <t>GOLDENLON BLACK ECO 300%</t>
  </si>
  <si>
    <t>YELLOW L5G</t>
  </si>
  <si>
    <t>YELLOW HR</t>
  </si>
  <si>
    <t>SKY BLUE FGG</t>
  </si>
  <si>
    <t>ROSE FBL-1</t>
  </si>
  <si>
    <t>XF-820</t>
  </si>
  <si>
    <t>BLACK MX ED</t>
  </si>
  <si>
    <t>BLACK XFBL</t>
  </si>
  <si>
    <t>BLUE AMD</t>
  </si>
  <si>
    <t>BLUE AT NEW</t>
  </si>
  <si>
    <t>BLUE BL</t>
  </si>
  <si>
    <t>BLUE FGG</t>
  </si>
  <si>
    <t>BLUE FRT</t>
  </si>
  <si>
    <t>BLUE G</t>
  </si>
  <si>
    <t>BLUE GW</t>
  </si>
  <si>
    <t>BORDEAUX B</t>
  </si>
  <si>
    <t>BROW GR</t>
  </si>
  <si>
    <t>GREEN GW</t>
  </si>
  <si>
    <t>KAMAFIX RED MFD</t>
  </si>
  <si>
    <t>NAVY BLUE BRF</t>
  </si>
  <si>
    <t>RED 6B</t>
  </si>
  <si>
    <t>RED FB ( 2B )</t>
  </si>
  <si>
    <t>RED FBBL</t>
  </si>
  <si>
    <t>RED FGS</t>
  </si>
  <si>
    <t>RED FG-S</t>
  </si>
  <si>
    <t>SCARLET-FGW</t>
  </si>
  <si>
    <t>SCARLET-FSG</t>
  </si>
  <si>
    <t>TURQUORISE XGB</t>
  </si>
  <si>
    <t>YELLOW 4GL</t>
  </si>
  <si>
    <t>YELLOW A4R</t>
  </si>
  <si>
    <t>YELLOW AMD</t>
  </si>
  <si>
    <t>YELLOW FGG</t>
  </si>
  <si>
    <t>YELLOW FRN</t>
  </si>
  <si>
    <t>YELLOW GL200</t>
  </si>
  <si>
    <t>YELLOW LSP</t>
  </si>
  <si>
    <t>YELLOW X5GL</t>
  </si>
  <si>
    <t>DAU MAY MAY KIM(TR)</t>
  </si>
  <si>
    <t>H-53(loại 1)</t>
  </si>
  <si>
    <t>RED-F2G</t>
  </si>
  <si>
    <t>YELLOW-RL</t>
  </si>
  <si>
    <t>BLUE-B2R</t>
  </si>
  <si>
    <t>BLUE-BL</t>
  </si>
  <si>
    <t>BLUE-4GL</t>
  </si>
  <si>
    <t>YELLOW-5GL</t>
  </si>
  <si>
    <t>BLACK-L</t>
  </si>
  <si>
    <t>BLACK-D</t>
  </si>
  <si>
    <t>RED-FR</t>
  </si>
  <si>
    <t>BLACK-GTL</t>
  </si>
  <si>
    <t>BLACK-BM</t>
  </si>
  <si>
    <t>BLACK-B160</t>
  </si>
  <si>
    <t>BLACK-EG</t>
  </si>
  <si>
    <t>BLUE-2B</t>
  </si>
  <si>
    <t>RED-BL</t>
  </si>
  <si>
    <t>YELLOW-2GL</t>
  </si>
  <si>
    <t>BLUE-FBL</t>
  </si>
  <si>
    <t>40/T luôn bì 44k/t ( thùng sắt )</t>
  </si>
  <si>
    <t>50K/T luôn bì 54/t ( thung sắt )</t>
  </si>
  <si>
    <t>25K/T luôn bì 27/t ( thùng giấy)</t>
  </si>
  <si>
    <t>25/BAO</t>
  </si>
  <si>
    <t>H-435</t>
  </si>
  <si>
    <t>H-436</t>
  </si>
  <si>
    <t>SOUBIO-EXP</t>
  </si>
  <si>
    <t>GOLDENLON RED HW-3B</t>
  </si>
  <si>
    <t xml:space="preserve">DC-15 </t>
  </si>
  <si>
    <t>H-437</t>
  </si>
  <si>
    <t>H-438</t>
  </si>
  <si>
    <t>DM-5000</t>
  </si>
  <si>
    <t>H-439</t>
  </si>
  <si>
    <t> alkyl ketene dimmer </t>
  </si>
  <si>
    <t>FAST BLUE 15:0( JJ-15002)</t>
  </si>
  <si>
    <t>Butyl Cellosolve  (BCS)</t>
  </si>
  <si>
    <t>Butyl Cellosolve</t>
  </si>
  <si>
    <t>sulfonic acid</t>
  </si>
  <si>
    <t>Triethanolamine C6H15O3N (TEA)</t>
  </si>
  <si>
    <t>Methyl ethyl ketone (MEK)</t>
  </si>
  <si>
    <t xml:space="preserve"> SODIUMPRESULFATE</t>
  </si>
  <si>
    <t>thickener Nylon</t>
  </si>
  <si>
    <t>chất kháng khuẩn</t>
  </si>
  <si>
    <t>chất xút tác</t>
  </si>
  <si>
    <t>trướng trắng in máy</t>
  </si>
  <si>
    <t>HEIQ BARRIER ECO DRY</t>
  </si>
  <si>
    <t>H-440</t>
  </si>
  <si>
    <t>TS-AR100</t>
  </si>
  <si>
    <t>PVA-0588</t>
  </si>
  <si>
    <t>H-441</t>
  </si>
  <si>
    <t>Natural Gum 120AC</t>
  </si>
  <si>
    <t>H-442</t>
  </si>
  <si>
    <t>Cty Duy Phát</t>
  </si>
  <si>
    <t>ABLUTEX WA-600</t>
  </si>
  <si>
    <t>thickener 12%</t>
  </si>
  <si>
    <t>PVA-0588A</t>
  </si>
  <si>
    <t>NGHIỆP MẬU</t>
  </si>
  <si>
    <t>TS-RBD</t>
  </si>
  <si>
    <t>TS-CTO</t>
  </si>
  <si>
    <t>TS-BIT</t>
  </si>
  <si>
    <t>TS-200</t>
  </si>
  <si>
    <t>hồ mềm ANTIOZON</t>
  </si>
  <si>
    <t>chất xúc tác</t>
  </si>
  <si>
    <t>PU dạng dầu</t>
  </si>
  <si>
    <t>cầm màu trực tiếp</t>
  </si>
  <si>
    <t>chất biến tính</t>
  </si>
  <si>
    <t>hồ cào lông</t>
  </si>
  <si>
    <t>hồ đốt bông</t>
  </si>
  <si>
    <t>MEG</t>
  </si>
  <si>
    <t xml:space="preserve">sodium alginate </t>
  </si>
  <si>
    <t>H-443</t>
  </si>
  <si>
    <t>TE-19</t>
  </si>
  <si>
    <t>H-444</t>
  </si>
  <si>
    <t>AntiFoam Emulsion (15%)</t>
  </si>
  <si>
    <t>SI3000Z</t>
  </si>
  <si>
    <t>H-445</t>
  </si>
  <si>
    <t>OPTIMA(ĐẠI VIỆT)</t>
  </si>
  <si>
    <t>H-446</t>
  </si>
  <si>
    <t>DUY PHÁT</t>
  </si>
  <si>
    <t>PVA-2288PK</t>
  </si>
  <si>
    <t>SỐ LƯỢNG DỮ KIẾN CẦN BÁN</t>
  </si>
  <si>
    <t>SL DU KIEN CẦN NHẬP NL , TP</t>
  </si>
  <si>
    <t>PHIẾU ĐỀ NGHỊ NGUYÊN LIỆU VA THÀNH PHẨM DỰ KIẾN CẦN NHẬP</t>
  </si>
  <si>
    <t>H-447</t>
  </si>
  <si>
    <t>Antifoam CS04</t>
  </si>
  <si>
    <t>AN THUẬN PHÁT</t>
  </si>
  <si>
    <t>TỔNG TP , NL</t>
  </si>
  <si>
    <t>H-448</t>
  </si>
  <si>
    <t>chất giảm độ nhớt</t>
  </si>
  <si>
    <t>hồ chống thấm C0</t>
  </si>
  <si>
    <t>hồ hạt</t>
  </si>
  <si>
    <t>SPECIAL WHITE LT</t>
  </si>
  <si>
    <t>HIDROS TED</t>
  </si>
  <si>
    <t>GTPG AUTOTEX CO.,LTD</t>
  </si>
  <si>
    <t>PIGMENT RED 8402 99%</t>
  </si>
  <si>
    <t>AVOL OXY WHITE</t>
  </si>
  <si>
    <t>LEGAFLEX ZERO</t>
  </si>
  <si>
    <t>FORTRES GDP</t>
  </si>
  <si>
    <t>FST HW</t>
  </si>
  <si>
    <t>GEOPOWER NPS</t>
  </si>
  <si>
    <t>ATB710</t>
  </si>
  <si>
    <t>LEGAFINISH SPC</t>
  </si>
  <si>
    <t>LINEX SURF</t>
  </si>
  <si>
    <t>SAICRON BLUE 79 200%</t>
  </si>
  <si>
    <t>SAICRON RED 277 200%</t>
  </si>
  <si>
    <t>SAICRON RED 167 100%</t>
  </si>
  <si>
    <t>SAICRON RED 73 200%</t>
  </si>
  <si>
    <t>SAICRON RED 153 200%</t>
  </si>
  <si>
    <t>SAICRON VIOLET 63 200%</t>
  </si>
  <si>
    <t>SAICRON YELLOW 82 200%</t>
  </si>
  <si>
    <t>SAICRON YELLOW 54 200%</t>
  </si>
  <si>
    <t>SAICRON RED 60 200%</t>
  </si>
  <si>
    <t>SAICRON BLUE 60 200%</t>
  </si>
  <si>
    <t>SAICRON BLUE 183 200%</t>
  </si>
  <si>
    <t>ATB NLT EXTRA</t>
  </si>
  <si>
    <t>H-449</t>
  </si>
  <si>
    <t>H-450</t>
  </si>
  <si>
    <t>180/thùng sắt</t>
  </si>
  <si>
    <t>25/bao</t>
  </si>
  <si>
    <t>120/thùng</t>
  </si>
  <si>
    <t>30/thùng</t>
  </si>
  <si>
    <t>125/thùng</t>
  </si>
  <si>
    <t>25/thùng giấy</t>
  </si>
  <si>
    <t>40/bao</t>
  </si>
  <si>
    <t>50/bao</t>
  </si>
  <si>
    <t>160/thùng sắt</t>
  </si>
  <si>
    <t>250/thùng nhựa</t>
  </si>
  <si>
    <t>200/thùng nhựa</t>
  </si>
  <si>
    <t>210/thùng sắt</t>
  </si>
  <si>
    <t>190/thùng sắt</t>
  </si>
  <si>
    <t>35/thùng</t>
  </si>
  <si>
    <t>50/thùng sắt</t>
  </si>
  <si>
    <t>H-451</t>
  </si>
  <si>
    <t>Hiđrô clorua</t>
  </si>
  <si>
    <t>H-452</t>
  </si>
  <si>
    <t>KIẾN VƯƠNG</t>
  </si>
  <si>
    <t>H-453</t>
  </si>
  <si>
    <t xml:space="preserve"> 3040A</t>
  </si>
  <si>
    <t>PANNOX 1807</t>
  </si>
  <si>
    <t>H-454</t>
  </si>
  <si>
    <t>PANESTER SP-60</t>
  </si>
  <si>
    <t>H-455</t>
  </si>
  <si>
    <t>CTY PAN ASIA</t>
  </si>
  <si>
    <t>MARCOCION BLACK P-GR mix</t>
  </si>
  <si>
    <t>MARCOCION GOLDEN YELLOW
 P-RRN-01</t>
  </si>
  <si>
    <t>MARCOCION GREY P-NG 037</t>
  </si>
  <si>
    <t>MARCOCION ORANGE P-4R</t>
  </si>
  <si>
    <t>MARCOCION YELLOW P-6G</t>
  </si>
  <si>
    <t>MARCOCION SCARLET P-RN</t>
  </si>
  <si>
    <t>MARCOCION RED P-8B</t>
  </si>
  <si>
    <t>MARCOCION T.BLUE PE-G</t>
  </si>
  <si>
    <t>MARCOCION RED PE-2B</t>
  </si>
  <si>
    <t>MARCOCION BLUE PE-5R</t>
  </si>
  <si>
    <t>MARCOCION N.BLUE P-2NG</t>
  </si>
  <si>
    <t>MARCOCION RED P-4B</t>
  </si>
  <si>
    <t>MARCOCION YELLOW PE-6G</t>
  </si>
  <si>
    <t>MARCOCION RED PE-8B</t>
  </si>
  <si>
    <t>MARCOCION BLUE PE-R</t>
  </si>
  <si>
    <t>MARCOCION ORANGE PE-GN</t>
  </si>
  <si>
    <t>MARCOCION BLUE PE-3R</t>
  </si>
  <si>
    <t>MARCOCION  T.BLUE P-G 125</t>
  </si>
  <si>
    <t>MARCOCION ORANGE P-2R</t>
  </si>
  <si>
    <t>MARCOCION  N.BLUE PE-FB</t>
  </si>
  <si>
    <t>MARCOCION RED P-6B</t>
  </si>
  <si>
    <t>MARCOCION  RED P-4BN-01</t>
  </si>
  <si>
    <t>MARCOCION  GREY PE-G</t>
  </si>
  <si>
    <t>MARCOCION GREY P-NR</t>
  </si>
  <si>
    <t>MARCOCION  PURPLE P-RN 133</t>
  </si>
  <si>
    <t>MARCOSAN YELLOW DP-6G</t>
  </si>
  <si>
    <t>MARCOSAN G.YELLOW DP-R</t>
  </si>
  <si>
    <t>MASCOSAN ORANGE DP-4R</t>
  </si>
  <si>
    <t>MARCOSAN YE.BROW DP-2R</t>
  </si>
  <si>
    <t>MARCOSAN BROWN DP-3R</t>
  </si>
  <si>
    <t>MARCOSAN SCARLET DP-4GN</t>
  </si>
  <si>
    <t>MARCOSAN BRILL RED DP-3B</t>
  </si>
  <si>
    <t>MARCOSAN RUBINE DP-2G</t>
  </si>
  <si>
    <t>MARCOSAN BLUE DP-BG</t>
  </si>
  <si>
    <t>MARCOSAN T.BLUE DP-BG</t>
  </si>
  <si>
    <t>MASCOSAN GREEN DP-CR</t>
  </si>
  <si>
    <t>MARCOSAN NAVY DP-2G</t>
  </si>
  <si>
    <t>MARCOSAN BLACK DP-G</t>
  </si>
  <si>
    <t>E10000DS</t>
  </si>
  <si>
    <t>PIGMENT RED 8403 (CAKE) 47,1%</t>
  </si>
  <si>
    <t>H-456</t>
  </si>
  <si>
    <t xml:space="preserve">LEK-501 </t>
  </si>
  <si>
    <t>TS-PRF</t>
  </si>
  <si>
    <t>H-457</t>
  </si>
  <si>
    <t>H-458</t>
  </si>
  <si>
    <t>H-459</t>
  </si>
  <si>
    <t>Chất ức chế nấm mốc</t>
  </si>
  <si>
    <t>dầu bơ</t>
  </si>
  <si>
    <t>dầu cứng</t>
  </si>
  <si>
    <t>SHANDONG TAIHE</t>
  </si>
  <si>
    <t>SUNPEITIN G175</t>
  </si>
  <si>
    <t>LẺ</t>
  </si>
  <si>
    <t>20/THÙNG GIẤY</t>
  </si>
  <si>
    <t>10/thùng giấy</t>
  </si>
  <si>
    <t>26/thùng giấy</t>
  </si>
  <si>
    <t>30/thùng giấy</t>
  </si>
  <si>
    <t>NATURAL GUM LV-12</t>
  </si>
  <si>
    <t>NATURAL GUM ET-40</t>
  </si>
  <si>
    <t>H-460</t>
  </si>
  <si>
    <t>H-461</t>
  </si>
  <si>
    <t>thickener nylon</t>
  </si>
  <si>
    <t>màu pigment</t>
  </si>
  <si>
    <t>Hồ tạo đặc phân tán</t>
  </si>
  <si>
    <t>Paraffin miếng</t>
  </si>
  <si>
    <t>WONDERFUL</t>
  </si>
  <si>
    <t>màu phân tán</t>
  </si>
  <si>
    <t>ALAN</t>
  </si>
  <si>
    <t>HIỆP KINH</t>
  </si>
  <si>
    <t>JIHUA</t>
  </si>
  <si>
    <t xml:space="preserve"> MÀU NHUỘM INDIGO</t>
  </si>
  <si>
    <t>màu  CD</t>
  </si>
  <si>
    <t>KAMYAN</t>
  </si>
  <si>
    <t>TÂN VIỆT HÀO</t>
  </si>
  <si>
    <t>màu  acid</t>
  </si>
  <si>
    <t>NO</t>
  </si>
  <si>
    <t>màu trực tiếp</t>
  </si>
  <si>
    <t>màu hoạt tính</t>
  </si>
  <si>
    <t>H-462</t>
  </si>
  <si>
    <t>AD-753S-1</t>
  </si>
  <si>
    <t xml:space="preserve">  hồ in bóc</t>
  </si>
  <si>
    <t xml:space="preserve">XF-825  </t>
  </si>
  <si>
    <t xml:space="preserve">XF-830     </t>
  </si>
  <si>
    <t>hồ in bóc</t>
  </si>
  <si>
    <t>BIOSOFT 09N</t>
  </si>
  <si>
    <t>BIOTEXT</t>
  </si>
  <si>
    <t>H-463</t>
  </si>
  <si>
    <t>SL-100T</t>
  </si>
  <si>
    <t>H-464</t>
  </si>
  <si>
    <t>WT-706</t>
  </si>
  <si>
    <t>H-465</t>
  </si>
  <si>
    <t>silicone oil</t>
  </si>
  <si>
    <t>YELLOW-PG</t>
  </si>
  <si>
    <t>BROW-BM</t>
  </si>
  <si>
    <t>BROW-GTL</t>
  </si>
  <si>
    <t>GREEN-B160</t>
  </si>
  <si>
    <t>GREEN-EG</t>
  </si>
  <si>
    <t>GREY-L</t>
  </si>
  <si>
    <t>GREY-D</t>
  </si>
  <si>
    <t>đóng gói</t>
  </si>
  <si>
    <t>H-466</t>
  </si>
  <si>
    <t>chất kích dính</t>
  </si>
  <si>
    <t>PIGMENT YELLOW 14 (CAKE) 32%</t>
  </si>
  <si>
    <t>PIGMENT RED 8403 CAKE (49,5%)</t>
  </si>
  <si>
    <t>DISPERSE YELLOW 211</t>
  </si>
  <si>
    <t>BIOCON CRO 100</t>
  </si>
  <si>
    <t>SILSOFT SH88 CONC</t>
  </si>
  <si>
    <t>BIOSOFT CS CONC</t>
  </si>
  <si>
    <t>H-467</t>
  </si>
  <si>
    <t>H-468</t>
  </si>
  <si>
    <t>H-469</t>
  </si>
  <si>
    <t>PINNACLE (VN)</t>
  </si>
  <si>
    <t>PVA P-17A</t>
  </si>
  <si>
    <t>tương đương PVA-217SB</t>
  </si>
  <si>
    <t>PVA P-05A</t>
  </si>
  <si>
    <t>tương đương PVA-205SB</t>
  </si>
  <si>
    <t>PVA P-24A</t>
  </si>
  <si>
    <t>tương đương PVA BP-24</t>
  </si>
  <si>
    <t>PVA F-17</t>
  </si>
  <si>
    <t>tương đương PVA BF-17</t>
  </si>
  <si>
    <t>H-470</t>
  </si>
  <si>
    <t>H-471</t>
  </si>
  <si>
    <t>H-472</t>
  </si>
  <si>
    <t>H-473</t>
  </si>
  <si>
    <t>cty Tech Link</t>
  </si>
  <si>
    <t>H-474</t>
  </si>
  <si>
    <t>TMF-1000</t>
  </si>
  <si>
    <t>Rewoquat W75 HPG</t>
  </si>
  <si>
    <t>H-475</t>
  </si>
  <si>
    <t xml:space="preserve">ZINC STEARTE </t>
  </si>
  <si>
    <t>H-476</t>
  </si>
  <si>
    <t>PAC-DP(T02)</t>
  </si>
  <si>
    <t>CTY THÁI SƠN</t>
  </si>
  <si>
    <t>H-477</t>
  </si>
  <si>
    <t>HOKKO CHEMICALS</t>
  </si>
  <si>
    <t>SOLBA-LIGHT AG-52</t>
  </si>
  <si>
    <t xml:space="preserve">quan sắc </t>
  </si>
  <si>
    <t>trượt độ PH</t>
  </si>
  <si>
    <t>H-478</t>
  </si>
  <si>
    <t>TMF-350</t>
  </si>
  <si>
    <t>SF 5000 BLUE 15:0</t>
  </si>
  <si>
    <t>SF 5001 BLUE 15:3</t>
  </si>
  <si>
    <t>JEBSEB&amp;JESSEN INGREDIENTS VN</t>
  </si>
  <si>
    <t>H-392(NM)</t>
  </si>
  <si>
    <t>H-479</t>
  </si>
  <si>
    <t>SHELL GTL SARAWAX SX 55R</t>
  </si>
  <si>
    <t>50/thùng giấy</t>
  </si>
  <si>
    <t>20/thùng giấy</t>
  </si>
  <si>
    <t xml:space="preserve">25/thùng </t>
  </si>
  <si>
    <t>20/bao</t>
  </si>
  <si>
    <t>25K/bao</t>
  </si>
  <si>
    <t>225/thùng nhựa</t>
  </si>
  <si>
    <t>210/thùng nhựa</t>
  </si>
  <si>
    <t>180/thùng nhựa</t>
  </si>
  <si>
    <t>20/thùng nhựa</t>
  </si>
  <si>
    <t>155/thùng nhựa</t>
  </si>
  <si>
    <t>150/thùng nhựa</t>
  </si>
  <si>
    <t>20/bao giấy</t>
  </si>
  <si>
    <t>25/bao pp</t>
  </si>
  <si>
    <t>120/thùng nhựa</t>
  </si>
  <si>
    <t>CTY NGHIỆP MẬU</t>
  </si>
  <si>
    <t>TS-300</t>
  </si>
  <si>
    <t>H-480</t>
  </si>
  <si>
    <t>200/thùng sắt</t>
  </si>
  <si>
    <t>179/thùng sắt</t>
  </si>
  <si>
    <t>232/thùng sắt</t>
  </si>
  <si>
    <t>165/thùng sắt</t>
  </si>
  <si>
    <t>125/thùng nhựa</t>
  </si>
  <si>
    <t>30/thùng nhựa</t>
  </si>
  <si>
    <t>35/thùng nhựa</t>
  </si>
  <si>
    <t>215/thùng nhựa</t>
  </si>
  <si>
    <t>160/thùng nhựa</t>
  </si>
  <si>
    <t>220/thùng nhựa</t>
  </si>
  <si>
    <t>193/thùng sắt</t>
  </si>
  <si>
    <t>25/thùng nhựa</t>
  </si>
  <si>
    <t>25/thùng nhưa</t>
  </si>
  <si>
    <t>30/bao</t>
  </si>
  <si>
    <t>H-481</t>
  </si>
  <si>
    <t>SỐ LƯỢNG QX CẦN SD TT</t>
  </si>
  <si>
    <t>188/thùng sắt</t>
  </si>
  <si>
    <t>205/thùng sắt</t>
  </si>
  <si>
    <t>bao</t>
  </si>
  <si>
    <t>60/thùng nhựa 120k</t>
  </si>
  <si>
    <t>12,5/bao</t>
  </si>
  <si>
    <t>20/thùng xô</t>
  </si>
  <si>
    <t>120/thùng nhưa</t>
  </si>
  <si>
    <t xml:space="preserve"> CÔNG TY TNHH HÓA CHẤT QUÂN XƯƠNG</t>
  </si>
  <si>
    <t>HEC</t>
  </si>
  <si>
    <t>60/50 thùng nhựa</t>
  </si>
  <si>
    <t>SAICRON BLUE 56</t>
  </si>
  <si>
    <t>DISPERSE HACE 100%</t>
  </si>
  <si>
    <t>cty Foshan</t>
  </si>
  <si>
    <t>H-482</t>
  </si>
  <si>
    <t>Textile printing thickener EM-PTE</t>
  </si>
  <si>
    <t>PIGMENT GREEN 7-GNX</t>
  </si>
  <si>
    <t>ĐAM DAN</t>
  </si>
  <si>
    <t>H-483</t>
  </si>
  <si>
    <t>TITAN R996</t>
  </si>
  <si>
    <t>BỘT TITAN</t>
  </si>
  <si>
    <t>CACO3</t>
  </si>
  <si>
    <t>HYREDUCING AGENT</t>
  </si>
  <si>
    <t>silicone Oil</t>
  </si>
  <si>
    <t xml:space="preserve">H-484 </t>
  </si>
  <si>
    <t>TS-200(NN)</t>
  </si>
  <si>
    <t>trướng trắng</t>
  </si>
  <si>
    <t>trướng trong suốt</t>
  </si>
  <si>
    <t>PIGMENT BLUE 15:0 CAKE (54%)</t>
  </si>
  <si>
    <t>PIGMENT RED 146 CAKE (46,53%)</t>
  </si>
  <si>
    <t>PIGMENT RED FTR 32 CAKE  (47,62%)</t>
  </si>
  <si>
    <t>SARAWAX SX60S</t>
  </si>
  <si>
    <t>H-485</t>
  </si>
  <si>
    <t>HYDROGENATED RBD PALM STEARIN</t>
  </si>
  <si>
    <t xml:space="preserve"> STEARIC ACID AS1801</t>
  </si>
  <si>
    <t>CTY ISHENG-LIAN</t>
  </si>
  <si>
    <t>RBD TALLOW</t>
  </si>
  <si>
    <t>H-488</t>
  </si>
  <si>
    <t>TW</t>
  </si>
  <si>
    <t>H-486</t>
  </si>
  <si>
    <t>H-487</t>
  </si>
  <si>
    <t>DISPERSE BLUE SB-G</t>
  </si>
  <si>
    <t>DISPERSE BLUE CR-300</t>
  </si>
  <si>
    <t>LEK-20</t>
  </si>
  <si>
    <t>H-489</t>
  </si>
  <si>
    <t>PVA-1788A</t>
  </si>
  <si>
    <t>SỐ LƯỢNG SD NHIỀU NHẤT QUÝ 1 (QX)</t>
  </si>
  <si>
    <t>SỐ LƯỢNG SD NHIỀU NHẤT QUÝ 1 (NLHX)</t>
  </si>
  <si>
    <t>SAICRON BLACK ECO 300%</t>
  </si>
  <si>
    <t>SAICRON ORANGE 30</t>
  </si>
  <si>
    <t xml:space="preserve">SAICRON BLUE 183 </t>
  </si>
  <si>
    <t xml:space="preserve">Polymer A-1120 </t>
  </si>
  <si>
    <t>H-490</t>
  </si>
  <si>
    <t>chất trợ (ion âm)</t>
  </si>
  <si>
    <t>H-491</t>
  </si>
  <si>
    <t>ABLUTEX NBF</t>
  </si>
  <si>
    <t>FA-71C</t>
  </si>
  <si>
    <t>H-492</t>
  </si>
  <si>
    <t>28/thùng nhựa</t>
  </si>
  <si>
    <t>SỐ LƯỢNG SD NHIỀU NHẤT QUÝ 2 (QX)</t>
  </si>
  <si>
    <t>SỐ LƯỢNG SD NHIỀU NHẤT QUÝ 2 (NLHX)</t>
  </si>
  <si>
    <t>NATURAL GUM ST-280L</t>
  </si>
  <si>
    <t>MV3</t>
  </si>
  <si>
    <t>cty Bright Moon</t>
  </si>
  <si>
    <t>H-493</t>
  </si>
  <si>
    <t>hồ in hoạt tính</t>
  </si>
  <si>
    <t>polyme</t>
  </si>
  <si>
    <t>chất ngấm tẩy 4N1</t>
  </si>
  <si>
    <t>H-494</t>
  </si>
  <si>
    <t>ĐƯỜNG CARAMEN</t>
  </si>
  <si>
    <t>PIGMENT YELLOW 8302P</t>
  </si>
  <si>
    <t>KCC-P131</t>
  </si>
  <si>
    <t>KCC-S45T</t>
  </si>
  <si>
    <t>KCC-W66SQ</t>
  </si>
  <si>
    <t>KCC-B66SQ</t>
  </si>
  <si>
    <t>KZ-R99</t>
  </si>
  <si>
    <t>KZ-H19</t>
  </si>
  <si>
    <t>KZ-D80W</t>
  </si>
  <si>
    <t>KCC K-JZ</t>
  </si>
  <si>
    <t>KCC PAS-100</t>
  </si>
  <si>
    <t>KZ-F830</t>
  </si>
  <si>
    <t>KW-70N</t>
  </si>
  <si>
    <t>KZ-R13</t>
  </si>
  <si>
    <t>AEO-90E</t>
  </si>
  <si>
    <t>SE-90F</t>
  </si>
  <si>
    <t>1815NF</t>
  </si>
  <si>
    <t>RP-920</t>
  </si>
  <si>
    <t>KCC DF-1000</t>
  </si>
  <si>
    <t>KCC SR80</t>
  </si>
  <si>
    <t>KCC SEQ-150T</t>
  </si>
  <si>
    <t>KCC V-50</t>
  </si>
  <si>
    <t>DS-600</t>
  </si>
  <si>
    <t>GT-100</t>
  </si>
  <si>
    <t>AE10</t>
  </si>
  <si>
    <t>PER-330</t>
  </si>
  <si>
    <t>KCC UVR-20N</t>
  </si>
  <si>
    <t>COOL</t>
  </si>
  <si>
    <t>LGB</t>
  </si>
  <si>
    <t>DISPERSE BLACK ECT 300%</t>
  </si>
  <si>
    <t>DIPERSE BLACK E-SSFB 300%</t>
  </si>
  <si>
    <t>H-495</t>
  </si>
  <si>
    <t>H-496</t>
  </si>
  <si>
    <t>Calcium carbonate</t>
  </si>
  <si>
    <t>KLPU-260HR</t>
  </si>
  <si>
    <t>KLPU-260L</t>
  </si>
  <si>
    <t>H-497</t>
  </si>
  <si>
    <t>H-498</t>
  </si>
  <si>
    <t>H-499</t>
  </si>
  <si>
    <t>COLORSOL BRILL YELLOW SPS</t>
  </si>
  <si>
    <t>COLORSOL YELLOW SP</t>
  </si>
  <si>
    <t>COLORSOL GOLDEN YELLOW SPE</t>
  </si>
  <si>
    <t>COLORSOL ORANGE SPS</t>
  </si>
  <si>
    <t>COLORSOL ORANGE SP-B</t>
  </si>
  <si>
    <t>COLORSOL RED SPE</t>
  </si>
  <si>
    <t>COLORSOL RED SPB</t>
  </si>
  <si>
    <t>COLORSOL RED SP-FR</t>
  </si>
  <si>
    <t>COLORSOL PINK SPS</t>
  </si>
  <si>
    <t>COLORSOL RED SPS</t>
  </si>
  <si>
    <t>COLORSOL BROWN SP</t>
  </si>
  <si>
    <t>COLORSOL BLUE SPL</t>
  </si>
  <si>
    <t>COLORSOL BLUE SP-G</t>
  </si>
  <si>
    <t>COLORSOL BLUE SPB</t>
  </si>
  <si>
    <t>COLORSOL DEEP SEA SP</t>
  </si>
  <si>
    <t>COLORSOL NAVY SP</t>
  </si>
  <si>
    <t>COLORSOL BLACK SP</t>
  </si>
  <si>
    <t>COLORSOL DEEP BLUE SP</t>
  </si>
  <si>
    <t>COLORSOL SKY BLUE SP</t>
  </si>
  <si>
    <t>COLORSOL BLUE SP</t>
  </si>
  <si>
    <t>COLORSOL BROWN SP-G</t>
  </si>
  <si>
    <t>COLORSOL RED SP-R</t>
  </si>
  <si>
    <t>COLORSOL RED SP</t>
  </si>
  <si>
    <t>COLORSOL RED SPL</t>
  </si>
  <si>
    <t>COLORSOL RED SPM</t>
  </si>
  <si>
    <t>COLORSOL CARDINAL SP</t>
  </si>
  <si>
    <t>COLORSOL ORANGE SP</t>
  </si>
  <si>
    <t>COLORSOL BRILL YELLOW SP</t>
  </si>
  <si>
    <t>COLORSOL BROWN SPE</t>
  </si>
  <si>
    <t xml:space="preserve">HUBEI COLOR ROOT </t>
  </si>
  <si>
    <t>25K/thùng</t>
  </si>
  <si>
    <t>THIÊN ĐẠI PHÚC</t>
  </si>
  <si>
    <t>CACO3.NO3</t>
  </si>
  <si>
    <t>SỐ LƯỢNG SD NHIỀU NHẤT QUÝ 3 (QX)</t>
  </si>
  <si>
    <t>SỐ LƯỢNG SD NHIỀU NHẤT QUÝ 4 (QX)</t>
  </si>
  <si>
    <t>SỐ LƯỢNG SD NHIỀU NHẤT QUÝ 3 (NLHX)</t>
  </si>
  <si>
    <t>SỐ LƯỢNG SD NHIỀU NHẤT QUÝ 4 (NLHX)</t>
  </si>
  <si>
    <t>HT Fine Chemical Co.,Ltd</t>
  </si>
  <si>
    <t>H-500</t>
  </si>
  <si>
    <t>HT-809</t>
  </si>
  <si>
    <t xml:space="preserve">Wet rubbing fastness improving agent </t>
  </si>
  <si>
    <t xml:space="preserve">tăng độ bền màu ma sát </t>
  </si>
  <si>
    <t>H-501</t>
  </si>
  <si>
    <t>H-502</t>
  </si>
  <si>
    <t>CTY LEJIN</t>
  </si>
  <si>
    <t xml:space="preserve"> Anti embrittlement agent</t>
  </si>
  <si>
    <t>ELASTIC PROTECTIVE AGENT</t>
  </si>
  <si>
    <t>H-503</t>
  </si>
  <si>
    <t>Setenzim Super M Conz</t>
  </si>
  <si>
    <t>H-504</t>
  </si>
  <si>
    <t>TL-C1105 (new)</t>
  </si>
  <si>
    <t>enzyme acid</t>
  </si>
  <si>
    <t>H-505</t>
  </si>
  <si>
    <t>Cellusoft® Supreme 22500 L</t>
  </si>
  <si>
    <t>H-506</t>
  </si>
  <si>
    <t xml:space="preserve">YX-200  </t>
  </si>
  <si>
    <t xml:space="preserve">QX TRONG NGÀY </t>
  </si>
  <si>
    <t xml:space="preserve">NLHX TRONG NGÀY </t>
  </si>
  <si>
    <t>10K/bao</t>
  </si>
  <si>
    <t>PIGMENT YELLOW 308</t>
  </si>
  <si>
    <t>YELLOW FG-CONC</t>
  </si>
  <si>
    <t>30K/thùng nhựa</t>
  </si>
  <si>
    <t>H-507</t>
  </si>
  <si>
    <t>H-508</t>
  </si>
  <si>
    <t>WIN-5301</t>
  </si>
  <si>
    <t>MKS</t>
  </si>
  <si>
    <t>hồ tăng cường lực sợi</t>
  </si>
  <si>
    <t>keo dán bàn dạng dầu</t>
  </si>
  <si>
    <t>H-509</t>
  </si>
  <si>
    <t>WIN-N926</t>
  </si>
  <si>
    <t>H-510</t>
  </si>
  <si>
    <t>NMA-ENPDS</t>
  </si>
  <si>
    <t>7786-30-3</t>
  </si>
  <si>
    <t>144-55-8</t>
  </si>
  <si>
    <t>7664-93-9</t>
  </si>
  <si>
    <t>7664-38-2</t>
  </si>
  <si>
    <t>471-34-1</t>
  </si>
  <si>
    <t>CTY ZHONG TIAN</t>
  </si>
  <si>
    <t>410C</t>
  </si>
  <si>
    <t>H-511</t>
  </si>
  <si>
    <t>H-512</t>
  </si>
  <si>
    <t xml:space="preserve">MAT BINDER </t>
  </si>
  <si>
    <t>H-513</t>
  </si>
  <si>
    <t>TS-5016</t>
  </si>
  <si>
    <t>NAOH</t>
  </si>
  <si>
    <t>K-9000</t>
  </si>
  <si>
    <t>H-514</t>
  </si>
  <si>
    <t>H-515</t>
  </si>
  <si>
    <t>P-280A</t>
  </si>
  <si>
    <t>Binder</t>
  </si>
  <si>
    <t>H-516</t>
  </si>
  <si>
    <t>Ethanol</t>
  </si>
  <si>
    <t>H-517</t>
  </si>
  <si>
    <t>PIGMENT YELLOW 14 CAKE (30,2%)</t>
  </si>
  <si>
    <t>H-518</t>
  </si>
  <si>
    <t>TINH DẦU TINH THIẾT BẠC HÀ</t>
  </si>
  <si>
    <t>H-519</t>
  </si>
  <si>
    <t>MÀU THỰC PHẨM XANH DƯƠNG</t>
  </si>
  <si>
    <t>H-520</t>
  </si>
  <si>
    <t>Carbomer 940</t>
  </si>
  <si>
    <t>H-521</t>
  </si>
  <si>
    <t>quang sắc cotton dùng trong định hình</t>
  </si>
  <si>
    <t>MST</t>
  </si>
  <si>
    <t>H-522</t>
  </si>
  <si>
    <t>HƯƠNG BẠC HÀ</t>
  </si>
  <si>
    <t>VITAMIN E</t>
  </si>
  <si>
    <t>H-523</t>
  </si>
  <si>
    <t>CTY MỶ PHẨM DẠ LAN</t>
  </si>
  <si>
    <t>CTY HƯƠNG LIỆU VIỆT HÀN</t>
  </si>
  <si>
    <t>khử oligome</t>
  </si>
  <si>
    <t>chất bảo vệ sợi spandex (dạng bột)</t>
  </si>
  <si>
    <t>chất chống trượt (dạng nước)</t>
  </si>
  <si>
    <t>TIO2 (DẠNG DẦU)</t>
  </si>
  <si>
    <t>H-524</t>
  </si>
  <si>
    <t>NP-915E</t>
  </si>
  <si>
    <t>H-525</t>
  </si>
  <si>
    <t>H-526</t>
  </si>
  <si>
    <t>SH-50</t>
  </si>
  <si>
    <t>FULLY REFINED PARAFFIN WAX 58/60</t>
  </si>
  <si>
    <t>H-527</t>
  </si>
  <si>
    <t>UNIDYNE TG-5671N</t>
  </si>
  <si>
    <t>UNIDYNE TG-5672N</t>
  </si>
  <si>
    <t>PROPANE-1,2-DIOL (PROPYLENE GLYCOL) AD-100 (C3H8O2)</t>
  </si>
  <si>
    <t>H-528</t>
  </si>
  <si>
    <t>H-529</t>
  </si>
  <si>
    <t>TIẾN HẢI</t>
  </si>
  <si>
    <t>SURFACTANT</t>
  </si>
  <si>
    <t>H-530</t>
  </si>
  <si>
    <t>K-9000S</t>
  </si>
  <si>
    <t>H-531</t>
  </si>
  <si>
    <t>RV-100</t>
  </si>
  <si>
    <t>PIGMENT HOSTAPERM GREEN 7-GNX</t>
  </si>
  <si>
    <t>H-532</t>
  </si>
  <si>
    <t>ABLUTEX CPB-K</t>
  </si>
  <si>
    <t>hoạt động bề mặt lưỡng tính</t>
  </si>
  <si>
    <t>H-533</t>
  </si>
  <si>
    <t>HK - 3M WHITE</t>
  </si>
  <si>
    <t>H-534</t>
  </si>
  <si>
    <t>trướng in trắng</t>
  </si>
  <si>
    <t>H-535</t>
  </si>
  <si>
    <t>H-536</t>
  </si>
  <si>
    <t>PB-155A</t>
  </si>
  <si>
    <t>T-600</t>
  </si>
  <si>
    <t>UVITEX ED-RS</t>
  </si>
  <si>
    <t>UVITEX ED-VB</t>
  </si>
  <si>
    <t>UVITEX EDB</t>
  </si>
  <si>
    <t>UVITEX HER</t>
  </si>
  <si>
    <t>REDDISH VIOLET WHITE (ÁNH TÍM ĐỎ)</t>
  </si>
  <si>
    <t>VIOLET WHITE (ÁNH TÍM)</t>
  </si>
  <si>
    <t>BLUISH VIOLET WHITE (ÁNH TÍM XANH)</t>
  </si>
  <si>
    <t>H-537</t>
  </si>
  <si>
    <t>H-538</t>
  </si>
  <si>
    <t>H-539</t>
  </si>
  <si>
    <t>H-540</t>
  </si>
  <si>
    <t>silicone oil 1300</t>
  </si>
  <si>
    <t>dung môi (dầu hỏa)</t>
  </si>
  <si>
    <t>Công thức hóa học</t>
  </si>
  <si>
    <t xml:space="preserve"> C6H10O</t>
  </si>
  <si>
    <t>C10H16N2O8</t>
  </si>
  <si>
    <t>KH2PO4</t>
  </si>
  <si>
    <t>EDTA-4NA.4H2O</t>
  </si>
  <si>
    <t>NA2SIO3.5H2O</t>
  </si>
  <si>
    <t xml:space="preserve"> C6H12O7</t>
  </si>
  <si>
    <t>C6H11NaO7</t>
  </si>
  <si>
    <t>MGSO4.7H2O</t>
  </si>
  <si>
    <t>NA2SIO3.9H2O</t>
  </si>
  <si>
    <t>C4H10O3</t>
  </si>
  <si>
    <t xml:space="preserve">(O2SCCNH2)2  </t>
  </si>
  <si>
    <t>CH3COOH</t>
  </si>
  <si>
    <t>FORMIC ACID (HCOOH)</t>
  </si>
  <si>
    <t>HCOOH</t>
  </si>
  <si>
    <t>KOH</t>
  </si>
  <si>
    <t>NA2CO3</t>
  </si>
  <si>
    <t>(NA2SO4) 99%</t>
  </si>
  <si>
    <t>C6H14O2</t>
  </si>
  <si>
    <t>CH3OH</t>
  </si>
  <si>
    <t xml:space="preserve">C2H8O7P2 </t>
  </si>
  <si>
    <t>C9H28O15N3P5</t>
  </si>
  <si>
    <t>Diethylene Triamine Penta (Methylene Phosphonic Acid</t>
  </si>
  <si>
    <t>1-Hydroxy Ethylidene-1,1-Diphosphonic Acid</t>
  </si>
  <si>
    <t xml:space="preserve">TERGITOL(TM)26-L-9 </t>
  </si>
  <si>
    <t>C6H8O7</t>
  </si>
  <si>
    <t>C3H4O2</t>
  </si>
  <si>
    <t>C8H8</t>
  </si>
  <si>
    <t>C4H6O2</t>
  </si>
  <si>
    <t>C21H38ClN</t>
  </si>
  <si>
    <t>C7H16O3</t>
  </si>
  <si>
    <t>C3H8O2</t>
  </si>
  <si>
    <t>NA2SO3</t>
  </si>
  <si>
    <t>NAPO3</t>
  </si>
  <si>
    <t>NaHSO2.CH2O.2H20</t>
  </si>
  <si>
    <t xml:space="preserve">(NH4)2S2O8 </t>
  </si>
  <si>
    <t>C8H18O3</t>
  </si>
  <si>
    <t>HCHO</t>
  </si>
  <si>
    <t>C3H8O3</t>
  </si>
  <si>
    <t>C2H6O2·x</t>
  </si>
  <si>
    <t>NA2S2O3.5H2O</t>
  </si>
  <si>
    <t>Na2S2O4</t>
  </si>
  <si>
    <t>NaClO</t>
  </si>
  <si>
    <t>[Al2(OH)nCl6-n]m</t>
  </si>
  <si>
    <t>1327-41-9;101707-17-9;11097-68-0;114442-10-3</t>
  </si>
  <si>
    <t>C14H12O2</t>
  </si>
  <si>
    <t>C2H4N4</t>
  </si>
  <si>
    <t xml:space="preserve">TERGITOL(TM)26-L-5 </t>
  </si>
  <si>
    <t>R-SO3H</t>
  </si>
  <si>
    <t>polyvinyl alcohol,vinylalcohol polymer</t>
  </si>
  <si>
    <t>C2O4H2.2H2O</t>
  </si>
  <si>
    <t>NA5P3O10</t>
  </si>
  <si>
    <t xml:space="preserve">TERGITOL(TM)26-L-7 </t>
  </si>
  <si>
    <t>NaHCO3</t>
  </si>
  <si>
    <t>C7H8</t>
  </si>
  <si>
    <t>C2H2O2</t>
  </si>
  <si>
    <t>glyoxal</t>
  </si>
  <si>
    <t>C2H7N02</t>
  </si>
  <si>
    <t xml:space="preserve">AMONIUM ACETATE </t>
  </si>
  <si>
    <t xml:space="preserve">631-61-8 </t>
  </si>
  <si>
    <t>Mgcl2.6H2O</t>
  </si>
  <si>
    <t>C12H14O4</t>
  </si>
  <si>
    <t>84-66-2</t>
  </si>
  <si>
    <t>C3H5NO</t>
  </si>
  <si>
    <t>C6H15O3N</t>
  </si>
  <si>
    <t>(CH3COO)2Zn</t>
  </si>
  <si>
    <t>557-34-6</t>
  </si>
  <si>
    <t>GLUCOSE (C6H12O6)</t>
  </si>
  <si>
    <t>C6H12O6</t>
  </si>
  <si>
    <t>CH3COCH2CH3</t>
  </si>
  <si>
    <t>C18H34O2</t>
  </si>
  <si>
    <t>112-80-1</t>
  </si>
  <si>
    <t>NAH2PO2H2O</t>
  </si>
  <si>
    <t>7783-28-0</t>
  </si>
  <si>
    <t>Na3PO4</t>
  </si>
  <si>
    <t>Sodium Hydrogen Sulfite</t>
  </si>
  <si>
    <t>(O2SCCNH2)2</t>
  </si>
  <si>
    <t>C12H25SO4Na</t>
  </si>
  <si>
    <t>CH3COONA</t>
  </si>
  <si>
    <t>NA3PO4</t>
  </si>
  <si>
    <t>NATRI DIHYDRO PHOTPHAT (NAH2PO4.2H2O )</t>
  </si>
  <si>
    <t>NAH2PO4.2H2O</t>
  </si>
  <si>
    <t>K2S2O8</t>
  </si>
  <si>
    <t>C6H7KO2</t>
  </si>
  <si>
    <t>24634-61-5</t>
  </si>
  <si>
    <t>HCOONa</t>
  </si>
  <si>
    <t>Nabr</t>
  </si>
  <si>
    <t>CHAN CHUN</t>
  </si>
  <si>
    <t>H3PO4</t>
  </si>
  <si>
    <t>H2SO4</t>
  </si>
  <si>
    <t>7647-01-0</t>
  </si>
  <si>
    <t>HCl</t>
  </si>
  <si>
    <t>C36H70O4Zn/Zn(C18H35O2)2</t>
  </si>
  <si>
    <t>557-05-1</t>
  </si>
  <si>
    <t>Caramel</t>
  </si>
  <si>
    <t>hydrogen peroxide</t>
  </si>
  <si>
    <t>7722-84-1</t>
  </si>
  <si>
    <t>oxy già</t>
  </si>
  <si>
    <t>cồn y tế</t>
  </si>
  <si>
    <t>C2H5OH</t>
  </si>
  <si>
    <t>64-17-5</t>
  </si>
  <si>
    <t>POLY(ACRYLIC ACID)</t>
  </si>
  <si>
    <t xml:space="preserve"> 9007-20-9</t>
  </si>
  <si>
    <t xml:space="preserve"> (C3H4O2)n</t>
  </si>
  <si>
    <t>63449-41-2</t>
  </si>
  <si>
    <t>57-11-4  </t>
  </si>
  <si>
    <t>CMC</t>
  </si>
  <si>
    <t>H-541</t>
  </si>
  <si>
    <t>CẢNH BÁO 1</t>
  </si>
  <si>
    <t>CẢNH BÁO 2</t>
  </si>
  <si>
    <t>SỐ LƯỢNG ĐANG VỀ</t>
  </si>
  <si>
    <t>NGÀY VỀ</t>
  </si>
  <si>
    <t>CA</t>
  </si>
  <si>
    <t>HÀNG NHIỀU NHẤT (công thức)</t>
  </si>
  <si>
    <t>chất kháng UV-9</t>
  </si>
  <si>
    <t>H-542</t>
  </si>
  <si>
    <t>chất kháng UV</t>
  </si>
  <si>
    <t>DYNASTY</t>
  </si>
  <si>
    <t>PIGMENT YELLOW 14 CAKE (30%)</t>
  </si>
  <si>
    <t>PIGMENT RED 8403 CAKE (50%)</t>
  </si>
  <si>
    <t>PIGMENT BLUE 15:0 CAKE (53%)</t>
  </si>
  <si>
    <t>TERASIL BLACK SRLN 200%</t>
  </si>
  <si>
    <t>quan sắc cotton trung tính</t>
  </si>
  <si>
    <t xml:space="preserve">ERIOPONE </t>
  </si>
  <si>
    <t>H-543</t>
  </si>
  <si>
    <t>HUNTSMAN</t>
  </si>
  <si>
    <r>
      <t xml:space="preserve">BEST SOUTH VIET NAM CO.,LTD </t>
    </r>
    <r>
      <rPr>
        <sz val="12"/>
        <rFont val="Times New Roman"/>
        <family val="1"/>
        <charset val="163"/>
      </rPr>
      <t>庆南股份有限公司</t>
    </r>
  </si>
  <si>
    <r>
      <t xml:space="preserve">CTY DONG MEI </t>
    </r>
    <r>
      <rPr>
        <sz val="12"/>
        <rFont val="Times New Roman"/>
        <family val="1"/>
        <charset val="163"/>
      </rPr>
      <t>东美公司</t>
    </r>
    <r>
      <rPr>
        <sz val="12"/>
        <rFont val="Times New Roman"/>
        <family val="1"/>
      </rPr>
      <t xml:space="preserve"> </t>
    </r>
  </si>
  <si>
    <r>
      <rPr>
        <sz val="12"/>
        <rFont val="Times New Roman"/>
        <family val="1"/>
        <charset val="163"/>
      </rPr>
      <t>環己酮</t>
    </r>
    <r>
      <rPr>
        <sz val="12"/>
        <rFont val="Times New Roman"/>
        <family val="1"/>
      </rPr>
      <t xml:space="preserve"> (CYC</t>
    </r>
    <r>
      <rPr>
        <sz val="12"/>
        <rFont val="Times New Roman"/>
        <family val="1"/>
        <charset val="163"/>
      </rPr>
      <t>简写</t>
    </r>
    <r>
      <rPr>
        <sz val="12"/>
        <rFont val="Times New Roman"/>
        <family val="1"/>
      </rPr>
      <t>)</t>
    </r>
  </si>
  <si>
    <r>
      <rPr>
        <sz val="12"/>
        <rFont val="Times New Roman"/>
        <family val="1"/>
        <charset val="163"/>
      </rPr>
      <t>聚氯乙烯</t>
    </r>
  </si>
  <si>
    <r>
      <rPr>
        <sz val="12"/>
        <rFont val="Times New Roman"/>
        <family val="1"/>
        <charset val="163"/>
      </rPr>
      <t>磷酸二氫鉀</t>
    </r>
  </si>
  <si>
    <r>
      <t>MONOPOTASSIUM PHOSPHATE (KH</t>
    </r>
    <r>
      <rPr>
        <vertAlign val="subscript"/>
        <sz val="12"/>
        <rFont val="Times New Roman"/>
        <family val="1"/>
      </rPr>
      <t>2</t>
    </r>
    <r>
      <rPr>
        <sz val="12"/>
        <rFont val="Times New Roman"/>
        <family val="1"/>
      </rPr>
      <t>PO</t>
    </r>
    <r>
      <rPr>
        <vertAlign val="subscript"/>
        <sz val="12"/>
        <rFont val="Times New Roman"/>
        <family val="1"/>
      </rPr>
      <t>4) (PK-45)</t>
    </r>
  </si>
  <si>
    <r>
      <rPr>
        <sz val="12"/>
        <rFont val="Times New Roman"/>
        <family val="1"/>
        <charset val="163"/>
      </rPr>
      <t>乳化劑</t>
    </r>
  </si>
  <si>
    <r>
      <rPr>
        <sz val="12"/>
        <rFont val="Times New Roman"/>
        <family val="1"/>
        <charset val="163"/>
      </rPr>
      <t>乙二胺四乙烯四鈉</t>
    </r>
  </si>
  <si>
    <r>
      <rPr>
        <sz val="12"/>
        <rFont val="Times New Roman"/>
        <family val="1"/>
        <charset val="163"/>
      </rPr>
      <t>偏硅酸鈉五水</t>
    </r>
  </si>
  <si>
    <r>
      <t>SODIUM METASILICATE (NA</t>
    </r>
    <r>
      <rPr>
        <vertAlign val="subscript"/>
        <sz val="12"/>
        <rFont val="Times New Roman"/>
        <family val="1"/>
      </rPr>
      <t>2</t>
    </r>
    <r>
      <rPr>
        <sz val="12"/>
        <rFont val="Times New Roman"/>
        <family val="1"/>
      </rPr>
      <t>SIO</t>
    </r>
    <r>
      <rPr>
        <vertAlign val="subscript"/>
        <sz val="12"/>
        <rFont val="Times New Roman"/>
        <family val="1"/>
      </rPr>
      <t>3</t>
    </r>
    <r>
      <rPr>
        <sz val="12"/>
        <rFont val="Times New Roman"/>
        <family val="1"/>
      </rPr>
      <t>.5H</t>
    </r>
    <r>
      <rPr>
        <vertAlign val="subscript"/>
        <sz val="12"/>
        <rFont val="Times New Roman"/>
        <family val="1"/>
      </rPr>
      <t>2</t>
    </r>
    <r>
      <rPr>
        <sz val="12"/>
        <rFont val="Times New Roman"/>
        <family val="1"/>
      </rPr>
      <t>O) SM-5</t>
    </r>
  </si>
  <si>
    <r>
      <rPr>
        <sz val="12"/>
        <rFont val="Times New Roman"/>
        <family val="1"/>
        <charset val="163"/>
      </rPr>
      <t>仲烷基磺酸鈉</t>
    </r>
  </si>
  <si>
    <r>
      <t xml:space="preserve"> </t>
    </r>
    <r>
      <rPr>
        <sz val="12"/>
        <rFont val="Times New Roman"/>
        <family val="1"/>
        <charset val="163"/>
      </rPr>
      <t>葡萄糖酸</t>
    </r>
  </si>
  <si>
    <r>
      <rPr>
        <sz val="12"/>
        <rFont val="Times New Roman"/>
        <family val="1"/>
        <charset val="163"/>
      </rPr>
      <t>葡萄糖酸钠</t>
    </r>
  </si>
  <si>
    <r>
      <rPr>
        <sz val="12"/>
        <rFont val="Times New Roman"/>
        <family val="1"/>
        <charset val="163"/>
      </rPr>
      <t>七水硫酸镁</t>
    </r>
  </si>
  <si>
    <r>
      <rPr>
        <sz val="12"/>
        <rFont val="Times New Roman"/>
        <family val="1"/>
        <charset val="163"/>
      </rPr>
      <t>偏硅酸鈉九水</t>
    </r>
  </si>
  <si>
    <r>
      <t>Sodium metasilicate nonahydrate (NA</t>
    </r>
    <r>
      <rPr>
        <vertAlign val="subscript"/>
        <sz val="12"/>
        <rFont val="Times New Roman"/>
        <family val="1"/>
      </rPr>
      <t>2</t>
    </r>
    <r>
      <rPr>
        <sz val="12"/>
        <rFont val="Times New Roman"/>
        <family val="1"/>
      </rPr>
      <t>SIO</t>
    </r>
    <r>
      <rPr>
        <vertAlign val="subscript"/>
        <sz val="12"/>
        <rFont val="Times New Roman"/>
        <family val="1"/>
      </rPr>
      <t>3</t>
    </r>
    <r>
      <rPr>
        <sz val="12"/>
        <rFont val="Times New Roman"/>
        <family val="1"/>
      </rPr>
      <t>.9H</t>
    </r>
    <r>
      <rPr>
        <vertAlign val="subscript"/>
        <sz val="12"/>
        <rFont val="Times New Roman"/>
        <family val="1"/>
      </rPr>
      <t>2</t>
    </r>
    <r>
      <rPr>
        <sz val="12"/>
        <rFont val="Times New Roman"/>
        <family val="1"/>
      </rPr>
      <t>O) SM-09</t>
    </r>
  </si>
  <si>
    <r>
      <rPr>
        <sz val="12"/>
        <rFont val="Times New Roman"/>
        <family val="1"/>
        <charset val="163"/>
      </rPr>
      <t>十二苯磺酸鈉</t>
    </r>
  </si>
  <si>
    <r>
      <rPr>
        <sz val="12"/>
        <rFont val="Times New Roman"/>
        <family val="1"/>
        <charset val="163"/>
      </rPr>
      <t>架橋劑</t>
    </r>
  </si>
  <si>
    <r>
      <rPr>
        <sz val="12"/>
        <rFont val="Times New Roman"/>
        <family val="1"/>
        <charset val="163"/>
      </rPr>
      <t>滲透劑</t>
    </r>
  </si>
  <si>
    <r>
      <rPr>
        <sz val="12"/>
        <rFont val="Times New Roman"/>
        <family val="1"/>
        <charset val="163"/>
      </rPr>
      <t>耐鹼滲透劑</t>
    </r>
  </si>
  <si>
    <r>
      <rPr>
        <sz val="12"/>
        <rFont val="Times New Roman"/>
        <family val="1"/>
        <charset val="163"/>
      </rPr>
      <t>聚乙二醇</t>
    </r>
  </si>
  <si>
    <r>
      <rPr>
        <sz val="12"/>
        <rFont val="Times New Roman"/>
        <family val="1"/>
        <charset val="163"/>
      </rPr>
      <t>二乙二醇</t>
    </r>
  </si>
  <si>
    <r>
      <rPr>
        <sz val="12"/>
        <rFont val="Times New Roman"/>
        <family val="1"/>
        <charset val="163"/>
      </rPr>
      <t>二氧化硫脲</t>
    </r>
  </si>
  <si>
    <r>
      <t>THIOUREADIOXIDE (O</t>
    </r>
    <r>
      <rPr>
        <vertAlign val="subscript"/>
        <sz val="12"/>
        <rFont val="Times New Roman"/>
        <family val="1"/>
      </rPr>
      <t>2</t>
    </r>
    <r>
      <rPr>
        <sz val="12"/>
        <rFont val="Times New Roman"/>
        <family val="1"/>
      </rPr>
      <t>SCCNH</t>
    </r>
    <r>
      <rPr>
        <vertAlign val="subscript"/>
        <sz val="12"/>
        <rFont val="Times New Roman"/>
        <family val="1"/>
      </rPr>
      <t>2</t>
    </r>
    <r>
      <rPr>
        <sz val="12"/>
        <rFont val="Times New Roman"/>
        <family val="1"/>
      </rPr>
      <t>)</t>
    </r>
    <r>
      <rPr>
        <vertAlign val="subscript"/>
        <sz val="12"/>
        <rFont val="Times New Roman"/>
        <family val="1"/>
      </rPr>
      <t xml:space="preserve">2    </t>
    </r>
  </si>
  <si>
    <r>
      <rPr>
        <sz val="12"/>
        <rFont val="Times New Roman"/>
        <family val="1"/>
        <charset val="163"/>
      </rPr>
      <t>冰醋酸</t>
    </r>
  </si>
  <si>
    <r>
      <rPr>
        <sz val="12"/>
        <rFont val="Times New Roman"/>
        <family val="1"/>
        <charset val="163"/>
      </rPr>
      <t>甲酸（蟻酸）</t>
    </r>
  </si>
  <si>
    <r>
      <rPr>
        <sz val="12"/>
        <rFont val="Times New Roman"/>
        <family val="1"/>
        <charset val="163"/>
      </rPr>
      <t>氫氧化鉀</t>
    </r>
  </si>
  <si>
    <r>
      <rPr>
        <sz val="12"/>
        <rFont val="Times New Roman"/>
        <family val="1"/>
        <charset val="163"/>
      </rPr>
      <t>氫氧化鈉</t>
    </r>
  </si>
  <si>
    <r>
      <rPr>
        <sz val="12"/>
        <rFont val="Times New Roman"/>
        <family val="1"/>
        <charset val="163"/>
      </rPr>
      <t>純鹼</t>
    </r>
    <r>
      <rPr>
        <sz val="12"/>
        <rFont val="Times New Roman"/>
        <family val="1"/>
      </rPr>
      <t xml:space="preserve"> (</t>
    </r>
    <r>
      <rPr>
        <sz val="12"/>
        <rFont val="Times New Roman"/>
        <family val="1"/>
        <charset val="163"/>
      </rPr>
      <t>碳酸钠</t>
    </r>
    <r>
      <rPr>
        <sz val="12"/>
        <rFont val="Times New Roman"/>
        <family val="1"/>
      </rPr>
      <t>)</t>
    </r>
  </si>
  <si>
    <r>
      <t>SODIUM CARBONATE (NA</t>
    </r>
    <r>
      <rPr>
        <vertAlign val="subscript"/>
        <sz val="12"/>
        <rFont val="Times New Roman"/>
        <family val="1"/>
      </rPr>
      <t>2</t>
    </r>
    <r>
      <rPr>
        <sz val="12"/>
        <rFont val="Times New Roman"/>
        <family val="1"/>
      </rPr>
      <t>CO3)</t>
    </r>
  </si>
  <si>
    <r>
      <rPr>
        <sz val="12"/>
        <rFont val="Times New Roman"/>
        <family val="1"/>
        <charset val="163"/>
      </rPr>
      <t>元明粉</t>
    </r>
  </si>
  <si>
    <r>
      <t>SODIUMSULFATE ANHYDROUS (NA</t>
    </r>
    <r>
      <rPr>
        <vertAlign val="subscript"/>
        <sz val="12"/>
        <rFont val="Times New Roman"/>
        <family val="1"/>
      </rPr>
      <t>2</t>
    </r>
    <r>
      <rPr>
        <sz val="12"/>
        <rFont val="Times New Roman"/>
        <family val="1"/>
      </rPr>
      <t>SO</t>
    </r>
    <r>
      <rPr>
        <vertAlign val="subscript"/>
        <sz val="12"/>
        <rFont val="Times New Roman"/>
        <family val="1"/>
      </rPr>
      <t>4</t>
    </r>
    <r>
      <rPr>
        <sz val="12"/>
        <rFont val="Times New Roman"/>
        <family val="1"/>
      </rPr>
      <t>) 99%</t>
    </r>
  </si>
  <si>
    <r>
      <rPr>
        <sz val="12"/>
        <rFont val="Times New Roman"/>
        <family val="1"/>
        <charset val="163"/>
      </rPr>
      <t>乙二醇丁醚</t>
    </r>
  </si>
  <si>
    <r>
      <rPr>
        <sz val="12"/>
        <rFont val="Times New Roman"/>
        <family val="1"/>
        <charset val="163"/>
      </rPr>
      <t>异丙醇</t>
    </r>
  </si>
  <si>
    <r>
      <t>ISO.PROPYL ALCOHOL (C3H8O</t>
    </r>
    <r>
      <rPr>
        <sz val="12"/>
        <rFont val="Times New Roman"/>
        <family val="1"/>
        <charset val="163"/>
      </rPr>
      <t>；（</t>
    </r>
    <r>
      <rPr>
        <sz val="12"/>
        <rFont val="Times New Roman"/>
        <family val="1"/>
      </rPr>
      <t>CH3</t>
    </r>
    <r>
      <rPr>
        <sz val="12"/>
        <rFont val="Times New Roman"/>
        <family val="1"/>
        <charset val="163"/>
      </rPr>
      <t>）</t>
    </r>
    <r>
      <rPr>
        <sz val="12"/>
        <rFont val="Times New Roman"/>
        <family val="1"/>
      </rPr>
      <t>2CHOH)</t>
    </r>
  </si>
  <si>
    <r>
      <t>(C3H8O</t>
    </r>
    <r>
      <rPr>
        <sz val="12"/>
        <rFont val="Times New Roman"/>
        <family val="1"/>
        <charset val="163"/>
      </rPr>
      <t>；（</t>
    </r>
    <r>
      <rPr>
        <sz val="12"/>
        <rFont val="Times New Roman"/>
        <family val="1"/>
      </rPr>
      <t>CH3</t>
    </r>
    <r>
      <rPr>
        <sz val="12"/>
        <rFont val="Times New Roman"/>
        <family val="1"/>
        <charset val="163"/>
      </rPr>
      <t>）</t>
    </r>
    <r>
      <rPr>
        <sz val="12"/>
        <rFont val="Times New Roman"/>
        <family val="1"/>
      </rPr>
      <t>2CHOH)</t>
    </r>
  </si>
  <si>
    <r>
      <rPr>
        <sz val="12"/>
        <rFont val="Times New Roman"/>
        <family val="1"/>
        <charset val="163"/>
      </rPr>
      <t>（</t>
    </r>
    <r>
      <rPr>
        <sz val="12"/>
        <rFont val="Times New Roman"/>
        <family val="1"/>
      </rPr>
      <t>Methanol</t>
    </r>
    <r>
      <rPr>
        <sz val="12"/>
        <rFont val="Times New Roman"/>
        <family val="1"/>
        <charset val="163"/>
      </rPr>
      <t>，</t>
    </r>
    <r>
      <rPr>
        <sz val="12"/>
        <rFont val="Times New Roman"/>
        <family val="1"/>
      </rPr>
      <t>CH3OH</t>
    </r>
    <r>
      <rPr>
        <sz val="12"/>
        <rFont val="Times New Roman"/>
        <family val="1"/>
        <charset val="163"/>
      </rPr>
      <t>）</t>
    </r>
  </si>
  <si>
    <r>
      <rPr>
        <sz val="12"/>
        <rFont val="Times New Roman"/>
        <family val="1"/>
        <charset val="163"/>
      </rPr>
      <t>甲醇</t>
    </r>
  </si>
  <si>
    <r>
      <rPr>
        <sz val="12"/>
        <rFont val="Times New Roman"/>
        <family val="1"/>
        <charset val="163"/>
      </rPr>
      <t>氨基硅油</t>
    </r>
  </si>
  <si>
    <r>
      <rPr>
        <sz val="12"/>
        <rFont val="Times New Roman"/>
        <family val="1"/>
        <charset val="163"/>
      </rPr>
      <t>皂洗分</t>
    </r>
  </si>
  <si>
    <r>
      <rPr>
        <sz val="12"/>
        <rFont val="Times New Roman"/>
        <family val="1"/>
        <charset val="163"/>
      </rPr>
      <t>精練劑</t>
    </r>
  </si>
  <si>
    <r>
      <rPr>
        <sz val="12"/>
        <rFont val="Times New Roman"/>
        <family val="1"/>
        <charset val="163"/>
      </rPr>
      <t>羥基亞乙基膦酸</t>
    </r>
  </si>
  <si>
    <r>
      <rPr>
        <sz val="12"/>
        <rFont val="Times New Roman"/>
        <family val="1"/>
        <charset val="163"/>
      </rPr>
      <t>二乙烯三胺五亞甲基膦酸</t>
    </r>
  </si>
  <si>
    <r>
      <rPr>
        <sz val="12"/>
        <rFont val="Times New Roman"/>
        <family val="1"/>
        <charset val="163"/>
      </rPr>
      <t>消泡劑</t>
    </r>
  </si>
  <si>
    <r>
      <rPr>
        <sz val="12"/>
        <rFont val="Times New Roman"/>
        <family val="1"/>
        <charset val="163"/>
      </rPr>
      <t>丙烯酸</t>
    </r>
  </si>
  <si>
    <r>
      <rPr>
        <sz val="12"/>
        <rFont val="Times New Roman"/>
        <family val="1"/>
        <charset val="163"/>
      </rPr>
      <t>丙烯酸丁酯</t>
    </r>
  </si>
  <si>
    <r>
      <rPr>
        <sz val="12"/>
        <rFont val="Times New Roman"/>
        <family val="1"/>
        <charset val="163"/>
      </rPr>
      <t>苯乙烯</t>
    </r>
  </si>
  <si>
    <r>
      <rPr>
        <sz val="12"/>
        <rFont val="Times New Roman"/>
        <family val="1"/>
        <charset val="163"/>
      </rPr>
      <t>醋酸乙烯</t>
    </r>
  </si>
  <si>
    <r>
      <rPr>
        <sz val="12"/>
        <rFont val="Times New Roman"/>
        <family val="1"/>
        <charset val="163"/>
      </rPr>
      <t>尼龍均染劑</t>
    </r>
  </si>
  <si>
    <r>
      <t>(</t>
    </r>
    <r>
      <rPr>
        <sz val="12"/>
        <rFont val="Times New Roman"/>
        <family val="1"/>
        <charset val="163"/>
      </rPr>
      <t>苯扎氯铵</t>
    </r>
    <r>
      <rPr>
        <sz val="12"/>
        <rFont val="Times New Roman"/>
        <family val="1"/>
      </rPr>
      <t xml:space="preserve">) </t>
    </r>
    <r>
      <rPr>
        <sz val="12"/>
        <rFont val="Times New Roman"/>
        <family val="1"/>
        <charset val="163"/>
      </rPr>
      <t>殺菌劑</t>
    </r>
  </si>
  <si>
    <r>
      <rPr>
        <sz val="12"/>
        <rFont val="Times New Roman"/>
        <family val="1"/>
        <charset val="163"/>
      </rPr>
      <t>二丙二醇甲醚</t>
    </r>
  </si>
  <si>
    <r>
      <t>1,2-</t>
    </r>
    <r>
      <rPr>
        <sz val="12"/>
        <rFont val="Times New Roman"/>
        <family val="1"/>
        <charset val="163"/>
      </rPr>
      <t>丙二醇</t>
    </r>
  </si>
  <si>
    <r>
      <rPr>
        <sz val="12"/>
        <rFont val="Times New Roman"/>
        <family val="1"/>
        <charset val="163"/>
      </rPr>
      <t>亞硫酸鈉</t>
    </r>
  </si>
  <si>
    <r>
      <rPr>
        <sz val="12"/>
        <rFont val="Times New Roman"/>
        <family val="1"/>
        <charset val="163"/>
      </rPr>
      <t>非離子乳化劑</t>
    </r>
  </si>
  <si>
    <r>
      <t>NATURAL.ALCOHOL. ETHOXYLATED</t>
    </r>
    <r>
      <rPr>
        <sz val="12"/>
        <rFont val="Times New Roman"/>
        <family val="1"/>
        <charset val="163"/>
      </rPr>
      <t>（</t>
    </r>
    <r>
      <rPr>
        <sz val="12"/>
        <rFont val="Times New Roman"/>
        <family val="1"/>
      </rPr>
      <t>PANNOX 750)</t>
    </r>
  </si>
  <si>
    <r>
      <rPr>
        <sz val="12"/>
        <rFont val="Times New Roman"/>
        <family val="1"/>
        <charset val="163"/>
      </rPr>
      <t>偏磷酸鈉</t>
    </r>
  </si>
  <si>
    <r>
      <rPr>
        <sz val="12"/>
        <rFont val="Times New Roman"/>
        <family val="1"/>
        <charset val="163"/>
      </rPr>
      <t>珀那膠</t>
    </r>
    <r>
      <rPr>
        <sz val="12"/>
        <rFont val="Times New Roman"/>
        <family val="1"/>
      </rPr>
      <t xml:space="preserve"> </t>
    </r>
    <r>
      <rPr>
        <sz val="12"/>
        <rFont val="Times New Roman"/>
        <family val="1"/>
        <charset val="163"/>
      </rPr>
      <t>（油性塗層膠）</t>
    </r>
  </si>
  <si>
    <r>
      <rPr>
        <sz val="12"/>
        <rFont val="Times New Roman"/>
        <family val="1"/>
        <charset val="163"/>
      </rPr>
      <t>吊白粉</t>
    </r>
  </si>
  <si>
    <r>
      <rPr>
        <sz val="12"/>
        <rFont val="Times New Roman"/>
        <family val="1"/>
        <charset val="163"/>
      </rPr>
      <t>烷基磺酸鈉</t>
    </r>
  </si>
  <si>
    <r>
      <rPr>
        <sz val="12"/>
        <rFont val="Times New Roman"/>
        <family val="1"/>
        <charset val="163"/>
      </rPr>
      <t>白膠</t>
    </r>
  </si>
  <si>
    <r>
      <rPr>
        <sz val="12"/>
        <rFont val="Times New Roman"/>
        <family val="1"/>
        <charset val="163"/>
      </rPr>
      <t xml:space="preserve">遠瑞實業股份有限公司
</t>
    </r>
    <r>
      <rPr>
        <sz val="12"/>
        <rFont val="Times New Roman"/>
        <family val="1"/>
      </rPr>
      <t>FARBRAVE CO., LTD.</t>
    </r>
  </si>
  <si>
    <r>
      <rPr>
        <sz val="12"/>
        <rFont val="Times New Roman"/>
        <family val="1"/>
        <charset val="163"/>
      </rPr>
      <t>分散劑</t>
    </r>
  </si>
  <si>
    <r>
      <t>(APS) Ammonium persulphate (NH</t>
    </r>
    <r>
      <rPr>
        <vertAlign val="subscript"/>
        <sz val="12"/>
        <rFont val="Times New Roman"/>
        <family val="1"/>
      </rPr>
      <t>4</t>
    </r>
    <r>
      <rPr>
        <sz val="12"/>
        <rFont val="Times New Roman"/>
        <family val="1"/>
      </rPr>
      <t>)</t>
    </r>
    <r>
      <rPr>
        <vertAlign val="subscript"/>
        <sz val="12"/>
        <rFont val="Times New Roman"/>
        <family val="1"/>
      </rPr>
      <t>2</t>
    </r>
    <r>
      <rPr>
        <sz val="12"/>
        <rFont val="Times New Roman"/>
        <family val="1"/>
      </rPr>
      <t>S</t>
    </r>
    <r>
      <rPr>
        <vertAlign val="subscript"/>
        <sz val="12"/>
        <rFont val="Times New Roman"/>
        <family val="1"/>
      </rPr>
      <t>2</t>
    </r>
    <r>
      <rPr>
        <sz val="12"/>
        <rFont val="Times New Roman"/>
        <family val="1"/>
      </rPr>
      <t>O</t>
    </r>
    <r>
      <rPr>
        <vertAlign val="subscript"/>
        <sz val="12"/>
        <rFont val="Times New Roman"/>
        <family val="1"/>
      </rPr>
      <t xml:space="preserve">8 </t>
    </r>
  </si>
  <si>
    <r>
      <rPr>
        <sz val="12"/>
        <rFont val="Times New Roman"/>
        <family val="1"/>
        <charset val="163"/>
      </rPr>
      <t>氟素撥水／撥油加工劑</t>
    </r>
  </si>
  <si>
    <r>
      <rPr>
        <sz val="12"/>
        <rFont val="Times New Roman"/>
        <family val="1"/>
        <charset val="163"/>
      </rPr>
      <t>氨水</t>
    </r>
  </si>
  <si>
    <r>
      <rPr>
        <sz val="12"/>
        <rFont val="Times New Roman"/>
        <family val="1"/>
        <charset val="163"/>
      </rPr>
      <t>丁基卡必醇</t>
    </r>
    <r>
      <rPr>
        <sz val="12"/>
        <rFont val="Times New Roman"/>
        <family val="1"/>
      </rPr>
      <t xml:space="preserve"> ,(</t>
    </r>
    <r>
      <rPr>
        <sz val="12"/>
        <rFont val="Times New Roman"/>
        <family val="1"/>
        <charset val="163"/>
      </rPr>
      <t>二乙二醇单丁基醚</t>
    </r>
    <r>
      <rPr>
        <sz val="12"/>
        <rFont val="Times New Roman"/>
        <family val="1"/>
      </rPr>
      <t>)</t>
    </r>
  </si>
  <si>
    <r>
      <rPr>
        <sz val="12"/>
        <rFont val="Times New Roman"/>
        <family val="1"/>
        <charset val="163"/>
      </rPr>
      <t>棕榈仁油二乙醇酰胺</t>
    </r>
  </si>
  <si>
    <r>
      <rPr>
        <sz val="12"/>
        <rFont val="Times New Roman"/>
        <family val="1"/>
        <charset val="163"/>
      </rPr>
      <t>甲醛</t>
    </r>
    <r>
      <rPr>
        <sz val="12"/>
        <rFont val="Times New Roman"/>
        <family val="1"/>
      </rPr>
      <t xml:space="preserve"> (</t>
    </r>
    <r>
      <rPr>
        <sz val="12"/>
        <rFont val="Times New Roman"/>
        <family val="1"/>
        <charset val="163"/>
      </rPr>
      <t>福尔马林</t>
    </r>
    <r>
      <rPr>
        <sz val="12"/>
        <rFont val="Times New Roman"/>
        <family val="1"/>
      </rPr>
      <t>)</t>
    </r>
  </si>
  <si>
    <r>
      <t>1,2,3-</t>
    </r>
    <r>
      <rPr>
        <sz val="12"/>
        <rFont val="Times New Roman"/>
        <family val="1"/>
        <charset val="163"/>
      </rPr>
      <t>丙三醇，甘油</t>
    </r>
  </si>
  <si>
    <r>
      <rPr>
        <sz val="12"/>
        <rFont val="Times New Roman"/>
        <family val="1"/>
        <charset val="163"/>
      </rPr>
      <t>羟乙基纤维素</t>
    </r>
  </si>
  <si>
    <r>
      <rPr>
        <sz val="12"/>
        <rFont val="Times New Roman"/>
        <family val="1"/>
        <charset val="163"/>
      </rPr>
      <t>海波</t>
    </r>
    <r>
      <rPr>
        <sz val="12"/>
        <rFont val="Times New Roman"/>
        <family val="1"/>
      </rPr>
      <t xml:space="preserve"> (</t>
    </r>
    <r>
      <rPr>
        <sz val="12"/>
        <rFont val="Times New Roman"/>
        <family val="1"/>
        <charset val="163"/>
      </rPr>
      <t>硫代硫酸钠</t>
    </r>
    <r>
      <rPr>
        <sz val="12"/>
        <rFont val="Times New Roman"/>
        <family val="1"/>
      </rPr>
      <t>)</t>
    </r>
  </si>
  <si>
    <r>
      <t>HIPO SODIUM HYPOSULFITE (NA</t>
    </r>
    <r>
      <rPr>
        <vertAlign val="subscript"/>
        <sz val="12"/>
        <rFont val="Times New Roman"/>
        <family val="1"/>
      </rPr>
      <t>2</t>
    </r>
    <r>
      <rPr>
        <sz val="12"/>
        <rFont val="Times New Roman"/>
        <family val="1"/>
      </rPr>
      <t>S</t>
    </r>
    <r>
      <rPr>
        <vertAlign val="subscript"/>
        <sz val="12"/>
        <rFont val="Times New Roman"/>
        <family val="1"/>
      </rPr>
      <t>2</t>
    </r>
    <r>
      <rPr>
        <sz val="12"/>
        <rFont val="Times New Roman"/>
        <family val="1"/>
      </rPr>
      <t>O</t>
    </r>
    <r>
      <rPr>
        <vertAlign val="subscript"/>
        <sz val="12"/>
        <rFont val="Times New Roman"/>
        <family val="1"/>
      </rPr>
      <t>3</t>
    </r>
    <r>
      <rPr>
        <sz val="12"/>
        <rFont val="Times New Roman"/>
        <family val="1"/>
      </rPr>
      <t>.5H</t>
    </r>
    <r>
      <rPr>
        <vertAlign val="subscript"/>
        <sz val="12"/>
        <rFont val="Times New Roman"/>
        <family val="1"/>
      </rPr>
      <t>2</t>
    </r>
    <r>
      <rPr>
        <sz val="12"/>
        <rFont val="Times New Roman"/>
        <family val="1"/>
      </rPr>
      <t>O)</t>
    </r>
  </si>
  <si>
    <r>
      <rPr>
        <sz val="12"/>
        <rFont val="Times New Roman"/>
        <family val="1"/>
        <charset val="163"/>
      </rPr>
      <t>氯化銨</t>
    </r>
  </si>
  <si>
    <r>
      <rPr>
        <sz val="12"/>
        <rFont val="Times New Roman"/>
        <family val="1"/>
        <charset val="163"/>
      </rPr>
      <t>保險粉</t>
    </r>
  </si>
  <si>
    <r>
      <rPr>
        <sz val="12"/>
        <rFont val="Times New Roman"/>
        <family val="1"/>
        <charset val="163"/>
      </rPr>
      <t>尿素</t>
    </r>
  </si>
  <si>
    <r>
      <t>H2NCONH2</t>
    </r>
    <r>
      <rPr>
        <sz val="12"/>
        <rFont val="Times New Roman"/>
        <family val="1"/>
        <charset val="163"/>
      </rPr>
      <t>（</t>
    </r>
    <r>
      <rPr>
        <sz val="12"/>
        <rFont val="Times New Roman"/>
        <family val="1"/>
      </rPr>
      <t>CO(NH2)2</t>
    </r>
    <r>
      <rPr>
        <sz val="12"/>
        <rFont val="Times New Roman"/>
        <family val="1"/>
        <charset val="163"/>
      </rPr>
      <t>）</t>
    </r>
  </si>
  <si>
    <r>
      <rPr>
        <sz val="12"/>
        <rFont val="Times New Roman"/>
        <family val="1"/>
        <charset val="163"/>
      </rPr>
      <t>還原洗凈劑</t>
    </r>
  </si>
  <si>
    <r>
      <rPr>
        <sz val="12"/>
        <rFont val="Times New Roman"/>
        <family val="1"/>
        <charset val="163"/>
      </rPr>
      <t>弱陽離子柔軟片</t>
    </r>
  </si>
  <si>
    <r>
      <rPr>
        <sz val="12"/>
        <rFont val="Times New Roman"/>
        <family val="1"/>
        <charset val="163"/>
      </rPr>
      <t>非離子柔軟片</t>
    </r>
  </si>
  <si>
    <r>
      <rPr>
        <sz val="12"/>
        <rFont val="Times New Roman"/>
        <family val="1"/>
        <charset val="163"/>
      </rPr>
      <t>磷酸氫銨</t>
    </r>
  </si>
  <si>
    <r>
      <rPr>
        <sz val="12"/>
        <rFont val="Times New Roman"/>
        <family val="1"/>
        <charset val="163"/>
      </rPr>
      <t>五合一精練劑</t>
    </r>
  </si>
  <si>
    <r>
      <rPr>
        <sz val="12"/>
        <rFont val="Times New Roman"/>
        <family val="1"/>
        <charset val="163"/>
      </rPr>
      <t>代用酸</t>
    </r>
  </si>
  <si>
    <r>
      <rPr>
        <sz val="12"/>
        <rFont val="Times New Roman"/>
        <family val="1"/>
        <charset val="163"/>
      </rPr>
      <t>柔軟片</t>
    </r>
  </si>
  <si>
    <r>
      <rPr>
        <sz val="12"/>
        <rFont val="Times New Roman"/>
        <family val="1"/>
        <charset val="163"/>
      </rPr>
      <t>脫色劑</t>
    </r>
  </si>
  <si>
    <r>
      <rPr>
        <sz val="12"/>
        <rFont val="Times New Roman"/>
        <family val="1"/>
        <charset val="163"/>
      </rPr>
      <t>氧化退漿劑</t>
    </r>
  </si>
  <si>
    <r>
      <rPr>
        <sz val="12"/>
        <rFont val="Times New Roman"/>
        <family val="1"/>
        <charset val="163"/>
      </rPr>
      <t>吸濕排汗</t>
    </r>
  </si>
  <si>
    <r>
      <rPr>
        <sz val="12"/>
        <rFont val="Times New Roman"/>
        <family val="1"/>
        <charset val="163"/>
      </rPr>
      <t>精練乳化劑</t>
    </r>
  </si>
  <si>
    <r>
      <rPr>
        <sz val="12"/>
        <rFont val="Times New Roman"/>
        <family val="1"/>
        <charset val="163"/>
      </rPr>
      <t>軟油精</t>
    </r>
  </si>
  <si>
    <r>
      <rPr>
        <sz val="12"/>
        <rFont val="Times New Roman"/>
        <family val="1"/>
        <charset val="163"/>
      </rPr>
      <t>觸媒</t>
    </r>
  </si>
  <si>
    <r>
      <rPr>
        <sz val="12"/>
        <rFont val="Times New Roman"/>
        <family val="1"/>
        <charset val="163"/>
      </rPr>
      <t>酸性還原洗凈劑</t>
    </r>
  </si>
  <si>
    <r>
      <rPr>
        <sz val="12"/>
        <rFont val="Times New Roman"/>
        <family val="1"/>
        <charset val="163"/>
      </rPr>
      <t>沉澱防止劑</t>
    </r>
  </si>
  <si>
    <r>
      <rPr>
        <sz val="12"/>
        <rFont val="Times New Roman"/>
        <family val="1"/>
        <charset val="163"/>
      </rPr>
      <t>筒子紗用柔軟劑</t>
    </r>
  </si>
  <si>
    <r>
      <rPr>
        <sz val="12"/>
        <rFont val="Times New Roman"/>
        <family val="1"/>
        <charset val="163"/>
      </rPr>
      <t>直接固色劑</t>
    </r>
  </si>
  <si>
    <r>
      <rPr>
        <sz val="12"/>
        <rFont val="Times New Roman"/>
        <family val="1"/>
        <charset val="163"/>
      </rPr>
      <t>直接均染劑</t>
    </r>
  </si>
  <si>
    <r>
      <rPr>
        <sz val="12"/>
        <rFont val="Times New Roman"/>
        <family val="1"/>
        <charset val="163"/>
      </rPr>
      <t>硅油班去除劑</t>
    </r>
  </si>
  <si>
    <r>
      <rPr>
        <sz val="12"/>
        <rFont val="Times New Roman"/>
        <family val="1"/>
        <charset val="163"/>
      </rPr>
      <t>防縮防皺樹脂</t>
    </r>
  </si>
  <si>
    <r>
      <rPr>
        <sz val="12"/>
        <rFont val="Times New Roman"/>
        <family val="1"/>
        <charset val="163"/>
      </rPr>
      <t>耐鹸滲透劑</t>
    </r>
  </si>
  <si>
    <r>
      <rPr>
        <sz val="12"/>
        <rFont val="Times New Roman"/>
        <family val="1"/>
        <charset val="163"/>
      </rPr>
      <t>精練深透劑</t>
    </r>
  </si>
  <si>
    <r>
      <rPr>
        <sz val="12"/>
        <rFont val="Times New Roman"/>
        <family val="1"/>
        <charset val="163"/>
      </rPr>
      <t>去油紗劑</t>
    </r>
  </si>
  <si>
    <r>
      <rPr>
        <sz val="12"/>
        <rFont val="Times New Roman"/>
        <family val="1"/>
        <charset val="163"/>
      </rPr>
      <t>清缸劑</t>
    </r>
  </si>
  <si>
    <r>
      <rPr>
        <sz val="12"/>
        <rFont val="Times New Roman"/>
        <family val="1"/>
        <charset val="163"/>
      </rPr>
      <t>酸性固色劑</t>
    </r>
  </si>
  <si>
    <r>
      <rPr>
        <sz val="12"/>
        <rFont val="Times New Roman"/>
        <family val="1"/>
        <charset val="163"/>
      </rPr>
      <t>酸性均染劑</t>
    </r>
  </si>
  <si>
    <r>
      <rPr>
        <sz val="12"/>
        <rFont val="Times New Roman"/>
        <family val="1"/>
        <charset val="163"/>
      </rPr>
      <t>棉用浴中防皺劑</t>
    </r>
  </si>
  <si>
    <r>
      <rPr>
        <sz val="12"/>
        <rFont val="Times New Roman"/>
        <family val="1"/>
        <charset val="163"/>
      </rPr>
      <t>平滑劑</t>
    </r>
  </si>
  <si>
    <r>
      <t xml:space="preserve">PH </t>
    </r>
    <r>
      <rPr>
        <sz val="12"/>
        <rFont val="Times New Roman"/>
        <family val="1"/>
        <charset val="163"/>
      </rPr>
      <t>滑動劑</t>
    </r>
  </si>
  <si>
    <r>
      <rPr>
        <sz val="12"/>
        <rFont val="Times New Roman"/>
        <family val="1"/>
        <charset val="163"/>
      </rPr>
      <t>長纎用浴中柔軟防皺劑</t>
    </r>
  </si>
  <si>
    <r>
      <rPr>
        <sz val="12"/>
        <rFont val="Times New Roman"/>
        <family val="1"/>
        <charset val="163"/>
      </rPr>
      <t>防起毛求</t>
    </r>
  </si>
  <si>
    <r>
      <rPr>
        <sz val="12"/>
        <rFont val="Times New Roman"/>
        <family val="1"/>
        <charset val="163"/>
      </rPr>
      <t>起毛劑</t>
    </r>
  </si>
  <si>
    <r>
      <rPr>
        <sz val="12"/>
        <rFont val="Times New Roman"/>
        <family val="1"/>
        <charset val="163"/>
      </rPr>
      <t>反應均染劑</t>
    </r>
  </si>
  <si>
    <r>
      <rPr>
        <sz val="12"/>
        <rFont val="Times New Roman"/>
        <family val="1"/>
        <charset val="163"/>
      </rPr>
      <t>分散均染劑</t>
    </r>
  </si>
  <si>
    <r>
      <rPr>
        <sz val="12"/>
        <rFont val="Times New Roman"/>
        <family val="1"/>
        <charset val="163"/>
      </rPr>
      <t>雙氧水安定劑</t>
    </r>
  </si>
  <si>
    <r>
      <rPr>
        <sz val="12"/>
        <rFont val="Times New Roman"/>
        <family val="1"/>
        <charset val="163"/>
      </rPr>
      <t>靜電防止劑</t>
    </r>
  </si>
  <si>
    <r>
      <rPr>
        <sz val="12"/>
        <rFont val="Times New Roman"/>
        <family val="1"/>
        <charset val="163"/>
      </rPr>
      <t>羊毛用均染劑</t>
    </r>
  </si>
  <si>
    <r>
      <rPr>
        <sz val="12"/>
        <rFont val="Times New Roman"/>
        <family val="1"/>
        <charset val="163"/>
      </rPr>
      <t>聚合氯化铝</t>
    </r>
  </si>
  <si>
    <r>
      <rPr>
        <sz val="12"/>
        <rFont val="Times New Roman"/>
        <family val="1"/>
        <charset val="163"/>
      </rPr>
      <t>棉用熒光劑</t>
    </r>
  </si>
  <si>
    <r>
      <rPr>
        <sz val="12"/>
        <rFont val="Times New Roman"/>
        <family val="1"/>
        <charset val="163"/>
      </rPr>
      <t>長繊用熒光劑</t>
    </r>
  </si>
  <si>
    <r>
      <rPr>
        <sz val="12"/>
        <rFont val="Times New Roman"/>
        <family val="1"/>
        <charset val="163"/>
      </rPr>
      <t>強力酵素粉</t>
    </r>
    <r>
      <rPr>
        <sz val="12"/>
        <rFont val="Times New Roman"/>
        <family val="1"/>
      </rPr>
      <t xml:space="preserve">   B5-E</t>
    </r>
  </si>
  <si>
    <r>
      <rPr>
        <sz val="12"/>
        <rFont val="Times New Roman"/>
        <family val="1"/>
        <charset val="163"/>
      </rPr>
      <t>強力酵素粉</t>
    </r>
  </si>
  <si>
    <r>
      <rPr>
        <sz val="12"/>
        <rFont val="Times New Roman"/>
        <family val="1"/>
        <charset val="163"/>
      </rPr>
      <t>苯甲酸苄酯</t>
    </r>
  </si>
  <si>
    <r>
      <rPr>
        <sz val="12"/>
        <rFont val="Times New Roman"/>
        <family val="1"/>
        <charset val="163"/>
      </rPr>
      <t>雙氰胺</t>
    </r>
  </si>
  <si>
    <r>
      <rPr>
        <sz val="12"/>
        <rFont val="Times New Roman"/>
        <family val="1"/>
        <charset val="163"/>
      </rPr>
      <t>原澱粉</t>
    </r>
  </si>
  <si>
    <r>
      <rPr>
        <sz val="12"/>
        <rFont val="Times New Roman"/>
        <family val="1"/>
        <charset val="163"/>
      </rPr>
      <t>分散剂</t>
    </r>
  </si>
  <si>
    <r>
      <rPr>
        <sz val="12"/>
        <rFont val="Times New Roman"/>
        <family val="1"/>
        <charset val="163"/>
      </rPr>
      <t>柔軟粒</t>
    </r>
  </si>
  <si>
    <r>
      <rPr>
        <sz val="12"/>
        <rFont val="Times New Roman"/>
        <family val="1"/>
        <charset val="163"/>
      </rPr>
      <t>亞克力均染劑</t>
    </r>
  </si>
  <si>
    <r>
      <rPr>
        <sz val="12"/>
        <rFont val="Times New Roman"/>
        <family val="1"/>
        <charset val="163"/>
      </rPr>
      <t>反應固色劑</t>
    </r>
  </si>
  <si>
    <r>
      <rPr>
        <sz val="12"/>
        <rFont val="Times New Roman"/>
        <family val="1"/>
        <charset val="163"/>
      </rPr>
      <t>非甲醛反应染料固色剂</t>
    </r>
  </si>
  <si>
    <r>
      <rPr>
        <sz val="12"/>
        <rFont val="Times New Roman"/>
        <family val="1"/>
        <charset val="163"/>
      </rPr>
      <t>亞克力緩染劑</t>
    </r>
  </si>
  <si>
    <r>
      <rPr>
        <sz val="12"/>
        <rFont val="Times New Roman"/>
        <family val="1"/>
        <charset val="163"/>
      </rPr>
      <t>蓬鬆劑</t>
    </r>
  </si>
  <si>
    <r>
      <rPr>
        <sz val="12"/>
        <rFont val="Times New Roman"/>
        <family val="1"/>
        <charset val="163"/>
      </rPr>
      <t>樹脂</t>
    </r>
  </si>
  <si>
    <r>
      <rPr>
        <sz val="12"/>
        <color indexed="10"/>
        <rFont val="Times New Roman"/>
        <family val="1"/>
        <charset val="163"/>
      </rPr>
      <t>樹脂</t>
    </r>
  </si>
  <si>
    <r>
      <rPr>
        <sz val="12"/>
        <rFont val="Times New Roman"/>
        <family val="1"/>
        <charset val="163"/>
      </rPr>
      <t>水性樹脂</t>
    </r>
  </si>
  <si>
    <r>
      <rPr>
        <sz val="12"/>
        <rFont val="Times New Roman"/>
        <family val="1"/>
        <charset val="163"/>
      </rPr>
      <t>變性劑</t>
    </r>
  </si>
  <si>
    <r>
      <rPr>
        <sz val="12"/>
        <rFont val="Times New Roman"/>
        <family val="1"/>
        <charset val="163"/>
      </rPr>
      <t>粘合劑</t>
    </r>
  </si>
  <si>
    <r>
      <rPr>
        <sz val="12"/>
        <rFont val="Times New Roman"/>
        <family val="1"/>
        <charset val="163"/>
      </rPr>
      <t>蠟患</t>
    </r>
  </si>
  <si>
    <r>
      <rPr>
        <sz val="12"/>
        <rFont val="Times New Roman"/>
        <family val="1"/>
        <charset val="163"/>
      </rPr>
      <t>代用鹼</t>
    </r>
  </si>
  <si>
    <r>
      <rPr>
        <sz val="12"/>
        <rFont val="Times New Roman"/>
        <family val="1"/>
        <charset val="163"/>
      </rPr>
      <t>增稠劑</t>
    </r>
  </si>
  <si>
    <r>
      <rPr>
        <sz val="12"/>
        <rFont val="Times New Roman"/>
        <family val="1"/>
        <charset val="163"/>
      </rPr>
      <t>聚乙烯醇</t>
    </r>
  </si>
  <si>
    <r>
      <rPr>
        <sz val="12"/>
        <rFont val="Times New Roman"/>
        <family val="1"/>
        <charset val="163"/>
      </rPr>
      <t>燒花糊</t>
    </r>
  </si>
  <si>
    <r>
      <rPr>
        <sz val="12"/>
        <rFont val="Times New Roman"/>
        <family val="1"/>
        <charset val="163"/>
      </rPr>
      <t>聚丙烯酰胺</t>
    </r>
  </si>
  <si>
    <r>
      <rPr>
        <sz val="12"/>
        <rFont val="Times New Roman"/>
        <family val="1"/>
        <charset val="163"/>
      </rPr>
      <t>高分子凝結劑</t>
    </r>
  </si>
  <si>
    <r>
      <rPr>
        <sz val="12"/>
        <rFont val="Times New Roman"/>
        <family val="1"/>
        <charset val="163"/>
      </rPr>
      <t>防皺劑</t>
    </r>
  </si>
  <si>
    <r>
      <rPr>
        <sz val="12"/>
        <rFont val="Times New Roman"/>
        <family val="1"/>
        <charset val="163"/>
      </rPr>
      <t>增深劑</t>
    </r>
  </si>
  <si>
    <r>
      <rPr>
        <sz val="12"/>
        <rFont val="Times New Roman"/>
        <family val="1"/>
        <charset val="163"/>
      </rPr>
      <t>草酸</t>
    </r>
  </si>
  <si>
    <r>
      <rPr>
        <sz val="12"/>
        <rFont val="Times New Roman"/>
        <family val="1"/>
        <charset val="163"/>
      </rPr>
      <t>三聚磷酸鈉</t>
    </r>
  </si>
  <si>
    <r>
      <rPr>
        <sz val="12"/>
        <rFont val="Times New Roman"/>
        <family val="1"/>
        <charset val="163"/>
      </rPr>
      <t>小蘇打</t>
    </r>
  </si>
  <si>
    <r>
      <rPr>
        <sz val="12"/>
        <rFont val="Times New Roman"/>
        <family val="1"/>
        <charset val="163"/>
      </rPr>
      <t>甲苯</t>
    </r>
  </si>
  <si>
    <r>
      <rPr>
        <sz val="12"/>
        <rFont val="Times New Roman"/>
        <family val="1"/>
        <charset val="163"/>
      </rPr>
      <t>二甲基硅油</t>
    </r>
  </si>
  <si>
    <r>
      <rPr>
        <sz val="12"/>
        <rFont val="Times New Roman"/>
        <family val="1"/>
        <charset val="163"/>
      </rPr>
      <t>醋酸胺</t>
    </r>
  </si>
  <si>
    <r>
      <t>Mgcl</t>
    </r>
    <r>
      <rPr>
        <vertAlign val="subscript"/>
        <sz val="12"/>
        <rFont val="Times New Roman"/>
        <family val="1"/>
      </rPr>
      <t>2</t>
    </r>
    <r>
      <rPr>
        <sz val="12"/>
        <rFont val="Times New Roman"/>
        <family val="1"/>
      </rPr>
      <t>.6H</t>
    </r>
    <r>
      <rPr>
        <vertAlign val="subscript"/>
        <sz val="12"/>
        <rFont val="Times New Roman"/>
        <family val="1"/>
      </rPr>
      <t>2</t>
    </r>
    <r>
      <rPr>
        <sz val="12"/>
        <rFont val="Times New Roman"/>
        <family val="1"/>
      </rPr>
      <t>O</t>
    </r>
  </si>
  <si>
    <r>
      <rPr>
        <sz val="12"/>
        <rFont val="Times New Roman"/>
        <family val="1"/>
        <charset val="163"/>
      </rPr>
      <t>氯化鎂</t>
    </r>
  </si>
  <si>
    <r>
      <rPr>
        <sz val="12"/>
        <rFont val="Times New Roman"/>
        <family val="1"/>
        <charset val="163"/>
      </rPr>
      <t>针织油</t>
    </r>
  </si>
  <si>
    <r>
      <rPr>
        <sz val="12"/>
        <rFont val="Times New Roman"/>
        <family val="1"/>
        <charset val="163"/>
      </rPr>
      <t>邻苯二甲酸二乙酯</t>
    </r>
  </si>
  <si>
    <r>
      <rPr>
        <sz val="12"/>
        <rFont val="Times New Roman"/>
        <family val="1"/>
        <charset val="163"/>
      </rPr>
      <t>消泡剂</t>
    </r>
  </si>
  <si>
    <r>
      <rPr>
        <sz val="12"/>
        <rFont val="Times New Roman"/>
        <family val="1"/>
        <charset val="163"/>
      </rPr>
      <t>三乙醇胺</t>
    </r>
  </si>
  <si>
    <r>
      <rPr>
        <sz val="12"/>
        <rFont val="Times New Roman"/>
        <family val="1"/>
        <charset val="163"/>
      </rPr>
      <t>醋酸锌</t>
    </r>
  </si>
  <si>
    <r>
      <rPr>
        <sz val="12"/>
        <rFont val="Times New Roman"/>
        <family val="1"/>
        <charset val="163"/>
      </rPr>
      <t>葡萄糖</t>
    </r>
  </si>
  <si>
    <r>
      <rPr>
        <sz val="12"/>
        <rFont val="Times New Roman"/>
        <family val="1"/>
        <charset val="163"/>
      </rPr>
      <t>丁酮</t>
    </r>
    <r>
      <rPr>
        <sz val="12"/>
        <rFont val="Times New Roman"/>
        <family val="1"/>
      </rPr>
      <t xml:space="preserve"> , </t>
    </r>
    <r>
      <rPr>
        <sz val="12"/>
        <rFont val="Times New Roman"/>
        <family val="1"/>
        <charset val="163"/>
      </rPr>
      <t>甲基乙基酮</t>
    </r>
  </si>
  <si>
    <r>
      <rPr>
        <sz val="12"/>
        <rFont val="Times New Roman"/>
        <family val="1"/>
        <charset val="163"/>
      </rPr>
      <t>直接性染料用固色劑</t>
    </r>
  </si>
  <si>
    <r>
      <rPr>
        <sz val="12"/>
        <rFont val="Times New Roman"/>
        <family val="1"/>
        <charset val="163"/>
      </rPr>
      <t>过硫酸钠</t>
    </r>
  </si>
  <si>
    <r>
      <rPr>
        <sz val="12"/>
        <rFont val="Times New Roman"/>
        <family val="1"/>
        <charset val="163"/>
      </rPr>
      <t>油酸</t>
    </r>
  </si>
  <si>
    <r>
      <rPr>
        <sz val="12"/>
        <rFont val="Times New Roman"/>
        <family val="1"/>
        <charset val="163"/>
      </rPr>
      <t>对甲笨磺酸</t>
    </r>
  </si>
  <si>
    <r>
      <rPr>
        <sz val="12"/>
        <rFont val="Times New Roman"/>
        <family val="1"/>
        <charset val="163"/>
      </rPr>
      <t>一水合次亚磷酸钠</t>
    </r>
  </si>
  <si>
    <r>
      <rPr>
        <sz val="12"/>
        <rFont val="Times New Roman"/>
        <family val="1"/>
        <charset val="163"/>
      </rPr>
      <t>偏重亚硫酸钠</t>
    </r>
    <r>
      <rPr>
        <sz val="12"/>
        <rFont val="Times New Roman"/>
        <family val="1"/>
      </rPr>
      <t xml:space="preserve"> </t>
    </r>
    <r>
      <rPr>
        <sz val="12"/>
        <rFont val="Times New Roman"/>
        <family val="1"/>
        <charset val="163"/>
      </rPr>
      <t>（焦亚硫酸钠）</t>
    </r>
  </si>
  <si>
    <r>
      <t xml:space="preserve">SODIUM PYROSULFITE  </t>
    </r>
    <r>
      <rPr>
        <sz val="12"/>
        <rFont val="Times New Roman"/>
        <family val="1"/>
        <charset val="163"/>
      </rPr>
      <t>（</t>
    </r>
    <r>
      <rPr>
        <sz val="12"/>
        <rFont val="Times New Roman"/>
        <family val="1"/>
      </rPr>
      <t>NA2S2O5)</t>
    </r>
  </si>
  <si>
    <r>
      <rPr>
        <sz val="12"/>
        <rFont val="Times New Roman"/>
        <family val="1"/>
        <charset val="163"/>
      </rPr>
      <t>磷酸氢二铵</t>
    </r>
  </si>
  <si>
    <r>
      <rPr>
        <sz val="12"/>
        <rFont val="Times New Roman"/>
        <family val="1"/>
        <charset val="163"/>
      </rPr>
      <t>脂肪醇聚氧乙烯醚</t>
    </r>
    <r>
      <rPr>
        <sz val="12"/>
        <rFont val="Times New Roman"/>
        <family val="1"/>
      </rPr>
      <t xml:space="preserve"> </t>
    </r>
  </si>
  <si>
    <r>
      <rPr>
        <sz val="12"/>
        <rFont val="Times New Roman"/>
        <family val="1"/>
        <charset val="163"/>
      </rPr>
      <t>烷基磷酸鈉</t>
    </r>
  </si>
  <si>
    <r>
      <rPr>
        <sz val="12"/>
        <rFont val="Times New Roman"/>
        <family val="1"/>
        <charset val="163"/>
      </rPr>
      <t>甲基丙烯酸丁酯</t>
    </r>
  </si>
  <si>
    <r>
      <rPr>
        <sz val="12"/>
        <rFont val="Times New Roman"/>
        <family val="1"/>
        <charset val="163"/>
      </rPr>
      <t>十二烷基苯磺酸鈉</t>
    </r>
    <r>
      <rPr>
        <sz val="12"/>
        <rFont val="Times New Roman"/>
        <family val="1"/>
      </rPr>
      <t xml:space="preserve"> 90%</t>
    </r>
  </si>
  <si>
    <r>
      <t>SODIUMSULFATE ANHYDROUS (NA</t>
    </r>
    <r>
      <rPr>
        <vertAlign val="subscript"/>
        <sz val="12"/>
        <rFont val="Times New Roman"/>
        <family val="1"/>
      </rPr>
      <t>2</t>
    </r>
    <r>
      <rPr>
        <sz val="12"/>
        <rFont val="Times New Roman"/>
        <family val="1"/>
      </rPr>
      <t>SO</t>
    </r>
    <r>
      <rPr>
        <vertAlign val="subscript"/>
        <sz val="12"/>
        <rFont val="Times New Roman"/>
        <family val="1"/>
      </rPr>
      <t>4</t>
    </r>
    <r>
      <rPr>
        <sz val="12"/>
        <rFont val="Times New Roman"/>
        <family val="1"/>
      </rPr>
      <t>) 80%</t>
    </r>
  </si>
  <si>
    <r>
      <t xml:space="preserve">business </t>
    </r>
    <r>
      <rPr>
        <sz val="12"/>
        <rFont val="Times New Roman"/>
        <family val="1"/>
        <charset val="163"/>
      </rPr>
      <t>远巧股份有限公司</t>
    </r>
  </si>
  <si>
    <r>
      <t xml:space="preserve">C6 </t>
    </r>
    <r>
      <rPr>
        <sz val="12"/>
        <rFont val="Times New Roman"/>
        <family val="1"/>
        <charset val="163"/>
      </rPr>
      <t>氟素撥水撥油劑</t>
    </r>
  </si>
  <si>
    <r>
      <t>THIOUREADIOXIDE (O</t>
    </r>
    <r>
      <rPr>
        <vertAlign val="subscript"/>
        <sz val="12"/>
        <rFont val="Times New Roman"/>
        <family val="1"/>
      </rPr>
      <t>2</t>
    </r>
    <r>
      <rPr>
        <sz val="12"/>
        <rFont val="Times New Roman"/>
        <family val="1"/>
      </rPr>
      <t>SCCNH</t>
    </r>
    <r>
      <rPr>
        <vertAlign val="subscript"/>
        <sz val="12"/>
        <rFont val="Times New Roman"/>
        <family val="1"/>
      </rPr>
      <t>2</t>
    </r>
    <r>
      <rPr>
        <sz val="12"/>
        <rFont val="Times New Roman"/>
        <family val="1"/>
      </rPr>
      <t>)</t>
    </r>
    <r>
      <rPr>
        <vertAlign val="subscript"/>
        <sz val="12"/>
        <rFont val="Times New Roman"/>
        <family val="1"/>
      </rPr>
      <t>2</t>
    </r>
  </si>
  <si>
    <r>
      <rPr>
        <sz val="12"/>
        <rFont val="Times New Roman"/>
        <family val="1"/>
        <charset val="163"/>
      </rPr>
      <t>宏业生化股份有限公司</t>
    </r>
  </si>
  <si>
    <r>
      <rPr>
        <sz val="12"/>
        <rFont val="Times New Roman"/>
        <family val="1"/>
        <charset val="163"/>
      </rPr>
      <t>还原清洗剂</t>
    </r>
    <r>
      <rPr>
        <sz val="12"/>
        <rFont val="Times New Roman"/>
        <family val="1"/>
      </rPr>
      <t>HYRC01</t>
    </r>
  </si>
  <si>
    <r>
      <rPr>
        <sz val="12"/>
        <rFont val="Times New Roman"/>
        <family val="1"/>
        <charset val="163"/>
      </rPr>
      <t>有机改性硅氧烷</t>
    </r>
  </si>
  <si>
    <r>
      <rPr>
        <sz val="12"/>
        <rFont val="Times New Roman"/>
        <family val="1"/>
        <charset val="163"/>
      </rPr>
      <t>十二烷基苯磺酸鈉</t>
    </r>
    <r>
      <rPr>
        <sz val="12"/>
        <rFont val="Times New Roman"/>
        <family val="1"/>
      </rPr>
      <t xml:space="preserve"> 60%</t>
    </r>
  </si>
  <si>
    <r>
      <rPr>
        <sz val="12"/>
        <rFont val="Times New Roman"/>
        <family val="1"/>
        <charset val="163"/>
      </rPr>
      <t>海藻酸钠</t>
    </r>
  </si>
  <si>
    <r>
      <rPr>
        <sz val="12"/>
        <rFont val="Times New Roman"/>
        <family val="1"/>
        <charset val="163"/>
      </rPr>
      <t>活性印花糊料</t>
    </r>
  </si>
  <si>
    <r>
      <rPr>
        <sz val="12"/>
        <rFont val="Times New Roman"/>
        <family val="1"/>
        <charset val="163"/>
      </rPr>
      <t>紡織印花</t>
    </r>
    <r>
      <rPr>
        <sz val="12"/>
        <rFont val="Times New Roman"/>
        <family val="1"/>
      </rPr>
      <t xml:space="preserve"> Binder </t>
    </r>
  </si>
  <si>
    <r>
      <rPr>
        <sz val="12"/>
        <rFont val="Times New Roman"/>
        <family val="1"/>
        <charset val="163"/>
      </rPr>
      <t>苯甲酸钠</t>
    </r>
  </si>
  <si>
    <r>
      <rPr>
        <sz val="12"/>
        <rFont val="Times New Roman"/>
        <family val="1"/>
        <charset val="163"/>
      </rPr>
      <t>磷酸三钠</t>
    </r>
  </si>
  <si>
    <r>
      <rPr>
        <sz val="12"/>
        <rFont val="Times New Roman"/>
        <family val="1"/>
        <charset val="163"/>
      </rPr>
      <t>環保型</t>
    </r>
    <r>
      <rPr>
        <sz val="12"/>
        <rFont val="Times New Roman"/>
        <family val="1"/>
      </rPr>
      <t xml:space="preserve">C6 </t>
    </r>
    <r>
      <rPr>
        <sz val="12"/>
        <rFont val="Times New Roman"/>
        <family val="1"/>
        <charset val="163"/>
      </rPr>
      <t>氟素撥水加工劑</t>
    </r>
  </si>
  <si>
    <r>
      <rPr>
        <sz val="12"/>
        <rFont val="Times New Roman"/>
        <family val="1"/>
        <charset val="163"/>
      </rPr>
      <t>環保乳化劑</t>
    </r>
  </si>
  <si>
    <r>
      <rPr>
        <sz val="12"/>
        <rFont val="Times New Roman"/>
        <family val="1"/>
        <charset val="163"/>
      </rPr>
      <t>环保乳化剂</t>
    </r>
  </si>
  <si>
    <r>
      <rPr>
        <sz val="12"/>
        <rFont val="Times New Roman"/>
        <family val="1"/>
        <charset val="163"/>
      </rPr>
      <t>彈性白糊</t>
    </r>
  </si>
  <si>
    <r>
      <rPr>
        <sz val="12"/>
        <rFont val="Times New Roman"/>
        <family val="1"/>
        <charset val="163"/>
      </rPr>
      <t>弹性</t>
    </r>
    <r>
      <rPr>
        <sz val="12"/>
        <rFont val="Times New Roman"/>
        <family val="1"/>
      </rPr>
      <t xml:space="preserve"> </t>
    </r>
    <r>
      <rPr>
        <sz val="12"/>
        <rFont val="Times New Roman"/>
        <family val="1"/>
        <charset val="163"/>
      </rPr>
      <t>白</t>
    </r>
    <r>
      <rPr>
        <sz val="12"/>
        <rFont val="Times New Roman"/>
        <family val="1"/>
      </rPr>
      <t xml:space="preserve"> </t>
    </r>
    <r>
      <rPr>
        <sz val="12"/>
        <rFont val="Times New Roman"/>
        <family val="1"/>
        <charset val="163"/>
      </rPr>
      <t>湖</t>
    </r>
  </si>
  <si>
    <r>
      <rPr>
        <sz val="12"/>
        <rFont val="Times New Roman"/>
        <family val="1"/>
        <charset val="163"/>
      </rPr>
      <t>三聚氰胺樹脂</t>
    </r>
  </si>
  <si>
    <r>
      <rPr>
        <sz val="12"/>
        <rFont val="Times New Roman"/>
        <family val="1"/>
        <charset val="163"/>
      </rPr>
      <t>树脂</t>
    </r>
  </si>
  <si>
    <r>
      <rPr>
        <sz val="12"/>
        <rFont val="Times New Roman"/>
        <family val="1"/>
        <charset val="163"/>
      </rPr>
      <t>低溫用</t>
    </r>
    <r>
      <rPr>
        <sz val="12"/>
        <rFont val="Times New Roman"/>
        <family val="1"/>
      </rPr>
      <t xml:space="preserve">  </t>
    </r>
    <r>
      <rPr>
        <sz val="12"/>
        <rFont val="Times New Roman"/>
        <family val="1"/>
        <charset val="163"/>
      </rPr>
      <t>感壓型抬版膠</t>
    </r>
  </si>
  <si>
    <r>
      <rPr>
        <sz val="12"/>
        <rFont val="Times New Roman"/>
        <family val="1"/>
        <charset val="163"/>
      </rPr>
      <t>高溫用</t>
    </r>
    <r>
      <rPr>
        <sz val="12"/>
        <rFont val="Times New Roman"/>
        <family val="1"/>
      </rPr>
      <t xml:space="preserve">  </t>
    </r>
    <r>
      <rPr>
        <sz val="12"/>
        <rFont val="Times New Roman"/>
        <family val="1"/>
        <charset val="163"/>
      </rPr>
      <t>感熱行抬版膠</t>
    </r>
  </si>
  <si>
    <r>
      <rPr>
        <sz val="12"/>
        <rFont val="Times New Roman"/>
        <family val="1"/>
        <charset val="163"/>
      </rPr>
      <t>增稠剂</t>
    </r>
  </si>
  <si>
    <r>
      <rPr>
        <sz val="12"/>
        <rFont val="Times New Roman"/>
        <family val="1"/>
        <charset val="163"/>
      </rPr>
      <t>水性丙烯酸聚合物</t>
    </r>
  </si>
  <si>
    <r>
      <rPr>
        <sz val="12"/>
        <rFont val="Times New Roman"/>
        <family val="1"/>
        <charset val="163"/>
      </rPr>
      <t>亚硫酸氢钠</t>
    </r>
  </si>
  <si>
    <r>
      <rPr>
        <sz val="12"/>
        <rFont val="Times New Roman"/>
        <family val="1"/>
        <charset val="163"/>
      </rPr>
      <t>特殊架橋劑</t>
    </r>
  </si>
  <si>
    <r>
      <rPr>
        <sz val="12"/>
        <rFont val="Times New Roman"/>
        <family val="1"/>
        <charset val="163"/>
      </rPr>
      <t>非氟碳系撥水劑</t>
    </r>
  </si>
  <si>
    <r>
      <t>Sodium dodecyl sulfate</t>
    </r>
    <r>
      <rPr>
        <sz val="12"/>
        <color indexed="63"/>
        <rFont val="Times New Roman"/>
        <family val="1"/>
        <charset val="163"/>
      </rPr>
      <t>（</t>
    </r>
    <r>
      <rPr>
        <sz val="12"/>
        <color indexed="63"/>
        <rFont val="Times New Roman"/>
        <family val="1"/>
      </rPr>
      <t>SDS</t>
    </r>
    <r>
      <rPr>
        <sz val="12"/>
        <color indexed="63"/>
        <rFont val="Times New Roman"/>
        <family val="1"/>
        <charset val="163"/>
      </rPr>
      <t>）</t>
    </r>
  </si>
  <si>
    <r>
      <rPr>
        <sz val="12"/>
        <rFont val="Times New Roman"/>
        <family val="1"/>
        <charset val="163"/>
      </rPr>
      <t>防黴劑</t>
    </r>
  </si>
  <si>
    <r>
      <rPr>
        <sz val="12"/>
        <rFont val="Times New Roman"/>
        <family val="1"/>
        <charset val="163"/>
      </rPr>
      <t>防腐劑</t>
    </r>
  </si>
  <si>
    <r>
      <t xml:space="preserve">C 8 </t>
    </r>
    <r>
      <rPr>
        <sz val="12"/>
        <rFont val="Times New Roman"/>
        <family val="1"/>
        <charset val="163"/>
      </rPr>
      <t>氟素系溶劑型撥水劑</t>
    </r>
  </si>
  <si>
    <r>
      <t xml:space="preserve">C 6 </t>
    </r>
    <r>
      <rPr>
        <sz val="12"/>
        <rFont val="Times New Roman"/>
        <family val="1"/>
        <charset val="163"/>
      </rPr>
      <t>氟素系溶劑型撥水劑</t>
    </r>
  </si>
  <si>
    <r>
      <rPr>
        <sz val="12"/>
        <color indexed="63"/>
        <rFont val="Times New Roman"/>
        <family val="1"/>
        <charset val="163"/>
      </rPr>
      <t>醋酸钠</t>
    </r>
  </si>
  <si>
    <r>
      <t xml:space="preserve">Cotton,Rayon </t>
    </r>
    <r>
      <rPr>
        <sz val="12"/>
        <rFont val="Times New Roman"/>
        <family val="1"/>
        <charset val="163"/>
      </rPr>
      <t>部份或完全代用</t>
    </r>
    <r>
      <rPr>
        <sz val="12"/>
        <rFont val="Times New Roman"/>
        <family val="1"/>
      </rPr>
      <t xml:space="preserve">PVA </t>
    </r>
    <r>
      <rPr>
        <sz val="12"/>
        <rFont val="Times New Roman"/>
        <family val="1"/>
        <charset val="163"/>
      </rPr>
      <t>接枝澱粉衍生物漿料</t>
    </r>
  </si>
  <si>
    <r>
      <rPr>
        <sz val="12"/>
        <rFont val="Times New Roman"/>
        <family val="1"/>
        <charset val="163"/>
      </rPr>
      <t>仲酷璟公司</t>
    </r>
  </si>
  <si>
    <r>
      <rPr>
        <sz val="12"/>
        <rFont val="Times New Roman"/>
        <family val="1"/>
        <charset val="163"/>
      </rPr>
      <t>防沾色皂洗粉</t>
    </r>
  </si>
  <si>
    <r>
      <rPr>
        <sz val="12"/>
        <rFont val="Times New Roman"/>
        <family val="1"/>
        <charset val="163"/>
      </rPr>
      <t>粘合剂</t>
    </r>
  </si>
  <si>
    <r>
      <rPr>
        <sz val="12"/>
        <rFont val="Times New Roman"/>
        <family val="1"/>
        <charset val="163"/>
      </rPr>
      <t>台板膠</t>
    </r>
  </si>
  <si>
    <r>
      <rPr>
        <sz val="12"/>
        <rFont val="Times New Roman"/>
        <family val="1"/>
        <charset val="163"/>
      </rPr>
      <t>白膠漿</t>
    </r>
  </si>
  <si>
    <r>
      <rPr>
        <sz val="12"/>
        <color rgb="FF000000"/>
        <rFont val="Times New Roman"/>
        <family val="1"/>
        <charset val="163"/>
      </rPr>
      <t>高温油墨（发泡）</t>
    </r>
  </si>
  <si>
    <r>
      <rPr>
        <sz val="12"/>
        <rFont val="Times New Roman"/>
        <family val="1"/>
        <charset val="163"/>
      </rPr>
      <t>磷酸钠</t>
    </r>
  </si>
  <si>
    <r>
      <rPr>
        <sz val="12"/>
        <rFont val="Times New Roman"/>
        <family val="1"/>
        <charset val="163"/>
      </rPr>
      <t>过硫酸钾</t>
    </r>
  </si>
  <si>
    <r>
      <rPr>
        <sz val="12"/>
        <rFont val="Times New Roman"/>
        <family val="1"/>
        <charset val="163"/>
      </rPr>
      <t>酸性染料勻染劑</t>
    </r>
  </si>
  <si>
    <r>
      <rPr>
        <sz val="12"/>
        <rFont val="Times New Roman"/>
        <family val="1"/>
        <charset val="163"/>
      </rPr>
      <t>分散增稠剂</t>
    </r>
  </si>
  <si>
    <r>
      <rPr>
        <sz val="12"/>
        <rFont val="Times New Roman"/>
        <family val="1"/>
        <charset val="163"/>
      </rPr>
      <t>山梨酸钾</t>
    </r>
  </si>
  <si>
    <r>
      <rPr>
        <sz val="12"/>
        <rFont val="Times New Roman"/>
        <family val="1"/>
        <charset val="163"/>
      </rPr>
      <t>正丁醇</t>
    </r>
  </si>
  <si>
    <r>
      <rPr>
        <sz val="12"/>
        <rFont val="Times New Roman"/>
        <family val="1"/>
        <charset val="163"/>
      </rPr>
      <t>福建利迩康生物料枝有限公司</t>
    </r>
    <r>
      <rPr>
        <sz val="12"/>
        <rFont val="Times New Roman"/>
        <family val="1"/>
      </rPr>
      <t xml:space="preserve"> FUJIAN LERKAM BIOTECHNOLOGY CO ., LTD</t>
    </r>
  </si>
  <si>
    <r>
      <rPr>
        <sz val="12"/>
        <rFont val="Times New Roman"/>
        <family val="1"/>
        <charset val="163"/>
      </rPr>
      <t>非离子軟片</t>
    </r>
  </si>
  <si>
    <r>
      <rPr>
        <sz val="12"/>
        <rFont val="Times New Roman"/>
        <family val="1"/>
        <charset val="163"/>
      </rPr>
      <t>分散湖</t>
    </r>
  </si>
  <si>
    <r>
      <t xml:space="preserve">BEST SOUTH VIET NAM CO.,LTD </t>
    </r>
    <r>
      <rPr>
        <sz val="12"/>
        <color indexed="8"/>
        <rFont val="Times New Roman"/>
        <family val="1"/>
        <charset val="163"/>
      </rPr>
      <t>庆南股份有限公司</t>
    </r>
  </si>
  <si>
    <r>
      <rPr>
        <sz val="12"/>
        <rFont val="Times New Roman"/>
        <family val="1"/>
        <charset val="163"/>
      </rPr>
      <t>金茐浆</t>
    </r>
  </si>
  <si>
    <r>
      <rPr>
        <sz val="12"/>
        <rFont val="Times New Roman"/>
        <family val="1"/>
        <charset val="163"/>
      </rPr>
      <t>消光粉</t>
    </r>
  </si>
  <si>
    <r>
      <rPr>
        <sz val="12"/>
        <rFont val="Times New Roman"/>
        <family val="1"/>
        <charset val="163"/>
      </rPr>
      <t>吸水性，不黄变阴离子柔软剂</t>
    </r>
  </si>
  <si>
    <r>
      <rPr>
        <sz val="12"/>
        <rFont val="Times New Roman"/>
        <family val="1"/>
        <charset val="163"/>
      </rPr>
      <t>甲酸钠</t>
    </r>
  </si>
  <si>
    <r>
      <rPr>
        <sz val="12"/>
        <rFont val="Times New Roman"/>
        <family val="1"/>
        <charset val="163"/>
      </rPr>
      <t>溴化钠</t>
    </r>
  </si>
  <si>
    <r>
      <rPr>
        <sz val="12"/>
        <rFont val="Times New Roman"/>
        <family val="1"/>
        <charset val="163"/>
      </rPr>
      <t>遠瑞實業股份有限公司</t>
    </r>
  </si>
  <si>
    <r>
      <rPr>
        <sz val="12"/>
        <rFont val="Times New Roman"/>
        <family val="1"/>
        <charset val="163"/>
      </rPr>
      <t>滲透脫氣抑泡劑</t>
    </r>
  </si>
  <si>
    <r>
      <rPr>
        <sz val="12"/>
        <rFont val="Times New Roman"/>
        <family val="1"/>
        <charset val="163"/>
      </rPr>
      <t>絲綿柔軟滑順柔軟劑</t>
    </r>
  </si>
  <si>
    <r>
      <rPr>
        <sz val="12"/>
        <rFont val="Times New Roman"/>
        <family val="1"/>
        <charset val="163"/>
      </rPr>
      <t>紫光的特多龍用螢光增白劑</t>
    </r>
  </si>
  <si>
    <r>
      <rPr>
        <sz val="12"/>
        <rFont val="Times New Roman"/>
        <family val="1"/>
        <charset val="163"/>
      </rPr>
      <t>特多龍藍光螢光增白劑</t>
    </r>
  </si>
  <si>
    <r>
      <rPr>
        <sz val="12"/>
        <rFont val="Times New Roman"/>
        <family val="1"/>
        <charset val="163"/>
      </rPr>
      <t>動態溫控及濕度調控</t>
    </r>
  </si>
  <si>
    <r>
      <rPr>
        <sz val="12"/>
        <rFont val="Times New Roman"/>
        <family val="1"/>
        <charset val="163"/>
      </rPr>
      <t>烷基烯酮二聚体</t>
    </r>
  </si>
  <si>
    <r>
      <rPr>
        <sz val="12"/>
        <rFont val="Times New Roman"/>
        <family val="1"/>
        <charset val="163"/>
      </rPr>
      <t>山茶花油</t>
    </r>
    <r>
      <rPr>
        <sz val="12"/>
        <rFont val="Times New Roman"/>
        <family val="1"/>
      </rPr>
      <t>-</t>
    </r>
    <r>
      <rPr>
        <sz val="12"/>
        <rFont val="Times New Roman"/>
        <family val="1"/>
        <charset val="163"/>
      </rPr>
      <t>氨基酸加工劑</t>
    </r>
  </si>
  <si>
    <r>
      <rPr>
        <sz val="12"/>
        <rFont val="Times New Roman"/>
        <family val="1"/>
        <charset val="163"/>
      </rPr>
      <t>乳木果油的全新加工劑</t>
    </r>
  </si>
  <si>
    <r>
      <rPr>
        <sz val="12"/>
        <rFont val="Times New Roman"/>
        <family val="1"/>
        <charset val="163"/>
      </rPr>
      <t>环保型</t>
    </r>
    <r>
      <rPr>
        <sz val="12"/>
        <rFont val="Times New Roman"/>
        <family val="1"/>
      </rPr>
      <t>C6</t>
    </r>
    <r>
      <rPr>
        <sz val="12"/>
        <rFont val="Times New Roman"/>
        <family val="1"/>
        <charset val="163"/>
      </rPr>
      <t>氟素撥水加工劑</t>
    </r>
  </si>
  <si>
    <r>
      <rPr>
        <sz val="12"/>
        <rFont val="Times New Roman"/>
        <family val="1"/>
        <charset val="163"/>
      </rPr>
      <t>高效能抗菌劑</t>
    </r>
  </si>
  <si>
    <r>
      <rPr>
        <sz val="12"/>
        <rFont val="Times New Roman"/>
        <family val="1"/>
        <charset val="163"/>
      </rPr>
      <t>提升耐洗特性之架橋</t>
    </r>
    <r>
      <rPr>
        <sz val="12"/>
        <rFont val="Times New Roman"/>
        <family val="1"/>
      </rPr>
      <t>(</t>
    </r>
    <r>
      <rPr>
        <sz val="12"/>
        <rFont val="Times New Roman"/>
        <family val="1"/>
        <charset val="163"/>
      </rPr>
      <t>交聯</t>
    </r>
    <r>
      <rPr>
        <sz val="12"/>
        <rFont val="Times New Roman"/>
        <family val="1"/>
      </rPr>
      <t>)</t>
    </r>
    <r>
      <rPr>
        <sz val="12"/>
        <rFont val="Times New Roman"/>
        <family val="1"/>
        <charset val="163"/>
      </rPr>
      <t>劑</t>
    </r>
  </si>
  <si>
    <r>
      <rPr>
        <sz val="12"/>
        <rFont val="Times New Roman"/>
        <family val="1"/>
        <charset val="163"/>
      </rPr>
      <t>机器用白胶浆</t>
    </r>
  </si>
  <si>
    <r>
      <rPr>
        <sz val="12"/>
        <rFont val="Times New Roman"/>
        <family val="1"/>
        <charset val="163"/>
      </rPr>
      <t>水性亚克力树脂</t>
    </r>
  </si>
  <si>
    <r>
      <rPr>
        <sz val="12"/>
        <rFont val="Times New Roman"/>
        <family val="1"/>
        <charset val="163"/>
      </rPr>
      <t>手印彈透</t>
    </r>
  </si>
  <si>
    <r>
      <rPr>
        <sz val="12"/>
        <rFont val="Times New Roman"/>
        <family val="1"/>
        <charset val="163"/>
      </rPr>
      <t>手印彈白</t>
    </r>
  </si>
  <si>
    <r>
      <rPr>
        <sz val="12"/>
        <rFont val="Times New Roman"/>
        <family val="1"/>
        <charset val="163"/>
      </rPr>
      <t>機印彈白</t>
    </r>
  </si>
  <si>
    <r>
      <rPr>
        <sz val="12"/>
        <rFont val="Times New Roman"/>
        <family val="1"/>
        <charset val="163"/>
      </rPr>
      <t>機印彈透</t>
    </r>
  </si>
  <si>
    <r>
      <rPr>
        <sz val="12"/>
        <rFont val="Times New Roman"/>
        <family val="1"/>
        <charset val="163"/>
      </rPr>
      <t>防昇華漿</t>
    </r>
  </si>
  <si>
    <r>
      <rPr>
        <sz val="12"/>
        <rFont val="Times New Roman"/>
        <family val="1"/>
        <charset val="163"/>
      </rPr>
      <t>磷酸</t>
    </r>
  </si>
  <si>
    <r>
      <rPr>
        <sz val="12"/>
        <rFont val="Times New Roman"/>
        <family val="1"/>
        <charset val="163"/>
      </rPr>
      <t>硫酸</t>
    </r>
  </si>
  <si>
    <r>
      <rPr>
        <sz val="12"/>
        <rFont val="Times New Roman"/>
        <family val="1"/>
        <charset val="163"/>
      </rPr>
      <t>松软速溶软片</t>
    </r>
  </si>
  <si>
    <r>
      <rPr>
        <sz val="12"/>
        <rFont val="Times New Roman"/>
        <family val="1"/>
        <charset val="163"/>
      </rPr>
      <t>棉用噴墨底膠</t>
    </r>
  </si>
  <si>
    <r>
      <rPr>
        <sz val="12"/>
        <rFont val="Times New Roman"/>
        <family val="1"/>
        <charset val="163"/>
      </rPr>
      <t>熱升華底膠</t>
    </r>
  </si>
  <si>
    <r>
      <rPr>
        <sz val="12"/>
        <rFont val="Times New Roman"/>
        <family val="1"/>
        <charset val="163"/>
      </rPr>
      <t>南寶樹脂</t>
    </r>
    <r>
      <rPr>
        <sz val="12"/>
        <rFont val="Times New Roman"/>
        <family val="1"/>
      </rPr>
      <t>(</t>
    </r>
    <r>
      <rPr>
        <sz val="12"/>
        <rFont val="Times New Roman"/>
        <family val="1"/>
        <charset val="163"/>
      </rPr>
      <t>越南</t>
    </r>
    <r>
      <rPr>
        <sz val="12"/>
        <rFont val="Times New Roman"/>
        <family val="1"/>
      </rPr>
      <t>)</t>
    </r>
    <r>
      <rPr>
        <sz val="12"/>
        <rFont val="Times New Roman"/>
        <family val="1"/>
        <charset val="163"/>
      </rPr>
      <t>有限公司</t>
    </r>
  </si>
  <si>
    <r>
      <rPr>
        <sz val="12"/>
        <rFont val="Times New Roman"/>
        <family val="1"/>
        <charset val="163"/>
      </rPr>
      <t>水性抬板膠（手工抬扳）</t>
    </r>
  </si>
  <si>
    <r>
      <rPr>
        <sz val="12"/>
        <rFont val="Times New Roman"/>
        <family val="1"/>
        <charset val="163"/>
      </rPr>
      <t>非氟化物撥水加工劑</t>
    </r>
  </si>
  <si>
    <r>
      <rPr>
        <sz val="12"/>
        <rFont val="Times New Roman"/>
        <family val="1"/>
        <charset val="163"/>
      </rPr>
      <t>連云港天天海藻工業有限公司</t>
    </r>
  </si>
  <si>
    <r>
      <rPr>
        <sz val="12"/>
        <rFont val="Times New Roman"/>
        <family val="1"/>
        <charset val="163"/>
      </rPr>
      <t>氯化氫</t>
    </r>
  </si>
  <si>
    <r>
      <rPr>
        <sz val="12"/>
        <rFont val="Times New Roman"/>
        <family val="1"/>
        <charset val="163"/>
      </rPr>
      <t>高浓全能纤维素酶</t>
    </r>
  </si>
  <si>
    <r>
      <rPr>
        <sz val="12"/>
        <rFont val="Times New Roman"/>
        <family val="1"/>
        <charset val="163"/>
      </rPr>
      <t>氫化棕梠油</t>
    </r>
    <r>
      <rPr>
        <sz val="12"/>
        <rFont val="Times New Roman"/>
        <family val="1"/>
      </rPr>
      <t xml:space="preserve"> (</t>
    </r>
    <r>
      <rPr>
        <sz val="12"/>
        <rFont val="Times New Roman"/>
        <family val="1"/>
        <charset val="163"/>
      </rPr>
      <t>硬化油</t>
    </r>
    <r>
      <rPr>
        <sz val="12"/>
        <rFont val="Times New Roman"/>
        <family val="1"/>
      </rPr>
      <t>)</t>
    </r>
  </si>
  <si>
    <r>
      <rPr>
        <sz val="12"/>
        <rFont val="Times New Roman"/>
        <family val="1"/>
        <charset val="163"/>
      </rPr>
      <t>台蠟硬度型號</t>
    </r>
    <r>
      <rPr>
        <sz val="12"/>
        <rFont val="Times New Roman"/>
        <family val="1"/>
      </rPr>
      <t>135(</t>
    </r>
    <r>
      <rPr>
        <sz val="12"/>
        <rFont val="Times New Roman"/>
        <family val="1"/>
        <charset val="163"/>
      </rPr>
      <t>石蠟</t>
    </r>
    <r>
      <rPr>
        <sz val="12"/>
        <rFont val="Times New Roman"/>
        <family val="1"/>
      </rPr>
      <t>)</t>
    </r>
  </si>
  <si>
    <r>
      <rPr>
        <sz val="12"/>
        <rFont val="Times New Roman"/>
        <family val="1"/>
        <charset val="163"/>
      </rPr>
      <t>牛油</t>
    </r>
    <r>
      <rPr>
        <sz val="12"/>
        <rFont val="Times New Roman"/>
        <family val="1"/>
      </rPr>
      <t>(</t>
    </r>
    <r>
      <rPr>
        <sz val="12"/>
        <rFont val="Times New Roman"/>
        <family val="1"/>
        <charset val="163"/>
      </rPr>
      <t>淨化牛油</t>
    </r>
    <r>
      <rPr>
        <sz val="12"/>
        <rFont val="Times New Roman"/>
        <family val="1"/>
      </rPr>
      <t>)</t>
    </r>
  </si>
  <si>
    <r>
      <t xml:space="preserve">TAI COUNTY </t>
    </r>
    <r>
      <rPr>
        <sz val="12"/>
        <rFont val="Times New Roman"/>
        <family val="1"/>
        <charset val="163"/>
      </rPr>
      <t>台邦矽調股份有限公司</t>
    </r>
  </si>
  <si>
    <r>
      <rPr>
        <sz val="12"/>
        <rFont val="Times New Roman"/>
        <family val="1"/>
        <charset val="163"/>
      </rPr>
      <t>柔软平滑剂</t>
    </r>
  </si>
  <si>
    <r>
      <rPr>
        <sz val="12"/>
        <rFont val="Times New Roman"/>
        <family val="1"/>
        <charset val="163"/>
      </rPr>
      <t>氨基矽油</t>
    </r>
  </si>
  <si>
    <r>
      <rPr>
        <sz val="12"/>
        <rFont val="Times New Roman"/>
        <family val="1"/>
        <charset val="163"/>
      </rPr>
      <t>硬脂酸锌</t>
    </r>
  </si>
  <si>
    <r>
      <t xml:space="preserve">PH </t>
    </r>
    <r>
      <rPr>
        <sz val="12"/>
        <rFont val="Times New Roman"/>
        <family val="1"/>
        <charset val="163"/>
      </rPr>
      <t>浮动剂</t>
    </r>
  </si>
  <si>
    <r>
      <rPr>
        <sz val="12"/>
        <rFont val="Times New Roman"/>
        <family val="1"/>
        <charset val="163"/>
      </rPr>
      <t>弹白</t>
    </r>
  </si>
  <si>
    <r>
      <rPr>
        <sz val="12"/>
        <rFont val="Times New Roman"/>
        <family val="1"/>
        <charset val="163"/>
      </rPr>
      <t>硬脂酸</t>
    </r>
  </si>
  <si>
    <r>
      <rPr>
        <sz val="12"/>
        <rFont val="Times New Roman"/>
        <family val="1"/>
        <charset val="163"/>
      </rPr>
      <t>弹透</t>
    </r>
  </si>
  <si>
    <r>
      <t xml:space="preserve"> </t>
    </r>
    <r>
      <rPr>
        <sz val="12"/>
        <rFont val="Times New Roman"/>
        <family val="1"/>
        <charset val="163"/>
      </rPr>
      <t>牛油</t>
    </r>
  </si>
  <si>
    <r>
      <rPr>
        <sz val="12"/>
        <rFont val="Times New Roman"/>
        <family val="1"/>
        <charset val="163"/>
      </rPr>
      <t>酸性固色剂</t>
    </r>
  </si>
  <si>
    <r>
      <rPr>
        <sz val="12"/>
        <rFont val="Times New Roman"/>
        <family val="1"/>
        <charset val="163"/>
      </rPr>
      <t>焦糖</t>
    </r>
  </si>
  <si>
    <r>
      <rPr>
        <sz val="12"/>
        <rFont val="Times New Roman"/>
        <family val="1"/>
        <charset val="163"/>
      </rPr>
      <t>碳酸钙</t>
    </r>
  </si>
  <si>
    <r>
      <t>CaCO</t>
    </r>
    <r>
      <rPr>
        <sz val="12"/>
        <rFont val="Times New Roman"/>
        <family val="1"/>
        <charset val="163"/>
      </rPr>
      <t>₃</t>
    </r>
  </si>
  <si>
    <r>
      <rPr>
        <sz val="12"/>
        <rFont val="Times New Roman"/>
        <family val="1"/>
        <charset val="163"/>
      </rPr>
      <t>防滑剂</t>
    </r>
    <r>
      <rPr>
        <sz val="12"/>
        <rFont val="Times New Roman"/>
        <family val="1"/>
      </rPr>
      <t>AP(</t>
    </r>
    <r>
      <rPr>
        <sz val="12"/>
        <rFont val="Times New Roman"/>
        <family val="1"/>
        <charset val="163"/>
      </rPr>
      <t>弹力保护剂）</t>
    </r>
  </si>
  <si>
    <r>
      <rPr>
        <sz val="12"/>
        <rFont val="Times New Roman"/>
        <family val="1"/>
        <charset val="163"/>
      </rPr>
      <t>服装清洗剂</t>
    </r>
    <r>
      <rPr>
        <sz val="12"/>
        <rFont val="Times New Roman"/>
        <family val="1"/>
      </rPr>
      <t xml:space="preserve">BP </t>
    </r>
  </si>
  <si>
    <r>
      <rPr>
        <sz val="12"/>
        <rFont val="Times New Roman"/>
        <family val="1"/>
        <charset val="163"/>
      </rPr>
      <t>广东中天胶浆有限公司</t>
    </r>
    <r>
      <rPr>
        <sz val="12"/>
        <rFont val="Times New Roman"/>
        <family val="1"/>
      </rPr>
      <t xml:space="preserve"> CTY ZHONG TIAN </t>
    </r>
  </si>
  <si>
    <r>
      <rPr>
        <sz val="12"/>
        <rFont val="Times New Roman"/>
        <family val="1"/>
        <charset val="163"/>
      </rPr>
      <t>油性台板膠</t>
    </r>
    <r>
      <rPr>
        <sz val="12"/>
        <rFont val="Times New Roman"/>
        <family val="1"/>
      </rPr>
      <t xml:space="preserve">  </t>
    </r>
  </si>
  <si>
    <r>
      <rPr>
        <sz val="12"/>
        <rFont val="Times New Roman"/>
        <family val="1"/>
        <charset val="163"/>
      </rPr>
      <t>油性台板胶</t>
    </r>
    <r>
      <rPr>
        <sz val="12"/>
        <rFont val="Times New Roman"/>
        <family val="1"/>
      </rPr>
      <t>(</t>
    </r>
    <r>
      <rPr>
        <sz val="12"/>
        <rFont val="Times New Roman"/>
        <family val="1"/>
        <charset val="163"/>
      </rPr>
      <t>不粘胶</t>
    </r>
    <r>
      <rPr>
        <sz val="12"/>
        <rFont val="Times New Roman"/>
        <family val="1"/>
      </rPr>
      <t>)</t>
    </r>
  </si>
  <si>
    <r>
      <rPr>
        <sz val="12"/>
        <rFont val="Times New Roman"/>
        <family val="1"/>
        <charset val="163"/>
      </rPr>
      <t>吊色剂</t>
    </r>
  </si>
  <si>
    <r>
      <rPr>
        <sz val="12"/>
        <rFont val="Times New Roman"/>
        <family val="1"/>
        <charset val="163"/>
      </rPr>
      <t>机台白</t>
    </r>
  </si>
  <si>
    <r>
      <rPr>
        <sz val="12"/>
        <rFont val="Times New Roman"/>
        <family val="1"/>
        <charset val="163"/>
      </rPr>
      <t>过氧化氢</t>
    </r>
  </si>
  <si>
    <r>
      <t>H</t>
    </r>
    <r>
      <rPr>
        <sz val="12"/>
        <rFont val="Times New Roman"/>
        <family val="1"/>
        <charset val="163"/>
      </rPr>
      <t>₂</t>
    </r>
    <r>
      <rPr>
        <sz val="12"/>
        <rFont val="Times New Roman"/>
        <family val="1"/>
      </rPr>
      <t>O</t>
    </r>
    <r>
      <rPr>
        <sz val="12"/>
        <rFont val="Times New Roman"/>
        <family val="1"/>
        <charset val="163"/>
      </rPr>
      <t>₂</t>
    </r>
  </si>
  <si>
    <r>
      <rPr>
        <sz val="12"/>
        <rFont val="Times New Roman"/>
        <family val="1"/>
        <charset val="163"/>
      </rPr>
      <t>乙醇</t>
    </r>
  </si>
  <si>
    <r>
      <rPr>
        <sz val="12"/>
        <rFont val="Times New Roman"/>
        <family val="1"/>
        <charset val="163"/>
      </rPr>
      <t>卡波姆</t>
    </r>
    <r>
      <rPr>
        <sz val="12"/>
        <rFont val="Times New Roman"/>
        <family val="1"/>
      </rPr>
      <t>940</t>
    </r>
  </si>
  <si>
    <r>
      <rPr>
        <sz val="12"/>
        <rFont val="Times New Roman"/>
        <family val="1"/>
        <charset val="163"/>
      </rPr>
      <t>拔染湖</t>
    </r>
    <r>
      <rPr>
        <sz val="12"/>
        <rFont val="Times New Roman"/>
        <family val="1"/>
      </rPr>
      <t xml:space="preserve"> </t>
    </r>
  </si>
  <si>
    <r>
      <rPr>
        <sz val="12"/>
        <rFont val="Times New Roman"/>
        <family val="1"/>
        <charset val="163"/>
      </rPr>
      <t>拔染剂</t>
    </r>
    <r>
      <rPr>
        <sz val="12"/>
        <rFont val="Times New Roman"/>
        <family val="1"/>
      </rPr>
      <t xml:space="preserve"> </t>
    </r>
  </si>
  <si>
    <r>
      <rPr>
        <sz val="12"/>
        <rFont val="Times New Roman"/>
        <family val="1"/>
        <charset val="163"/>
      </rPr>
      <t>拔染湖</t>
    </r>
  </si>
  <si>
    <r>
      <rPr>
        <sz val="12"/>
        <rFont val="Times New Roman"/>
        <family val="1"/>
        <charset val="163"/>
      </rPr>
      <t>烧花剂</t>
    </r>
  </si>
  <si>
    <r>
      <rPr>
        <sz val="12"/>
        <rFont val="Times New Roman"/>
        <family val="1"/>
        <charset val="163"/>
      </rPr>
      <t>越南元普朔胶科技有限公司</t>
    </r>
  </si>
  <si>
    <r>
      <rPr>
        <sz val="12"/>
        <rFont val="Times New Roman"/>
        <family val="1"/>
        <charset val="163"/>
      </rPr>
      <t>耐晒红</t>
    </r>
  </si>
  <si>
    <r>
      <rPr>
        <sz val="12"/>
        <rFont val="Times New Roman"/>
        <family val="1"/>
        <charset val="163"/>
      </rPr>
      <t>耐晒金黄</t>
    </r>
  </si>
  <si>
    <r>
      <rPr>
        <sz val="12"/>
        <rFont val="Times New Roman"/>
        <family val="1"/>
        <charset val="163"/>
      </rPr>
      <t>耐晒黄</t>
    </r>
  </si>
  <si>
    <r>
      <rPr>
        <sz val="12"/>
        <rFont val="Times New Roman"/>
        <family val="1"/>
        <charset val="163"/>
      </rPr>
      <t>耐晒芥黄</t>
    </r>
  </si>
  <si>
    <r>
      <rPr>
        <sz val="12"/>
        <rFont val="Times New Roman"/>
        <family val="1"/>
        <charset val="163"/>
      </rPr>
      <t>耐晒京丈</t>
    </r>
  </si>
  <si>
    <r>
      <rPr>
        <sz val="12"/>
        <rFont val="Times New Roman"/>
        <family val="1"/>
        <charset val="163"/>
      </rPr>
      <t>耐晒蓝</t>
    </r>
  </si>
  <si>
    <r>
      <rPr>
        <sz val="12"/>
        <rFont val="Times New Roman"/>
        <family val="1"/>
        <charset val="163"/>
      </rPr>
      <t>固寶翠蓝</t>
    </r>
  </si>
  <si>
    <r>
      <rPr>
        <sz val="12"/>
        <rFont val="Times New Roman"/>
        <family val="1"/>
        <charset val="163"/>
      </rPr>
      <t>耐晒青莲</t>
    </r>
  </si>
  <si>
    <r>
      <rPr>
        <sz val="12"/>
        <rFont val="Times New Roman"/>
        <family val="1"/>
        <charset val="163"/>
      </rPr>
      <t>耐晒棕</t>
    </r>
  </si>
  <si>
    <r>
      <rPr>
        <sz val="12"/>
        <rFont val="Times New Roman"/>
        <family val="1"/>
        <charset val="163"/>
      </rPr>
      <t>耐晒元青</t>
    </r>
  </si>
  <si>
    <r>
      <rPr>
        <sz val="12"/>
        <rFont val="Times New Roman"/>
        <family val="1"/>
        <charset val="163"/>
      </rPr>
      <t>耐晒灰</t>
    </r>
  </si>
  <si>
    <r>
      <rPr>
        <sz val="12"/>
        <rFont val="Times New Roman"/>
        <family val="1"/>
        <charset val="163"/>
      </rPr>
      <t>聚乙烯基吡咯烷酮</t>
    </r>
  </si>
  <si>
    <t>200kg/ thùng</t>
  </si>
  <si>
    <t>50/120 thùng nhựa</t>
  </si>
  <si>
    <t>TỔNG TỒN TP VÀ NL</t>
  </si>
  <si>
    <t>Công ty MIA Bình Tân</t>
  </si>
  <si>
    <t>business 远巧股份有限公司</t>
  </si>
  <si>
    <t>50/thùng nhựa 120k</t>
  </si>
  <si>
    <t>REDDISH WHITE (ÁNH ĐỎ) quan sắc ánh trung tính PE</t>
  </si>
  <si>
    <r>
      <t xml:space="preserve"> </t>
    </r>
    <r>
      <rPr>
        <sz val="12"/>
        <rFont val="Times New Roman"/>
        <family val="1"/>
      </rPr>
      <t>海藻酸鈉</t>
    </r>
  </si>
  <si>
    <t>H-544</t>
  </si>
  <si>
    <t>UVITEX BHT 180%</t>
  </si>
  <si>
    <t>磺酸</t>
  </si>
  <si>
    <t>十二烷基硫酸钠</t>
  </si>
  <si>
    <t>stearic acid Sinar-FAB</t>
  </si>
  <si>
    <t>XUẤT TRONG KÌ THÁNG</t>
  </si>
  <si>
    <t xml:space="preserve">TỒN TRONG NGÀY </t>
  </si>
  <si>
    <t>WELL JOB (KUANCHUAN)</t>
  </si>
  <si>
    <t>Lysurf</t>
  </si>
  <si>
    <t>檸檬酸</t>
  </si>
  <si>
    <t>全巨</t>
  </si>
  <si>
    <t>HƯNG LONG PHÁT</t>
  </si>
  <si>
    <t>壓克力水性樹脂</t>
  </si>
  <si>
    <t>Acrylic dạng nước</t>
  </si>
  <si>
    <t>bột mì</t>
  </si>
  <si>
    <t>cồn công nghiệp</t>
  </si>
  <si>
    <t>bột bắp</t>
  </si>
  <si>
    <t>chất trợ sáp</t>
  </si>
  <si>
    <t>chất phá bọt in bông</t>
  </si>
  <si>
    <t>20kg/thùng sắt</t>
  </si>
  <si>
    <t>BINH TRI</t>
  </si>
  <si>
    <t>NGUYEN CHI</t>
  </si>
  <si>
    <t>CUU TUONG</t>
  </si>
  <si>
    <t>NAM BINH</t>
  </si>
  <si>
    <t>Dowconing</t>
  </si>
  <si>
    <t>Duy Phat</t>
  </si>
  <si>
    <t>CTY MIA</t>
  </si>
  <si>
    <t>Minh Truong</t>
  </si>
  <si>
    <t>Khang Liên</t>
  </si>
  <si>
    <t>KHANH AN</t>
  </si>
  <si>
    <t>Hoa Chat 11B</t>
  </si>
  <si>
    <t>TIEN HAI</t>
  </si>
  <si>
    <t>Ngoc Son</t>
  </si>
  <si>
    <t>Sam Chem</t>
  </si>
  <si>
    <t>THANH BINH</t>
  </si>
  <si>
    <t>Truong Nguyen</t>
  </si>
  <si>
    <t>UCC</t>
  </si>
  <si>
    <t>EUROCHEM</t>
  </si>
  <si>
    <t>Yong Yue</t>
  </si>
  <si>
    <t>Chai Fang</t>
  </si>
  <si>
    <t>LERKAM</t>
  </si>
  <si>
    <t>Forland</t>
  </si>
  <si>
    <t>Golbal</t>
  </si>
  <si>
    <t>JY</t>
  </si>
  <si>
    <t>Lien Thang</t>
  </si>
  <si>
    <t>LIZHAN</t>
  </si>
  <si>
    <t>Newide</t>
  </si>
  <si>
    <t>Shun cheer</t>
  </si>
  <si>
    <t>J&amp;D</t>
  </si>
  <si>
    <t>Tai Tex</t>
  </si>
  <si>
    <t>ISHENG-LIAN</t>
  </si>
  <si>
    <t>XinFu</t>
  </si>
  <si>
    <t>SODIUMDODECYL BENZENESULFONATE 90%</t>
  </si>
  <si>
    <t>H-545</t>
  </si>
  <si>
    <t>SOFTENER FLAKE 9003</t>
  </si>
  <si>
    <t>hồ vãy</t>
  </si>
  <si>
    <t>Cty Mỹ Việt</t>
  </si>
  <si>
    <t>P.O.E聚芳基磺酸铵铵，高温染色匀染剂</t>
  </si>
  <si>
    <t>CỒN CÔNG NGHIỆP</t>
  </si>
  <si>
    <t>高級反撥絨彈性手感劑</t>
  </si>
  <si>
    <t>Số phiếu : 5/SX</t>
  </si>
  <si>
    <t>hoạt động bề mặt (HLB 13-14)</t>
  </si>
  <si>
    <t>hoạt động bề mặt (HLB 12,5)</t>
  </si>
  <si>
    <t>hoạt động bề mặt (HLB 7,9)</t>
  </si>
  <si>
    <t>hoạt động bề mặt (HLB 10,8)</t>
  </si>
  <si>
    <t>ACID YELLOW 110</t>
  </si>
  <si>
    <t>ACID BLUE S-W</t>
  </si>
  <si>
    <t>ACID RED S-W</t>
  </si>
  <si>
    <t>ACID BLACK S-W</t>
  </si>
  <si>
    <t>acid tartaric</t>
  </si>
  <si>
    <t>H-546</t>
  </si>
  <si>
    <t>硬化油</t>
  </si>
  <si>
    <t>H-547</t>
  </si>
  <si>
    <t>聚氧乙烯月桂醚</t>
  </si>
  <si>
    <t>聚氧乙烯十三烷基醚</t>
  </si>
  <si>
    <t>聚氧乙烯壬基苯醚</t>
  </si>
  <si>
    <t>H-548</t>
  </si>
  <si>
    <t>cloramin B</t>
  </si>
  <si>
    <t>HÒA PHÁT</t>
  </si>
  <si>
    <t>H-549</t>
  </si>
  <si>
    <t>hương sã chanh</t>
  </si>
  <si>
    <t>CTY TNHH HƯƠNG LIỆU VIỆT HÀN</t>
  </si>
  <si>
    <t>Polyoxyethylene lauryl ether</t>
  </si>
  <si>
    <t>LUTENSOL TO 3</t>
  </si>
  <si>
    <t>LUTENSOL TO 5</t>
  </si>
  <si>
    <t>LUTENSOL TO 7</t>
  </si>
  <si>
    <t>O.BASF</t>
  </si>
  <si>
    <t>H-550</t>
  </si>
  <si>
    <t>H-551</t>
  </si>
  <si>
    <t>H-552</t>
  </si>
  <si>
    <t>精練洗淨劑</t>
  </si>
  <si>
    <t>高濃度液體之陽離子柔軟劑</t>
  </si>
  <si>
    <t>酞酸二丁酯</t>
  </si>
  <si>
    <t>C16H22O4</t>
  </si>
  <si>
    <t>酞酸二辛酯</t>
  </si>
  <si>
    <t>C24H38O4</t>
  </si>
  <si>
    <t>3-硝基苯磺酸钠</t>
  </si>
  <si>
    <t>聚乙烯醇</t>
  </si>
  <si>
    <t>磷酸二氢钠</t>
  </si>
  <si>
    <t>二氧化硫脲</t>
  </si>
  <si>
    <t>六偏磷酸鈉</t>
  </si>
  <si>
    <t>氟素撥水撥油劑</t>
  </si>
  <si>
    <t>二甲基硅油</t>
  </si>
  <si>
    <t>H-553</t>
  </si>
  <si>
    <t>BENSIZE E-650</t>
  </si>
  <si>
    <t>E-650: thay thế ACRYLIC</t>
  </si>
  <si>
    <t>H-554</t>
  </si>
  <si>
    <t>BENSIZE E-950</t>
  </si>
  <si>
    <t>KẾ HOẠCH THÁNG 10</t>
  </si>
  <si>
    <t>TỒN ĐẦU KÌ QX 01/10/2021</t>
  </si>
  <si>
    <t>TỒN ĐẦU KÌ NLHX 01/10/2021</t>
  </si>
  <si>
    <t>NHẬP KHO QX TRONG THÁNG 10</t>
  </si>
  <si>
    <t>NHẬP KHO NLHX TRONG THÁNG 10</t>
  </si>
  <si>
    <t>YIDA</t>
  </si>
  <si>
    <t>H-555</t>
  </si>
  <si>
    <t>SODIUM LIGNOSULPHONATE</t>
  </si>
  <si>
    <t>H-556</t>
  </si>
  <si>
    <t>H-557</t>
  </si>
  <si>
    <t>Berol 611</t>
  </si>
  <si>
    <t>Alcosperse® 602-N</t>
  </si>
  <si>
    <t>AKZO NOBEL</t>
  </si>
  <si>
    <t>50k/bao</t>
  </si>
  <si>
    <t>25k/bao</t>
  </si>
  <si>
    <t>酒石酸</t>
  </si>
  <si>
    <t>tartaric acid</t>
  </si>
  <si>
    <t>H-558</t>
  </si>
  <si>
    <t>C4H6O6</t>
  </si>
  <si>
    <t>acid</t>
  </si>
  <si>
    <t>H-559</t>
  </si>
  <si>
    <t>H-560</t>
  </si>
  <si>
    <t>M-85(100%)</t>
  </si>
  <si>
    <t>A-82(80%)</t>
  </si>
  <si>
    <t xml:space="preserve">sáp bột </t>
  </si>
  <si>
    <t>Hiđrô clorua 32%</t>
  </si>
  <si>
    <t>C7H5NaO2</t>
  </si>
  <si>
    <t>石蠟</t>
  </si>
  <si>
    <t>聚乙烯醇，乙烯醇聚合物</t>
  </si>
  <si>
    <t>_</t>
  </si>
  <si>
    <t>EL-102A</t>
  </si>
  <si>
    <t>EL-101</t>
  </si>
  <si>
    <t>H-561</t>
  </si>
  <si>
    <t>H-562</t>
  </si>
  <si>
    <t>氨基矽油乳化劑</t>
  </si>
  <si>
    <t>氨基硅油</t>
  </si>
  <si>
    <t>银隆化工股份有限公司 RAINBOW CHEMICAL CO.,LTD</t>
  </si>
  <si>
    <t>過硫酸銨</t>
  </si>
  <si>
    <t>氯酸钠</t>
  </si>
  <si>
    <t>H-563</t>
  </si>
  <si>
    <t>Sodium chlorate</t>
  </si>
  <si>
    <t>KHÁNH AN</t>
  </si>
  <si>
    <t>H-564</t>
  </si>
  <si>
    <t>Thiourea 99%</t>
  </si>
  <si>
    <t>硫代尿素 (硫脲)</t>
  </si>
  <si>
    <t>硼氢化钠</t>
  </si>
  <si>
    <t>Sodium borohydride</t>
  </si>
  <si>
    <t>H-565</t>
  </si>
  <si>
    <t>NaBH4</t>
  </si>
  <si>
    <t>16940-66-2</t>
  </si>
  <si>
    <t>7775-09-9</t>
  </si>
  <si>
    <t>NaClO3</t>
  </si>
  <si>
    <t>CH4N2S</t>
  </si>
  <si>
    <t>H-566</t>
  </si>
  <si>
    <t>dầu dửa công nghiệp</t>
  </si>
  <si>
    <t>DẦU DỪA THANH BÌNH</t>
  </si>
  <si>
    <t>椰子油</t>
  </si>
  <si>
    <t>NCC01</t>
  </si>
  <si>
    <t>Dowconing (XUÂN BA)</t>
  </si>
  <si>
    <t>BEHN MEYER VIỆT NAM</t>
  </si>
  <si>
    <t>INNOVAZTME TEX SIZ-X</t>
  </si>
  <si>
    <t>H-567</t>
  </si>
  <si>
    <t>NCC02</t>
  </si>
  <si>
    <t xml:space="preserve">RAINBOW CHEMICAL CO.,LTD 银隆化工股份有限公司 </t>
  </si>
  <si>
    <t>Dispersing agent NNO</t>
  </si>
  <si>
    <t>H-568</t>
  </si>
  <si>
    <t>分散粉</t>
  </si>
  <si>
    <t>dầu paraffin</t>
  </si>
  <si>
    <t>H-569</t>
  </si>
  <si>
    <t>Trần Phong</t>
  </si>
  <si>
    <t>H-570</t>
  </si>
  <si>
    <t>MINH LONG</t>
  </si>
  <si>
    <t>20kg/thùng giấy</t>
  </si>
  <si>
    <t>羟基乙叉二膦酸四钠</t>
  </si>
  <si>
    <t>Tetra Sodium of 1-Hydroxy Ethylidene-1,1-Diphosphonic Acid  (HEDP.Na4)</t>
  </si>
  <si>
    <t>H-571</t>
  </si>
  <si>
    <t>氨基三甲叉膦酸</t>
  </si>
  <si>
    <t>Amino Trimethylene Phosphonic Acid (ATMP)</t>
  </si>
  <si>
    <t>H-572</t>
  </si>
  <si>
    <t>二乙烯三胺五甲叉膦酸钠</t>
  </si>
  <si>
    <t>Sodium salt of Diethylene Triamine Penta (Methylene
Phosphonic Acid) (DTPMP.Nax)</t>
  </si>
  <si>
    <t>H-573</t>
  </si>
  <si>
    <t xml:space="preserve">Tân Kim Long </t>
  </si>
  <si>
    <t>NCC04</t>
  </si>
  <si>
    <t>NCC03</t>
  </si>
  <si>
    <t>NCC05</t>
  </si>
  <si>
    <t>MÃ HÓA NHÀ CUNG</t>
  </si>
  <si>
    <t>L-140 100%</t>
  </si>
  <si>
    <t>均染剂</t>
  </si>
  <si>
    <t>EL-80 100%</t>
  </si>
  <si>
    <t>分散剂</t>
  </si>
  <si>
    <t>HD-100 96-100%</t>
  </si>
  <si>
    <t>LF-2100</t>
  </si>
  <si>
    <t>日光牢度增進劑</t>
  </si>
  <si>
    <t>H-574</t>
  </si>
  <si>
    <t>H-575</t>
  </si>
  <si>
    <t>H-576</t>
  </si>
  <si>
    <t>H-577</t>
  </si>
  <si>
    <t>起毛油劑</t>
  </si>
  <si>
    <t>H-578</t>
  </si>
  <si>
    <t>NCC06</t>
  </si>
  <si>
    <t>Trường Tiến Hải</t>
  </si>
  <si>
    <t>H-579</t>
  </si>
  <si>
    <t>sodium dichloroisocyanurate dihydrate (SDIC)</t>
  </si>
  <si>
    <t>二氯异氰脲酸钠二水合物</t>
  </si>
  <si>
    <t>C3Cl2N3NaO3 · 2H2O</t>
  </si>
  <si>
    <t>51580-86-0</t>
  </si>
  <si>
    <t>NCC07</t>
  </si>
  <si>
    <t>NCC08</t>
  </si>
  <si>
    <t>NCC09</t>
  </si>
  <si>
    <t>Thanh Bình</t>
  </si>
  <si>
    <t>Thiên Đại Phúc</t>
  </si>
  <si>
    <t>NCC10</t>
  </si>
  <si>
    <t>Minh Trường</t>
  </si>
  <si>
    <t>NCC11</t>
  </si>
  <si>
    <t>NCC12</t>
  </si>
  <si>
    <t>NCC13</t>
  </si>
  <si>
    <t>An Thuận Phát</t>
  </si>
  <si>
    <t>Trường Hải Tiến (khoa học xanh)</t>
  </si>
  <si>
    <t>NCC14</t>
  </si>
  <si>
    <t>PIGMENT GREEN 7</t>
  </si>
  <si>
    <t>PHÚC AN KHANG</t>
  </si>
  <si>
    <t>Phúc An Khang</t>
  </si>
  <si>
    <t>NCC15</t>
  </si>
  <si>
    <t>shandong huabao</t>
  </si>
  <si>
    <t>NCC16</t>
  </si>
  <si>
    <t>H-580</t>
  </si>
  <si>
    <t>NCC17</t>
  </si>
  <si>
    <t>CITY CAT</t>
  </si>
  <si>
    <t xml:space="preserve">NATURAL GUM ST-500  </t>
  </si>
  <si>
    <t>NCC18</t>
  </si>
  <si>
    <t>NCC19</t>
  </si>
  <si>
    <t>FINELAND</t>
  </si>
  <si>
    <t>NCC20</t>
  </si>
  <si>
    <t>HAIHANG</t>
  </si>
  <si>
    <t>NCC21</t>
  </si>
  <si>
    <t>NCC22</t>
  </si>
  <si>
    <t>NCC23</t>
  </si>
  <si>
    <t>tăng độ bền màu ánh sáng</t>
  </si>
  <si>
    <t>H-581</t>
  </si>
  <si>
    <t>a-烯基磺酸钠</t>
  </si>
  <si>
    <t>bột ion âm</t>
  </si>
  <si>
    <t>SAMPLE FROM SARAH FIRST ONE</t>
  </si>
  <si>
    <t>COLOURAXIS</t>
  </si>
  <si>
    <t>PIGMENT BLUE 15(53%)</t>
  </si>
  <si>
    <t>PIGMENT BLUE 15(53%) dạng nước</t>
  </si>
  <si>
    <t xml:space="preserve"> chất bốc nhuộm</t>
  </si>
  <si>
    <t>VĨNH NAM ANH</t>
  </si>
  <si>
    <t>NCC24</t>
  </si>
  <si>
    <t>NCC25</t>
  </si>
  <si>
    <t>NAM BÌNH</t>
  </si>
  <si>
    <t>NCC26</t>
  </si>
  <si>
    <t>H-218(NCC26)</t>
  </si>
  <si>
    <t>25kg/bao</t>
  </si>
  <si>
    <t>25kg/thùng giấy</t>
  </si>
  <si>
    <t>120kg/thùng</t>
  </si>
  <si>
    <t>25K/thùng nhựa</t>
  </si>
  <si>
    <t>Nam Bình</t>
  </si>
  <si>
    <t>H-494(NCC24)</t>
  </si>
  <si>
    <t>235/thùng sắt</t>
  </si>
  <si>
    <t>水性PU</t>
  </si>
  <si>
    <t>印花用黏合劑(架橋)</t>
  </si>
  <si>
    <t>彈白</t>
  </si>
  <si>
    <t>彈透</t>
  </si>
  <si>
    <t>高濃度代用保險粉</t>
  </si>
  <si>
    <t>酸性還原淨洗劑</t>
  </si>
  <si>
    <t>代用鹼劑 (純鹼用量1/10)</t>
  </si>
  <si>
    <t>pH 滑動劑</t>
  </si>
  <si>
    <t>碳八氟素防水防油劑</t>
  </si>
  <si>
    <t>非氟素防水劑</t>
  </si>
  <si>
    <t>鹼性還原淨洗劑</t>
  </si>
  <si>
    <t>乳化劑</t>
  </si>
  <si>
    <t>界面活性劑</t>
  </si>
  <si>
    <t>均染劑</t>
  </si>
  <si>
    <t>高濃度添加型非矽消泡劑</t>
  </si>
  <si>
    <t>一浴精煉乳化劑(對op油)</t>
  </si>
  <si>
    <t>螯合分散劑</t>
  </si>
  <si>
    <t>清缸劑</t>
  </si>
  <si>
    <t>起毛劑原料</t>
  </si>
  <si>
    <t>陶土精煉劑 (2倍濃度)</t>
  </si>
  <si>
    <t>殘漿封鎖劑</t>
  </si>
  <si>
    <t>廢水脫色劑</t>
  </si>
  <si>
    <t>紫外線吸收劑</t>
  </si>
  <si>
    <t>涼感加工劑</t>
  </si>
  <si>
    <t>綠吉寶植物養護液</t>
  </si>
  <si>
    <t>CARAMEL LIQUID (Type-IV E150d 1112-A2)</t>
  </si>
  <si>
    <t>CARAMENL COLOUR S5000</t>
  </si>
  <si>
    <t>Hóa chất cơ bản</t>
  </si>
  <si>
    <t>Chất hoạt động bề mặt</t>
  </si>
  <si>
    <t>chất oil</t>
  </si>
  <si>
    <t>Nhóm chất trợ khác (dạng lỏng)</t>
  </si>
  <si>
    <t>HUU DUC</t>
  </si>
  <si>
    <t>聚丙烯酸聚马来酸</t>
  </si>
  <si>
    <t>polyacrylic acid polymaleic acid</t>
  </si>
  <si>
    <t>聚乙二醇</t>
  </si>
  <si>
    <t>LÊ GIA</t>
  </si>
  <si>
    <t>NCC27</t>
  </si>
  <si>
    <t>50/thùng nhựa</t>
  </si>
  <si>
    <t>SINOPOL PEG-4G</t>
  </si>
  <si>
    <t>H-582</t>
  </si>
  <si>
    <t>Butyl methacrylate</t>
  </si>
  <si>
    <t>乙二醛</t>
  </si>
  <si>
    <t>丙烯酰胺</t>
  </si>
  <si>
    <t>POLYME (-800)</t>
  </si>
  <si>
    <t>SS-8380</t>
  </si>
  <si>
    <t>SS-8160+</t>
  </si>
  <si>
    <t>3T-60</t>
  </si>
  <si>
    <t>900Type</t>
  </si>
  <si>
    <t>NANO-12</t>
  </si>
  <si>
    <t>TAI COUNTY 台邦矽調股份有限公司</t>
  </si>
  <si>
    <t>H-583</t>
  </si>
  <si>
    <t>H-584</t>
  </si>
  <si>
    <t>H-587</t>
  </si>
  <si>
    <t>H-585</t>
  </si>
  <si>
    <t>H-588</t>
  </si>
  <si>
    <t>ABLUTEX CM</t>
  </si>
  <si>
    <t>ABLUTEX PM</t>
  </si>
  <si>
    <t>H-589</t>
  </si>
  <si>
    <t>H-590</t>
  </si>
  <si>
    <t>N-66 CONC</t>
  </si>
  <si>
    <t>SH-1000</t>
  </si>
  <si>
    <t>ARC-320</t>
  </si>
  <si>
    <t>RG-400</t>
  </si>
  <si>
    <t>H-591</t>
  </si>
  <si>
    <t>H-592</t>
  </si>
  <si>
    <t>H-593</t>
  </si>
  <si>
    <t>EL-85A</t>
  </si>
  <si>
    <t>H-26(NCC27)</t>
  </si>
  <si>
    <t>NCC28</t>
  </si>
  <si>
    <t>H-586</t>
  </si>
  <si>
    <t>甲基丙烯酸</t>
  </si>
  <si>
    <t>Methacrylic acid (MAA)</t>
  </si>
  <si>
    <t>H-594</t>
  </si>
  <si>
    <t>羥乙基乙二胺</t>
  </si>
  <si>
    <t>Hydroxyethylethylenediamine</t>
  </si>
  <si>
    <t>C4H12ON2</t>
  </si>
  <si>
    <t>111-41-1</t>
  </si>
  <si>
    <t>79-41-4</t>
  </si>
  <si>
    <t>二乙烯三胺</t>
  </si>
  <si>
    <t>碳酸二甲酯</t>
  </si>
  <si>
    <t>硫酸二乙酯</t>
  </si>
  <si>
    <t>氯化 苄</t>
  </si>
  <si>
    <t>溴化苄</t>
  </si>
  <si>
    <t>环氧氯丙烷</t>
  </si>
  <si>
    <t>Diethylenetriamine</t>
  </si>
  <si>
    <t>C4H13N3</t>
  </si>
  <si>
    <t>111-40-0</t>
  </si>
  <si>
    <t>Diethyl sulfate</t>
  </si>
  <si>
    <t>C4H10O4S</t>
  </si>
  <si>
    <t>64-67-5</t>
  </si>
  <si>
    <t>Dimethyl carbonate，DMC</t>
  </si>
  <si>
    <t>C3H6O3</t>
  </si>
  <si>
    <t>616-38-6</t>
  </si>
  <si>
    <t>Benzyl chloride</t>
  </si>
  <si>
    <t>C7H7Cl</t>
  </si>
  <si>
    <t>100-44-7</t>
  </si>
  <si>
    <t>benzyl bromide</t>
  </si>
  <si>
    <t>C7H7Br</t>
  </si>
  <si>
    <t>100-39-0</t>
  </si>
  <si>
    <t>C3H5ClO</t>
  </si>
  <si>
    <t>106-89-8</t>
  </si>
  <si>
    <t>Epichlorohydrin；EPI；ECH</t>
  </si>
  <si>
    <t>二(氢化牛脂基乙基)羟乙基甲铵甲基硫酸盐</t>
  </si>
  <si>
    <t>Dihydrogenated tallowethyl hydroxyethylmonium methosulfate</t>
  </si>
  <si>
    <t>H-595</t>
  </si>
  <si>
    <t>H-596</t>
  </si>
  <si>
    <t>H-597</t>
  </si>
  <si>
    <t>H-598</t>
  </si>
  <si>
    <t>H-599</t>
  </si>
  <si>
    <t>H-600</t>
  </si>
  <si>
    <t>H-601</t>
  </si>
  <si>
    <t>NCC29</t>
  </si>
  <si>
    <t>NCC30</t>
  </si>
  <si>
    <t>福建利迩康生物料枝有限公司 FUJIAN LERKAM BIOTECHNOLOGY CO ., LTD</t>
  </si>
  <si>
    <t>遠瑞實業股份有限公司
FARBRAVE CO., LTD.</t>
  </si>
  <si>
    <t>NCC31</t>
  </si>
  <si>
    <t>NCC32</t>
  </si>
  <si>
    <t>NCC33</t>
  </si>
  <si>
    <t>NCC34</t>
  </si>
  <si>
    <t>NCC35</t>
  </si>
  <si>
    <t>NCC36</t>
  </si>
  <si>
    <t>丰厚感氨基矽油</t>
  </si>
  <si>
    <t>无色差手感改质剂</t>
  </si>
  <si>
    <t>xóp tay silicone</t>
  </si>
  <si>
    <t>强力超细起毛油剂</t>
  </si>
  <si>
    <t>平滑 起毛用油劑</t>
  </si>
  <si>
    <t>冰涼丝感氨剂矽油</t>
  </si>
  <si>
    <t>H-602</t>
  </si>
  <si>
    <t>POLYMER CATION C1492</t>
  </si>
  <si>
    <t>Ethylene glycol (MEG)</t>
  </si>
  <si>
    <t>乙二醇</t>
  </si>
  <si>
    <t>sử dụng làm lạnh</t>
  </si>
  <si>
    <t>silicone mềm mướt không ngã vàng</t>
  </si>
  <si>
    <t>hóa chất cơ bản</t>
  </si>
  <si>
    <t>H-128(NCC08)</t>
  </si>
  <si>
    <t>连续丝光渗透剂</t>
  </si>
  <si>
    <t>丝光工程用渗透剂</t>
  </si>
  <si>
    <t>耐酚黃處理劑</t>
  </si>
  <si>
    <t>SUPERRESIST NY-601</t>
  </si>
  <si>
    <t>SUPERRESIST NY-200</t>
  </si>
  <si>
    <t>耐熱黃變處理劑</t>
  </si>
  <si>
    <t>Acperse 5040-PBA</t>
  </si>
  <si>
    <t>H-603</t>
  </si>
  <si>
    <t>PT.TRITUNGGAL MULTICHEMICALS</t>
  </si>
  <si>
    <t>乙二胺四乙酸</t>
  </si>
  <si>
    <t>khử oxi</t>
  </si>
  <si>
    <t>雙氰胺</t>
  </si>
  <si>
    <t>硫酸銨</t>
  </si>
  <si>
    <t xml:space="preserve">還原洗淨劑 </t>
  </si>
  <si>
    <t>代用保險粉</t>
  </si>
  <si>
    <t>thế tẩy đường</t>
  </si>
  <si>
    <t>酸性還原劑</t>
  </si>
  <si>
    <t>NCC37</t>
  </si>
  <si>
    <t>NCC38</t>
  </si>
  <si>
    <t>HÙNG DUY</t>
  </si>
  <si>
    <t>XAY LÚA MÌ VIỆT NAM (VFM)</t>
  </si>
  <si>
    <t>H-128(NCC37)</t>
  </si>
  <si>
    <t>H-128(NCC38)</t>
  </si>
  <si>
    <t>TL-A1003</t>
  </si>
  <si>
    <t>H-604</t>
  </si>
  <si>
    <t>AMINO SILICONE</t>
  </si>
  <si>
    <t>OIL</t>
  </si>
  <si>
    <t>越南元普朔胶科技有限公司 YUAN PU</t>
  </si>
  <si>
    <t>NCC39</t>
  </si>
  <si>
    <t>金茐浆</t>
  </si>
  <si>
    <t>trướng in vàng</t>
  </si>
  <si>
    <t xml:space="preserve">高锰酸钾 </t>
  </si>
  <si>
    <t xml:space="preserve">次氯酸钠 </t>
  </si>
  <si>
    <t>NCC40</t>
  </si>
  <si>
    <t>Tech Link</t>
  </si>
  <si>
    <t>LÂM ANH</t>
  </si>
  <si>
    <t>NCC41</t>
  </si>
  <si>
    <t>H-605</t>
  </si>
  <si>
    <t>DẦU PA 350</t>
  </si>
  <si>
    <t>dầu PARAFIN</t>
  </si>
  <si>
    <t>H-606</t>
  </si>
  <si>
    <t>CÔNG TY CỔ PHẦN DẦU CÁ CHÂU Á</t>
  </si>
  <si>
    <t>OLEIN TP</t>
  </si>
  <si>
    <t>dầu cá</t>
  </si>
  <si>
    <t>H-607</t>
  </si>
  <si>
    <t>OLEIN BTP</t>
  </si>
  <si>
    <t>H-608</t>
  </si>
  <si>
    <t>STEARIN BTP</t>
  </si>
  <si>
    <t>dầu cá BASA</t>
  </si>
  <si>
    <t>异丙醇</t>
  </si>
  <si>
    <t>升級版 超豐厚感氨基矽油</t>
  </si>
  <si>
    <t>NARAYAN ORGANICS PVT.LTD</t>
  </si>
  <si>
    <t>NCC42</t>
  </si>
  <si>
    <t>SINAR-OL75 (OLEIC ACID 75%）</t>
  </si>
  <si>
    <t>68514-74-9</t>
  </si>
  <si>
    <t>HỮU ĐỨC</t>
  </si>
  <si>
    <t>NCC43</t>
  </si>
  <si>
    <t>SA-5033</t>
  </si>
  <si>
    <t>PA-5301</t>
  </si>
  <si>
    <t>AC-235A</t>
  </si>
  <si>
    <t>AT-4500</t>
  </si>
  <si>
    <t>AT-4500H-1</t>
  </si>
  <si>
    <t>BEST SOUTH VIET NAM CO.,LTD 庆南股份有限公司</t>
  </si>
  <si>
    <t>室內</t>
  </si>
  <si>
    <t>室外</t>
  </si>
  <si>
    <t>低粘度</t>
  </si>
  <si>
    <t>表面樹脂底漆</t>
  </si>
  <si>
    <t>表面樹脂面漆</t>
  </si>
  <si>
    <t>H-609</t>
  </si>
  <si>
    <t>H-610</t>
  </si>
  <si>
    <t>H-611</t>
  </si>
  <si>
    <t>H-612</t>
  </si>
  <si>
    <t>H-613</t>
  </si>
  <si>
    <t>H-128(NCC43)</t>
  </si>
  <si>
    <t>十二烷基醚硫酸钠</t>
  </si>
  <si>
    <t>ABLUSOFT CNA-46</t>
  </si>
  <si>
    <t>ABLUSOFT CNA-90</t>
  </si>
  <si>
    <t>ABLUSOFT CNA-100</t>
  </si>
  <si>
    <t>ABLUSOFT OA-400</t>
  </si>
  <si>
    <t>ABLUSOFT OA-500</t>
  </si>
  <si>
    <t>H-614</t>
  </si>
  <si>
    <t>H-615</t>
  </si>
  <si>
    <t>H-616</t>
  </si>
  <si>
    <t>H-617</t>
  </si>
  <si>
    <t>液體柔軟劑</t>
  </si>
  <si>
    <t>潔白明亮藍色光</t>
  </si>
  <si>
    <r>
      <rPr>
        <sz val="12"/>
        <rFont val="Times New Roman"/>
        <family val="1"/>
        <charset val="163"/>
      </rPr>
      <t>潔白明亮色光 螢光增白劑</t>
    </r>
    <r>
      <rPr>
        <sz val="12"/>
        <rFont val="Times New Roman"/>
        <family val="1"/>
      </rPr>
      <t xml:space="preserve"> POLYESTER</t>
    </r>
    <r>
      <rPr>
        <sz val="12"/>
        <rFont val="Times New Roman"/>
        <family val="1"/>
        <charset val="163"/>
      </rPr>
      <t>、</t>
    </r>
    <r>
      <rPr>
        <sz val="12"/>
        <rFont val="Times New Roman"/>
        <family val="1"/>
      </rPr>
      <t>NYLON</t>
    </r>
  </si>
  <si>
    <t xml:space="preserve">quan sắc trung tính PE </t>
  </si>
  <si>
    <t>CÔNG TY TNHH THƯƠNG MẠI XUẤT NHẬP KHẨU THỦY LONG</t>
  </si>
  <si>
    <t>NCC44</t>
  </si>
  <si>
    <t>Thiên Nhuận</t>
  </si>
  <si>
    <t>NCC45</t>
  </si>
  <si>
    <t>NCC46</t>
  </si>
  <si>
    <t>MIC-GUANGDONG MICRO-CONTROL BIOTECHNOLOGY CO.,LTD</t>
  </si>
  <si>
    <t>NCC47</t>
  </si>
  <si>
    <t>越南广邦塑胶责任有限公司GUANG BANG</t>
  </si>
  <si>
    <t>NCC48</t>
  </si>
  <si>
    <t>NCC49</t>
  </si>
  <si>
    <t>XUÂN BA</t>
  </si>
  <si>
    <t>H-618</t>
  </si>
  <si>
    <t>8040A</t>
  </si>
  <si>
    <t>YONG CHI</t>
  </si>
  <si>
    <t>H-619</t>
  </si>
  <si>
    <t>DYEMASTER(P)</t>
  </si>
  <si>
    <t>vegettable derived fatty acids</t>
  </si>
  <si>
    <t>植物源性脂肪酸</t>
  </si>
  <si>
    <t>H-620</t>
  </si>
  <si>
    <t>硬脂酸</t>
  </si>
  <si>
    <t>H-621</t>
  </si>
  <si>
    <t>丙酮/丙酮</t>
  </si>
  <si>
    <t xml:space="preserve"> ( CH3COCH3 )</t>
  </si>
  <si>
    <t xml:space="preserve">PROPANONE/ ACETONE </t>
  </si>
  <si>
    <t>NCC50</t>
  </si>
  <si>
    <t>THỦY LONG</t>
  </si>
  <si>
    <t>NCC51</t>
  </si>
  <si>
    <t>HINDPRAKSH</t>
  </si>
  <si>
    <t>NCC52</t>
  </si>
  <si>
    <t>A.F.E.W (HÓA CHẤT OXY)</t>
  </si>
  <si>
    <t>H-569(NCC50)</t>
  </si>
  <si>
    <t>H-622</t>
  </si>
  <si>
    <t xml:space="preserve">NATRA GLOBAL </t>
  </si>
  <si>
    <t>NCC53</t>
  </si>
  <si>
    <t>165kg/thùng</t>
  </si>
  <si>
    <t>NA-240</t>
  </si>
  <si>
    <t>NA-360</t>
  </si>
  <si>
    <t>HA-800</t>
  </si>
  <si>
    <t>H-623</t>
  </si>
  <si>
    <t>H-624</t>
  </si>
  <si>
    <t>H-625</t>
  </si>
  <si>
    <t>H-626</t>
  </si>
  <si>
    <t>SINONATE EHS-1</t>
  </si>
  <si>
    <t>SUNAVOID NY-332A</t>
  </si>
  <si>
    <t>chống chống ngã vàng</t>
  </si>
  <si>
    <t>H-627</t>
  </si>
  <si>
    <t>H-628</t>
  </si>
  <si>
    <t>NP-910A(30%)</t>
  </si>
  <si>
    <t>PALM WAX 1050</t>
  </si>
  <si>
    <t>H-629(NCC48)</t>
  </si>
  <si>
    <t>SÁP THỰC VẬT THAY TALLOW PALM WAX 4750</t>
  </si>
  <si>
    <t>LIQUID PARAFFIN 12CST</t>
  </si>
  <si>
    <t>LIQUID PARAFFIN</t>
  </si>
  <si>
    <t>NCC54</t>
  </si>
  <si>
    <t>COLORKIM</t>
  </si>
  <si>
    <t>dầu bò</t>
  </si>
  <si>
    <t>Acid stearic 1860</t>
  </si>
  <si>
    <t>H-630</t>
  </si>
  <si>
    <t>Wilmar CLV</t>
  </si>
  <si>
    <t xml:space="preserve">COLORPRINT ET-02 </t>
  </si>
  <si>
    <t>COLOR KIM</t>
  </si>
  <si>
    <t>H-631</t>
  </si>
  <si>
    <t>化纖漂白布專用無黃變手感改質劑</t>
  </si>
  <si>
    <t>弹性修补平滑改质剂</t>
  </si>
  <si>
    <t>NCC55</t>
  </si>
  <si>
    <t>NCC56</t>
  </si>
  <si>
    <t>CHAN CHEM</t>
  </si>
  <si>
    <t xml:space="preserve">AMANDA CHEM </t>
  </si>
  <si>
    <t>VIET MY</t>
  </si>
  <si>
    <t xml:space="preserve"> HẢI NGUYÊN</t>
  </si>
  <si>
    <t>HỮU VINH</t>
  </si>
  <si>
    <t>SETAS KIMYA</t>
  </si>
  <si>
    <t>Bright Moon</t>
  </si>
  <si>
    <r>
      <t xml:space="preserve">DONG MEI </t>
    </r>
    <r>
      <rPr>
        <sz val="12"/>
        <rFont val="Times New Roman"/>
        <family val="1"/>
        <charset val="163"/>
      </rPr>
      <t>东美公司</t>
    </r>
    <r>
      <rPr>
        <sz val="12"/>
        <rFont val="Times New Roman"/>
        <family val="1"/>
      </rPr>
      <t xml:space="preserve"> </t>
    </r>
  </si>
  <si>
    <t>Hóa Chất Việt</t>
  </si>
  <si>
    <t>Foshan</t>
  </si>
  <si>
    <t>HƯƠNG LIỆU VIỆT HÀN</t>
  </si>
  <si>
    <t>Jun Chem</t>
  </si>
  <si>
    <t>LEJIN</t>
  </si>
  <si>
    <t>MIA</t>
  </si>
  <si>
    <t>MỶ PHẨM DẠ LAN</t>
  </si>
  <si>
    <t>Mỹ Việt</t>
  </si>
  <si>
    <t>PAN ASIA</t>
  </si>
  <si>
    <t>shenyang yunheng international</t>
  </si>
  <si>
    <t>Siam Pro (Thái Lan)</t>
  </si>
  <si>
    <t>THÁI SƠN</t>
  </si>
  <si>
    <t>Thanh Phát</t>
  </si>
  <si>
    <t>Thuận Duyên</t>
  </si>
  <si>
    <t>vedan</t>
  </si>
  <si>
    <t xml:space="preserve"> ZHONG TIAN</t>
  </si>
  <si>
    <t xml:space="preserve">HÒA PHÁT </t>
  </si>
  <si>
    <t>HIRO VIET NAM</t>
  </si>
  <si>
    <t xml:space="preserve">MIA </t>
  </si>
  <si>
    <t>VIPUL ORGANICS LTD</t>
  </si>
  <si>
    <t>HOA CHAT 11B</t>
  </si>
  <si>
    <t>NCC67</t>
  </si>
  <si>
    <t>NCC101</t>
  </si>
  <si>
    <t>NCC102</t>
  </si>
  <si>
    <t>NCC103</t>
  </si>
  <si>
    <t>NCC104</t>
  </si>
  <si>
    <t>NCC105</t>
  </si>
  <si>
    <t>NCC106</t>
  </si>
  <si>
    <t>NCC107</t>
  </si>
  <si>
    <t>NCC108</t>
  </si>
  <si>
    <t>NCC109</t>
  </si>
  <si>
    <t>NCC112</t>
  </si>
  <si>
    <t>NCC113</t>
  </si>
  <si>
    <t>NCC114</t>
  </si>
  <si>
    <t>NCC115</t>
  </si>
  <si>
    <t>NCC116</t>
  </si>
  <si>
    <t>NCC117</t>
  </si>
  <si>
    <t>NCC118</t>
  </si>
  <si>
    <t>NCC119</t>
  </si>
  <si>
    <t>NCC120</t>
  </si>
  <si>
    <t>NCC121</t>
  </si>
  <si>
    <t>NCC122</t>
  </si>
  <si>
    <t>NCC123</t>
  </si>
  <si>
    <t>NCC124</t>
  </si>
  <si>
    <t>NCC125</t>
  </si>
  <si>
    <t>NCC126</t>
  </si>
  <si>
    <t>NCC127</t>
  </si>
  <si>
    <t>NCC128</t>
  </si>
  <si>
    <t>NCC129</t>
  </si>
  <si>
    <t>NCC130</t>
  </si>
  <si>
    <t>NCC131</t>
  </si>
  <si>
    <t>NCC134</t>
  </si>
  <si>
    <t>NCC136</t>
  </si>
  <si>
    <t>NCC137</t>
  </si>
  <si>
    <t>NCC138</t>
  </si>
  <si>
    <t>NCC139</t>
  </si>
  <si>
    <t>NCC140</t>
  </si>
  <si>
    <t>NCC141</t>
  </si>
  <si>
    <t>NCC142</t>
  </si>
  <si>
    <t>NCC143</t>
  </si>
  <si>
    <t>NCC144</t>
  </si>
  <si>
    <t>NCC145</t>
  </si>
  <si>
    <t>NCC146</t>
  </si>
  <si>
    <t>NCC147</t>
  </si>
  <si>
    <t>NCC148</t>
  </si>
  <si>
    <t>NCC58</t>
  </si>
  <si>
    <t>NCC59</t>
  </si>
  <si>
    <t>NCC60</t>
  </si>
  <si>
    <t>NCC61</t>
  </si>
  <si>
    <t>NCC62</t>
  </si>
  <si>
    <t>NCC63</t>
  </si>
  <si>
    <t>NCC64</t>
  </si>
  <si>
    <t>NCC65</t>
  </si>
  <si>
    <t>NCC66</t>
  </si>
  <si>
    <t>NCC68</t>
  </si>
  <si>
    <t>NCC69</t>
  </si>
  <si>
    <t>NCC71</t>
  </si>
  <si>
    <t>NCC72</t>
  </si>
  <si>
    <t>NCC73</t>
  </si>
  <si>
    <t>NCC75</t>
  </si>
  <si>
    <t>NCC76</t>
  </si>
  <si>
    <t>NCC77</t>
  </si>
  <si>
    <t>NCC78</t>
  </si>
  <si>
    <t>NCC79</t>
  </si>
  <si>
    <t>NCC80</t>
  </si>
  <si>
    <t>NCC81</t>
  </si>
  <si>
    <t>NCC82</t>
  </si>
  <si>
    <t>NCC83</t>
  </si>
  <si>
    <t>NCC84</t>
  </si>
  <si>
    <t>NCC85</t>
  </si>
  <si>
    <t>NCC86</t>
  </si>
  <si>
    <t>NCC87</t>
  </si>
  <si>
    <t>NCC88</t>
  </si>
  <si>
    <t>NCC89</t>
  </si>
  <si>
    <t>NCC91</t>
  </si>
  <si>
    <t>NCC92</t>
  </si>
  <si>
    <t>NCC93</t>
  </si>
  <si>
    <t>NCC94</t>
  </si>
  <si>
    <t>NCC95</t>
  </si>
  <si>
    <t>NCC96</t>
  </si>
  <si>
    <t>NCC97</t>
  </si>
  <si>
    <t>NCC98</t>
  </si>
  <si>
    <t>NCC99</t>
  </si>
  <si>
    <t>NCC57</t>
  </si>
  <si>
    <t>Trương Nguyên</t>
  </si>
  <si>
    <t>NCC149</t>
  </si>
  <si>
    <t>NCC150</t>
  </si>
  <si>
    <t>NCC151</t>
  </si>
  <si>
    <t>NCC70</t>
  </si>
  <si>
    <t>NCC74</t>
  </si>
  <si>
    <t>NCC90</t>
  </si>
  <si>
    <t>NCC100</t>
  </si>
  <si>
    <t>NCC110</t>
  </si>
  <si>
    <t>NCC111</t>
  </si>
  <si>
    <t>NCC132</t>
  </si>
  <si>
    <t>NCC133</t>
  </si>
  <si>
    <t>NCC135</t>
  </si>
  <si>
    <t>SINO JAPAN</t>
  </si>
  <si>
    <t>Hưng Long Phát (Duy Phát)</t>
  </si>
  <si>
    <t>CIKO-HUNTSMAN</t>
  </si>
  <si>
    <t>Global</t>
  </si>
  <si>
    <t>JINLU - ZIBO YUNCHUAN</t>
  </si>
  <si>
    <t>Acrylic ester copolymer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</si>
</sst>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 #,##0.00\ &quot;₫&quot;_-;\-* #,##0.00\ &quot;₫&quot;_-;_-* &quot;-&quot;??\ &quot;₫&quot;_-;_-@_-"/>
    <numFmt numFmtId="43" formatCode="_-* #,##0.00\ _₫_-;\-* #,##0.00\ _₫_-;_-* &quot;-&quot;??\ _₫_-;_-@_-"/>
    <numFmt numFmtId="164" formatCode="_(&quot;$&quot;* #,##0.00_);_(&quot;$&quot;* \(#,##0.00\);_(&quot;$&quot;* &quot;-&quot;??_);_(@_)"/>
    <numFmt numFmtId="165" formatCode="_(* #,##0.00_);_(* \(#,##0.00\);_(* &quot;-&quot;??_);_(@_)"/>
    <numFmt numFmtId="166" formatCode="_-[$$-409]* #,##0.00_ ;_-[$$-409]* \-#,##0.00\ ;_-[$$-409]* &quot;-&quot;??_ ;_-@_ "/>
  </numFmts>
  <fonts count="102">
    <font>
      <sz val="11"/>
      <color theme="1"/>
      <name val="Arial"/>
      <family val="2"/>
      <charset val="163"/>
      <scheme val="minor"/>
    </font>
    <font>
      <sz val="11"/>
      <color theme="1"/>
      <name val="Times New Roman"/>
      <family val="2"/>
      <charset val="163"/>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indexed="8"/>
      <name val="Calibri"/>
      <family val="2"/>
      <charset val="163"/>
    </font>
    <font>
      <sz val="10"/>
      <name val="Arial"/>
      <family val="2"/>
    </font>
    <font>
      <sz val="10"/>
      <name val="VNI-Times"/>
    </font>
    <font>
      <sz val="11"/>
      <name val="VNI-Times"/>
    </font>
    <font>
      <sz val="11"/>
      <color indexed="8"/>
      <name val="宋体"/>
      <family val="3"/>
      <charset val="134"/>
    </font>
    <font>
      <sz val="11"/>
      <color indexed="8"/>
      <name val="Times New Roman"/>
      <family val="1"/>
      <charset val="163"/>
    </font>
    <font>
      <b/>
      <sz val="12"/>
      <name val="Times New Roman"/>
      <family val="1"/>
      <charset val="163"/>
    </font>
    <font>
      <sz val="10"/>
      <name val="Arial"/>
      <family val="2"/>
      <charset val="163"/>
    </font>
    <font>
      <sz val="12"/>
      <name val="Times New Roman"/>
      <family val="1"/>
      <charset val="163"/>
    </font>
    <font>
      <sz val="12"/>
      <color indexed="10"/>
      <name val="Times New Roman"/>
      <family val="1"/>
      <charset val="163"/>
    </font>
    <font>
      <sz val="12"/>
      <color indexed="8"/>
      <name val="Times New Roman"/>
      <family val="1"/>
      <charset val="163"/>
    </font>
    <font>
      <sz val="12"/>
      <color indexed="63"/>
      <name val="Times New Roman"/>
      <family val="1"/>
      <charset val="163"/>
    </font>
    <font>
      <sz val="12"/>
      <name val="Times New Roman"/>
      <family val="1"/>
    </font>
    <font>
      <b/>
      <sz val="10"/>
      <name val="Times New Roman"/>
      <family val="1"/>
    </font>
    <font>
      <sz val="10"/>
      <name val="Arial"/>
      <family val="2"/>
      <charset val="163"/>
    </font>
    <font>
      <sz val="11"/>
      <color indexed="8"/>
      <name val="Calibri"/>
      <family val="2"/>
    </font>
    <font>
      <sz val="11"/>
      <color indexed="8"/>
      <name val="VNI-Times"/>
      <family val="2"/>
    </font>
    <font>
      <sz val="11"/>
      <color indexed="9"/>
      <name val="VNI-Times"/>
      <family val="2"/>
    </font>
    <font>
      <sz val="11"/>
      <color indexed="20"/>
      <name val="VNI-Times"/>
      <family val="2"/>
    </font>
    <font>
      <b/>
      <sz val="11"/>
      <color indexed="52"/>
      <name val="VNI-Times"/>
      <family val="2"/>
    </font>
    <font>
      <b/>
      <sz val="11"/>
      <color indexed="9"/>
      <name val="VNI-Times"/>
      <family val="2"/>
    </font>
    <font>
      <i/>
      <sz val="11"/>
      <color indexed="23"/>
      <name val="VNI-Times"/>
      <family val="2"/>
    </font>
    <font>
      <sz val="11"/>
      <color indexed="17"/>
      <name val="VNI-Times"/>
      <family val="2"/>
    </font>
    <font>
      <b/>
      <sz val="15"/>
      <color indexed="56"/>
      <name val="VNI-Times"/>
      <family val="2"/>
    </font>
    <font>
      <b/>
      <sz val="13"/>
      <color indexed="56"/>
      <name val="VNI-Times"/>
      <family val="2"/>
    </font>
    <font>
      <b/>
      <sz val="11"/>
      <color indexed="56"/>
      <name val="VNI-Times"/>
      <family val="2"/>
    </font>
    <font>
      <sz val="11"/>
      <color indexed="62"/>
      <name val="VNI-Times"/>
      <family val="2"/>
    </font>
    <font>
      <sz val="11"/>
      <color indexed="52"/>
      <name val="VNI-Times"/>
      <family val="2"/>
    </font>
    <font>
      <sz val="11"/>
      <color indexed="60"/>
      <name val="VNI-Times"/>
      <family val="2"/>
    </font>
    <font>
      <b/>
      <sz val="11"/>
      <color indexed="63"/>
      <name val="VNI-Times"/>
      <family val="2"/>
    </font>
    <font>
      <b/>
      <sz val="11"/>
      <color indexed="8"/>
      <name val="VNI-Times"/>
      <family val="2"/>
    </font>
    <font>
      <sz val="11"/>
      <color indexed="10"/>
      <name val="VNI-Times"/>
      <family val="2"/>
    </font>
    <font>
      <b/>
      <sz val="18"/>
      <color indexed="56"/>
      <name val="宋体"/>
      <family val="3"/>
      <charset val="134"/>
    </font>
    <font>
      <sz val="10"/>
      <name val="Times New Roman"/>
      <family val="1"/>
    </font>
    <font>
      <b/>
      <sz val="12"/>
      <name val="Times New Roman"/>
      <family val="1"/>
    </font>
    <font>
      <sz val="11"/>
      <color theme="1"/>
      <name val="Arial"/>
      <family val="2"/>
      <charset val="163"/>
      <scheme val="minor"/>
    </font>
    <font>
      <sz val="11"/>
      <color theme="1"/>
      <name val="Arial"/>
      <family val="2"/>
      <scheme val="minor"/>
    </font>
    <font>
      <sz val="11"/>
      <color theme="1"/>
      <name val="Times New Roman"/>
      <family val="2"/>
      <charset val="163"/>
    </font>
    <font>
      <sz val="11"/>
      <color theme="1"/>
      <name val="Times New Roman"/>
      <family val="2"/>
    </font>
    <font>
      <sz val="11"/>
      <color theme="1"/>
      <name val="Arial"/>
      <family val="2"/>
      <charset val="134"/>
      <scheme val="minor"/>
    </font>
    <font>
      <sz val="12"/>
      <color rgb="FF000000"/>
      <name val="Times New Roman"/>
      <family val="1"/>
      <charset val="163"/>
    </font>
    <font>
      <sz val="12"/>
      <color rgb="FF333333"/>
      <name val="Times New Roman"/>
      <family val="1"/>
      <charset val="163"/>
    </font>
    <font>
      <sz val="11"/>
      <color theme="1"/>
      <name val="Arial"/>
      <family val="2"/>
      <scheme val="minor"/>
    </font>
    <font>
      <b/>
      <sz val="11"/>
      <color rgb="FFFF0000"/>
      <name val="Times New Roman"/>
      <family val="1"/>
    </font>
    <font>
      <sz val="12"/>
      <color theme="1"/>
      <name val="Times New Roman"/>
      <family val="1"/>
    </font>
    <font>
      <sz val="11"/>
      <color theme="1"/>
      <name val="Times New Roman"/>
      <family val="1"/>
    </font>
    <font>
      <b/>
      <sz val="10"/>
      <color theme="1"/>
      <name val="Times New Roman"/>
      <family val="1"/>
    </font>
    <font>
      <b/>
      <sz val="10"/>
      <color rgb="FFFF0000"/>
      <name val="Times New Roman"/>
      <family val="1"/>
    </font>
    <font>
      <sz val="11"/>
      <color rgb="FFFF0000"/>
      <name val="Times New Roman"/>
      <family val="1"/>
    </font>
    <font>
      <b/>
      <sz val="11"/>
      <color theme="1"/>
      <name val="Times New Roman"/>
      <family val="1"/>
    </font>
    <font>
      <sz val="9"/>
      <name val="Arial"/>
      <family val="3"/>
      <charset val="134"/>
      <scheme val="minor"/>
    </font>
    <font>
      <sz val="12"/>
      <color rgb="FFFF0000"/>
      <name val="Times New Roman"/>
      <family val="1"/>
    </font>
    <font>
      <b/>
      <sz val="11"/>
      <name val="Times New Roman"/>
      <family val="1"/>
    </font>
    <font>
      <vertAlign val="subscript"/>
      <sz val="12"/>
      <name val="Times New Roman"/>
      <family val="1"/>
    </font>
    <font>
      <sz val="12"/>
      <color indexed="10"/>
      <name val="Times New Roman"/>
      <family val="1"/>
    </font>
    <font>
      <sz val="12"/>
      <color indexed="8"/>
      <name val="Times New Roman"/>
      <family val="1"/>
    </font>
    <font>
      <sz val="12"/>
      <color indexed="63"/>
      <name val="Times New Roman"/>
      <family val="1"/>
    </font>
    <font>
      <sz val="12"/>
      <color rgb="FF000000"/>
      <name val="Times New Roman"/>
      <family val="1"/>
    </font>
    <font>
      <sz val="10"/>
      <name val="Arial"/>
      <family val="2"/>
    </font>
    <font>
      <b/>
      <sz val="18"/>
      <color indexed="56"/>
      <name val="宋体"/>
    </font>
    <font>
      <sz val="11"/>
      <color indexed="9"/>
      <name val="Calibri"/>
      <family val="2"/>
    </font>
    <font>
      <b/>
      <sz val="11"/>
      <color indexed="56"/>
      <name val="Calibri"/>
      <family val="2"/>
    </font>
    <font>
      <b/>
      <sz val="11"/>
      <color indexed="52"/>
      <name val="Calibri"/>
      <family val="2"/>
    </font>
    <font>
      <sz val="11"/>
      <color indexed="62"/>
      <name val="Calibri"/>
      <family val="2"/>
    </font>
    <font>
      <b/>
      <sz val="18"/>
      <color indexed="56"/>
      <name val="Cambria"/>
      <family val="1"/>
    </font>
    <font>
      <sz val="11"/>
      <color indexed="10"/>
      <name val="Calibri"/>
      <family val="2"/>
    </font>
    <font>
      <b/>
      <sz val="11"/>
      <color indexed="63"/>
      <name val="Calibri"/>
      <family val="2"/>
    </font>
    <font>
      <sz val="11"/>
      <color indexed="17"/>
      <name val="Calibri"/>
      <family val="2"/>
    </font>
    <font>
      <sz val="11"/>
      <color indexed="20"/>
      <name val="Calibri"/>
      <family val="2"/>
    </font>
    <font>
      <b/>
      <sz val="13"/>
      <color indexed="56"/>
      <name val="Calibri"/>
      <family val="2"/>
    </font>
    <font>
      <b/>
      <sz val="11"/>
      <color indexed="9"/>
      <name val="Calibri"/>
      <family val="2"/>
    </font>
    <font>
      <i/>
      <sz val="11"/>
      <color indexed="23"/>
      <name val="Calibri"/>
      <family val="2"/>
    </font>
    <font>
      <b/>
      <sz val="15"/>
      <color indexed="56"/>
      <name val="Calibri"/>
      <family val="2"/>
    </font>
    <font>
      <sz val="11"/>
      <color indexed="52"/>
      <name val="Calibri"/>
      <family val="2"/>
    </font>
    <font>
      <sz val="11"/>
      <color indexed="60"/>
      <name val="Calibri"/>
      <family val="2"/>
    </font>
    <font>
      <b/>
      <sz val="11"/>
      <color indexed="8"/>
      <name val="Calibri"/>
      <family val="2"/>
    </font>
    <font>
      <sz val="10"/>
      <name val="Times New Roman"/>
      <family val="1"/>
      <charset val="163"/>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1"/>
      <color rgb="FF9C0006"/>
      <name val="Arial"/>
      <family val="2"/>
      <scheme val="minor"/>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26"/>
        <bgColor indexed="64"/>
      </patternFill>
    </fill>
    <fill>
      <patternFill patternType="solid">
        <fgColor indexed="22"/>
        <bgColor indexed="64"/>
      </patternFill>
    </fill>
    <fill>
      <patternFill patternType="solid">
        <fgColor indexed="43"/>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92D050"/>
        <bgColor indexed="64"/>
      </patternFill>
    </fill>
    <fill>
      <patternFill patternType="solid">
        <fgColor theme="0" tint="-0.249977111117893"/>
        <bgColor indexed="64"/>
      </patternFill>
    </fill>
    <fill>
      <patternFill patternType="solid">
        <fgColor rgb="FF00B0F0"/>
        <bgColor indexed="64"/>
      </patternFill>
    </fill>
    <fill>
      <patternFill patternType="solid">
        <fgColor rgb="FFFFC7CE"/>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1243">
    <xf numFmtId="166" fontId="0" fillId="0" borderId="0"/>
    <xf numFmtId="166" fontId="18" fillId="0" borderId="0" applyNumberFormat="0" applyFont="0" applyFill="0" applyBorder="0" applyAlignment="0"/>
    <xf numFmtId="166" fontId="32" fillId="2" borderId="0" applyNumberFormat="0" applyBorder="0" applyAlignment="0" applyProtection="0"/>
    <xf numFmtId="166" fontId="32" fillId="3" borderId="0" applyNumberFormat="0" applyBorder="0" applyAlignment="0" applyProtection="0"/>
    <xf numFmtId="166" fontId="32" fillId="4" borderId="0" applyNumberFormat="0" applyBorder="0" applyAlignment="0" applyProtection="0"/>
    <xf numFmtId="166" fontId="32" fillId="5" borderId="0" applyNumberFormat="0" applyBorder="0" applyAlignment="0" applyProtection="0"/>
    <xf numFmtId="166" fontId="32" fillId="6" borderId="0" applyNumberFormat="0" applyBorder="0" applyAlignment="0" applyProtection="0"/>
    <xf numFmtId="166" fontId="32" fillId="7" borderId="0" applyNumberFormat="0" applyBorder="0" applyAlignment="0" applyProtection="0"/>
    <xf numFmtId="166" fontId="32" fillId="8" borderId="0" applyNumberFormat="0" applyBorder="0" applyAlignment="0" applyProtection="0"/>
    <xf numFmtId="166" fontId="32" fillId="9" borderId="0" applyNumberFormat="0" applyBorder="0" applyAlignment="0" applyProtection="0"/>
    <xf numFmtId="166" fontId="32" fillId="10" borderId="0" applyNumberFormat="0" applyBorder="0" applyAlignment="0" applyProtection="0"/>
    <xf numFmtId="166" fontId="32" fillId="5" borderId="0" applyNumberFormat="0" applyBorder="0" applyAlignment="0" applyProtection="0"/>
    <xf numFmtId="166" fontId="32" fillId="8" borderId="0" applyNumberFormat="0" applyBorder="0" applyAlignment="0" applyProtection="0"/>
    <xf numFmtId="166" fontId="32" fillId="11" borderId="0" applyNumberFormat="0" applyBorder="0" applyAlignment="0" applyProtection="0"/>
    <xf numFmtId="166" fontId="33" fillId="12" borderId="0" applyNumberFormat="0" applyBorder="0" applyAlignment="0" applyProtection="0"/>
    <xf numFmtId="166" fontId="33" fillId="9" borderId="0" applyNumberFormat="0" applyBorder="0" applyAlignment="0" applyProtection="0"/>
    <xf numFmtId="166" fontId="33" fillId="10" borderId="0" applyNumberFormat="0" applyBorder="0" applyAlignment="0" applyProtection="0"/>
    <xf numFmtId="166" fontId="33" fillId="13" borderId="0" applyNumberFormat="0" applyBorder="0" applyAlignment="0" applyProtection="0"/>
    <xf numFmtId="166" fontId="33" fillId="14" borderId="0" applyNumberFormat="0" applyBorder="0" applyAlignment="0" applyProtection="0"/>
    <xf numFmtId="166" fontId="33" fillId="15" borderId="0" applyNumberFormat="0" applyBorder="0" applyAlignment="0" applyProtection="0"/>
    <xf numFmtId="166" fontId="52" fillId="0" borderId="0"/>
    <xf numFmtId="166" fontId="51" fillId="0" borderId="0">
      <alignment vertical="center"/>
    </xf>
    <xf numFmtId="166" fontId="16" fillId="0" borderId="0">
      <alignment vertical="center"/>
    </xf>
    <xf numFmtId="166" fontId="51" fillId="0" borderId="0"/>
    <xf numFmtId="166" fontId="53" fillId="0" borderId="0"/>
    <xf numFmtId="166" fontId="30" fillId="0" borderId="0"/>
    <xf numFmtId="166" fontId="23" fillId="0" borderId="0"/>
    <xf numFmtId="166" fontId="23" fillId="0" borderId="0"/>
    <xf numFmtId="43" fontId="51" fillId="0" borderId="0" applyFont="0" applyFill="0" applyBorder="0" applyAlignment="0" applyProtection="0"/>
    <xf numFmtId="43" fontId="52"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alignment vertical="center"/>
    </xf>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166" fontId="51" fillId="0" borderId="0"/>
    <xf numFmtId="166" fontId="52" fillId="0" borderId="0"/>
    <xf numFmtId="166" fontId="52" fillId="0" borderId="0"/>
    <xf numFmtId="166" fontId="52" fillId="0" borderId="0"/>
    <xf numFmtId="166" fontId="52" fillId="0" borderId="0"/>
    <xf numFmtId="166" fontId="51" fillId="0" borderId="0"/>
    <xf numFmtId="166" fontId="52" fillId="0" borderId="0"/>
    <xf numFmtId="166" fontId="52" fillId="0" borderId="0"/>
    <xf numFmtId="166" fontId="52" fillId="0" borderId="0"/>
    <xf numFmtId="166" fontId="52" fillId="0" borderId="0"/>
    <xf numFmtId="166" fontId="52" fillId="0" borderId="0"/>
    <xf numFmtId="166" fontId="51" fillId="0" borderId="0"/>
    <xf numFmtId="166" fontId="52" fillId="0" borderId="0"/>
    <xf numFmtId="166" fontId="52" fillId="0" borderId="0"/>
    <xf numFmtId="166" fontId="52" fillId="0" borderId="0"/>
    <xf numFmtId="166" fontId="17" fillId="0" borderId="0"/>
    <xf numFmtId="166" fontId="17" fillId="0" borderId="0"/>
    <xf numFmtId="166" fontId="52" fillId="0" borderId="0"/>
    <xf numFmtId="166" fontId="17" fillId="0" borderId="0"/>
    <xf numFmtId="166" fontId="17" fillId="0" borderId="0">
      <alignment vertical="center"/>
    </xf>
    <xf numFmtId="166" fontId="17" fillId="0" borderId="0"/>
    <xf numFmtId="166" fontId="52" fillId="0" borderId="0"/>
    <xf numFmtId="166" fontId="52" fillId="0" borderId="0"/>
    <xf numFmtId="166" fontId="52" fillId="0" borderId="0"/>
    <xf numFmtId="166" fontId="52" fillId="0" borderId="0"/>
    <xf numFmtId="166" fontId="52" fillId="0" borderId="0"/>
    <xf numFmtId="166" fontId="52" fillId="0" borderId="0"/>
    <xf numFmtId="166" fontId="52" fillId="0" borderId="0"/>
    <xf numFmtId="166" fontId="23" fillId="0" borderId="0"/>
    <xf numFmtId="166" fontId="17" fillId="0" borderId="0"/>
    <xf numFmtId="166" fontId="17" fillId="0" borderId="0"/>
    <xf numFmtId="166" fontId="17" fillId="0" borderId="0"/>
    <xf numFmtId="166" fontId="17" fillId="0" borderId="0"/>
    <xf numFmtId="166" fontId="17" fillId="0" borderId="0"/>
    <xf numFmtId="166" fontId="17" fillId="0" borderId="0"/>
    <xf numFmtId="166" fontId="17" fillId="0" borderId="0"/>
    <xf numFmtId="166" fontId="17" fillId="0" borderId="0"/>
    <xf numFmtId="166" fontId="52" fillId="0" borderId="0"/>
    <xf numFmtId="166" fontId="52" fillId="0" borderId="0"/>
    <xf numFmtId="166" fontId="52" fillId="0" borderId="0"/>
    <xf numFmtId="166" fontId="52" fillId="0" borderId="0"/>
    <xf numFmtId="166" fontId="52" fillId="0" borderId="0"/>
    <xf numFmtId="166" fontId="52" fillId="0" borderId="0"/>
    <xf numFmtId="166" fontId="52" fillId="0" borderId="0"/>
    <xf numFmtId="166" fontId="52" fillId="0" borderId="0"/>
    <xf numFmtId="166" fontId="52" fillId="0" borderId="0"/>
    <xf numFmtId="166" fontId="52" fillId="0" borderId="0"/>
    <xf numFmtId="166" fontId="52" fillId="0" borderId="0"/>
    <xf numFmtId="166" fontId="52" fillId="0" borderId="0"/>
    <xf numFmtId="166" fontId="52" fillId="0" borderId="0"/>
    <xf numFmtId="166" fontId="52" fillId="0" borderId="0"/>
    <xf numFmtId="166" fontId="52" fillId="0" borderId="0"/>
    <xf numFmtId="166" fontId="52" fillId="0" borderId="0"/>
    <xf numFmtId="166" fontId="52" fillId="0" borderId="0"/>
    <xf numFmtId="166" fontId="52" fillId="0" borderId="0"/>
    <xf numFmtId="166" fontId="52" fillId="0" borderId="0"/>
    <xf numFmtId="166" fontId="52" fillId="0" borderId="0"/>
    <xf numFmtId="166" fontId="52" fillId="0" borderId="0"/>
    <xf numFmtId="166" fontId="54" fillId="0" borderId="0"/>
    <xf numFmtId="166" fontId="52" fillId="0" borderId="0"/>
    <xf numFmtId="166" fontId="52" fillId="0" borderId="0"/>
    <xf numFmtId="166" fontId="52" fillId="0" borderId="0"/>
    <xf numFmtId="166" fontId="52" fillId="0" borderId="0"/>
    <xf numFmtId="166" fontId="52" fillId="0" borderId="0"/>
    <xf numFmtId="166" fontId="52" fillId="0" borderId="0"/>
    <xf numFmtId="166" fontId="52" fillId="0" borderId="0"/>
    <xf numFmtId="166" fontId="52" fillId="0" borderId="0"/>
    <xf numFmtId="166" fontId="52" fillId="0" borderId="0"/>
    <xf numFmtId="166" fontId="52" fillId="0" borderId="0"/>
    <xf numFmtId="166" fontId="52" fillId="0" borderId="0"/>
    <xf numFmtId="166" fontId="52" fillId="0" borderId="0"/>
    <xf numFmtId="166" fontId="52" fillId="0" borderId="0"/>
    <xf numFmtId="166" fontId="52" fillId="0" borderId="0"/>
    <xf numFmtId="166" fontId="52" fillId="0" borderId="0"/>
    <xf numFmtId="166" fontId="17" fillId="0" borderId="0"/>
    <xf numFmtId="166" fontId="17" fillId="0" borderId="0"/>
    <xf numFmtId="166" fontId="17" fillId="0" borderId="0"/>
    <xf numFmtId="166" fontId="51" fillId="0" borderId="0"/>
    <xf numFmtId="166" fontId="52" fillId="0" borderId="0"/>
    <xf numFmtId="166" fontId="52" fillId="0" borderId="0"/>
    <xf numFmtId="166" fontId="52" fillId="0" borderId="0"/>
    <xf numFmtId="166" fontId="52" fillId="0" borderId="0"/>
    <xf numFmtId="9" fontId="31" fillId="0" borderId="0" applyFont="0" applyFill="0" applyBorder="0" applyAlignment="0" applyProtection="0"/>
    <xf numFmtId="9" fontId="17" fillId="0" borderId="0" applyFont="0" applyFill="0" applyBorder="0" applyAlignment="0" applyProtection="0"/>
    <xf numFmtId="43" fontId="17" fillId="0" borderId="0" applyFont="0" applyFill="0" applyBorder="0" applyAlignment="0" applyProtection="0">
      <alignment vertical="center"/>
    </xf>
    <xf numFmtId="166" fontId="38" fillId="4" borderId="0" applyNumberFormat="0" applyBorder="0" applyAlignment="0" applyProtection="0"/>
    <xf numFmtId="166" fontId="34" fillId="3" borderId="0" applyNumberFormat="0" applyBorder="0" applyAlignment="0" applyProtection="0"/>
    <xf numFmtId="166" fontId="17" fillId="0" borderId="0"/>
    <xf numFmtId="166" fontId="20" fillId="0" borderId="0">
      <alignment vertical="center"/>
    </xf>
    <xf numFmtId="166" fontId="51" fillId="0" borderId="0"/>
    <xf numFmtId="166" fontId="51" fillId="0" borderId="0"/>
    <xf numFmtId="166" fontId="55" fillId="0" borderId="0">
      <alignment vertical="center"/>
    </xf>
    <xf numFmtId="166" fontId="55" fillId="0" borderId="0">
      <alignment vertical="center"/>
    </xf>
    <xf numFmtId="166" fontId="55" fillId="0" borderId="0">
      <alignment vertical="center"/>
    </xf>
    <xf numFmtId="166" fontId="17" fillId="0" borderId="0">
      <alignment vertical="center"/>
    </xf>
    <xf numFmtId="166" fontId="20" fillId="0" borderId="0">
      <alignment vertical="center"/>
    </xf>
    <xf numFmtId="166" fontId="33" fillId="16" borderId="0" applyNumberFormat="0" applyBorder="0" applyAlignment="0" applyProtection="0"/>
    <xf numFmtId="166" fontId="33" fillId="17" borderId="0" applyNumberFormat="0" applyBorder="0" applyAlignment="0" applyProtection="0"/>
    <xf numFmtId="166" fontId="33" fillId="18" borderId="0" applyNumberFormat="0" applyBorder="0" applyAlignment="0" applyProtection="0"/>
    <xf numFmtId="166" fontId="33" fillId="13" borderId="0" applyNumberFormat="0" applyBorder="0" applyAlignment="0" applyProtection="0"/>
    <xf numFmtId="166" fontId="33" fillId="14" borderId="0" applyNumberFormat="0" applyBorder="0" applyAlignment="0" applyProtection="0"/>
    <xf numFmtId="166" fontId="33" fillId="19" borderId="0" applyNumberFormat="0" applyBorder="0" applyAlignment="0" applyProtection="0"/>
    <xf numFmtId="166" fontId="48" fillId="0" borderId="0" applyNumberFormat="0" applyFill="0" applyBorder="0" applyAlignment="0" applyProtection="0"/>
    <xf numFmtId="166" fontId="39" fillId="0" borderId="3" applyNumberFormat="0" applyFill="0" applyAlignment="0" applyProtection="0"/>
    <xf numFmtId="166" fontId="40" fillId="0" borderId="4" applyNumberFormat="0" applyFill="0" applyAlignment="0" applyProtection="0"/>
    <xf numFmtId="166" fontId="41" fillId="0" borderId="5" applyNumberFormat="0" applyFill="0" applyAlignment="0" applyProtection="0"/>
    <xf numFmtId="166" fontId="41" fillId="0" borderId="0" applyNumberFormat="0" applyFill="0" applyBorder="0" applyAlignment="0" applyProtection="0"/>
    <xf numFmtId="166" fontId="36" fillId="20" borderId="2" applyNumberFormat="0" applyAlignment="0" applyProtection="0"/>
    <xf numFmtId="166" fontId="46" fillId="0" borderId="9" applyNumberFormat="0" applyFill="0" applyAlignment="0" applyProtection="0"/>
    <xf numFmtId="166" fontId="17" fillId="21" borderId="7" applyNumberFormat="0" applyFont="0" applyAlignment="0" applyProtection="0"/>
    <xf numFmtId="166" fontId="37" fillId="0" borderId="0" applyNumberFormat="0" applyFill="0" applyBorder="0" applyAlignment="0" applyProtection="0"/>
    <xf numFmtId="166" fontId="47" fillId="0" borderId="0" applyNumberFormat="0" applyFill="0" applyBorder="0" applyAlignment="0" applyProtection="0"/>
    <xf numFmtId="166" fontId="35" fillId="22" borderId="1" applyNumberFormat="0" applyAlignment="0" applyProtection="0"/>
    <xf numFmtId="166" fontId="42" fillId="7" borderId="1" applyNumberFormat="0" applyAlignment="0" applyProtection="0"/>
    <xf numFmtId="166" fontId="45" fillId="22" borderId="8" applyNumberFormat="0" applyAlignment="0" applyProtection="0"/>
    <xf numFmtId="166" fontId="44" fillId="23" borderId="0" applyNumberFormat="0" applyBorder="0" applyAlignment="0" applyProtection="0"/>
    <xf numFmtId="166" fontId="43" fillId="0" borderId="6" applyNumberFormat="0" applyFill="0" applyAlignment="0" applyProtection="0"/>
    <xf numFmtId="166" fontId="58" fillId="0" borderId="0">
      <alignment vertical="center"/>
    </xf>
    <xf numFmtId="166" fontId="51" fillId="0" borderId="0"/>
    <xf numFmtId="166" fontId="15" fillId="0" borderId="0">
      <alignment vertical="center"/>
    </xf>
    <xf numFmtId="166" fontId="14" fillId="0" borderId="0">
      <alignment vertical="center"/>
    </xf>
    <xf numFmtId="166" fontId="13" fillId="0" borderId="0">
      <alignment vertical="center"/>
    </xf>
    <xf numFmtId="166" fontId="12" fillId="0" borderId="0">
      <alignment vertical="center"/>
    </xf>
    <xf numFmtId="166" fontId="11" fillId="0" borderId="0">
      <alignment vertical="center"/>
    </xf>
    <xf numFmtId="166" fontId="10" fillId="0" borderId="0">
      <alignment vertical="center"/>
    </xf>
    <xf numFmtId="166" fontId="9" fillId="0" borderId="0">
      <alignment vertical="center"/>
    </xf>
    <xf numFmtId="166" fontId="8" fillId="0" borderId="0">
      <alignment vertical="center"/>
    </xf>
    <xf numFmtId="166" fontId="7" fillId="0" borderId="0">
      <alignment vertical="center"/>
    </xf>
    <xf numFmtId="166" fontId="6" fillId="0" borderId="0"/>
    <xf numFmtId="166" fontId="5" fillId="0" borderId="0">
      <alignment vertical="center"/>
    </xf>
    <xf numFmtId="166" fontId="4" fillId="0" borderId="0">
      <alignment vertical="center"/>
    </xf>
    <xf numFmtId="166" fontId="3" fillId="0" borderId="0"/>
    <xf numFmtId="166" fontId="51" fillId="0" borderId="0"/>
    <xf numFmtId="166" fontId="3" fillId="0" borderId="0"/>
    <xf numFmtId="43" fontId="51" fillId="0" borderId="0" applyFont="0" applyFill="0" applyBorder="0" applyAlignment="0" applyProtection="0"/>
    <xf numFmtId="43" fontId="3" fillId="0" borderId="0" applyFont="0" applyFill="0" applyBorder="0" applyAlignment="0" applyProtection="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xf numFmtId="166" fontId="3" fillId="0" borderId="0">
      <alignment vertical="center"/>
    </xf>
    <xf numFmtId="166" fontId="3" fillId="0" borderId="0">
      <alignment vertical="center"/>
    </xf>
    <xf numFmtId="166" fontId="3" fillId="0" borderId="0">
      <alignment vertical="center"/>
    </xf>
    <xf numFmtId="166" fontId="3" fillId="0" borderId="0">
      <alignment vertical="center"/>
    </xf>
    <xf numFmtId="166" fontId="3" fillId="0" borderId="0">
      <alignment vertical="center"/>
    </xf>
    <xf numFmtId="166" fontId="3" fillId="0" borderId="0">
      <alignment vertical="center"/>
    </xf>
    <xf numFmtId="166" fontId="3" fillId="0" borderId="0">
      <alignment vertical="center"/>
    </xf>
    <xf numFmtId="166" fontId="3" fillId="0" borderId="0">
      <alignment vertical="center"/>
    </xf>
    <xf numFmtId="166" fontId="3" fillId="0" borderId="0">
      <alignment vertical="center"/>
    </xf>
    <xf numFmtId="166" fontId="3" fillId="0" borderId="0">
      <alignment vertical="center"/>
    </xf>
    <xf numFmtId="166" fontId="3" fillId="0" borderId="0"/>
    <xf numFmtId="166" fontId="3" fillId="0" borderId="0">
      <alignment vertical="center"/>
    </xf>
    <xf numFmtId="166" fontId="3" fillId="0" borderId="0">
      <alignment vertical="center"/>
    </xf>
    <xf numFmtId="166" fontId="2" fillId="0" borderId="0"/>
    <xf numFmtId="166" fontId="51"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43" fontId="51" fillId="0" borderId="0" applyFont="0" applyFill="0" applyBorder="0" applyAlignment="0" applyProtection="0"/>
    <xf numFmtId="43" fontId="2" fillId="0" borderId="0" applyFont="0" applyFill="0" applyBorder="0" applyAlignment="0" applyProtection="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alignment vertical="center"/>
    </xf>
    <xf numFmtId="166" fontId="2" fillId="0" borderId="0">
      <alignment vertical="center"/>
    </xf>
    <xf numFmtId="166" fontId="2" fillId="0" borderId="0">
      <alignment vertical="center"/>
    </xf>
    <xf numFmtId="166" fontId="2" fillId="0" borderId="0">
      <alignment vertical="center"/>
    </xf>
    <xf numFmtId="166" fontId="2" fillId="0" borderId="0">
      <alignment vertical="center"/>
    </xf>
    <xf numFmtId="166" fontId="2" fillId="0" borderId="0">
      <alignment vertical="center"/>
    </xf>
    <xf numFmtId="166" fontId="2" fillId="0" borderId="0">
      <alignment vertical="center"/>
    </xf>
    <xf numFmtId="166" fontId="2" fillId="0" borderId="0">
      <alignment vertical="center"/>
    </xf>
    <xf numFmtId="166" fontId="2" fillId="0" borderId="0">
      <alignment vertical="center"/>
    </xf>
    <xf numFmtId="166" fontId="2" fillId="0" borderId="0">
      <alignment vertical="center"/>
    </xf>
    <xf numFmtId="166" fontId="2" fillId="0" borderId="0"/>
    <xf numFmtId="166" fontId="2" fillId="0" borderId="0">
      <alignment vertical="center"/>
    </xf>
    <xf numFmtId="166" fontId="2" fillId="0" borderId="0">
      <alignment vertical="center"/>
    </xf>
    <xf numFmtId="166" fontId="2" fillId="0" borderId="0"/>
    <xf numFmtId="166" fontId="2" fillId="0" borderId="0"/>
    <xf numFmtId="43" fontId="2" fillId="0" borderId="0" applyFont="0" applyFill="0" applyBorder="0" applyAlignment="0" applyProtection="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alignment vertical="center"/>
    </xf>
    <xf numFmtId="166" fontId="2" fillId="0" borderId="0">
      <alignment vertical="center"/>
    </xf>
    <xf numFmtId="166" fontId="2" fillId="0" borderId="0">
      <alignment vertical="center"/>
    </xf>
    <xf numFmtId="166" fontId="2" fillId="0" borderId="0">
      <alignment vertical="center"/>
    </xf>
    <xf numFmtId="166" fontId="2" fillId="0" borderId="0">
      <alignment vertical="center"/>
    </xf>
    <xf numFmtId="166" fontId="2" fillId="0" borderId="0">
      <alignment vertical="center"/>
    </xf>
    <xf numFmtId="166" fontId="2" fillId="0" borderId="0">
      <alignment vertical="center"/>
    </xf>
    <xf numFmtId="166" fontId="2" fillId="0" borderId="0">
      <alignment vertical="center"/>
    </xf>
    <xf numFmtId="166" fontId="2" fillId="0" borderId="0">
      <alignment vertical="center"/>
    </xf>
    <xf numFmtId="166" fontId="2" fillId="0" borderId="0">
      <alignment vertical="center"/>
    </xf>
    <xf numFmtId="166" fontId="2" fillId="0" borderId="0"/>
    <xf numFmtId="166" fontId="2" fillId="0" borderId="0">
      <alignment vertical="center"/>
    </xf>
    <xf numFmtId="166" fontId="2" fillId="0" borderId="0">
      <alignment vertical="center"/>
    </xf>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alignment vertical="center"/>
    </xf>
    <xf numFmtId="166" fontId="2" fillId="0" borderId="0">
      <alignment vertical="center"/>
    </xf>
    <xf numFmtId="166" fontId="2" fillId="0" borderId="0"/>
    <xf numFmtId="166" fontId="2" fillId="0" borderId="0">
      <alignment vertical="center"/>
    </xf>
    <xf numFmtId="166" fontId="2" fillId="0" borderId="0">
      <alignment vertical="center"/>
    </xf>
    <xf numFmtId="166" fontId="2" fillId="0" borderId="0">
      <alignment vertical="center"/>
    </xf>
    <xf numFmtId="166" fontId="2" fillId="0" borderId="0">
      <alignment vertical="center"/>
    </xf>
    <xf numFmtId="166" fontId="2" fillId="0" borderId="0">
      <alignment vertical="center"/>
    </xf>
    <xf numFmtId="166" fontId="2" fillId="0" borderId="0">
      <alignment vertical="center"/>
    </xf>
    <xf numFmtId="166" fontId="2" fillId="0" borderId="0">
      <alignment vertical="center"/>
    </xf>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alignment vertical="center"/>
    </xf>
    <xf numFmtId="166" fontId="2" fillId="0" borderId="0">
      <alignment vertical="center"/>
    </xf>
    <xf numFmtId="166" fontId="2" fillId="0" borderId="0">
      <alignment vertical="center"/>
    </xf>
    <xf numFmtId="166" fontId="2" fillId="0" borderId="0">
      <alignment vertical="center"/>
    </xf>
    <xf numFmtId="166" fontId="2" fillId="0" borderId="0">
      <alignment vertical="center"/>
    </xf>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3"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alignment vertical="center"/>
    </xf>
    <xf numFmtId="166" fontId="2" fillId="0" borderId="0">
      <alignment vertical="center"/>
    </xf>
    <xf numFmtId="166" fontId="2" fillId="0" borderId="0">
      <alignment vertical="center"/>
    </xf>
    <xf numFmtId="166" fontId="2" fillId="0" borderId="0"/>
    <xf numFmtId="166" fontId="2" fillId="0" borderId="0">
      <alignment vertical="center"/>
    </xf>
    <xf numFmtId="166" fontId="2" fillId="0" borderId="0">
      <alignment vertical="center"/>
    </xf>
    <xf numFmtId="166" fontId="2" fillId="0" borderId="0">
      <alignment vertical="center"/>
    </xf>
    <xf numFmtId="166" fontId="2" fillId="0" borderId="0">
      <alignment vertical="center"/>
    </xf>
    <xf numFmtId="166" fontId="2" fillId="0" borderId="0">
      <alignment vertical="center"/>
    </xf>
    <xf numFmtId="166" fontId="2" fillId="0" borderId="0">
      <alignment vertical="center"/>
    </xf>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alignment vertical="center"/>
    </xf>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43" fontId="16" fillId="0" borderId="0" applyFont="0" applyFill="0" applyBorder="0" applyAlignment="0" applyProtection="0"/>
    <xf numFmtId="43" fontId="16" fillId="0" borderId="0" applyFont="0" applyFill="0" applyBorder="0" applyAlignment="0" applyProtection="0"/>
    <xf numFmtId="166" fontId="45" fillId="22" borderId="23" applyNumberFormat="0" applyAlignment="0" applyProtection="0"/>
    <xf numFmtId="166" fontId="42" fillId="7" borderId="21" applyNumberFormat="0" applyAlignment="0" applyProtection="0"/>
    <xf numFmtId="166" fontId="46" fillId="0" borderId="20" applyNumberFormat="0" applyFill="0" applyAlignment="0" applyProtection="0"/>
    <xf numFmtId="166" fontId="17" fillId="21" borderId="18" applyNumberFormat="0" applyFont="0" applyAlignment="0" applyProtection="0"/>
    <xf numFmtId="166" fontId="35" fillId="22" borderId="17" applyNumberFormat="0" applyAlignment="0" applyProtection="0"/>
    <xf numFmtId="166" fontId="42" fillId="7" borderId="17" applyNumberFormat="0" applyAlignment="0" applyProtection="0"/>
    <xf numFmtId="166" fontId="45" fillId="22" borderId="19" applyNumberFormat="0" applyAlignment="0" applyProtection="0"/>
    <xf numFmtId="166" fontId="35" fillId="22" borderId="21" applyNumberFormat="0" applyAlignment="0" applyProtection="0"/>
    <xf numFmtId="166" fontId="17" fillId="21" borderId="22" applyNumberFormat="0" applyFont="0" applyAlignment="0" applyProtection="0"/>
    <xf numFmtId="166" fontId="46" fillId="0" borderId="24" applyNumberFormat="0" applyFill="0" applyAlignment="0" applyProtection="0"/>
    <xf numFmtId="166" fontId="74" fillId="0" borderId="0"/>
    <xf numFmtId="166" fontId="31" fillId="2" borderId="0" applyNumberFormat="0" applyBorder="0" applyAlignment="0" applyProtection="0"/>
    <xf numFmtId="166" fontId="31" fillId="3" borderId="0" applyNumberFormat="0" applyBorder="0" applyAlignment="0" applyProtection="0"/>
    <xf numFmtId="166" fontId="31" fillId="4" borderId="0" applyNumberFormat="0" applyBorder="0" applyAlignment="0" applyProtection="0"/>
    <xf numFmtId="166" fontId="31" fillId="5" borderId="0" applyNumberFormat="0" applyBorder="0" applyAlignment="0" applyProtection="0"/>
    <xf numFmtId="166" fontId="31" fillId="6" borderId="0" applyNumberFormat="0" applyBorder="0" applyAlignment="0" applyProtection="0"/>
    <xf numFmtId="166" fontId="31" fillId="7" borderId="0" applyNumberFormat="0" applyBorder="0" applyAlignment="0" applyProtection="0"/>
    <xf numFmtId="166" fontId="31" fillId="8" borderId="0" applyNumberFormat="0" applyBorder="0" applyAlignment="0" applyProtection="0"/>
    <xf numFmtId="166" fontId="31" fillId="9" borderId="0" applyNumberFormat="0" applyBorder="0" applyAlignment="0" applyProtection="0"/>
    <xf numFmtId="166" fontId="31" fillId="10" borderId="0" applyNumberFormat="0" applyBorder="0" applyAlignment="0" applyProtection="0"/>
    <xf numFmtId="166" fontId="31" fillId="5" borderId="0" applyNumberFormat="0" applyBorder="0" applyAlignment="0" applyProtection="0"/>
    <xf numFmtId="166" fontId="31" fillId="8" borderId="0" applyNumberFormat="0" applyBorder="0" applyAlignment="0" applyProtection="0"/>
    <xf numFmtId="166" fontId="31" fillId="11" borderId="0" applyNumberFormat="0" applyBorder="0" applyAlignment="0" applyProtection="0"/>
    <xf numFmtId="166" fontId="76" fillId="12" borderId="0" applyNumberFormat="0" applyBorder="0" applyAlignment="0" applyProtection="0"/>
    <xf numFmtId="166" fontId="76" fillId="9" borderId="0" applyNumberFormat="0" applyBorder="0" applyAlignment="0" applyProtection="0"/>
    <xf numFmtId="166" fontId="76" fillId="10" borderId="0" applyNumberFormat="0" applyBorder="0" applyAlignment="0" applyProtection="0"/>
    <xf numFmtId="166" fontId="76" fillId="13" borderId="0" applyNumberFormat="0" applyBorder="0" applyAlignment="0" applyProtection="0"/>
    <xf numFmtId="166" fontId="76" fillId="14" borderId="0" applyNumberFormat="0" applyBorder="0" applyAlignment="0" applyProtection="0"/>
    <xf numFmtId="166" fontId="76" fillId="15" borderId="0" applyNumberFormat="0" applyBorder="0" applyAlignment="0" applyProtection="0"/>
    <xf numFmtId="166" fontId="76" fillId="16" borderId="0" applyNumberFormat="0" applyBorder="0" applyAlignment="0" applyProtection="0"/>
    <xf numFmtId="166" fontId="76" fillId="17" borderId="0" applyNumberFormat="0" applyBorder="0" applyAlignment="0" applyProtection="0"/>
    <xf numFmtId="166" fontId="76" fillId="18" borderId="0" applyNumberFormat="0" applyBorder="0" applyAlignment="0" applyProtection="0"/>
    <xf numFmtId="166" fontId="76" fillId="13" borderId="0" applyNumberFormat="0" applyBorder="0" applyAlignment="0" applyProtection="0"/>
    <xf numFmtId="166" fontId="76" fillId="14" borderId="0" applyNumberFormat="0" applyBorder="0" applyAlignment="0" applyProtection="0"/>
    <xf numFmtId="166" fontId="76" fillId="19" borderId="0" applyNumberFormat="0" applyBorder="0" applyAlignment="0" applyProtection="0"/>
    <xf numFmtId="166" fontId="84" fillId="3" borderId="0" applyNumberFormat="0" applyBorder="0" applyAlignment="0" applyProtection="0"/>
    <xf numFmtId="166" fontId="78" fillId="22" borderId="21" applyNumberFormat="0" applyAlignment="0" applyProtection="0"/>
    <xf numFmtId="43" fontId="74" fillId="0" borderId="0" applyFont="0" applyFill="0" applyBorder="0" applyAlignment="0" applyProtection="0"/>
    <xf numFmtId="43" fontId="31" fillId="0" borderId="0" applyFont="0" applyFill="0" applyBorder="0" applyAlignment="0" applyProtection="0"/>
    <xf numFmtId="43" fontId="17" fillId="0" borderId="0" applyFont="0" applyFill="0" applyBorder="0" applyAlignment="0" applyProtection="0"/>
    <xf numFmtId="43" fontId="31" fillId="0" borderId="0" applyFont="0" applyFill="0" applyBorder="0" applyAlignment="0" applyProtection="0"/>
    <xf numFmtId="43" fontId="19" fillId="0" borderId="0" applyFont="0" applyFill="0" applyBorder="0" applyAlignment="0" applyProtection="0"/>
    <xf numFmtId="43" fontId="17" fillId="0" borderId="0" applyFont="0" applyFill="0" applyBorder="0" applyAlignment="0" applyProtection="0"/>
    <xf numFmtId="43" fontId="31" fillId="0" borderId="0" applyFont="0" applyFill="0" applyBorder="0" applyAlignment="0" applyProtection="0"/>
    <xf numFmtId="43" fontId="2" fillId="0" borderId="0" applyFont="0" applyFill="0" applyBorder="0" applyAlignment="0" applyProtection="0"/>
    <xf numFmtId="43" fontId="17" fillId="0" borderId="0" applyFont="0" applyFill="0" applyBorder="0" applyAlignment="0" applyProtection="0"/>
    <xf numFmtId="44" fontId="74" fillId="0" borderId="0" applyFont="0" applyFill="0" applyBorder="0" applyAlignment="0" applyProtection="0"/>
    <xf numFmtId="44" fontId="17" fillId="0" borderId="0" applyFont="0" applyFill="0" applyBorder="0" applyAlignment="0" applyProtection="0"/>
    <xf numFmtId="166" fontId="86" fillId="20" borderId="2" applyNumberFormat="0" applyAlignment="0" applyProtection="0"/>
    <xf numFmtId="166" fontId="87" fillId="0" borderId="0" applyNumberFormat="0" applyFill="0" applyBorder="0" applyAlignment="0" applyProtection="0"/>
    <xf numFmtId="166" fontId="83" fillId="4" borderId="0" applyNumberFormat="0" applyBorder="0" applyAlignment="0" applyProtection="0"/>
    <xf numFmtId="166" fontId="88" fillId="0" borderId="3" applyNumberFormat="0" applyFill="0" applyAlignment="0" applyProtection="0"/>
    <xf numFmtId="166" fontId="85" fillId="0" borderId="4" applyNumberFormat="0" applyFill="0" applyAlignment="0" applyProtection="0"/>
    <xf numFmtId="166" fontId="77" fillId="0" borderId="5" applyNumberFormat="0" applyFill="0" applyAlignment="0" applyProtection="0"/>
    <xf numFmtId="166" fontId="77" fillId="0" borderId="0" applyNumberFormat="0" applyFill="0" applyBorder="0" applyAlignment="0" applyProtection="0"/>
    <xf numFmtId="166" fontId="79" fillId="7" borderId="21" applyNumberFormat="0" applyAlignment="0" applyProtection="0"/>
    <xf numFmtId="166" fontId="89" fillId="0" borderId="6" applyNumberFormat="0" applyFill="0" applyAlignment="0" applyProtection="0"/>
    <xf numFmtId="166" fontId="90" fillId="23" borderId="0" applyNumberFormat="0" applyBorder="0" applyAlignment="0" applyProtection="0"/>
    <xf numFmtId="166" fontId="19" fillId="0" borderId="0"/>
    <xf numFmtId="166" fontId="17" fillId="21" borderId="22" applyNumberFormat="0" applyFont="0" applyAlignment="0" applyProtection="0"/>
    <xf numFmtId="166" fontId="82" fillId="22" borderId="23" applyNumberFormat="0" applyAlignment="0" applyProtection="0"/>
    <xf numFmtId="9" fontId="74" fillId="0" borderId="0" applyFont="0" applyFill="0" applyBorder="0" applyAlignment="0" applyProtection="0"/>
    <xf numFmtId="166" fontId="80" fillId="0" borderId="0" applyNumberFormat="0" applyFill="0" applyBorder="0" applyAlignment="0" applyProtection="0"/>
    <xf numFmtId="166" fontId="91" fillId="0" borderId="24" applyNumberFormat="0" applyFill="0" applyAlignment="0" applyProtection="0"/>
    <xf numFmtId="166" fontId="81" fillId="0" borderId="0" applyNumberFormat="0" applyFill="0" applyBorder="0" applyAlignment="0" applyProtection="0"/>
    <xf numFmtId="166" fontId="75" fillId="0" borderId="0" applyNumberFormat="0" applyFill="0" applyBorder="0" applyAlignment="0" applyProtection="0"/>
    <xf numFmtId="166" fontId="74" fillId="0" borderId="0"/>
    <xf numFmtId="166" fontId="1" fillId="0" borderId="0"/>
    <xf numFmtId="166" fontId="51" fillId="0" borderId="0"/>
    <xf numFmtId="166" fontId="1" fillId="0" borderId="0"/>
    <xf numFmtId="43" fontId="51" fillId="0" borderId="0" applyFont="0" applyFill="0" applyBorder="0" applyAlignment="0" applyProtection="0"/>
    <xf numFmtId="166" fontId="46" fillId="0" borderId="24" applyNumberFormat="0" applyFill="0" applyAlignment="0" applyProtection="0"/>
    <xf numFmtId="166" fontId="17" fillId="21" borderId="22" applyNumberFormat="0" applyFont="0" applyAlignment="0" applyProtection="0"/>
    <xf numFmtId="166" fontId="35" fillId="22" borderId="21" applyNumberFormat="0" applyAlignment="0" applyProtection="0"/>
    <xf numFmtId="166" fontId="42" fillId="7" borderId="21" applyNumberFormat="0" applyAlignment="0" applyProtection="0"/>
    <xf numFmtId="166" fontId="45" fillId="22" borderId="23" applyNumberFormat="0" applyAlignment="0" applyProtection="0"/>
    <xf numFmtId="9" fontId="51" fillId="0" borderId="0" applyFont="0" applyFill="0" applyBorder="0" applyAlignment="0" applyProtection="0"/>
    <xf numFmtId="166" fontId="17" fillId="0" borderId="0"/>
    <xf numFmtId="43" fontId="17" fillId="0" borderId="0" applyFont="0" applyFill="0" applyBorder="0" applyAlignment="0" applyProtection="0"/>
    <xf numFmtId="44" fontId="17" fillId="0" borderId="0" applyFont="0" applyFill="0" applyBorder="0" applyAlignment="0" applyProtection="0"/>
    <xf numFmtId="9" fontId="17" fillId="0" borderId="0" applyFont="0" applyFill="0" applyBorder="0" applyAlignment="0" applyProtection="0"/>
    <xf numFmtId="166" fontId="17" fillId="0" borderId="0"/>
    <xf numFmtId="43" fontId="51" fillId="0" borderId="0" applyFont="0" applyFill="0" applyBorder="0" applyAlignment="0" applyProtection="0"/>
    <xf numFmtId="166" fontId="51" fillId="0" borderId="0"/>
    <xf numFmtId="166" fontId="51" fillId="0" borderId="0"/>
    <xf numFmtId="166" fontId="51" fillId="0" borderId="0"/>
    <xf numFmtId="166" fontId="93" fillId="0" borderId="0"/>
    <xf numFmtId="166" fontId="18" fillId="0" borderId="0" applyNumberFormat="0" applyFont="0" applyFill="0" applyBorder="0" applyAlignment="0"/>
    <xf numFmtId="166" fontId="31" fillId="2" borderId="0" applyNumberFormat="0" applyBorder="0" applyAlignment="0" applyProtection="0"/>
    <xf numFmtId="166" fontId="31" fillId="3" borderId="0" applyNumberFormat="0" applyBorder="0" applyAlignment="0" applyProtection="0"/>
    <xf numFmtId="166" fontId="31" fillId="4" borderId="0" applyNumberFormat="0" applyBorder="0" applyAlignment="0" applyProtection="0"/>
    <xf numFmtId="166" fontId="31" fillId="5" borderId="0" applyNumberFormat="0" applyBorder="0" applyAlignment="0" applyProtection="0"/>
    <xf numFmtId="166" fontId="31" fillId="6" borderId="0" applyNumberFormat="0" applyBorder="0" applyAlignment="0" applyProtection="0"/>
    <xf numFmtId="166" fontId="31" fillId="7" borderId="0" applyNumberFormat="0" applyBorder="0" applyAlignment="0" applyProtection="0"/>
    <xf numFmtId="166" fontId="32" fillId="2" borderId="0" applyNumberFormat="0" applyBorder="0" applyAlignment="0" applyProtection="0"/>
    <xf numFmtId="166" fontId="32" fillId="3" borderId="0" applyNumberFormat="0" applyBorder="0" applyAlignment="0" applyProtection="0"/>
    <xf numFmtId="166" fontId="32" fillId="4" borderId="0" applyNumberFormat="0" applyBorder="0" applyAlignment="0" applyProtection="0"/>
    <xf numFmtId="166" fontId="32" fillId="5" borderId="0" applyNumberFormat="0" applyBorder="0" applyAlignment="0" applyProtection="0"/>
    <xf numFmtId="166" fontId="32" fillId="6" borderId="0" applyNumberFormat="0" applyBorder="0" applyAlignment="0" applyProtection="0"/>
    <xf numFmtId="166" fontId="32" fillId="7" borderId="0" applyNumberFormat="0" applyBorder="0" applyAlignment="0" applyProtection="0"/>
    <xf numFmtId="166" fontId="31" fillId="8" borderId="0" applyNumberFormat="0" applyBorder="0" applyAlignment="0" applyProtection="0"/>
    <xf numFmtId="166" fontId="31" fillId="9" borderId="0" applyNumberFormat="0" applyBorder="0" applyAlignment="0" applyProtection="0"/>
    <xf numFmtId="166" fontId="31" fillId="10" borderId="0" applyNumberFormat="0" applyBorder="0" applyAlignment="0" applyProtection="0"/>
    <xf numFmtId="166" fontId="31" fillId="5" borderId="0" applyNumberFormat="0" applyBorder="0" applyAlignment="0" applyProtection="0"/>
    <xf numFmtId="166" fontId="31" fillId="8" borderId="0" applyNumberFormat="0" applyBorder="0" applyAlignment="0" applyProtection="0"/>
    <xf numFmtId="166" fontId="31" fillId="11" borderId="0" applyNumberFormat="0" applyBorder="0" applyAlignment="0" applyProtection="0"/>
    <xf numFmtId="166" fontId="32" fillId="8" borderId="0" applyNumberFormat="0" applyBorder="0" applyAlignment="0" applyProtection="0"/>
    <xf numFmtId="166" fontId="32" fillId="9" borderId="0" applyNumberFormat="0" applyBorder="0" applyAlignment="0" applyProtection="0"/>
    <xf numFmtId="166" fontId="32" fillId="10" borderId="0" applyNumberFormat="0" applyBorder="0" applyAlignment="0" applyProtection="0"/>
    <xf numFmtId="166" fontId="32" fillId="5" borderId="0" applyNumberFormat="0" applyBorder="0" applyAlignment="0" applyProtection="0"/>
    <xf numFmtId="166" fontId="32" fillId="8" borderId="0" applyNumberFormat="0" applyBorder="0" applyAlignment="0" applyProtection="0"/>
    <xf numFmtId="166" fontId="32" fillId="11" borderId="0" applyNumberFormat="0" applyBorder="0" applyAlignment="0" applyProtection="0"/>
    <xf numFmtId="166" fontId="76" fillId="12" borderId="0" applyNumberFormat="0" applyBorder="0" applyAlignment="0" applyProtection="0"/>
    <xf numFmtId="166" fontId="76" fillId="9" borderId="0" applyNumberFormat="0" applyBorder="0" applyAlignment="0" applyProtection="0"/>
    <xf numFmtId="166" fontId="76" fillId="10" borderId="0" applyNumberFormat="0" applyBorder="0" applyAlignment="0" applyProtection="0"/>
    <xf numFmtId="166" fontId="76" fillId="13" borderId="0" applyNumberFormat="0" applyBorder="0" applyAlignment="0" applyProtection="0"/>
    <xf numFmtId="166" fontId="76" fillId="14" borderId="0" applyNumberFormat="0" applyBorder="0" applyAlignment="0" applyProtection="0"/>
    <xf numFmtId="166" fontId="76" fillId="15" borderId="0" applyNumberFormat="0" applyBorder="0" applyAlignment="0" applyProtection="0"/>
    <xf numFmtId="166" fontId="33" fillId="12" borderId="0" applyNumberFormat="0" applyBorder="0" applyAlignment="0" applyProtection="0"/>
    <xf numFmtId="166" fontId="33" fillId="9" borderId="0" applyNumberFormat="0" applyBorder="0" applyAlignment="0" applyProtection="0"/>
    <xf numFmtId="166" fontId="33" fillId="10" borderId="0" applyNumberFormat="0" applyBorder="0" applyAlignment="0" applyProtection="0"/>
    <xf numFmtId="166" fontId="33" fillId="13" borderId="0" applyNumberFormat="0" applyBorder="0" applyAlignment="0" applyProtection="0"/>
    <xf numFmtId="166" fontId="33" fillId="14" borderId="0" applyNumberFormat="0" applyBorder="0" applyAlignment="0" applyProtection="0"/>
    <xf numFmtId="166" fontId="33" fillId="15" borderId="0" applyNumberFormat="0" applyBorder="0" applyAlignment="0" applyProtection="0"/>
    <xf numFmtId="166" fontId="76" fillId="16" borderId="0" applyNumberFormat="0" applyBorder="0" applyAlignment="0" applyProtection="0"/>
    <xf numFmtId="166" fontId="76" fillId="17" borderId="0" applyNumberFormat="0" applyBorder="0" applyAlignment="0" applyProtection="0"/>
    <xf numFmtId="166" fontId="76" fillId="18" borderId="0" applyNumberFormat="0" applyBorder="0" applyAlignment="0" applyProtection="0"/>
    <xf numFmtId="166" fontId="76" fillId="13" borderId="0" applyNumberFormat="0" applyBorder="0" applyAlignment="0" applyProtection="0"/>
    <xf numFmtId="166" fontId="76" fillId="14" borderId="0" applyNumberFormat="0" applyBorder="0" applyAlignment="0" applyProtection="0"/>
    <xf numFmtId="166" fontId="76" fillId="19" borderId="0" applyNumberFormat="0" applyBorder="0" applyAlignment="0" applyProtection="0"/>
    <xf numFmtId="166" fontId="84" fillId="3" borderId="0" applyNumberFormat="0" applyBorder="0" applyAlignment="0" applyProtection="0"/>
    <xf numFmtId="166" fontId="78" fillId="22" borderId="21" applyNumberFormat="0" applyAlignment="0" applyProtection="0"/>
    <xf numFmtId="166" fontId="86" fillId="20" borderId="2" applyNumberFormat="0" applyAlignment="0" applyProtection="0"/>
    <xf numFmtId="43" fontId="93" fillId="0" borderId="0" applyFont="0" applyFill="0" applyBorder="0" applyAlignment="0" applyProtection="0"/>
    <xf numFmtId="43" fontId="31" fillId="0" borderId="0" applyFont="0" applyFill="0" applyBorder="0" applyAlignment="0" applyProtection="0"/>
    <xf numFmtId="43" fontId="17" fillId="0" borderId="0" applyFont="0" applyFill="0" applyBorder="0" applyAlignment="0" applyProtection="0"/>
    <xf numFmtId="43" fontId="31" fillId="0" borderId="0" applyFont="0" applyFill="0" applyBorder="0" applyAlignment="0" applyProtection="0"/>
    <xf numFmtId="43" fontId="19" fillId="0" borderId="0" applyFont="0" applyFill="0" applyBorder="0" applyAlignment="0" applyProtection="0"/>
    <xf numFmtId="166" fontId="2" fillId="0" borderId="0"/>
    <xf numFmtId="43" fontId="31" fillId="0" borderId="0" applyFont="0" applyFill="0" applyBorder="0" applyAlignment="0" applyProtection="0"/>
    <xf numFmtId="43" fontId="2" fillId="0" borderId="0" applyFont="0" applyFill="0" applyBorder="0" applyAlignment="0" applyProtection="0"/>
    <xf numFmtId="43" fontId="17" fillId="0" borderId="0" applyFont="0" applyFill="0" applyBorder="0" applyAlignment="0" applyProtection="0"/>
    <xf numFmtId="166" fontId="2" fillId="0" borderId="0"/>
    <xf numFmtId="166" fontId="93" fillId="0" borderId="0"/>
    <xf numFmtId="44" fontId="93" fillId="0" borderId="0" applyFont="0" applyFill="0" applyBorder="0" applyAlignment="0" applyProtection="0"/>
    <xf numFmtId="44" fontId="17" fillId="0" borderId="0" applyFont="0" applyFill="0" applyBorder="0" applyAlignment="0" applyProtection="0"/>
    <xf numFmtId="166" fontId="87" fillId="0" borderId="0" applyNumberFormat="0" applyFill="0" applyBorder="0" applyAlignment="0" applyProtection="0"/>
    <xf numFmtId="166" fontId="83" fillId="4" borderId="0" applyNumberFormat="0" applyBorder="0" applyAlignment="0" applyProtection="0"/>
    <xf numFmtId="166" fontId="88" fillId="0" borderId="3" applyNumberFormat="0" applyFill="0" applyAlignment="0" applyProtection="0"/>
    <xf numFmtId="166" fontId="85" fillId="0" borderId="4" applyNumberFormat="0" applyFill="0" applyAlignment="0" applyProtection="0"/>
    <xf numFmtId="166" fontId="77" fillId="0" borderId="5" applyNumberFormat="0" applyFill="0" applyAlignment="0" applyProtection="0"/>
    <xf numFmtId="166" fontId="77" fillId="0" borderId="0" applyNumberFormat="0" applyFill="0" applyBorder="0" applyAlignment="0" applyProtection="0"/>
    <xf numFmtId="166" fontId="79" fillId="7" borderId="21" applyNumberFormat="0" applyAlignment="0" applyProtection="0"/>
    <xf numFmtId="166" fontId="89" fillId="0" borderId="6" applyNumberFormat="0" applyFill="0" applyAlignment="0" applyProtection="0"/>
    <xf numFmtId="166" fontId="90" fillId="23" borderId="0" applyNumberFormat="0" applyBorder="0" applyAlignment="0" applyProtection="0"/>
    <xf numFmtId="166" fontId="51" fillId="0" borderId="0"/>
    <xf numFmtId="166" fontId="2" fillId="0" borderId="0"/>
    <xf numFmtId="166" fontId="2" fillId="0" borderId="0"/>
    <xf numFmtId="166" fontId="2" fillId="0" borderId="0"/>
    <xf numFmtId="166" fontId="2" fillId="0" borderId="0"/>
    <xf numFmtId="166" fontId="51"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17" fillId="0" borderId="0"/>
    <xf numFmtId="166" fontId="17" fillId="0" borderId="0"/>
    <xf numFmtId="166" fontId="2" fillId="0" borderId="0"/>
    <xf numFmtId="166" fontId="17" fillId="0" borderId="0"/>
    <xf numFmtId="166" fontId="17" fillId="0" borderId="0">
      <alignment vertical="center"/>
    </xf>
    <xf numFmtId="166" fontId="17"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19" fillId="0" borderId="0"/>
    <xf numFmtId="166" fontId="17" fillId="0" borderId="0"/>
    <xf numFmtId="166" fontId="17" fillId="0" borderId="0"/>
    <xf numFmtId="166" fontId="17" fillId="0" borderId="0"/>
    <xf numFmtId="166" fontId="17" fillId="0" borderId="0"/>
    <xf numFmtId="166" fontId="17" fillId="0" borderId="0"/>
    <xf numFmtId="166" fontId="17" fillId="0" borderId="0"/>
    <xf numFmtId="166" fontId="17" fillId="0" borderId="0"/>
    <xf numFmtId="166" fontId="17"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17" fillId="0" borderId="0"/>
    <xf numFmtId="166" fontId="17" fillId="0" borderId="0"/>
    <xf numFmtId="166" fontId="17" fillId="0" borderId="0"/>
    <xf numFmtId="166" fontId="51" fillId="0" borderId="0"/>
    <xf numFmtId="166" fontId="2" fillId="0" borderId="0"/>
    <xf numFmtId="166" fontId="2" fillId="0" borderId="0"/>
    <xf numFmtId="166" fontId="2" fillId="0" borderId="0"/>
    <xf numFmtId="166" fontId="2" fillId="0" borderId="0"/>
    <xf numFmtId="166" fontId="17" fillId="21" borderId="22" applyNumberFormat="0" applyFont="0" applyAlignment="0" applyProtection="0"/>
    <xf numFmtId="166" fontId="82" fillId="22" borderId="23" applyNumberFormat="0" applyAlignment="0" applyProtection="0"/>
    <xf numFmtId="9" fontId="93" fillId="0" borderId="0" applyFont="0" applyFill="0" applyBorder="0" applyAlignment="0" applyProtection="0"/>
    <xf numFmtId="166" fontId="80" fillId="0" borderId="0" applyNumberFormat="0" applyFill="0" applyBorder="0" applyAlignment="0" applyProtection="0"/>
    <xf numFmtId="166" fontId="91" fillId="0" borderId="24" applyNumberFormat="0" applyFill="0" applyAlignment="0" applyProtection="0"/>
    <xf numFmtId="166" fontId="81" fillId="0" borderId="0" applyNumberFormat="0" applyFill="0" applyBorder="0" applyAlignment="0" applyProtection="0"/>
    <xf numFmtId="166" fontId="38" fillId="4" borderId="0" applyNumberFormat="0" applyBorder="0" applyAlignment="0" applyProtection="0"/>
    <xf numFmtId="166" fontId="34" fillId="3" borderId="0" applyNumberFormat="0" applyBorder="0" applyAlignment="0" applyProtection="0"/>
    <xf numFmtId="166" fontId="20" fillId="0" borderId="0">
      <alignment vertical="center"/>
    </xf>
    <xf numFmtId="166" fontId="33" fillId="16" borderId="0" applyNumberFormat="0" applyBorder="0" applyAlignment="0" applyProtection="0"/>
    <xf numFmtId="166" fontId="33" fillId="17" borderId="0" applyNumberFormat="0" applyBorder="0" applyAlignment="0" applyProtection="0"/>
    <xf numFmtId="166" fontId="33" fillId="18" borderId="0" applyNumberFormat="0" applyBorder="0" applyAlignment="0" applyProtection="0"/>
    <xf numFmtId="166" fontId="33" fillId="13" borderId="0" applyNumberFormat="0" applyBorder="0" applyAlignment="0" applyProtection="0"/>
    <xf numFmtId="166" fontId="33" fillId="14" borderId="0" applyNumberFormat="0" applyBorder="0" applyAlignment="0" applyProtection="0"/>
    <xf numFmtId="166" fontId="33" fillId="19" borderId="0" applyNumberFormat="0" applyBorder="0" applyAlignment="0" applyProtection="0"/>
    <xf numFmtId="166" fontId="75" fillId="0" borderId="0" applyNumberFormat="0" applyFill="0" applyBorder="0" applyAlignment="0" applyProtection="0"/>
    <xf numFmtId="166" fontId="39" fillId="0" borderId="3" applyNumberFormat="0" applyFill="0" applyAlignment="0" applyProtection="0"/>
    <xf numFmtId="166" fontId="40" fillId="0" borderId="4" applyNumberFormat="0" applyFill="0" applyAlignment="0" applyProtection="0"/>
    <xf numFmtId="166" fontId="41" fillId="0" borderId="5" applyNumberFormat="0" applyFill="0" applyAlignment="0" applyProtection="0"/>
    <xf numFmtId="166" fontId="41" fillId="0" borderId="0" applyNumberFormat="0" applyFill="0" applyBorder="0" applyAlignment="0" applyProtection="0"/>
    <xf numFmtId="166" fontId="36" fillId="20" borderId="2" applyNumberFormat="0" applyAlignment="0" applyProtection="0"/>
    <xf numFmtId="166" fontId="46" fillId="0" borderId="24" applyNumberFormat="0" applyFill="0" applyAlignment="0" applyProtection="0"/>
    <xf numFmtId="166" fontId="17" fillId="21" borderId="22" applyNumberFormat="0" applyFont="0" applyAlignment="0" applyProtection="0"/>
    <xf numFmtId="166" fontId="37" fillId="0" borderId="0" applyNumberFormat="0" applyFill="0" applyBorder="0" applyAlignment="0" applyProtection="0"/>
    <xf numFmtId="166" fontId="47" fillId="0" borderId="0" applyNumberFormat="0" applyFill="0" applyBorder="0" applyAlignment="0" applyProtection="0"/>
    <xf numFmtId="166" fontId="35" fillId="22" borderId="21" applyNumberFormat="0" applyAlignment="0" applyProtection="0"/>
    <xf numFmtId="166" fontId="42" fillId="7" borderId="21" applyNumberFormat="0" applyAlignment="0" applyProtection="0"/>
    <xf numFmtId="166" fontId="45" fillId="22" borderId="23" applyNumberFormat="0" applyAlignment="0" applyProtection="0"/>
    <xf numFmtId="166" fontId="44" fillId="23" borderId="0" applyNumberFormat="0" applyBorder="0" applyAlignment="0" applyProtection="0"/>
    <xf numFmtId="166" fontId="43" fillId="0" borderId="6" applyNumberFormat="0" applyFill="0" applyAlignment="0" applyProtection="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51"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51" fillId="0" borderId="0"/>
    <xf numFmtId="166" fontId="2" fillId="0" borderId="0"/>
    <xf numFmtId="166" fontId="2" fillId="0" borderId="0"/>
    <xf numFmtId="166" fontId="2" fillId="0" borderId="0"/>
    <xf numFmtId="166" fontId="2" fillId="0" borderId="0"/>
    <xf numFmtId="166" fontId="51" fillId="0" borderId="0"/>
    <xf numFmtId="166" fontId="2" fillId="0" borderId="0"/>
    <xf numFmtId="166" fontId="2" fillId="0" borderId="0"/>
    <xf numFmtId="166" fontId="51"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51" fillId="0" borderId="0"/>
    <xf numFmtId="166" fontId="2" fillId="0" borderId="0"/>
    <xf numFmtId="166" fontId="2" fillId="0" borderId="0"/>
    <xf numFmtId="166" fontId="2" fillId="0" borderId="0"/>
    <xf numFmtId="166" fontId="2" fillId="0" borderId="0"/>
    <xf numFmtId="166" fontId="51"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51"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51"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51"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93"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51"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93"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51"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93"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51"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93"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93"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93" fillId="0" borderId="0"/>
    <xf numFmtId="166" fontId="93" fillId="0" borderId="0"/>
    <xf numFmtId="166" fontId="93" fillId="0" borderId="0"/>
    <xf numFmtId="166" fontId="93" fillId="0" borderId="0"/>
    <xf numFmtId="166" fontId="93" fillId="0" borderId="0"/>
    <xf numFmtId="166" fontId="93" fillId="0" borderId="0"/>
    <xf numFmtId="166" fontId="94" fillId="0" borderId="0"/>
    <xf numFmtId="43" fontId="94" fillId="0" borderId="0" applyFont="0" applyFill="0" applyBorder="0" applyAlignment="0" applyProtection="0"/>
    <xf numFmtId="44" fontId="94" fillId="0" borderId="0" applyFont="0" applyFill="0" applyBorder="0" applyAlignment="0" applyProtection="0"/>
    <xf numFmtId="9" fontId="94" fillId="0" borderId="0" applyFont="0" applyFill="0" applyBorder="0" applyAlignment="0" applyProtection="0"/>
    <xf numFmtId="166" fontId="94" fillId="0" borderId="0"/>
    <xf numFmtId="166" fontId="94" fillId="0" borderId="0"/>
    <xf numFmtId="166" fontId="94" fillId="0" borderId="0"/>
    <xf numFmtId="166" fontId="94" fillId="0" borderId="0"/>
    <xf numFmtId="166" fontId="94" fillId="0" borderId="0"/>
    <xf numFmtId="166" fontId="94" fillId="0" borderId="0"/>
    <xf numFmtId="166" fontId="94" fillId="0" borderId="0"/>
    <xf numFmtId="166" fontId="94" fillId="0" borderId="0"/>
    <xf numFmtId="166" fontId="17" fillId="0" borderId="0"/>
    <xf numFmtId="43" fontId="31" fillId="0" borderId="0" applyFont="0" applyFill="0" applyBorder="0" applyAlignment="0" applyProtection="0"/>
    <xf numFmtId="43" fontId="17" fillId="0" borderId="0" applyFont="0" applyFill="0" applyBorder="0" applyAlignment="0" applyProtection="0"/>
    <xf numFmtId="43" fontId="31" fillId="0" borderId="0" applyFont="0" applyFill="0" applyBorder="0" applyAlignment="0" applyProtection="0"/>
    <xf numFmtId="43" fontId="19" fillId="0" borderId="0" applyFont="0" applyFill="0" applyBorder="0" applyAlignment="0" applyProtection="0"/>
    <xf numFmtId="43" fontId="31" fillId="0" borderId="0" applyFont="0" applyFill="0" applyBorder="0" applyAlignment="0" applyProtection="0"/>
    <xf numFmtId="43" fontId="2" fillId="0" borderId="0" applyFont="0" applyFill="0" applyBorder="0" applyAlignment="0" applyProtection="0"/>
    <xf numFmtId="43" fontId="17" fillId="0" borderId="0" applyFont="0" applyFill="0" applyBorder="0" applyAlignment="0" applyProtection="0"/>
    <xf numFmtId="44" fontId="17" fillId="0" borderId="0" applyFont="0" applyFill="0" applyBorder="0" applyAlignment="0" applyProtection="0"/>
    <xf numFmtId="166" fontId="95" fillId="0" borderId="0"/>
    <xf numFmtId="43" fontId="95" fillId="0" borderId="0" applyFont="0" applyFill="0" applyBorder="0" applyAlignment="0" applyProtection="0"/>
    <xf numFmtId="44" fontId="95" fillId="0" borderId="0" applyFont="0" applyFill="0" applyBorder="0" applyAlignment="0" applyProtection="0"/>
    <xf numFmtId="9" fontId="95" fillId="0" borderId="0" applyFont="0" applyFill="0" applyBorder="0" applyAlignment="0" applyProtection="0"/>
    <xf numFmtId="166" fontId="95" fillId="0" borderId="0"/>
    <xf numFmtId="166" fontId="95" fillId="0" borderId="0"/>
    <xf numFmtId="166" fontId="95" fillId="0" borderId="0"/>
    <xf numFmtId="166" fontId="96" fillId="0" borderId="0"/>
    <xf numFmtId="43" fontId="96" fillId="0" borderId="0" applyFont="0" applyFill="0" applyBorder="0" applyAlignment="0" applyProtection="0"/>
    <xf numFmtId="165" fontId="31" fillId="0" borderId="0" applyFont="0" applyFill="0" applyBorder="0" applyAlignment="0" applyProtection="0"/>
    <xf numFmtId="165" fontId="17" fillId="0" borderId="0" applyFont="0" applyFill="0" applyBorder="0" applyAlignment="0" applyProtection="0"/>
    <xf numFmtId="165" fontId="31" fillId="0" borderId="0" applyFont="0" applyFill="0" applyBorder="0" applyAlignment="0" applyProtection="0"/>
    <xf numFmtId="165" fontId="19" fillId="0" borderId="0" applyFont="0" applyFill="0" applyBorder="0" applyAlignment="0" applyProtection="0"/>
    <xf numFmtId="165" fontId="31" fillId="0" borderId="0" applyFont="0" applyFill="0" applyBorder="0" applyAlignment="0" applyProtection="0"/>
    <xf numFmtId="165" fontId="2" fillId="0" borderId="0" applyFont="0" applyFill="0" applyBorder="0" applyAlignment="0" applyProtection="0"/>
    <xf numFmtId="165" fontId="17" fillId="0" borderId="0" applyFont="0" applyFill="0" applyBorder="0" applyAlignment="0" applyProtection="0"/>
    <xf numFmtId="44" fontId="96" fillId="0" borderId="0" applyFont="0" applyFill="0" applyBorder="0" applyAlignment="0" applyProtection="0"/>
    <xf numFmtId="164" fontId="17" fillId="0" borderId="0" applyFont="0" applyFill="0" applyBorder="0" applyAlignment="0" applyProtection="0"/>
    <xf numFmtId="9" fontId="96" fillId="0" borderId="0" applyFont="0" applyFill="0" applyBorder="0" applyAlignment="0" applyProtection="0"/>
    <xf numFmtId="166" fontId="96" fillId="0" borderId="0"/>
    <xf numFmtId="166" fontId="96" fillId="0" borderId="0"/>
    <xf numFmtId="166" fontId="96" fillId="0" borderId="0"/>
    <xf numFmtId="166" fontId="96" fillId="0" borderId="0"/>
    <xf numFmtId="166" fontId="17" fillId="0" borderId="0"/>
    <xf numFmtId="9" fontId="97" fillId="0" borderId="0" applyFont="0" applyFill="0" applyBorder="0" applyAlignment="0" applyProtection="0"/>
    <xf numFmtId="44" fontId="97" fillId="0" borderId="0" applyFont="0" applyFill="0" applyBorder="0" applyAlignment="0" applyProtection="0"/>
    <xf numFmtId="43" fontId="97" fillId="0" borderId="0" applyFont="0" applyFill="0" applyBorder="0" applyAlignment="0" applyProtection="0"/>
    <xf numFmtId="166" fontId="97" fillId="0" borderId="0"/>
    <xf numFmtId="166" fontId="97" fillId="0" borderId="0"/>
    <xf numFmtId="166" fontId="97" fillId="0" borderId="0"/>
    <xf numFmtId="166" fontId="97" fillId="0" borderId="0"/>
    <xf numFmtId="166" fontId="97" fillId="0" borderId="0"/>
    <xf numFmtId="166" fontId="97" fillId="0" borderId="0"/>
    <xf numFmtId="166" fontId="97" fillId="0" borderId="0"/>
    <xf numFmtId="166" fontId="97" fillId="0" borderId="0"/>
    <xf numFmtId="166" fontId="97" fillId="0" borderId="0"/>
    <xf numFmtId="166" fontId="97" fillId="0" borderId="0"/>
    <xf numFmtId="166" fontId="97" fillId="0" borderId="0"/>
    <xf numFmtId="166" fontId="97" fillId="0" borderId="0"/>
    <xf numFmtId="166" fontId="98" fillId="0" borderId="0"/>
    <xf numFmtId="43" fontId="98" fillId="0" borderId="0" applyFont="0" applyFill="0" applyBorder="0" applyAlignment="0" applyProtection="0"/>
    <xf numFmtId="44" fontId="98" fillId="0" borderId="0" applyFont="0" applyFill="0" applyBorder="0" applyAlignment="0" applyProtection="0"/>
    <xf numFmtId="9" fontId="98" fillId="0" borderId="0" applyFont="0" applyFill="0" applyBorder="0" applyAlignment="0" applyProtection="0"/>
    <xf numFmtId="166" fontId="98" fillId="0" borderId="0"/>
    <xf numFmtId="166" fontId="98" fillId="0" borderId="0"/>
    <xf numFmtId="166" fontId="98" fillId="0" borderId="0"/>
    <xf numFmtId="166" fontId="98" fillId="0" borderId="0"/>
    <xf numFmtId="166" fontId="98" fillId="0" borderId="0"/>
    <xf numFmtId="166" fontId="98" fillId="0" borderId="0"/>
    <xf numFmtId="166" fontId="99" fillId="0" borderId="0"/>
    <xf numFmtId="43" fontId="99" fillId="0" borderId="0" applyFont="0" applyFill="0" applyBorder="0" applyAlignment="0" applyProtection="0"/>
    <xf numFmtId="44" fontId="99" fillId="0" borderId="0" applyFont="0" applyFill="0" applyBorder="0" applyAlignment="0" applyProtection="0"/>
    <xf numFmtId="9" fontId="99" fillId="0" borderId="0" applyFont="0" applyFill="0" applyBorder="0" applyAlignment="0" applyProtection="0"/>
    <xf numFmtId="166" fontId="99" fillId="0" borderId="0"/>
    <xf numFmtId="166" fontId="99" fillId="0" borderId="0"/>
    <xf numFmtId="166" fontId="100" fillId="0" borderId="0"/>
    <xf numFmtId="43" fontId="100" fillId="0" borderId="0" applyFont="0" applyFill="0" applyBorder="0" applyAlignment="0" applyProtection="0"/>
    <xf numFmtId="44" fontId="100" fillId="0" borderId="0" applyFont="0" applyFill="0" applyBorder="0" applyAlignment="0" applyProtection="0"/>
    <xf numFmtId="9" fontId="100" fillId="0" borderId="0" applyFont="0" applyFill="0" applyBorder="0" applyAlignment="0" applyProtection="0"/>
    <xf numFmtId="0" fontId="101" fillId="30" borderId="0" applyNumberFormat="0" applyBorder="0" applyAlignment="0" applyProtection="0"/>
  </cellStyleXfs>
  <cellXfs count="134">
    <xf numFmtId="166" fontId="0" fillId="0" borderId="0" xfId="0"/>
    <xf numFmtId="166" fontId="61" fillId="0" borderId="10" xfId="0" applyNumberFormat="1" applyFont="1" applyBorder="1" applyAlignment="1">
      <alignment horizontal="center" vertical="center" wrapText="1"/>
    </xf>
    <xf numFmtId="166" fontId="61" fillId="0" borderId="0" xfId="0" applyNumberFormat="1" applyFont="1" applyAlignment="1">
      <alignment horizontal="center" vertical="center" wrapText="1"/>
    </xf>
    <xf numFmtId="166" fontId="61" fillId="0" borderId="10" xfId="0" applyNumberFormat="1" applyFont="1" applyFill="1" applyBorder="1" applyAlignment="1">
      <alignment horizontal="center" vertical="center" wrapText="1"/>
    </xf>
    <xf numFmtId="166" fontId="61" fillId="0" borderId="10" xfId="28" applyNumberFormat="1" applyFont="1" applyFill="1" applyBorder="1" applyAlignment="1">
      <alignment horizontal="center" vertical="center" wrapText="1"/>
    </xf>
    <xf numFmtId="166" fontId="28" fillId="0" borderId="10" xfId="0" applyNumberFormat="1" applyFont="1" applyFill="1" applyBorder="1" applyAlignment="1">
      <alignment horizontal="center" vertical="center" wrapText="1"/>
    </xf>
    <xf numFmtId="166" fontId="61" fillId="0" borderId="10" xfId="28" applyNumberFormat="1" applyFont="1" applyBorder="1" applyAlignment="1">
      <alignment horizontal="center" vertical="center" wrapText="1"/>
    </xf>
    <xf numFmtId="166" fontId="61" fillId="26" borderId="10" xfId="28" applyNumberFormat="1" applyFont="1" applyFill="1" applyBorder="1" applyAlignment="1">
      <alignment horizontal="center" vertical="center" wrapText="1"/>
    </xf>
    <xf numFmtId="166" fontId="28" fillId="0" borderId="0" xfId="0" applyNumberFormat="1" applyFont="1" applyAlignment="1">
      <alignment horizontal="center" vertical="center" wrapText="1"/>
    </xf>
    <xf numFmtId="166" fontId="28" fillId="0" borderId="10" xfId="0" applyNumberFormat="1" applyFont="1" applyBorder="1" applyAlignment="1">
      <alignment horizontal="center" vertical="center" wrapText="1"/>
    </xf>
    <xf numFmtId="166" fontId="61" fillId="0" borderId="0" xfId="0" applyNumberFormat="1" applyFont="1" applyAlignment="1">
      <alignment horizontal="center" wrapText="1"/>
    </xf>
    <xf numFmtId="166" fontId="28" fillId="0" borderId="0" xfId="28" applyNumberFormat="1" applyFont="1" applyAlignment="1">
      <alignment horizontal="center" vertical="center" wrapText="1"/>
    </xf>
    <xf numFmtId="166" fontId="67" fillId="24" borderId="0" xfId="28" applyNumberFormat="1" applyFont="1" applyFill="1" applyAlignment="1">
      <alignment horizontal="center" vertical="center" wrapText="1"/>
    </xf>
    <xf numFmtId="166" fontId="28" fillId="0" borderId="0" xfId="28" applyNumberFormat="1" applyFont="1" applyFill="1" applyAlignment="1">
      <alignment horizontal="center" vertical="center" wrapText="1"/>
    </xf>
    <xf numFmtId="166" fontId="28" fillId="26" borderId="0" xfId="28" applyNumberFormat="1" applyFont="1" applyFill="1" applyAlignment="1">
      <alignment horizontal="center" vertical="center" wrapText="1"/>
    </xf>
    <xf numFmtId="166" fontId="67" fillId="0" borderId="0" xfId="28" applyNumberFormat="1" applyFont="1" applyAlignment="1">
      <alignment horizontal="center" vertical="center" wrapText="1"/>
    </xf>
    <xf numFmtId="166" fontId="28" fillId="25" borderId="0" xfId="28" applyNumberFormat="1" applyFont="1" applyFill="1" applyAlignment="1">
      <alignment horizontal="center" vertical="center" wrapText="1"/>
    </xf>
    <xf numFmtId="166" fontId="28" fillId="0" borderId="0" xfId="28" applyNumberFormat="1" applyFont="1" applyBorder="1" applyAlignment="1">
      <alignment horizontal="center" vertical="center" wrapText="1"/>
    </xf>
    <xf numFmtId="166" fontId="28" fillId="26" borderId="0" xfId="28" applyNumberFormat="1" applyFont="1" applyFill="1" applyBorder="1" applyAlignment="1">
      <alignment horizontal="center" vertical="center" wrapText="1"/>
    </xf>
    <xf numFmtId="166" fontId="67" fillId="0" borderId="0" xfId="28" applyNumberFormat="1" applyFont="1" applyBorder="1" applyAlignment="1">
      <alignment horizontal="center" vertical="center" wrapText="1"/>
    </xf>
    <xf numFmtId="166" fontId="67" fillId="24" borderId="0" xfId="0" applyNumberFormat="1" applyFont="1" applyFill="1" applyAlignment="1">
      <alignment horizontal="center" vertical="center" wrapText="1"/>
    </xf>
    <xf numFmtId="166" fontId="28" fillId="0" borderId="0" xfId="0" applyNumberFormat="1" applyFont="1" applyFill="1" applyAlignment="1">
      <alignment horizontal="center" vertical="center" wrapText="1"/>
    </xf>
    <xf numFmtId="166" fontId="29" fillId="28" borderId="10" xfId="28" applyNumberFormat="1" applyFont="1" applyFill="1" applyBorder="1" applyAlignment="1">
      <alignment horizontal="center" vertical="center" wrapText="1"/>
    </xf>
    <xf numFmtId="166" fontId="29" fillId="26" borderId="10" xfId="28" applyNumberFormat="1" applyFont="1" applyFill="1" applyBorder="1" applyAlignment="1">
      <alignment horizontal="center" vertical="center" wrapText="1"/>
    </xf>
    <xf numFmtId="166" fontId="59" fillId="28" borderId="10" xfId="28" applyNumberFormat="1" applyFont="1" applyFill="1" applyBorder="1" applyAlignment="1">
      <alignment horizontal="center" vertical="center" wrapText="1"/>
    </xf>
    <xf numFmtId="166" fontId="68" fillId="28" borderId="10" xfId="28" applyNumberFormat="1" applyFont="1" applyFill="1" applyBorder="1" applyAlignment="1">
      <alignment horizontal="center" vertical="center" wrapText="1"/>
    </xf>
    <xf numFmtId="166" fontId="64" fillId="0" borderId="10" xfId="28" applyNumberFormat="1" applyFont="1" applyBorder="1" applyAlignment="1">
      <alignment horizontal="center" vertical="center" wrapText="1"/>
    </xf>
    <xf numFmtId="166" fontId="61" fillId="25" borderId="10" xfId="28" applyNumberFormat="1" applyFont="1" applyFill="1" applyBorder="1" applyAlignment="1">
      <alignment horizontal="center" vertical="center" wrapText="1"/>
    </xf>
    <xf numFmtId="166" fontId="61" fillId="0" borderId="10" xfId="0" quotePrefix="1" applyNumberFormat="1" applyFont="1" applyFill="1" applyBorder="1" applyAlignment="1">
      <alignment horizontal="center" vertical="center" wrapText="1"/>
    </xf>
    <xf numFmtId="166" fontId="61" fillId="0" borderId="0" xfId="28" applyNumberFormat="1" applyFont="1" applyAlignment="1">
      <alignment horizontal="center" wrapText="1"/>
    </xf>
    <xf numFmtId="166" fontId="61" fillId="26" borderId="0" xfId="28" applyNumberFormat="1" applyFont="1" applyFill="1" applyAlignment="1">
      <alignment horizontal="center" wrapText="1"/>
    </xf>
    <xf numFmtId="166" fontId="64" fillId="0" borderId="0" xfId="28" applyNumberFormat="1" applyFont="1" applyAlignment="1">
      <alignment horizontal="center" wrapText="1"/>
    </xf>
    <xf numFmtId="166" fontId="61" fillId="25" borderId="0" xfId="28" applyNumberFormat="1" applyFont="1" applyFill="1" applyAlignment="1">
      <alignment horizontal="center" wrapText="1"/>
    </xf>
    <xf numFmtId="166" fontId="64" fillId="24" borderId="0" xfId="0" applyNumberFormat="1" applyFont="1" applyFill="1" applyAlignment="1">
      <alignment horizontal="center" wrapText="1"/>
    </xf>
    <xf numFmtId="166" fontId="61" fillId="0" borderId="0" xfId="0" applyNumberFormat="1" applyFont="1" applyFill="1" applyAlignment="1">
      <alignment horizontal="center" wrapText="1"/>
    </xf>
    <xf numFmtId="166" fontId="59" fillId="24" borderId="10" xfId="28" applyNumberFormat="1" applyFont="1" applyFill="1" applyBorder="1" applyAlignment="1">
      <alignment horizontal="center" vertical="center" wrapText="1"/>
    </xf>
    <xf numFmtId="166" fontId="28" fillId="0" borderId="0" xfId="56" applyNumberFormat="1" applyFont="1" applyBorder="1" applyAlignment="1">
      <alignment horizontal="center" vertical="center" wrapText="1"/>
    </xf>
    <xf numFmtId="166" fontId="28" fillId="0" borderId="0" xfId="56" applyNumberFormat="1" applyFont="1" applyAlignment="1">
      <alignment horizontal="center" vertical="center" wrapText="1"/>
    </xf>
    <xf numFmtId="166" fontId="49" fillId="0" borderId="10" xfId="0" applyNumberFormat="1" applyFont="1" applyFill="1" applyBorder="1" applyAlignment="1">
      <alignment horizontal="center" vertical="center" wrapText="1"/>
    </xf>
    <xf numFmtId="166" fontId="22" fillId="0" borderId="10" xfId="28" applyNumberFormat="1" applyFont="1" applyFill="1" applyBorder="1" applyAlignment="1">
      <alignment horizontal="center" vertical="center" wrapText="1"/>
    </xf>
    <xf numFmtId="166" fontId="28" fillId="0" borderId="0" xfId="0" applyNumberFormat="1" applyFont="1" applyFill="1" applyBorder="1" applyAlignment="1">
      <alignment horizontal="center" vertical="center" wrapText="1"/>
    </xf>
    <xf numFmtId="166" fontId="28" fillId="0" borderId="10" xfId="28" applyNumberFormat="1" applyFont="1" applyFill="1" applyBorder="1" applyAlignment="1">
      <alignment horizontal="center" vertical="center" wrapText="1"/>
    </xf>
    <xf numFmtId="166" fontId="28" fillId="0" borderId="0" xfId="56" applyNumberFormat="1" applyFont="1" applyAlignment="1">
      <alignment vertical="top" wrapText="1"/>
    </xf>
    <xf numFmtId="166" fontId="50" fillId="0" borderId="0" xfId="56" applyNumberFormat="1" applyFont="1" applyAlignment="1">
      <alignment vertical="center" wrapText="1"/>
    </xf>
    <xf numFmtId="43" fontId="59" fillId="24" borderId="10" xfId="28" applyFont="1" applyFill="1" applyBorder="1" applyAlignment="1">
      <alignment horizontal="center" vertical="center" wrapText="1"/>
    </xf>
    <xf numFmtId="43" fontId="64" fillId="24" borderId="10" xfId="28" applyFont="1" applyFill="1" applyBorder="1" applyAlignment="1">
      <alignment horizontal="center" vertical="center" wrapText="1"/>
    </xf>
    <xf numFmtId="43" fontId="61" fillId="27" borderId="10" xfId="28" applyFont="1" applyFill="1" applyBorder="1" applyAlignment="1">
      <alignment horizontal="center" vertical="center" wrapText="1"/>
    </xf>
    <xf numFmtId="43" fontId="61" fillId="29" borderId="10" xfId="28" applyFont="1" applyFill="1" applyBorder="1" applyAlignment="1">
      <alignment horizontal="center" vertical="center" wrapText="1"/>
    </xf>
    <xf numFmtId="43" fontId="28" fillId="0" borderId="0" xfId="28" applyFont="1" applyFill="1" applyAlignment="1">
      <alignment horizontal="center" vertical="center" wrapText="1"/>
    </xf>
    <xf numFmtId="43" fontId="28" fillId="27" borderId="0" xfId="28" applyFont="1" applyFill="1" applyAlignment="1">
      <alignment horizontal="center" vertical="center" wrapText="1"/>
    </xf>
    <xf numFmtId="43" fontId="28" fillId="29" borderId="0" xfId="28" applyFont="1" applyFill="1" applyAlignment="1">
      <alignment horizontal="center" vertical="center" wrapText="1"/>
    </xf>
    <xf numFmtId="43" fontId="28" fillId="0" borderId="0" xfId="28" applyFont="1" applyAlignment="1">
      <alignment horizontal="center" vertical="center" wrapText="1"/>
    </xf>
    <xf numFmtId="43" fontId="67" fillId="24" borderId="0" xfId="28" applyFont="1" applyFill="1" applyAlignment="1">
      <alignment horizontal="center" vertical="center" wrapText="1"/>
    </xf>
    <xf numFmtId="43" fontId="28" fillId="0" borderId="0" xfId="28" applyFont="1" applyFill="1" applyBorder="1" applyAlignment="1">
      <alignment horizontal="center" vertical="center" wrapText="1"/>
    </xf>
    <xf numFmtId="43" fontId="28" fillId="27" borderId="0" xfId="28" applyFont="1" applyFill="1" applyBorder="1" applyAlignment="1">
      <alignment horizontal="center" vertical="center" wrapText="1"/>
    </xf>
    <xf numFmtId="43" fontId="28" fillId="29" borderId="0" xfId="28" applyFont="1" applyFill="1" applyBorder="1" applyAlignment="1">
      <alignment horizontal="center" vertical="center" wrapText="1"/>
    </xf>
    <xf numFmtId="43" fontId="28" fillId="0" borderId="0" xfId="28" applyFont="1" applyBorder="1" applyAlignment="1">
      <alignment horizontal="center" vertical="center" wrapText="1"/>
    </xf>
    <xf numFmtId="43" fontId="67" fillId="24" borderId="0" xfId="28" applyFont="1" applyFill="1" applyBorder="1" applyAlignment="1">
      <alignment horizontal="center" vertical="center" wrapText="1"/>
    </xf>
    <xf numFmtId="43" fontId="63" fillId="24" borderId="10" xfId="28" applyFont="1" applyFill="1" applyBorder="1" applyAlignment="1">
      <alignment horizontal="center" vertical="center" wrapText="1"/>
    </xf>
    <xf numFmtId="43" fontId="61" fillId="0" borderId="10" xfId="28" applyFont="1" applyFill="1" applyBorder="1" applyAlignment="1">
      <alignment horizontal="center" vertical="center" wrapText="1"/>
    </xf>
    <xf numFmtId="43" fontId="61" fillId="0" borderId="10" xfId="28" applyFont="1" applyBorder="1" applyAlignment="1">
      <alignment horizontal="center" vertical="center" wrapText="1"/>
    </xf>
    <xf numFmtId="43" fontId="61" fillId="0" borderId="0" xfId="28" applyFont="1" applyFill="1" applyAlignment="1">
      <alignment horizontal="center" wrapText="1"/>
    </xf>
    <xf numFmtId="43" fontId="61" fillId="27" borderId="0" xfId="28" applyFont="1" applyFill="1" applyAlignment="1">
      <alignment horizontal="center" wrapText="1"/>
    </xf>
    <xf numFmtId="43" fontId="61" fillId="29" borderId="0" xfId="28" applyFont="1" applyFill="1" applyAlignment="1">
      <alignment horizontal="center" wrapText="1"/>
    </xf>
    <xf numFmtId="43" fontId="64" fillId="24" borderId="0" xfId="28" applyFont="1" applyFill="1" applyAlignment="1">
      <alignment horizontal="center" wrapText="1"/>
    </xf>
    <xf numFmtId="43" fontId="61" fillId="0" borderId="0" xfId="28" applyFont="1" applyAlignment="1">
      <alignment horizontal="center" wrapText="1"/>
    </xf>
    <xf numFmtId="166" fontId="61" fillId="0" borderId="10" xfId="0" applyNumberFormat="1" applyFont="1" applyBorder="1" applyAlignment="1">
      <alignment horizontal="center" vertical="center" wrapText="1"/>
    </xf>
    <xf numFmtId="166" fontId="59" fillId="24" borderId="10" xfId="28" applyNumberFormat="1" applyFont="1" applyFill="1" applyBorder="1" applyAlignment="1">
      <alignment horizontal="center" vertical="center" wrapText="1"/>
    </xf>
    <xf numFmtId="43" fontId="29" fillId="28" borderId="10" xfId="28" applyFont="1" applyFill="1" applyBorder="1" applyAlignment="1">
      <alignment horizontal="center" vertical="center" wrapText="1"/>
    </xf>
    <xf numFmtId="43" fontId="29" fillId="28" borderId="13" xfId="28" applyFont="1" applyFill="1" applyBorder="1" applyAlignment="1">
      <alignment horizontal="center" vertical="center" wrapText="1"/>
    </xf>
    <xf numFmtId="43" fontId="62" fillId="28" borderId="13" xfId="28" applyFont="1" applyFill="1" applyBorder="1" applyAlignment="1">
      <alignment horizontal="center" vertical="center" wrapText="1"/>
    </xf>
    <xf numFmtId="166" fontId="22" fillId="0" borderId="0" xfId="28" applyNumberFormat="1" applyFont="1" applyFill="1" applyBorder="1" applyAlignment="1">
      <alignment horizontal="center" vertical="center" wrapText="1"/>
    </xf>
    <xf numFmtId="166" fontId="28" fillId="0" borderId="10" xfId="0" applyNumberFormat="1" applyFont="1" applyFill="1" applyBorder="1" applyAlignment="1">
      <alignment horizontal="center" vertical="center" wrapText="1"/>
    </xf>
    <xf numFmtId="0" fontId="24" fillId="0" borderId="10" xfId="0" applyNumberFormat="1" applyFont="1" applyFill="1" applyBorder="1" applyAlignment="1">
      <alignment horizontal="center" vertical="center" wrapText="1"/>
    </xf>
    <xf numFmtId="0" fontId="24" fillId="0" borderId="12" xfId="0" applyNumberFormat="1" applyFont="1" applyFill="1" applyBorder="1" applyAlignment="1">
      <alignment horizontal="center" vertical="center" wrapText="1"/>
    </xf>
    <xf numFmtId="0" fontId="22" fillId="0" borderId="10" xfId="0" applyNumberFormat="1" applyFont="1" applyFill="1" applyBorder="1" applyAlignment="1">
      <alignment horizontal="center" vertical="center" wrapText="1"/>
    </xf>
    <xf numFmtId="0" fontId="22" fillId="0" borderId="10" xfId="28" applyNumberFormat="1" applyFont="1" applyFill="1" applyBorder="1" applyAlignment="1">
      <alignment horizontal="center" vertical="center" wrapText="1"/>
    </xf>
    <xf numFmtId="0" fontId="50" fillId="0" borderId="10" xfId="0" applyNumberFormat="1" applyFont="1" applyFill="1" applyBorder="1" applyAlignment="1">
      <alignment horizontal="center" vertical="center" wrapText="1"/>
    </xf>
    <xf numFmtId="0" fontId="28" fillId="0" borderId="10" xfId="0" applyNumberFormat="1" applyFont="1" applyFill="1" applyBorder="1" applyAlignment="1">
      <alignment horizontal="center" vertical="center" wrapText="1"/>
    </xf>
    <xf numFmtId="0" fontId="28" fillId="0" borderId="0" xfId="0" applyNumberFormat="1" applyFont="1" applyFill="1" applyBorder="1" applyAlignment="1">
      <alignment horizontal="center" vertical="center" wrapText="1"/>
    </xf>
    <xf numFmtId="0" fontId="28" fillId="24" borderId="12" xfId="0" applyNumberFormat="1" applyFont="1" applyFill="1" applyBorder="1" applyAlignment="1">
      <alignment horizontal="center" vertical="center" wrapText="1"/>
    </xf>
    <xf numFmtId="0" fontId="28" fillId="24" borderId="10" xfId="0" applyNumberFormat="1" applyFont="1" applyFill="1" applyBorder="1" applyAlignment="1">
      <alignment horizontal="center" vertical="center" wrapText="1"/>
    </xf>
    <xf numFmtId="0" fontId="28" fillId="24" borderId="10" xfId="28" applyNumberFormat="1" applyFont="1" applyFill="1" applyBorder="1" applyAlignment="1">
      <alignment horizontal="center" vertical="center" wrapText="1"/>
    </xf>
    <xf numFmtId="0" fontId="24" fillId="24" borderId="10" xfId="0" applyNumberFormat="1" applyFont="1" applyFill="1" applyBorder="1" applyAlignment="1">
      <alignment horizontal="center" vertical="center" wrapText="1"/>
    </xf>
    <xf numFmtId="0" fontId="28" fillId="0" borderId="10" xfId="28" applyNumberFormat="1" applyFont="1" applyFill="1" applyBorder="1" applyAlignment="1">
      <alignment horizontal="center" vertical="center" wrapText="1"/>
    </xf>
    <xf numFmtId="0" fontId="24" fillId="24" borderId="10" xfId="28" applyNumberFormat="1" applyFont="1" applyFill="1" applyBorder="1" applyAlignment="1">
      <alignment horizontal="center" vertical="center" wrapText="1"/>
    </xf>
    <xf numFmtId="0" fontId="92" fillId="24" borderId="10" xfId="0" applyNumberFormat="1" applyFont="1" applyFill="1" applyBorder="1" applyAlignment="1">
      <alignment horizontal="center" vertical="center" wrapText="1"/>
    </xf>
    <xf numFmtId="0" fontId="28" fillId="24" borderId="10" xfId="56" applyNumberFormat="1" applyFont="1" applyFill="1" applyBorder="1" applyAlignment="1">
      <alignment horizontal="center" vertical="center" wrapText="1"/>
    </xf>
    <xf numFmtId="0" fontId="28" fillId="0" borderId="10" xfId="0" applyNumberFormat="1" applyFont="1" applyFill="1" applyBorder="1" applyAlignment="1">
      <alignment horizontal="center" vertical="top" wrapText="1"/>
    </xf>
    <xf numFmtId="0" fontId="28" fillId="0" borderId="14" xfId="0" applyNumberFormat="1" applyFont="1" applyFill="1" applyBorder="1" applyAlignment="1">
      <alignment horizontal="center" vertical="center" wrapText="1"/>
    </xf>
    <xf numFmtId="0" fontId="28" fillId="24" borderId="14" xfId="0" applyNumberFormat="1" applyFont="1" applyFill="1" applyBorder="1" applyAlignment="1">
      <alignment horizontal="center" vertical="center" wrapText="1"/>
    </xf>
    <xf numFmtId="0" fontId="70" fillId="0" borderId="10" xfId="0" applyNumberFormat="1" applyFont="1" applyFill="1" applyBorder="1" applyAlignment="1">
      <alignment horizontal="center" vertical="center" wrapText="1"/>
    </xf>
    <xf numFmtId="0" fontId="70" fillId="0" borderId="10" xfId="28" applyNumberFormat="1" applyFont="1" applyFill="1" applyBorder="1" applyAlignment="1">
      <alignment horizontal="center" vertical="center" wrapText="1"/>
    </xf>
    <xf numFmtId="0" fontId="70" fillId="0" borderId="0" xfId="0" applyNumberFormat="1" applyFont="1" applyFill="1" applyBorder="1" applyAlignment="1">
      <alignment horizontal="center" vertical="center" wrapText="1"/>
    </xf>
    <xf numFmtId="0" fontId="71" fillId="24" borderId="10" xfId="0" applyNumberFormat="1" applyFont="1" applyFill="1" applyBorder="1" applyAlignment="1">
      <alignment horizontal="center" vertical="center" wrapText="1"/>
    </xf>
    <xf numFmtId="0" fontId="72" fillId="24" borderId="10" xfId="0" applyNumberFormat="1" applyFont="1" applyFill="1" applyBorder="1" applyAlignment="1">
      <alignment horizontal="center" vertical="center" wrapText="1"/>
    </xf>
    <xf numFmtId="0" fontId="28" fillId="24" borderId="10" xfId="0" applyNumberFormat="1" applyFont="1" applyFill="1" applyBorder="1" applyAlignment="1">
      <alignment horizontal="center" vertical="top" wrapText="1"/>
    </xf>
    <xf numFmtId="0" fontId="57" fillId="24" borderId="10" xfId="0" applyNumberFormat="1" applyFont="1" applyFill="1" applyBorder="1" applyAlignment="1">
      <alignment horizontal="center" vertical="center" wrapText="1"/>
    </xf>
    <xf numFmtId="0" fontId="71" fillId="0" borderId="10" xfId="0" applyNumberFormat="1" applyFont="1" applyFill="1" applyBorder="1" applyAlignment="1">
      <alignment horizontal="center" vertical="center" wrapText="1"/>
    </xf>
    <xf numFmtId="0" fontId="73" fillId="0" borderId="10" xfId="0" applyNumberFormat="1" applyFont="1" applyFill="1" applyBorder="1" applyAlignment="1">
      <alignment horizontal="center" vertical="center" wrapText="1"/>
    </xf>
    <xf numFmtId="0" fontId="28" fillId="24" borderId="10" xfId="0" applyNumberFormat="1" applyFont="1" applyFill="1" applyBorder="1" applyAlignment="1">
      <alignment horizontal="center" wrapText="1"/>
    </xf>
    <xf numFmtId="0" fontId="71" fillId="0" borderId="10" xfId="0" applyNumberFormat="1" applyFont="1" applyFill="1" applyBorder="1" applyAlignment="1">
      <alignment horizontal="center" wrapText="1"/>
    </xf>
    <xf numFmtId="0" fontId="71" fillId="24" borderId="10" xfId="0" applyNumberFormat="1" applyFont="1" applyFill="1" applyBorder="1" applyAlignment="1">
      <alignment horizontal="center" wrapText="1"/>
    </xf>
    <xf numFmtId="0" fontId="60" fillId="24" borderId="10" xfId="0" applyNumberFormat="1" applyFont="1" applyFill="1" applyBorder="1" applyAlignment="1">
      <alignment horizontal="center" vertical="center" wrapText="1"/>
    </xf>
    <xf numFmtId="0" fontId="28" fillId="24" borderId="0" xfId="0" applyNumberFormat="1" applyFont="1" applyFill="1" applyBorder="1" applyAlignment="1">
      <alignment horizontal="center" vertical="center" wrapText="1"/>
    </xf>
    <xf numFmtId="0" fontId="29" fillId="0" borderId="10" xfId="0" applyNumberFormat="1" applyFont="1" applyFill="1" applyBorder="1" applyAlignment="1">
      <alignment horizontal="center" vertical="center" wrapText="1"/>
    </xf>
    <xf numFmtId="0" fontId="28" fillId="0" borderId="10" xfId="0" quotePrefix="1" applyNumberFormat="1" applyFont="1" applyFill="1" applyBorder="1" applyAlignment="1">
      <alignment horizontal="center" vertical="center" wrapText="1"/>
    </xf>
    <xf numFmtId="0" fontId="28" fillId="24" borderId="16" xfId="0" applyNumberFormat="1" applyFont="1" applyFill="1" applyBorder="1" applyAlignment="1">
      <alignment horizontal="center" vertical="center" wrapText="1"/>
    </xf>
    <xf numFmtId="0" fontId="24" fillId="0" borderId="0" xfId="0" applyNumberFormat="1" applyFont="1" applyFill="1" applyBorder="1" applyAlignment="1">
      <alignment horizontal="center" vertical="center" wrapText="1"/>
    </xf>
    <xf numFmtId="166" fontId="71" fillId="0" borderId="10" xfId="0" applyNumberFormat="1" applyFont="1" applyFill="1" applyBorder="1" applyAlignment="1">
      <alignment horizontal="center" vertical="center" wrapText="1"/>
    </xf>
    <xf numFmtId="166" fontId="28" fillId="0" borderId="10" xfId="0" applyNumberFormat="1" applyFont="1" applyFill="1" applyBorder="1" applyAlignment="1">
      <alignment horizontal="center" wrapText="1"/>
    </xf>
    <xf numFmtId="166" fontId="101" fillId="30" borderId="10" xfId="1242" applyNumberFormat="1" applyBorder="1" applyAlignment="1">
      <alignment horizontal="center" vertical="center" wrapText="1"/>
    </xf>
    <xf numFmtId="166" fontId="24" fillId="0" borderId="0" xfId="56" applyNumberFormat="1" applyFont="1" applyAlignment="1">
      <alignment horizontal="center" vertical="top" wrapText="1"/>
    </xf>
    <xf numFmtId="166" fontId="50" fillId="0" borderId="0" xfId="56" applyNumberFormat="1" applyFont="1" applyAlignment="1">
      <alignment horizontal="center" vertical="center" wrapText="1"/>
    </xf>
    <xf numFmtId="166" fontId="65" fillId="0" borderId="15" xfId="28" applyNumberFormat="1" applyFont="1" applyFill="1" applyBorder="1" applyAlignment="1">
      <alignment horizontal="center" vertical="center" wrapText="1"/>
    </xf>
    <xf numFmtId="166" fontId="65" fillId="0" borderId="11" xfId="28" applyNumberFormat="1" applyFont="1" applyFill="1" applyBorder="1" applyAlignment="1">
      <alignment horizontal="center" vertical="center" wrapText="1"/>
    </xf>
    <xf numFmtId="166" fontId="28" fillId="28" borderId="13" xfId="0" applyNumberFormat="1" applyFont="1" applyFill="1" applyBorder="1" applyAlignment="1">
      <alignment horizontal="center" vertical="center" wrapText="1"/>
    </xf>
    <xf numFmtId="166" fontId="28" fillId="28" borderId="11" xfId="0" applyNumberFormat="1" applyFont="1" applyFill="1" applyBorder="1" applyAlignment="1">
      <alignment horizontal="center" vertical="center" wrapText="1"/>
    </xf>
    <xf numFmtId="43" fontId="50" fillId="28" borderId="10" xfId="28" applyFont="1" applyFill="1" applyBorder="1" applyAlignment="1">
      <alignment horizontal="center" vertical="center" wrapText="1"/>
    </xf>
    <xf numFmtId="166" fontId="29" fillId="28" borderId="10" xfId="0" applyNumberFormat="1" applyFont="1" applyFill="1" applyBorder="1" applyAlignment="1">
      <alignment horizontal="center" vertical="center" wrapText="1"/>
    </xf>
    <xf numFmtId="166" fontId="50" fillId="28" borderId="10" xfId="28" applyNumberFormat="1" applyFont="1" applyFill="1" applyBorder="1" applyAlignment="1">
      <alignment horizontal="center" vertical="center" wrapText="1"/>
    </xf>
    <xf numFmtId="166" fontId="28" fillId="25" borderId="13" xfId="28" applyNumberFormat="1" applyFont="1" applyFill="1" applyBorder="1" applyAlignment="1">
      <alignment horizontal="center" vertical="center" wrapText="1"/>
    </xf>
    <xf numFmtId="166" fontId="28" fillId="25" borderId="11" xfId="28" applyNumberFormat="1" applyFont="1" applyFill="1" applyBorder="1" applyAlignment="1">
      <alignment horizontal="center" vertical="center" wrapText="1"/>
    </xf>
    <xf numFmtId="166" fontId="59" fillId="24" borderId="10" xfId="28" applyNumberFormat="1" applyFont="1" applyFill="1" applyBorder="1" applyAlignment="1">
      <alignment horizontal="center" vertical="center" wrapText="1"/>
    </xf>
    <xf numFmtId="43" fontId="29" fillId="28" borderId="10" xfId="28" applyFont="1" applyFill="1" applyBorder="1" applyAlignment="1">
      <alignment horizontal="center" vertical="center" wrapText="1"/>
    </xf>
    <xf numFmtId="166" fontId="28" fillId="28" borderId="10" xfId="0" applyNumberFormat="1" applyFont="1" applyFill="1" applyBorder="1" applyAlignment="1">
      <alignment horizontal="center" vertical="center" wrapText="1"/>
    </xf>
    <xf numFmtId="43" fontId="29" fillId="27" borderId="13" xfId="28" applyFont="1" applyFill="1" applyBorder="1" applyAlignment="1">
      <alignment horizontal="center" vertical="center" wrapText="1"/>
    </xf>
    <xf numFmtId="43" fontId="29" fillId="27" borderId="11" xfId="28" applyFont="1" applyFill="1" applyBorder="1" applyAlignment="1">
      <alignment horizontal="center" vertical="center" wrapText="1"/>
    </xf>
    <xf numFmtId="43" fontId="29" fillId="29" borderId="13" xfId="28" applyFont="1" applyFill="1" applyBorder="1" applyAlignment="1">
      <alignment horizontal="center" vertical="center" wrapText="1"/>
    </xf>
    <xf numFmtId="43" fontId="29" fillId="29" borderId="11" xfId="28" applyFont="1" applyFill="1" applyBorder="1" applyAlignment="1">
      <alignment horizontal="center" vertical="center" wrapText="1"/>
    </xf>
    <xf numFmtId="166" fontId="28" fillId="0" borderId="0" xfId="56" applyNumberFormat="1" applyFont="1" applyBorder="1" applyAlignment="1">
      <alignment horizontal="center" vertical="center" wrapText="1"/>
    </xf>
    <xf numFmtId="166" fontId="28" fillId="0" borderId="0" xfId="56" applyNumberFormat="1" applyFont="1" applyAlignment="1">
      <alignment horizontal="center" vertical="center" wrapText="1"/>
    </xf>
    <xf numFmtId="43" fontId="29" fillId="27" borderId="10" xfId="28" applyFont="1" applyFill="1" applyBorder="1" applyAlignment="1">
      <alignment horizontal="center" vertical="center" wrapText="1"/>
    </xf>
    <xf numFmtId="43" fontId="29" fillId="29" borderId="10" xfId="28" applyFont="1" applyFill="1" applyBorder="1" applyAlignment="1">
      <alignment horizontal="center" vertical="center" wrapText="1"/>
    </xf>
  </cellXfs>
  <cellStyles count="1243">
    <cellStyle name="-" xfId="1" xr:uid="{00000000-0005-0000-0000-000000000000}"/>
    <cellStyle name="- 2" xfId="642" xr:uid="{00000000-0005-0000-0000-000001000000}"/>
    <cellStyle name="20% - Accent1 2" xfId="566" xr:uid="{00000000-0005-0000-0000-000002000000}"/>
    <cellStyle name="20% - Accent1 2 2" xfId="643" xr:uid="{00000000-0005-0000-0000-000003000000}"/>
    <cellStyle name="20% - Accent2 2" xfId="567" xr:uid="{00000000-0005-0000-0000-000004000000}"/>
    <cellStyle name="20% - Accent2 2 2" xfId="644" xr:uid="{00000000-0005-0000-0000-000005000000}"/>
    <cellStyle name="20% - Accent3 2" xfId="568" xr:uid="{00000000-0005-0000-0000-000006000000}"/>
    <cellStyle name="20% - Accent3 2 2" xfId="645" xr:uid="{00000000-0005-0000-0000-000007000000}"/>
    <cellStyle name="20% - Accent4 2" xfId="569" xr:uid="{00000000-0005-0000-0000-000008000000}"/>
    <cellStyle name="20% - Accent4 2 2" xfId="646" xr:uid="{00000000-0005-0000-0000-000009000000}"/>
    <cellStyle name="20% - Accent5 2" xfId="570" xr:uid="{00000000-0005-0000-0000-00000A000000}"/>
    <cellStyle name="20% - Accent5 2 2" xfId="647" xr:uid="{00000000-0005-0000-0000-00000B000000}"/>
    <cellStyle name="20% - Accent6 2" xfId="571" xr:uid="{00000000-0005-0000-0000-00000C000000}"/>
    <cellStyle name="20% - Accent6 2 2" xfId="648" xr:uid="{00000000-0005-0000-0000-00000D000000}"/>
    <cellStyle name="20% - 强调文字颜色 1" xfId="2" xr:uid="{00000000-0005-0000-0000-00000E000000}"/>
    <cellStyle name="20% - 强调文字颜色 1 2" xfId="649" xr:uid="{00000000-0005-0000-0000-00000F000000}"/>
    <cellStyle name="20% - 强调文字颜色 2" xfId="3" xr:uid="{00000000-0005-0000-0000-000010000000}"/>
    <cellStyle name="20% - 强调文字颜色 2 2" xfId="650" xr:uid="{00000000-0005-0000-0000-000011000000}"/>
    <cellStyle name="20% - 强调文字颜色 3" xfId="4" xr:uid="{00000000-0005-0000-0000-000012000000}"/>
    <cellStyle name="20% - 强调文字颜色 3 2" xfId="651" xr:uid="{00000000-0005-0000-0000-000013000000}"/>
    <cellStyle name="20% - 强调文字颜色 4" xfId="5" xr:uid="{00000000-0005-0000-0000-000014000000}"/>
    <cellStyle name="20% - 强调文字颜色 4 2" xfId="652" xr:uid="{00000000-0005-0000-0000-000015000000}"/>
    <cellStyle name="20% - 强调文字颜色 5" xfId="6" xr:uid="{00000000-0005-0000-0000-000016000000}"/>
    <cellStyle name="20% - 强调文字颜色 5 2" xfId="653" xr:uid="{00000000-0005-0000-0000-000017000000}"/>
    <cellStyle name="20% - 强调文字颜色 6" xfId="7" xr:uid="{00000000-0005-0000-0000-000018000000}"/>
    <cellStyle name="20% - 强调文字颜色 6 2" xfId="654" xr:uid="{00000000-0005-0000-0000-000019000000}"/>
    <cellStyle name="40% - Accent1 2" xfId="572" xr:uid="{00000000-0005-0000-0000-00001A000000}"/>
    <cellStyle name="40% - Accent1 2 2" xfId="655" xr:uid="{00000000-0005-0000-0000-00001B000000}"/>
    <cellStyle name="40% - Accent2 2" xfId="573" xr:uid="{00000000-0005-0000-0000-00001C000000}"/>
    <cellStyle name="40% - Accent2 2 2" xfId="656" xr:uid="{00000000-0005-0000-0000-00001D000000}"/>
    <cellStyle name="40% - Accent3 2" xfId="574" xr:uid="{00000000-0005-0000-0000-00001E000000}"/>
    <cellStyle name="40% - Accent3 2 2" xfId="657" xr:uid="{00000000-0005-0000-0000-00001F000000}"/>
    <cellStyle name="40% - Accent4 2" xfId="575" xr:uid="{00000000-0005-0000-0000-000020000000}"/>
    <cellStyle name="40% - Accent4 2 2" xfId="658" xr:uid="{00000000-0005-0000-0000-000021000000}"/>
    <cellStyle name="40% - Accent5 2" xfId="576" xr:uid="{00000000-0005-0000-0000-000022000000}"/>
    <cellStyle name="40% - Accent5 2 2" xfId="659" xr:uid="{00000000-0005-0000-0000-000023000000}"/>
    <cellStyle name="40% - Accent6 2" xfId="577" xr:uid="{00000000-0005-0000-0000-000024000000}"/>
    <cellStyle name="40% - Accent6 2 2" xfId="660" xr:uid="{00000000-0005-0000-0000-000025000000}"/>
    <cellStyle name="40% - 强调文字颜色 1" xfId="8" xr:uid="{00000000-0005-0000-0000-000026000000}"/>
    <cellStyle name="40% - 强调文字颜色 1 2" xfId="661" xr:uid="{00000000-0005-0000-0000-000027000000}"/>
    <cellStyle name="40% - 强调文字颜色 2" xfId="9" xr:uid="{00000000-0005-0000-0000-000028000000}"/>
    <cellStyle name="40% - 强调文字颜色 2 2" xfId="662" xr:uid="{00000000-0005-0000-0000-000029000000}"/>
    <cellStyle name="40% - 强调文字颜色 3" xfId="10" xr:uid="{00000000-0005-0000-0000-00002A000000}"/>
    <cellStyle name="40% - 强调文字颜色 3 2" xfId="663" xr:uid="{00000000-0005-0000-0000-00002B000000}"/>
    <cellStyle name="40% - 强调文字颜色 4" xfId="11" xr:uid="{00000000-0005-0000-0000-00002C000000}"/>
    <cellStyle name="40% - 强调文字颜色 4 2" xfId="664" xr:uid="{00000000-0005-0000-0000-00002D000000}"/>
    <cellStyle name="40% - 强调文字颜色 5" xfId="12" xr:uid="{00000000-0005-0000-0000-00002E000000}"/>
    <cellStyle name="40% - 强调文字颜色 5 2" xfId="665" xr:uid="{00000000-0005-0000-0000-00002F000000}"/>
    <cellStyle name="40% - 强调文字颜色 6" xfId="13" xr:uid="{00000000-0005-0000-0000-000030000000}"/>
    <cellStyle name="40% - 强调文字颜色 6 2" xfId="666" xr:uid="{00000000-0005-0000-0000-000031000000}"/>
    <cellStyle name="60% - Accent1 2" xfId="578" xr:uid="{00000000-0005-0000-0000-000032000000}"/>
    <cellStyle name="60% - Accent1 2 2" xfId="667" xr:uid="{00000000-0005-0000-0000-000033000000}"/>
    <cellStyle name="60% - Accent2 2" xfId="579" xr:uid="{00000000-0005-0000-0000-000034000000}"/>
    <cellStyle name="60% - Accent2 2 2" xfId="668" xr:uid="{00000000-0005-0000-0000-000035000000}"/>
    <cellStyle name="60% - Accent3 2" xfId="580" xr:uid="{00000000-0005-0000-0000-000036000000}"/>
    <cellStyle name="60% - Accent3 2 2" xfId="669" xr:uid="{00000000-0005-0000-0000-000037000000}"/>
    <cellStyle name="60% - Accent4 2" xfId="581" xr:uid="{00000000-0005-0000-0000-000038000000}"/>
    <cellStyle name="60% - Accent4 2 2" xfId="670" xr:uid="{00000000-0005-0000-0000-000039000000}"/>
    <cellStyle name="60% - Accent5 2" xfId="582" xr:uid="{00000000-0005-0000-0000-00003A000000}"/>
    <cellStyle name="60% - Accent5 2 2" xfId="671" xr:uid="{00000000-0005-0000-0000-00003B000000}"/>
    <cellStyle name="60% - Accent6 2" xfId="583" xr:uid="{00000000-0005-0000-0000-00003C000000}"/>
    <cellStyle name="60% - Accent6 2 2" xfId="672" xr:uid="{00000000-0005-0000-0000-00003D000000}"/>
    <cellStyle name="60% - 强调文字颜色 1" xfId="14" xr:uid="{00000000-0005-0000-0000-00003E000000}"/>
    <cellStyle name="60% - 强调文字颜色 1 2" xfId="673" xr:uid="{00000000-0005-0000-0000-00003F000000}"/>
    <cellStyle name="60% - 强调文字颜色 2" xfId="15" xr:uid="{00000000-0005-0000-0000-000040000000}"/>
    <cellStyle name="60% - 强调文字颜色 2 2" xfId="674" xr:uid="{00000000-0005-0000-0000-000041000000}"/>
    <cellStyle name="60% - 强调文字颜色 3" xfId="16" xr:uid="{00000000-0005-0000-0000-000042000000}"/>
    <cellStyle name="60% - 强调文字颜色 3 2" xfId="675" xr:uid="{00000000-0005-0000-0000-000043000000}"/>
    <cellStyle name="60% - 强调文字颜色 4" xfId="17" xr:uid="{00000000-0005-0000-0000-000044000000}"/>
    <cellStyle name="60% - 强调文字颜色 4 2" xfId="676" xr:uid="{00000000-0005-0000-0000-000045000000}"/>
    <cellStyle name="60% - 强调文字颜色 5" xfId="18" xr:uid="{00000000-0005-0000-0000-000046000000}"/>
    <cellStyle name="60% - 强调文字颜色 5 2" xfId="677" xr:uid="{00000000-0005-0000-0000-000047000000}"/>
    <cellStyle name="60% - 强调文字颜色 6" xfId="19" xr:uid="{00000000-0005-0000-0000-000048000000}"/>
    <cellStyle name="60% - 强调文字颜色 6 2" xfId="678" xr:uid="{00000000-0005-0000-0000-000049000000}"/>
    <cellStyle name="Accent1 2" xfId="584" xr:uid="{00000000-0005-0000-0000-00004A000000}"/>
    <cellStyle name="Accent1 2 2" xfId="679" xr:uid="{00000000-0005-0000-0000-00004B000000}"/>
    <cellStyle name="Accent2 2" xfId="585" xr:uid="{00000000-0005-0000-0000-00004C000000}"/>
    <cellStyle name="Accent2 2 2" xfId="680" xr:uid="{00000000-0005-0000-0000-00004D000000}"/>
    <cellStyle name="Accent3 2" xfId="586" xr:uid="{00000000-0005-0000-0000-00004E000000}"/>
    <cellStyle name="Accent3 2 2" xfId="681" xr:uid="{00000000-0005-0000-0000-00004F000000}"/>
    <cellStyle name="Accent4 2" xfId="587" xr:uid="{00000000-0005-0000-0000-000050000000}"/>
    <cellStyle name="Accent4 2 2" xfId="682" xr:uid="{00000000-0005-0000-0000-000051000000}"/>
    <cellStyle name="Accent5 2" xfId="588" xr:uid="{00000000-0005-0000-0000-000052000000}"/>
    <cellStyle name="Accent5 2 2" xfId="683" xr:uid="{00000000-0005-0000-0000-000053000000}"/>
    <cellStyle name="Accent6 2" xfId="589" xr:uid="{00000000-0005-0000-0000-000054000000}"/>
    <cellStyle name="Accent6 2 2" xfId="684" xr:uid="{00000000-0005-0000-0000-000055000000}"/>
    <cellStyle name="Bad" xfId="1242" builtinId="27"/>
    <cellStyle name="Bad 2" xfId="590" xr:uid="{00000000-0005-0000-0000-000057000000}"/>
    <cellStyle name="Bad 2 2" xfId="685" xr:uid="{00000000-0005-0000-0000-000058000000}"/>
    <cellStyle name="Bình thường 2" xfId="20" xr:uid="{00000000-0005-0000-0000-000059000000}"/>
    <cellStyle name="Bình thường 2 2" xfId="21" xr:uid="{00000000-0005-0000-0000-00005A000000}"/>
    <cellStyle name="Bình thường 2 3" xfId="22" xr:uid="{00000000-0005-0000-0000-00005B000000}"/>
    <cellStyle name="Bình thường 2 4" xfId="173" xr:uid="{00000000-0005-0000-0000-00005C000000}"/>
    <cellStyle name="Bình thường 2 4 2" xfId="356" xr:uid="{00000000-0005-0000-0000-00005D000000}"/>
    <cellStyle name="Bình thường 2 4_CS" xfId="487" xr:uid="{00000000-0005-0000-0000-00005E000000}"/>
    <cellStyle name="Bình thường 2 5" xfId="270" xr:uid="{00000000-0005-0000-0000-00005F000000}"/>
    <cellStyle name="Bình thường 2_CS" xfId="488" xr:uid="{00000000-0005-0000-0000-000060000000}"/>
    <cellStyle name="Bình thường 3" xfId="23" xr:uid="{00000000-0005-0000-0000-000061000000}"/>
    <cellStyle name="Bình thường 4" xfId="24" xr:uid="{00000000-0005-0000-0000-000062000000}"/>
    <cellStyle name="Bình thường 4 2" xfId="624" xr:uid="{00000000-0005-0000-0000-000063000000}"/>
    <cellStyle name="Bình thường 5" xfId="25" xr:uid="{00000000-0005-0000-0000-000064000000}"/>
    <cellStyle name="Bình thường 5 2" xfId="26" xr:uid="{00000000-0005-0000-0000-000065000000}"/>
    <cellStyle name="Bình thường 5_CS" xfId="486" xr:uid="{00000000-0005-0000-0000-000066000000}"/>
    <cellStyle name="Bình thường 6" xfId="27" xr:uid="{00000000-0005-0000-0000-000067000000}"/>
    <cellStyle name="Calculation 2" xfId="591" xr:uid="{00000000-0005-0000-0000-000068000000}"/>
    <cellStyle name="Calculation 2 2" xfId="686" xr:uid="{00000000-0005-0000-0000-000069000000}"/>
    <cellStyle name="Comma" xfId="28" builtinId="3"/>
    <cellStyle name="Comma 10" xfId="554" xr:uid="{00000000-0005-0000-0000-00006D000000}"/>
    <cellStyle name="Comma 11" xfId="637" xr:uid="{00000000-0005-0000-0000-00006E000000}"/>
    <cellStyle name="Comma 12" xfId="688" xr:uid="{00000000-0005-0000-0000-00006F000000}"/>
    <cellStyle name="Comma 13" xfId="1163" xr:uid="{00000000-0005-0000-0000-000070000000}"/>
    <cellStyle name="Comma 14" xfId="1184" xr:uid="{00000000-0005-0000-0000-000071000000}"/>
    <cellStyle name="Comma 15" xfId="1191" xr:uid="{00000000-0005-0000-0000-000072000000}"/>
    <cellStyle name="Comma 16" xfId="1209" xr:uid="{00000000-0005-0000-0000-000073000000}"/>
    <cellStyle name="Comma 17" xfId="1223" xr:uid="{00000000-0005-0000-0000-000074000000}"/>
    <cellStyle name="Comma 18" xfId="1233" xr:uid="{00000000-0005-0000-0000-000075000000}"/>
    <cellStyle name="Comma 19" xfId="1239" xr:uid="{00000000-0005-0000-0000-000076000000}"/>
    <cellStyle name="Comma 2" xfId="29" xr:uid="{00000000-0005-0000-0000-000077000000}"/>
    <cellStyle name="Comma 2 10" xfId="1192" xr:uid="{00000000-0005-0000-0000-000078000000}"/>
    <cellStyle name="Comma 2 2" xfId="30" xr:uid="{00000000-0005-0000-0000-000079000000}"/>
    <cellStyle name="Comma 2 2 2" xfId="31" xr:uid="{00000000-0005-0000-0000-00007A000000}"/>
    <cellStyle name="Comma 2 2 3" xfId="594" xr:uid="{00000000-0005-0000-0000-00007B000000}"/>
    <cellStyle name="Comma 2 2 4" xfId="690" xr:uid="{00000000-0005-0000-0000-00007C000000}"/>
    <cellStyle name="Comma 2 2 5" xfId="1176" xr:uid="{00000000-0005-0000-0000-00007D000000}"/>
    <cellStyle name="Comma 2 2 6" xfId="1193" xr:uid="{00000000-0005-0000-0000-00007E000000}"/>
    <cellStyle name="Comma 2 3" xfId="32" xr:uid="{00000000-0005-0000-0000-00007F000000}"/>
    <cellStyle name="Comma 2 3 2" xfId="595" xr:uid="{00000000-0005-0000-0000-000080000000}"/>
    <cellStyle name="Comma 2 3 3" xfId="691" xr:uid="{00000000-0005-0000-0000-000081000000}"/>
    <cellStyle name="Comma 2 3 4" xfId="1177" xr:uid="{00000000-0005-0000-0000-000082000000}"/>
    <cellStyle name="Comma 2 3 5" xfId="1194" xr:uid="{00000000-0005-0000-0000-000083000000}"/>
    <cellStyle name="Comma 2 4" xfId="33" xr:uid="{00000000-0005-0000-0000-000084000000}"/>
    <cellStyle name="Comma 2 4 2" xfId="596" xr:uid="{00000000-0005-0000-0000-000085000000}"/>
    <cellStyle name="Comma 2 4 3" xfId="692" xr:uid="{00000000-0005-0000-0000-000086000000}"/>
    <cellStyle name="Comma 2 4 4" xfId="1178" xr:uid="{00000000-0005-0000-0000-000087000000}"/>
    <cellStyle name="Comma 2 4 5" xfId="1195" xr:uid="{00000000-0005-0000-0000-000088000000}"/>
    <cellStyle name="Comma 2 5" xfId="175" xr:uid="{00000000-0005-0000-0000-000089000000}"/>
    <cellStyle name="Comma 2 5 2" xfId="357" xr:uid="{00000000-0005-0000-0000-00008A000000}"/>
    <cellStyle name="Comma 2 5 3" xfId="597" xr:uid="{00000000-0005-0000-0000-00008B000000}"/>
    <cellStyle name="Comma 2 6" xfId="279" xr:uid="{00000000-0005-0000-0000-00008C000000}"/>
    <cellStyle name="Comma 2 7" xfId="593" xr:uid="{00000000-0005-0000-0000-00008D000000}"/>
    <cellStyle name="Comma 2 8" xfId="689" xr:uid="{00000000-0005-0000-0000-00008E000000}"/>
    <cellStyle name="Comma 2 9" xfId="1175" xr:uid="{00000000-0005-0000-0000-00008F000000}"/>
    <cellStyle name="Comma 3" xfId="34" xr:uid="{00000000-0005-0000-0000-000090000000}"/>
    <cellStyle name="Comma 3 2" xfId="599" xr:uid="{00000000-0005-0000-0000-000091000000}"/>
    <cellStyle name="Comma 3 2 2" xfId="695" xr:uid="{00000000-0005-0000-0000-000092000000}"/>
    <cellStyle name="Comma 3 2 3" xfId="1180" xr:uid="{00000000-0005-0000-0000-000093000000}"/>
    <cellStyle name="Comma 3 2 4" xfId="1197" xr:uid="{00000000-0005-0000-0000-000094000000}"/>
    <cellStyle name="Comma 3 3" xfId="598" xr:uid="{00000000-0005-0000-0000-000095000000}"/>
    <cellStyle name="Comma 3 4" xfId="694" xr:uid="{00000000-0005-0000-0000-000096000000}"/>
    <cellStyle name="Comma 3 5" xfId="1179" xr:uid="{00000000-0005-0000-0000-000097000000}"/>
    <cellStyle name="Comma 3 6" xfId="1196" xr:uid="{00000000-0005-0000-0000-000098000000}"/>
    <cellStyle name="Comma 4" xfId="35" xr:uid="{00000000-0005-0000-0000-000099000000}"/>
    <cellStyle name="Comma 4 2" xfId="36" xr:uid="{00000000-0005-0000-0000-00009A000000}"/>
    <cellStyle name="Comma 4 3" xfId="600" xr:uid="{00000000-0005-0000-0000-00009B000000}"/>
    <cellStyle name="Comma 4 4" xfId="696" xr:uid="{00000000-0005-0000-0000-00009C000000}"/>
    <cellStyle name="Comma 4 5" xfId="1181" xr:uid="{00000000-0005-0000-0000-00009D000000}"/>
    <cellStyle name="Comma 4 6" xfId="1198" xr:uid="{00000000-0005-0000-0000-00009E000000}"/>
    <cellStyle name="Comma 5" xfId="37" xr:uid="{00000000-0005-0000-0000-00009F000000}"/>
    <cellStyle name="Comma 5 2" xfId="553" xr:uid="{00000000-0005-0000-0000-0000A0000000}"/>
    <cellStyle name="Comma 6" xfId="174" xr:uid="{00000000-0005-0000-0000-0000A1000000}"/>
    <cellStyle name="Comma 7" xfId="278" xr:uid="{00000000-0005-0000-0000-0000A2000000}"/>
    <cellStyle name="Comma 8" xfId="592" xr:uid="{00000000-0005-0000-0000-0000A3000000}"/>
    <cellStyle name="Comma 8 2" xfId="633" xr:uid="{00000000-0005-0000-0000-0000A4000000}"/>
    <cellStyle name="Comma 9" xfId="625" xr:uid="{00000000-0005-0000-0000-0000A5000000}"/>
    <cellStyle name="Currency 10" xfId="1224" xr:uid="{00000000-0005-0000-0000-0000A6000000}"/>
    <cellStyle name="Currency 11" xfId="1234" xr:uid="{00000000-0005-0000-0000-0000A7000000}"/>
    <cellStyle name="Currency 12" xfId="1240" xr:uid="{00000000-0005-0000-0000-0000A8000000}"/>
    <cellStyle name="Currency 2" xfId="38" xr:uid="{00000000-0005-0000-0000-0000A9000000}"/>
    <cellStyle name="Currency 2 2" xfId="602" xr:uid="{00000000-0005-0000-0000-0000AA000000}"/>
    <cellStyle name="Currency 2 3" xfId="700" xr:uid="{00000000-0005-0000-0000-0000AB000000}"/>
    <cellStyle name="Currency 2 4" xfId="1182" xr:uid="{00000000-0005-0000-0000-0000AC000000}"/>
    <cellStyle name="Currency 2 5" xfId="1200" xr:uid="{00000000-0005-0000-0000-0000AD000000}"/>
    <cellStyle name="Currency 3" xfId="39" xr:uid="{00000000-0005-0000-0000-0000AE000000}"/>
    <cellStyle name="Currency 4" xfId="601" xr:uid="{00000000-0005-0000-0000-0000AF000000}"/>
    <cellStyle name="Currency 4 2" xfId="634" xr:uid="{00000000-0005-0000-0000-0000B0000000}"/>
    <cellStyle name="Currency 5" xfId="699" xr:uid="{00000000-0005-0000-0000-0000B1000000}"/>
    <cellStyle name="Currency 6" xfId="1164" xr:uid="{00000000-0005-0000-0000-0000B2000000}"/>
    <cellStyle name="Currency 7" xfId="1185" xr:uid="{00000000-0005-0000-0000-0000B3000000}"/>
    <cellStyle name="Currency 8" xfId="1199" xr:uid="{00000000-0005-0000-0000-0000B4000000}"/>
    <cellStyle name="Currency 9" xfId="1208" xr:uid="{00000000-0005-0000-0000-0000B5000000}"/>
    <cellStyle name="Check Cell 2" xfId="603" xr:uid="{00000000-0005-0000-0000-00006A000000}"/>
    <cellStyle name="Check Cell 2 2" xfId="687" xr:uid="{00000000-0005-0000-0000-00006B000000}"/>
    <cellStyle name="Explanatory Text 2" xfId="604" xr:uid="{00000000-0005-0000-0000-0000B6000000}"/>
    <cellStyle name="Explanatory Text 2 2" xfId="701" xr:uid="{00000000-0005-0000-0000-0000B7000000}"/>
    <cellStyle name="Good 2" xfId="605" xr:uid="{00000000-0005-0000-0000-0000B8000000}"/>
    <cellStyle name="Good 2 2" xfId="702" xr:uid="{00000000-0005-0000-0000-0000B9000000}"/>
    <cellStyle name="Heading 1 2" xfId="606" xr:uid="{00000000-0005-0000-0000-0000BA000000}"/>
    <cellStyle name="Heading 1 2 2" xfId="703" xr:uid="{00000000-0005-0000-0000-0000BB000000}"/>
    <cellStyle name="Heading 2 2" xfId="607" xr:uid="{00000000-0005-0000-0000-0000BC000000}"/>
    <cellStyle name="Heading 2 2 2" xfId="704" xr:uid="{00000000-0005-0000-0000-0000BD000000}"/>
    <cellStyle name="Heading 3 2" xfId="608" xr:uid="{00000000-0005-0000-0000-0000BE000000}"/>
    <cellStyle name="Heading 3 2 2" xfId="705" xr:uid="{00000000-0005-0000-0000-0000BF000000}"/>
    <cellStyle name="Heading 4 2" xfId="609" xr:uid="{00000000-0005-0000-0000-0000C0000000}"/>
    <cellStyle name="Heading 4 2 2" xfId="706" xr:uid="{00000000-0005-0000-0000-0000C1000000}"/>
    <cellStyle name="Input 2" xfId="610" xr:uid="{00000000-0005-0000-0000-0000C2000000}"/>
    <cellStyle name="Input 2 2" xfId="707" xr:uid="{00000000-0005-0000-0000-0000C3000000}"/>
    <cellStyle name="Linked Cell 2" xfId="611" xr:uid="{00000000-0005-0000-0000-0000C4000000}"/>
    <cellStyle name="Linked Cell 2 2" xfId="708" xr:uid="{00000000-0005-0000-0000-0000C5000000}"/>
    <cellStyle name="Neutral 2" xfId="612" xr:uid="{00000000-0005-0000-0000-0000C6000000}"/>
    <cellStyle name="Neutral 2 2" xfId="709" xr:uid="{00000000-0005-0000-0000-0000C7000000}"/>
    <cellStyle name="Normal" xfId="0" builtinId="0"/>
    <cellStyle name="Normal 10" xfId="40" xr:uid="{00000000-0005-0000-0000-0000C9000000}"/>
    <cellStyle name="Normal 10 10" xfId="871" xr:uid="{00000000-0005-0000-0000-0000CA000000}"/>
    <cellStyle name="Normal 10 2" xfId="41" xr:uid="{00000000-0005-0000-0000-0000CB000000}"/>
    <cellStyle name="Normal 10 2 10" xfId="872" xr:uid="{00000000-0005-0000-0000-0000CC000000}"/>
    <cellStyle name="Normal 10 2 2" xfId="176" xr:uid="{00000000-0005-0000-0000-0000CD000000}"/>
    <cellStyle name="Normal 10 2 2 2" xfId="358" xr:uid="{00000000-0005-0000-0000-0000CE000000}"/>
    <cellStyle name="Normal 10 2 2_CS" xfId="484" xr:uid="{00000000-0005-0000-0000-0000CF000000}"/>
    <cellStyle name="Normal 10 2 3" xfId="281" xr:uid="{00000000-0005-0000-0000-0000D0000000}"/>
    <cellStyle name="Normal 10 2 4" xfId="711" xr:uid="{00000000-0005-0000-0000-0000D1000000}"/>
    <cellStyle name="Normal 10 2 5" xfId="880" xr:uid="{00000000-0005-0000-0000-0000D2000000}"/>
    <cellStyle name="Normal 10 2 6" xfId="867" xr:uid="{00000000-0005-0000-0000-0000D3000000}"/>
    <cellStyle name="Normal 10 2 7" xfId="897" xr:uid="{00000000-0005-0000-0000-0000D4000000}"/>
    <cellStyle name="Normal 10 2 8" xfId="870" xr:uid="{00000000-0005-0000-0000-0000D5000000}"/>
    <cellStyle name="Normal 10 2 9" xfId="873" xr:uid="{00000000-0005-0000-0000-0000D6000000}"/>
    <cellStyle name="Normal 10 2_CS" xfId="485" xr:uid="{00000000-0005-0000-0000-0000D7000000}"/>
    <cellStyle name="Normal 10 3" xfId="42" xr:uid="{00000000-0005-0000-0000-0000D8000000}"/>
    <cellStyle name="Normal 10 3 10" xfId="1022" xr:uid="{00000000-0005-0000-0000-0000D9000000}"/>
    <cellStyle name="Normal 10 3 2" xfId="177" xr:uid="{00000000-0005-0000-0000-0000DA000000}"/>
    <cellStyle name="Normal 10 3 2 2" xfId="359" xr:uid="{00000000-0005-0000-0000-0000DB000000}"/>
    <cellStyle name="Normal 10 3 2_CS" xfId="482" xr:uid="{00000000-0005-0000-0000-0000DC000000}"/>
    <cellStyle name="Normal 10 3 3" xfId="282" xr:uid="{00000000-0005-0000-0000-0000DD000000}"/>
    <cellStyle name="Normal 10 3 4" xfId="712" xr:uid="{00000000-0005-0000-0000-0000DE000000}"/>
    <cellStyle name="Normal 10 3 5" xfId="881" xr:uid="{00000000-0005-0000-0000-0000DF000000}"/>
    <cellStyle name="Normal 10 3 6" xfId="866" xr:uid="{00000000-0005-0000-0000-0000E0000000}"/>
    <cellStyle name="Normal 10 3 7" xfId="898" xr:uid="{00000000-0005-0000-0000-0000E1000000}"/>
    <cellStyle name="Normal 10 3 8" xfId="869" xr:uid="{00000000-0005-0000-0000-0000E2000000}"/>
    <cellStyle name="Normal 10 3 9" xfId="874" xr:uid="{00000000-0005-0000-0000-0000E3000000}"/>
    <cellStyle name="Normal 10 3_CS" xfId="483" xr:uid="{00000000-0005-0000-0000-0000E4000000}"/>
    <cellStyle name="Normal 10 4" xfId="43" xr:uid="{00000000-0005-0000-0000-0000E5000000}"/>
    <cellStyle name="Normal 10 4 10" xfId="836" xr:uid="{00000000-0005-0000-0000-0000E6000000}"/>
    <cellStyle name="Normal 10 4 2" xfId="178" xr:uid="{00000000-0005-0000-0000-0000E7000000}"/>
    <cellStyle name="Normal 10 4 2 2" xfId="360" xr:uid="{00000000-0005-0000-0000-0000E8000000}"/>
    <cellStyle name="Normal 10 4 2_CS" xfId="480" xr:uid="{00000000-0005-0000-0000-0000E9000000}"/>
    <cellStyle name="Normal 10 4 3" xfId="283" xr:uid="{00000000-0005-0000-0000-0000EA000000}"/>
    <cellStyle name="Normal 10 4 4" xfId="713" xr:uid="{00000000-0005-0000-0000-0000EB000000}"/>
    <cellStyle name="Normal 10 4 5" xfId="882" xr:uid="{00000000-0005-0000-0000-0000EC000000}"/>
    <cellStyle name="Normal 10 4 6" xfId="865" xr:uid="{00000000-0005-0000-0000-0000ED000000}"/>
    <cellStyle name="Normal 10 4 7" xfId="906" xr:uid="{00000000-0005-0000-0000-0000EE000000}"/>
    <cellStyle name="Normal 10 4 8" xfId="854" xr:uid="{00000000-0005-0000-0000-0000EF000000}"/>
    <cellStyle name="Normal 10 4 9" xfId="875" xr:uid="{00000000-0005-0000-0000-0000F0000000}"/>
    <cellStyle name="Normal 10 4_CS" xfId="481" xr:uid="{00000000-0005-0000-0000-0000F1000000}"/>
    <cellStyle name="Normal 10 5" xfId="44" xr:uid="{00000000-0005-0000-0000-0000F2000000}"/>
    <cellStyle name="Normal 10 5 10" xfId="835" xr:uid="{00000000-0005-0000-0000-0000F3000000}"/>
    <cellStyle name="Normal 10 5 2" xfId="179" xr:uid="{00000000-0005-0000-0000-0000F4000000}"/>
    <cellStyle name="Normal 10 5 2 2" xfId="361" xr:uid="{00000000-0005-0000-0000-0000F5000000}"/>
    <cellStyle name="Normal 10 5 2_CS" xfId="478" xr:uid="{00000000-0005-0000-0000-0000F6000000}"/>
    <cellStyle name="Normal 10 5 3" xfId="284" xr:uid="{00000000-0005-0000-0000-0000F7000000}"/>
    <cellStyle name="Normal 10 5 4" xfId="714" xr:uid="{00000000-0005-0000-0000-0000F8000000}"/>
    <cellStyle name="Normal 10 5 5" xfId="883" xr:uid="{00000000-0005-0000-0000-0000F9000000}"/>
    <cellStyle name="Normal 10 5 6" xfId="864" xr:uid="{00000000-0005-0000-0000-0000FA000000}"/>
    <cellStyle name="Normal 10 5 7" xfId="907" xr:uid="{00000000-0005-0000-0000-0000FB000000}"/>
    <cellStyle name="Normal 10 5 8" xfId="853" xr:uid="{00000000-0005-0000-0000-0000FC000000}"/>
    <cellStyle name="Normal 10 5 9" xfId="876" xr:uid="{00000000-0005-0000-0000-0000FD000000}"/>
    <cellStyle name="Normal 10 5_CS" xfId="479" xr:uid="{00000000-0005-0000-0000-0000FE000000}"/>
    <cellStyle name="Normal 10 6" xfId="710" xr:uid="{00000000-0005-0000-0000-0000FF000000}"/>
    <cellStyle name="Normal 10 7" xfId="879" xr:uid="{00000000-0005-0000-0000-000000010000}"/>
    <cellStyle name="Normal 10 8" xfId="868" xr:uid="{00000000-0005-0000-0000-000001010000}"/>
    <cellStyle name="Normal 10 9" xfId="896" xr:uid="{00000000-0005-0000-0000-000002010000}"/>
    <cellStyle name="Normal 11" xfId="45" xr:uid="{00000000-0005-0000-0000-000003010000}"/>
    <cellStyle name="Normal 11 10" xfId="852" xr:uid="{00000000-0005-0000-0000-000004010000}"/>
    <cellStyle name="Normal 11 2" xfId="46" xr:uid="{00000000-0005-0000-0000-000005010000}"/>
    <cellStyle name="Normal 11 2 10" xfId="830" xr:uid="{00000000-0005-0000-0000-000006010000}"/>
    <cellStyle name="Normal 11 2 2" xfId="180" xr:uid="{00000000-0005-0000-0000-000007010000}"/>
    <cellStyle name="Normal 11 2 2 2" xfId="362" xr:uid="{00000000-0005-0000-0000-000008010000}"/>
    <cellStyle name="Normal 11 2 2_CS" xfId="476" xr:uid="{00000000-0005-0000-0000-000009010000}"/>
    <cellStyle name="Normal 11 2 3" xfId="285" xr:uid="{00000000-0005-0000-0000-00000A010000}"/>
    <cellStyle name="Normal 11 2 4" xfId="716" xr:uid="{00000000-0005-0000-0000-00000B010000}"/>
    <cellStyle name="Normal 11 2 5" xfId="885" xr:uid="{00000000-0005-0000-0000-00000C010000}"/>
    <cellStyle name="Normal 11 2 6" xfId="862" xr:uid="{00000000-0005-0000-0000-00000D010000}"/>
    <cellStyle name="Normal 11 2 7" xfId="909" xr:uid="{00000000-0005-0000-0000-00000E010000}"/>
    <cellStyle name="Normal 11 2 8" xfId="851" xr:uid="{00000000-0005-0000-0000-00000F010000}"/>
    <cellStyle name="Normal 11 2 9" xfId="877" xr:uid="{00000000-0005-0000-0000-000010010000}"/>
    <cellStyle name="Normal 11 2_CS" xfId="477" xr:uid="{00000000-0005-0000-0000-000011010000}"/>
    <cellStyle name="Normal 11 3" xfId="47" xr:uid="{00000000-0005-0000-0000-000012010000}"/>
    <cellStyle name="Normal 11 3 10" xfId="989" xr:uid="{00000000-0005-0000-0000-000013010000}"/>
    <cellStyle name="Normal 11 3 2" xfId="181" xr:uid="{00000000-0005-0000-0000-000014010000}"/>
    <cellStyle name="Normal 11 3 2 2" xfId="363" xr:uid="{00000000-0005-0000-0000-000015010000}"/>
    <cellStyle name="Normal 11 3 2_CS" xfId="474" xr:uid="{00000000-0005-0000-0000-000016010000}"/>
    <cellStyle name="Normal 11 3 3" xfId="286" xr:uid="{00000000-0005-0000-0000-000017010000}"/>
    <cellStyle name="Normal 11 3 4" xfId="717" xr:uid="{00000000-0005-0000-0000-000018010000}"/>
    <cellStyle name="Normal 11 3 5" xfId="886" xr:uid="{00000000-0005-0000-0000-000019010000}"/>
    <cellStyle name="Normal 11 3 6" xfId="861" xr:uid="{00000000-0005-0000-0000-00001A010000}"/>
    <cellStyle name="Normal 11 3 7" xfId="910" xr:uid="{00000000-0005-0000-0000-00001B010000}"/>
    <cellStyle name="Normal 11 3 8" xfId="850" xr:uid="{00000000-0005-0000-0000-00001C010000}"/>
    <cellStyle name="Normal 11 3 9" xfId="878" xr:uid="{00000000-0005-0000-0000-00001D010000}"/>
    <cellStyle name="Normal 11 3_CS" xfId="475" xr:uid="{00000000-0005-0000-0000-00001E010000}"/>
    <cellStyle name="Normal 11 4" xfId="48" xr:uid="{00000000-0005-0000-0000-00001F010000}"/>
    <cellStyle name="Normal 11 4 10" xfId="1005" xr:uid="{00000000-0005-0000-0000-000020010000}"/>
    <cellStyle name="Normal 11 4 2" xfId="182" xr:uid="{00000000-0005-0000-0000-000021010000}"/>
    <cellStyle name="Normal 11 4 2 2" xfId="364" xr:uid="{00000000-0005-0000-0000-000022010000}"/>
    <cellStyle name="Normal 11 4 2_CS" xfId="472" xr:uid="{00000000-0005-0000-0000-000023010000}"/>
    <cellStyle name="Normal 11 4 3" xfId="287" xr:uid="{00000000-0005-0000-0000-000024010000}"/>
    <cellStyle name="Normal 11 4 4" xfId="718" xr:uid="{00000000-0005-0000-0000-000025010000}"/>
    <cellStyle name="Normal 11 4 5" xfId="887" xr:uid="{00000000-0005-0000-0000-000026010000}"/>
    <cellStyle name="Normal 11 4 6" xfId="860" xr:uid="{00000000-0005-0000-0000-000027010000}"/>
    <cellStyle name="Normal 11 4 7" xfId="911" xr:uid="{00000000-0005-0000-0000-000028010000}"/>
    <cellStyle name="Normal 11 4 8" xfId="842" xr:uid="{00000000-0005-0000-0000-000029010000}"/>
    <cellStyle name="Normal 11 4 9" xfId="893" xr:uid="{00000000-0005-0000-0000-00002A010000}"/>
    <cellStyle name="Normal 11 4_CS" xfId="473" xr:uid="{00000000-0005-0000-0000-00002B010000}"/>
    <cellStyle name="Normal 11 5" xfId="49" xr:uid="{00000000-0005-0000-0000-00002C010000}"/>
    <cellStyle name="Normal 11 5 10" xfId="1014" xr:uid="{00000000-0005-0000-0000-00002D010000}"/>
    <cellStyle name="Normal 11 5 2" xfId="183" xr:uid="{00000000-0005-0000-0000-00002E010000}"/>
    <cellStyle name="Normal 11 5 2 2" xfId="365" xr:uid="{00000000-0005-0000-0000-00002F010000}"/>
    <cellStyle name="Normal 11 5 2_CS" xfId="470" xr:uid="{00000000-0005-0000-0000-000030010000}"/>
    <cellStyle name="Normal 11 5 3" xfId="288" xr:uid="{00000000-0005-0000-0000-000031010000}"/>
    <cellStyle name="Normal 11 5 4" xfId="719" xr:uid="{00000000-0005-0000-0000-000032010000}"/>
    <cellStyle name="Normal 11 5 5" xfId="888" xr:uid="{00000000-0005-0000-0000-000033010000}"/>
    <cellStyle name="Normal 11 5 6" xfId="859" xr:uid="{00000000-0005-0000-0000-000034010000}"/>
    <cellStyle name="Normal 11 5 7" xfId="912" xr:uid="{00000000-0005-0000-0000-000035010000}"/>
    <cellStyle name="Normal 11 5 8" xfId="841" xr:uid="{00000000-0005-0000-0000-000036010000}"/>
    <cellStyle name="Normal 11 5 9" xfId="894" xr:uid="{00000000-0005-0000-0000-000037010000}"/>
    <cellStyle name="Normal 11 5_CS" xfId="471" xr:uid="{00000000-0005-0000-0000-000038010000}"/>
    <cellStyle name="Normal 11 6" xfId="715" xr:uid="{00000000-0005-0000-0000-000039010000}"/>
    <cellStyle name="Normal 11 7" xfId="884" xr:uid="{00000000-0005-0000-0000-00003A010000}"/>
    <cellStyle name="Normal 11 8" xfId="863" xr:uid="{00000000-0005-0000-0000-00003B010000}"/>
    <cellStyle name="Normal 11 9" xfId="908" xr:uid="{00000000-0005-0000-0000-00003C010000}"/>
    <cellStyle name="Normal 12" xfId="50" xr:uid="{00000000-0005-0000-0000-00003D010000}"/>
    <cellStyle name="Normal 12 10" xfId="1018" xr:uid="{00000000-0005-0000-0000-00003E010000}"/>
    <cellStyle name="Normal 12 2" xfId="184" xr:uid="{00000000-0005-0000-0000-00003F010000}"/>
    <cellStyle name="Normal 12 2 2" xfId="366" xr:uid="{00000000-0005-0000-0000-000040010000}"/>
    <cellStyle name="Normal 12 2_CS" xfId="468" xr:uid="{00000000-0005-0000-0000-000041010000}"/>
    <cellStyle name="Normal 12 3" xfId="289" xr:uid="{00000000-0005-0000-0000-000042010000}"/>
    <cellStyle name="Normal 12 4" xfId="720" xr:uid="{00000000-0005-0000-0000-000043010000}"/>
    <cellStyle name="Normal 12 5" xfId="889" xr:uid="{00000000-0005-0000-0000-000044010000}"/>
    <cellStyle name="Normal 12 6" xfId="858" xr:uid="{00000000-0005-0000-0000-000045010000}"/>
    <cellStyle name="Normal 12 7" xfId="913" xr:uid="{00000000-0005-0000-0000-000046010000}"/>
    <cellStyle name="Normal 12 8" xfId="840" xr:uid="{00000000-0005-0000-0000-000047010000}"/>
    <cellStyle name="Normal 12 9" xfId="951" xr:uid="{00000000-0005-0000-0000-000048010000}"/>
    <cellStyle name="Normal 12_CS" xfId="469" xr:uid="{00000000-0005-0000-0000-000049010000}"/>
    <cellStyle name="Normal 13" xfId="51" xr:uid="{00000000-0005-0000-0000-00004A010000}"/>
    <cellStyle name="Normal 13 10" xfId="970" xr:uid="{00000000-0005-0000-0000-00004B010000}"/>
    <cellStyle name="Normal 13 2" xfId="52" xr:uid="{00000000-0005-0000-0000-00004C010000}"/>
    <cellStyle name="Normal 13 2 2" xfId="185" xr:uid="{00000000-0005-0000-0000-00004D010000}"/>
    <cellStyle name="Normal 13 2 2 2" xfId="367" xr:uid="{00000000-0005-0000-0000-00004E010000}"/>
    <cellStyle name="Normal 13 2 2_CS" xfId="466" xr:uid="{00000000-0005-0000-0000-00004F010000}"/>
    <cellStyle name="Normal 13 2 3" xfId="290" xr:uid="{00000000-0005-0000-0000-000050010000}"/>
    <cellStyle name="Normal 13 2_CS" xfId="467" xr:uid="{00000000-0005-0000-0000-000051010000}"/>
    <cellStyle name="Normal 13 3" xfId="721" xr:uid="{00000000-0005-0000-0000-000052010000}"/>
    <cellStyle name="Normal 13 4" xfId="890" xr:uid="{00000000-0005-0000-0000-000053010000}"/>
    <cellStyle name="Normal 13 5" xfId="857" xr:uid="{00000000-0005-0000-0000-000054010000}"/>
    <cellStyle name="Normal 13 6" xfId="918" xr:uid="{00000000-0005-0000-0000-000055010000}"/>
    <cellStyle name="Normal 13 7" xfId="839" xr:uid="{00000000-0005-0000-0000-000056010000}"/>
    <cellStyle name="Normal 13 8" xfId="952" xr:uid="{00000000-0005-0000-0000-000057010000}"/>
    <cellStyle name="Normal 13 9" xfId="1019" xr:uid="{00000000-0005-0000-0000-000058010000}"/>
    <cellStyle name="Normal 14" xfId="53" xr:uid="{00000000-0005-0000-0000-000059010000}"/>
    <cellStyle name="Normal 14 10" xfId="1020" xr:uid="{00000000-0005-0000-0000-00005A010000}"/>
    <cellStyle name="Normal 14 2" xfId="186" xr:uid="{00000000-0005-0000-0000-00005B010000}"/>
    <cellStyle name="Normal 14 2 2" xfId="368" xr:uid="{00000000-0005-0000-0000-00005C010000}"/>
    <cellStyle name="Normal 14 2_CS" xfId="464" xr:uid="{00000000-0005-0000-0000-00005D010000}"/>
    <cellStyle name="Normal 14 3" xfId="291" xr:uid="{00000000-0005-0000-0000-00005E010000}"/>
    <cellStyle name="Normal 14 4" xfId="722" xr:uid="{00000000-0005-0000-0000-00005F010000}"/>
    <cellStyle name="Normal 14 5" xfId="891" xr:uid="{00000000-0005-0000-0000-000060010000}"/>
    <cellStyle name="Normal 14 6" xfId="856" xr:uid="{00000000-0005-0000-0000-000061010000}"/>
    <cellStyle name="Normal 14 7" xfId="934" xr:uid="{00000000-0005-0000-0000-000062010000}"/>
    <cellStyle name="Normal 14 8" xfId="838" xr:uid="{00000000-0005-0000-0000-000063010000}"/>
    <cellStyle name="Normal 14 9" xfId="958" xr:uid="{00000000-0005-0000-0000-000064010000}"/>
    <cellStyle name="Normal 14_CS" xfId="465" xr:uid="{00000000-0005-0000-0000-000065010000}"/>
    <cellStyle name="Normal 15" xfId="54" xr:uid="{00000000-0005-0000-0000-000066010000}"/>
    <cellStyle name="Normal 15 10" xfId="1021" xr:uid="{00000000-0005-0000-0000-000067010000}"/>
    <cellStyle name="Normal 15 2" xfId="187" xr:uid="{00000000-0005-0000-0000-000068010000}"/>
    <cellStyle name="Normal 15 2 2" xfId="369" xr:uid="{00000000-0005-0000-0000-000069010000}"/>
    <cellStyle name="Normal 15 2_CS" xfId="462" xr:uid="{00000000-0005-0000-0000-00006A010000}"/>
    <cellStyle name="Normal 15 3" xfId="292" xr:uid="{00000000-0005-0000-0000-00006B010000}"/>
    <cellStyle name="Normal 15 4" xfId="723" xr:uid="{00000000-0005-0000-0000-00006C010000}"/>
    <cellStyle name="Normal 15 5" xfId="892" xr:uid="{00000000-0005-0000-0000-00006D010000}"/>
    <cellStyle name="Normal 15 6" xfId="855" xr:uid="{00000000-0005-0000-0000-00006E010000}"/>
    <cellStyle name="Normal 15 7" xfId="950" xr:uid="{00000000-0005-0000-0000-00006F010000}"/>
    <cellStyle name="Normal 15 8" xfId="837" xr:uid="{00000000-0005-0000-0000-000070010000}"/>
    <cellStyle name="Normal 15 9" xfId="959" xr:uid="{00000000-0005-0000-0000-000071010000}"/>
    <cellStyle name="Normal 15_CS" xfId="463" xr:uid="{00000000-0005-0000-0000-000072010000}"/>
    <cellStyle name="Normal 16" xfId="55" xr:uid="{00000000-0005-0000-0000-000073010000}"/>
    <cellStyle name="Normal 16 2" xfId="724" xr:uid="{00000000-0005-0000-0000-000074010000}"/>
    <cellStyle name="Normal 17" xfId="157" xr:uid="{00000000-0005-0000-0000-000075010000}"/>
    <cellStyle name="Normal 17 2" xfId="236" xr:uid="{00000000-0005-0000-0000-000076010000}"/>
    <cellStyle name="Normal 17 2 2" xfId="418" xr:uid="{00000000-0005-0000-0000-000077010000}"/>
    <cellStyle name="Normal 17 2_CS" xfId="460" xr:uid="{00000000-0005-0000-0000-000078010000}"/>
    <cellStyle name="Normal 17 3" xfId="342" xr:uid="{00000000-0005-0000-0000-000079010000}"/>
    <cellStyle name="Normal 17_CS" xfId="461" xr:uid="{00000000-0005-0000-0000-00007A010000}"/>
    <cellStyle name="Normal 18" xfId="159" xr:uid="{00000000-0005-0000-0000-00007B010000}"/>
    <cellStyle name="Normal 18 2" xfId="237" xr:uid="{00000000-0005-0000-0000-00007C010000}"/>
    <cellStyle name="Normal 18 2 2" xfId="419" xr:uid="{00000000-0005-0000-0000-00007D010000}"/>
    <cellStyle name="Normal 18 2_CS" xfId="458" xr:uid="{00000000-0005-0000-0000-00007E010000}"/>
    <cellStyle name="Normal 18 3" xfId="343" xr:uid="{00000000-0005-0000-0000-00007F010000}"/>
    <cellStyle name="Normal 18_CS" xfId="459" xr:uid="{00000000-0005-0000-0000-000080010000}"/>
    <cellStyle name="Normal 19" xfId="160" xr:uid="{00000000-0005-0000-0000-000081010000}"/>
    <cellStyle name="Normal 19 2" xfId="238" xr:uid="{00000000-0005-0000-0000-000082010000}"/>
    <cellStyle name="Normal 19 2 2" xfId="420" xr:uid="{00000000-0005-0000-0000-000083010000}"/>
    <cellStyle name="Normal 19 2_CS" xfId="457" xr:uid="{00000000-0005-0000-0000-000084010000}"/>
    <cellStyle name="Normal 19 3" xfId="344" xr:uid="{00000000-0005-0000-0000-000085010000}"/>
    <cellStyle name="Normal 19_CS" xfId="542" xr:uid="{00000000-0005-0000-0000-000086010000}"/>
    <cellStyle name="Normal 2" xfId="56" xr:uid="{00000000-0005-0000-0000-000087010000}"/>
    <cellStyle name="Normal 2 2" xfId="57" xr:uid="{00000000-0005-0000-0000-000088010000}"/>
    <cellStyle name="Normal 2 2 10" xfId="895" xr:uid="{00000000-0005-0000-0000-000089010000}"/>
    <cellStyle name="Normal 2 2 2" xfId="58" xr:uid="{00000000-0005-0000-0000-00008A010000}"/>
    <cellStyle name="Normal 2 2 2 2" xfId="59" xr:uid="{00000000-0005-0000-0000-00008B010000}"/>
    <cellStyle name="Normal 2 2 2 2 2" xfId="728" xr:uid="{00000000-0005-0000-0000-00008C010000}"/>
    <cellStyle name="Normal 2 2 2 3" xfId="727" xr:uid="{00000000-0005-0000-0000-00008D010000}"/>
    <cellStyle name="Normal 2 2 3" xfId="60" xr:uid="{00000000-0005-0000-0000-00008E010000}"/>
    <cellStyle name="Normal 2 2 3 2" xfId="729" xr:uid="{00000000-0005-0000-0000-00008F010000}"/>
    <cellStyle name="Normal 2 2 4" xfId="61" xr:uid="{00000000-0005-0000-0000-000090010000}"/>
    <cellStyle name="Normal 2 2 4 10" xfId="1026" xr:uid="{00000000-0005-0000-0000-000091010000}"/>
    <cellStyle name="Normal 2 2 4 2" xfId="189" xr:uid="{00000000-0005-0000-0000-000092010000}"/>
    <cellStyle name="Normal 2 2 4 2 2" xfId="371" xr:uid="{00000000-0005-0000-0000-000093010000}"/>
    <cellStyle name="Normal 2 2 4 2_CS" xfId="540" xr:uid="{00000000-0005-0000-0000-000094010000}"/>
    <cellStyle name="Normal 2 2 4 3" xfId="294" xr:uid="{00000000-0005-0000-0000-000095010000}"/>
    <cellStyle name="Normal 2 2 4 4" xfId="730" xr:uid="{00000000-0005-0000-0000-000096010000}"/>
    <cellStyle name="Normal 2 2 4 5" xfId="899" xr:uid="{00000000-0005-0000-0000-000097010000}"/>
    <cellStyle name="Normal 2 2 4 6" xfId="849" xr:uid="{00000000-0005-0000-0000-000098010000}"/>
    <cellStyle name="Normal 2 2 4 7" xfId="960" xr:uid="{00000000-0005-0000-0000-000099010000}"/>
    <cellStyle name="Normal 2 2 4 8" xfId="1006" xr:uid="{00000000-0005-0000-0000-00009A010000}"/>
    <cellStyle name="Normal 2 2 4 9" xfId="967" xr:uid="{00000000-0005-0000-0000-00009B010000}"/>
    <cellStyle name="Normal 2 2 4_CS" xfId="456" xr:uid="{00000000-0005-0000-0000-00009C010000}"/>
    <cellStyle name="Normal 2 2 5" xfId="62" xr:uid="{00000000-0005-0000-0000-00009D010000}"/>
    <cellStyle name="Normal 2 2 5 10" xfId="1030" xr:uid="{00000000-0005-0000-0000-00009E010000}"/>
    <cellStyle name="Normal 2 2 5 2" xfId="190" xr:uid="{00000000-0005-0000-0000-00009F010000}"/>
    <cellStyle name="Normal 2 2 5 2 2" xfId="372" xr:uid="{00000000-0005-0000-0000-0000A0010000}"/>
    <cellStyle name="Normal 2 2 5 2_CS" xfId="539" xr:uid="{00000000-0005-0000-0000-0000A1010000}"/>
    <cellStyle name="Normal 2 2 5 3" xfId="295" xr:uid="{00000000-0005-0000-0000-0000A2010000}"/>
    <cellStyle name="Normal 2 2 5 4" xfId="731" xr:uid="{00000000-0005-0000-0000-0000A3010000}"/>
    <cellStyle name="Normal 2 2 5 5" xfId="900" xr:uid="{00000000-0005-0000-0000-0000A4010000}"/>
    <cellStyle name="Normal 2 2 5 6" xfId="848" xr:uid="{00000000-0005-0000-0000-0000A5010000}"/>
    <cellStyle name="Normal 2 2 5 7" xfId="961" xr:uid="{00000000-0005-0000-0000-0000A6010000}"/>
    <cellStyle name="Normal 2 2 5 8" xfId="1007" xr:uid="{00000000-0005-0000-0000-0000A7010000}"/>
    <cellStyle name="Normal 2 2 5 9" xfId="968" xr:uid="{00000000-0005-0000-0000-0000A8010000}"/>
    <cellStyle name="Normal 2 2 5_CS" xfId="455" xr:uid="{00000000-0005-0000-0000-0000A9010000}"/>
    <cellStyle name="Normal 2 2 6" xfId="63" xr:uid="{00000000-0005-0000-0000-0000AA010000}"/>
    <cellStyle name="Normal 2 2 6 10" xfId="1034" xr:uid="{00000000-0005-0000-0000-0000AB010000}"/>
    <cellStyle name="Normal 2 2 6 2" xfId="191" xr:uid="{00000000-0005-0000-0000-0000AC010000}"/>
    <cellStyle name="Normal 2 2 6 2 2" xfId="373" xr:uid="{00000000-0005-0000-0000-0000AD010000}"/>
    <cellStyle name="Normal 2 2 6 2_CS" xfId="453" xr:uid="{00000000-0005-0000-0000-0000AE010000}"/>
    <cellStyle name="Normal 2 2 6 3" xfId="296" xr:uid="{00000000-0005-0000-0000-0000AF010000}"/>
    <cellStyle name="Normal 2 2 6 4" xfId="732" xr:uid="{00000000-0005-0000-0000-0000B0010000}"/>
    <cellStyle name="Normal 2 2 6 5" xfId="901" xr:uid="{00000000-0005-0000-0000-0000B1010000}"/>
    <cellStyle name="Normal 2 2 6 6" xfId="847" xr:uid="{00000000-0005-0000-0000-0000B2010000}"/>
    <cellStyle name="Normal 2 2 6 7" xfId="962" xr:uid="{00000000-0005-0000-0000-0000B3010000}"/>
    <cellStyle name="Normal 2 2 6 8" xfId="1013" xr:uid="{00000000-0005-0000-0000-0000B4010000}"/>
    <cellStyle name="Normal 2 2 6 9" xfId="969" xr:uid="{00000000-0005-0000-0000-0000B5010000}"/>
    <cellStyle name="Normal 2 2 6_CS" xfId="454" xr:uid="{00000000-0005-0000-0000-0000B6010000}"/>
    <cellStyle name="Normal 2 2 7" xfId="188" xr:uid="{00000000-0005-0000-0000-0000B7010000}"/>
    <cellStyle name="Normal 2 2 7 2" xfId="370" xr:uid="{00000000-0005-0000-0000-0000B8010000}"/>
    <cellStyle name="Normal 2 2 7_CS" xfId="452" xr:uid="{00000000-0005-0000-0000-0000B9010000}"/>
    <cellStyle name="Normal 2 2 8" xfId="293" xr:uid="{00000000-0005-0000-0000-0000BA010000}"/>
    <cellStyle name="Normal 2 2 9" xfId="726" xr:uid="{00000000-0005-0000-0000-0000BB010000}"/>
    <cellStyle name="Normal 2 2_CS" xfId="541" xr:uid="{00000000-0005-0000-0000-0000BC010000}"/>
    <cellStyle name="Normal 2 3" xfId="64" xr:uid="{00000000-0005-0000-0000-0000BD010000}"/>
    <cellStyle name="Normal 2 3 10" xfId="963" xr:uid="{00000000-0005-0000-0000-0000BE010000}"/>
    <cellStyle name="Normal 2 3 2" xfId="65" xr:uid="{00000000-0005-0000-0000-0000BF010000}"/>
    <cellStyle name="Normal 2 3 2 10" xfId="1093" xr:uid="{00000000-0005-0000-0000-0000C0010000}"/>
    <cellStyle name="Normal 2 3 2 2" xfId="193" xr:uid="{00000000-0005-0000-0000-0000C1010000}"/>
    <cellStyle name="Normal 2 3 2 2 2" xfId="375" xr:uid="{00000000-0005-0000-0000-0000C2010000}"/>
    <cellStyle name="Normal 2 3 2 2_CS" xfId="523" xr:uid="{00000000-0005-0000-0000-0000C3010000}"/>
    <cellStyle name="Normal 2 3 2 3" xfId="298" xr:uid="{00000000-0005-0000-0000-0000C4010000}"/>
    <cellStyle name="Normal 2 3 2 4" xfId="734" xr:uid="{00000000-0005-0000-0000-0000C5010000}"/>
    <cellStyle name="Normal 2 3 2 5" xfId="903" xr:uid="{00000000-0005-0000-0000-0000C6010000}"/>
    <cellStyle name="Normal 2 3 2 6" xfId="845" xr:uid="{00000000-0005-0000-0000-0000C7010000}"/>
    <cellStyle name="Normal 2 3 2 7" xfId="964" xr:uid="{00000000-0005-0000-0000-0000C8010000}"/>
    <cellStyle name="Normal 2 3 2 8" xfId="1015" xr:uid="{00000000-0005-0000-0000-0000C9010000}"/>
    <cellStyle name="Normal 2 3 2 9" xfId="975" xr:uid="{00000000-0005-0000-0000-0000CA010000}"/>
    <cellStyle name="Normal 2 3 2_CS" xfId="450" xr:uid="{00000000-0005-0000-0000-0000CB010000}"/>
    <cellStyle name="Normal 2 3 3" xfId="66" xr:uid="{00000000-0005-0000-0000-0000CC010000}"/>
    <cellStyle name="Normal 2 3 3 10" xfId="1097" xr:uid="{00000000-0005-0000-0000-0000CD010000}"/>
    <cellStyle name="Normal 2 3 3 2" xfId="194" xr:uid="{00000000-0005-0000-0000-0000CE010000}"/>
    <cellStyle name="Normal 2 3 3 2 2" xfId="376" xr:uid="{00000000-0005-0000-0000-0000CF010000}"/>
    <cellStyle name="Normal 2 3 3 2_CS" xfId="449" xr:uid="{00000000-0005-0000-0000-0000D0010000}"/>
    <cellStyle name="Normal 2 3 3 3" xfId="299" xr:uid="{00000000-0005-0000-0000-0000D1010000}"/>
    <cellStyle name="Normal 2 3 3 4" xfId="735" xr:uid="{00000000-0005-0000-0000-0000D2010000}"/>
    <cellStyle name="Normal 2 3 3 5" xfId="904" xr:uid="{00000000-0005-0000-0000-0000D3010000}"/>
    <cellStyle name="Normal 2 3 3 6" xfId="844" xr:uid="{00000000-0005-0000-0000-0000D4010000}"/>
    <cellStyle name="Normal 2 3 3 7" xfId="965" xr:uid="{00000000-0005-0000-0000-0000D5010000}"/>
    <cellStyle name="Normal 2 3 3 8" xfId="1016" xr:uid="{00000000-0005-0000-0000-0000D6010000}"/>
    <cellStyle name="Normal 2 3 3 9" xfId="1044" xr:uid="{00000000-0005-0000-0000-0000D7010000}"/>
    <cellStyle name="Normal 2 3 3_CS" xfId="538" xr:uid="{00000000-0005-0000-0000-0000D8010000}"/>
    <cellStyle name="Normal 2 3 4" xfId="67" xr:uid="{00000000-0005-0000-0000-0000D9010000}"/>
    <cellStyle name="Normal 2 3 4 10" xfId="1104" xr:uid="{00000000-0005-0000-0000-0000DA010000}"/>
    <cellStyle name="Normal 2 3 4 2" xfId="195" xr:uid="{00000000-0005-0000-0000-0000DB010000}"/>
    <cellStyle name="Normal 2 3 4 2 2" xfId="377" xr:uid="{00000000-0005-0000-0000-0000DC010000}"/>
    <cellStyle name="Normal 2 3 4 2_CS" xfId="448" xr:uid="{00000000-0005-0000-0000-0000DD010000}"/>
    <cellStyle name="Normal 2 3 4 3" xfId="300" xr:uid="{00000000-0005-0000-0000-0000DE010000}"/>
    <cellStyle name="Normal 2 3 4 4" xfId="736" xr:uid="{00000000-0005-0000-0000-0000DF010000}"/>
    <cellStyle name="Normal 2 3 4 5" xfId="905" xr:uid="{00000000-0005-0000-0000-0000E0010000}"/>
    <cellStyle name="Normal 2 3 4 6" xfId="843" xr:uid="{00000000-0005-0000-0000-0000E1010000}"/>
    <cellStyle name="Normal 2 3 4 7" xfId="966" xr:uid="{00000000-0005-0000-0000-0000E2010000}"/>
    <cellStyle name="Normal 2 3 4 8" xfId="1017" xr:uid="{00000000-0005-0000-0000-0000E3010000}"/>
    <cellStyle name="Normal 2 3 4 9" xfId="1060" xr:uid="{00000000-0005-0000-0000-0000E4010000}"/>
    <cellStyle name="Normal 2 3 4_CS" xfId="537" xr:uid="{00000000-0005-0000-0000-0000E5010000}"/>
    <cellStyle name="Normal 2 3 5" xfId="192" xr:uid="{00000000-0005-0000-0000-0000E6010000}"/>
    <cellStyle name="Normal 2 3 5 2" xfId="374" xr:uid="{00000000-0005-0000-0000-0000E7010000}"/>
    <cellStyle name="Normal 2 3 5_CS" xfId="536" xr:uid="{00000000-0005-0000-0000-0000E8010000}"/>
    <cellStyle name="Normal 2 3 6" xfId="297" xr:uid="{00000000-0005-0000-0000-0000E9010000}"/>
    <cellStyle name="Normal 2 3 7" xfId="733" xr:uid="{00000000-0005-0000-0000-0000EA010000}"/>
    <cellStyle name="Normal 2 3 8" xfId="902" xr:uid="{00000000-0005-0000-0000-0000EB010000}"/>
    <cellStyle name="Normal 2 3 9" xfId="846" xr:uid="{00000000-0005-0000-0000-0000EC010000}"/>
    <cellStyle name="Normal 2 3_CS" xfId="451" xr:uid="{00000000-0005-0000-0000-0000ED010000}"/>
    <cellStyle name="Normal 2 4" xfId="613" xr:uid="{00000000-0005-0000-0000-0000EE010000}"/>
    <cellStyle name="Normal 2 4 2" xfId="737" xr:uid="{00000000-0005-0000-0000-0000EF010000}"/>
    <cellStyle name="Normal 2 5" xfId="68" xr:uid="{00000000-0005-0000-0000-0000F0010000}"/>
    <cellStyle name="Normal 2 6" xfId="725" xr:uid="{00000000-0005-0000-0000-0000F1010000}"/>
    <cellStyle name="Normal 20" xfId="161" xr:uid="{00000000-0005-0000-0000-0000F2010000}"/>
    <cellStyle name="Normal 20 2" xfId="239" xr:uid="{00000000-0005-0000-0000-0000F3010000}"/>
    <cellStyle name="Normal 20 2 2" xfId="421" xr:uid="{00000000-0005-0000-0000-0000F4010000}"/>
    <cellStyle name="Normal 20 2_CS" xfId="532" xr:uid="{00000000-0005-0000-0000-0000F5010000}"/>
    <cellStyle name="Normal 20 3" xfId="345" xr:uid="{00000000-0005-0000-0000-0000F6010000}"/>
    <cellStyle name="Normal 20_CS" xfId="447" xr:uid="{00000000-0005-0000-0000-0000F7010000}"/>
    <cellStyle name="Normal 21" xfId="162" xr:uid="{00000000-0005-0000-0000-0000F8010000}"/>
    <cellStyle name="Normal 21 2" xfId="240" xr:uid="{00000000-0005-0000-0000-0000F9010000}"/>
    <cellStyle name="Normal 21 2 2" xfId="422" xr:uid="{00000000-0005-0000-0000-0000FA010000}"/>
    <cellStyle name="Normal 21 2_CS" xfId="446" xr:uid="{00000000-0005-0000-0000-0000FB010000}"/>
    <cellStyle name="Normal 21 3" xfId="346" xr:uid="{00000000-0005-0000-0000-0000FC010000}"/>
    <cellStyle name="Normal 21_CS" xfId="535" xr:uid="{00000000-0005-0000-0000-0000FD010000}"/>
    <cellStyle name="Normal 22" xfId="163" xr:uid="{00000000-0005-0000-0000-0000FE010000}"/>
    <cellStyle name="Normal 22 2" xfId="241" xr:uid="{00000000-0005-0000-0000-0000FF010000}"/>
    <cellStyle name="Normal 22 2 2" xfId="423" xr:uid="{00000000-0005-0000-0000-000000020000}"/>
    <cellStyle name="Normal 22 2_CS" xfId="445" xr:uid="{00000000-0005-0000-0000-000001020000}"/>
    <cellStyle name="Normal 22 3" xfId="347" xr:uid="{00000000-0005-0000-0000-000002020000}"/>
    <cellStyle name="Normal 22_CS" xfId="534" xr:uid="{00000000-0005-0000-0000-000003020000}"/>
    <cellStyle name="Normal 23" xfId="164" xr:uid="{00000000-0005-0000-0000-000004020000}"/>
    <cellStyle name="Normal 23 2" xfId="242" xr:uid="{00000000-0005-0000-0000-000005020000}"/>
    <cellStyle name="Normal 23 2 2" xfId="424" xr:uid="{00000000-0005-0000-0000-000006020000}"/>
    <cellStyle name="Normal 23 2_CS" xfId="444" xr:uid="{00000000-0005-0000-0000-000007020000}"/>
    <cellStyle name="Normal 23 3" xfId="348" xr:uid="{00000000-0005-0000-0000-000008020000}"/>
    <cellStyle name="Normal 23_CS" xfId="533" xr:uid="{00000000-0005-0000-0000-000009020000}"/>
    <cellStyle name="Normal 24" xfId="165" xr:uid="{00000000-0005-0000-0000-00000A020000}"/>
    <cellStyle name="Normal 24 2" xfId="243" xr:uid="{00000000-0005-0000-0000-00000B020000}"/>
    <cellStyle name="Normal 24 2 2" xfId="425" xr:uid="{00000000-0005-0000-0000-00000C020000}"/>
    <cellStyle name="Normal 24 2_CS" xfId="528" xr:uid="{00000000-0005-0000-0000-00000D020000}"/>
    <cellStyle name="Normal 24 3" xfId="349" xr:uid="{00000000-0005-0000-0000-00000E020000}"/>
    <cellStyle name="Normal 24_CS" xfId="443" xr:uid="{00000000-0005-0000-0000-00000F020000}"/>
    <cellStyle name="Normal 25" xfId="166" xr:uid="{00000000-0005-0000-0000-000010020000}"/>
    <cellStyle name="Normal 25 2" xfId="244" xr:uid="{00000000-0005-0000-0000-000011020000}"/>
    <cellStyle name="Normal 25 2 2" xfId="426" xr:uid="{00000000-0005-0000-0000-000012020000}"/>
    <cellStyle name="Normal 25 2_CS" xfId="442" xr:uid="{00000000-0005-0000-0000-000013020000}"/>
    <cellStyle name="Normal 25 3" xfId="350" xr:uid="{00000000-0005-0000-0000-000014020000}"/>
    <cellStyle name="Normal 25_CS" xfId="531" xr:uid="{00000000-0005-0000-0000-000015020000}"/>
    <cellStyle name="Normal 26" xfId="167" xr:uid="{00000000-0005-0000-0000-000016020000}"/>
    <cellStyle name="Normal 26 2" xfId="245" xr:uid="{00000000-0005-0000-0000-000017020000}"/>
    <cellStyle name="Normal 26 2 2" xfId="427" xr:uid="{00000000-0005-0000-0000-000018020000}"/>
    <cellStyle name="Normal 26 2_CS" xfId="441" xr:uid="{00000000-0005-0000-0000-000019020000}"/>
    <cellStyle name="Normal 26 3" xfId="351" xr:uid="{00000000-0005-0000-0000-00001A020000}"/>
    <cellStyle name="Normal 26_CS" xfId="530" xr:uid="{00000000-0005-0000-0000-00001B020000}"/>
    <cellStyle name="Normal 27" xfId="168" xr:uid="{00000000-0005-0000-0000-00001C020000}"/>
    <cellStyle name="Normal 27 2" xfId="246" xr:uid="{00000000-0005-0000-0000-00001D020000}"/>
    <cellStyle name="Normal 27 2 2" xfId="428" xr:uid="{00000000-0005-0000-0000-00001E020000}"/>
    <cellStyle name="Normal 27 2_CS" xfId="440" xr:uid="{00000000-0005-0000-0000-00001F020000}"/>
    <cellStyle name="Normal 27 3" xfId="352" xr:uid="{00000000-0005-0000-0000-000020020000}"/>
    <cellStyle name="Normal 27_CS" xfId="529" xr:uid="{00000000-0005-0000-0000-000021020000}"/>
    <cellStyle name="Normal 28" xfId="169" xr:uid="{00000000-0005-0000-0000-000022020000}"/>
    <cellStyle name="Normal 28 2" xfId="247" xr:uid="{00000000-0005-0000-0000-000023020000}"/>
    <cellStyle name="Normal 28 2 2" xfId="429" xr:uid="{00000000-0005-0000-0000-000024020000}"/>
    <cellStyle name="Normal 28 2_CS" xfId="527" xr:uid="{00000000-0005-0000-0000-000025020000}"/>
    <cellStyle name="Normal 28 3" xfId="353" xr:uid="{00000000-0005-0000-0000-000026020000}"/>
    <cellStyle name="Normal 28_CS" xfId="439" xr:uid="{00000000-0005-0000-0000-000027020000}"/>
    <cellStyle name="Normal 29" xfId="170" xr:uid="{00000000-0005-0000-0000-000028020000}"/>
    <cellStyle name="Normal 29 2" xfId="248" xr:uid="{00000000-0005-0000-0000-000029020000}"/>
    <cellStyle name="Normal 29 2 2" xfId="430" xr:uid="{00000000-0005-0000-0000-00002A020000}"/>
    <cellStyle name="Normal 29 2_CS" xfId="526" xr:uid="{00000000-0005-0000-0000-00002B020000}"/>
    <cellStyle name="Normal 29 3" xfId="354" xr:uid="{00000000-0005-0000-0000-00002C020000}"/>
    <cellStyle name="Normal 29_CS" xfId="438" xr:uid="{00000000-0005-0000-0000-00002D020000}"/>
    <cellStyle name="Normal 3" xfId="69" xr:uid="{00000000-0005-0000-0000-00002E020000}"/>
    <cellStyle name="Normal 3 2" xfId="70" xr:uid="{00000000-0005-0000-0000-00002F020000}"/>
    <cellStyle name="Normal 3 2 2" xfId="739" xr:uid="{00000000-0005-0000-0000-000030020000}"/>
    <cellStyle name="Normal 3 3" xfId="71" xr:uid="{00000000-0005-0000-0000-000031020000}"/>
    <cellStyle name="Normal 3 3 2" xfId="72" xr:uid="{00000000-0005-0000-0000-000032020000}"/>
    <cellStyle name="Normal 3 3 2 2" xfId="741" xr:uid="{00000000-0005-0000-0000-000033020000}"/>
    <cellStyle name="Normal 3 3 3" xfId="73" xr:uid="{00000000-0005-0000-0000-000034020000}"/>
    <cellStyle name="Normal 3 3 3 2" xfId="742" xr:uid="{00000000-0005-0000-0000-000035020000}"/>
    <cellStyle name="Normal 3 3 4" xfId="74" xr:uid="{00000000-0005-0000-0000-000036020000}"/>
    <cellStyle name="Normal 3 3 4 2" xfId="743" xr:uid="{00000000-0005-0000-0000-000037020000}"/>
    <cellStyle name="Normal 3 3 5" xfId="740" xr:uid="{00000000-0005-0000-0000-000038020000}"/>
    <cellStyle name="Normal 3 4" xfId="75" xr:uid="{00000000-0005-0000-0000-000039020000}"/>
    <cellStyle name="Normal 3 4 2" xfId="744" xr:uid="{00000000-0005-0000-0000-00003A020000}"/>
    <cellStyle name="Normal 3 5" xfId="76" xr:uid="{00000000-0005-0000-0000-00003B020000}"/>
    <cellStyle name="Normal 3 5 2" xfId="745" xr:uid="{00000000-0005-0000-0000-00003C020000}"/>
    <cellStyle name="Normal 3 6" xfId="77" xr:uid="{00000000-0005-0000-0000-00003D020000}"/>
    <cellStyle name="Normal 3 6 10" xfId="971" xr:uid="{00000000-0005-0000-0000-00003E020000}"/>
    <cellStyle name="Normal 3 6 2" xfId="78" xr:uid="{00000000-0005-0000-0000-00003F020000}"/>
    <cellStyle name="Normal 3 6 2 10" xfId="1110" xr:uid="{00000000-0005-0000-0000-000040020000}"/>
    <cellStyle name="Normal 3 6 2 2" xfId="197" xr:uid="{00000000-0005-0000-0000-000041020000}"/>
    <cellStyle name="Normal 3 6 2 2 2" xfId="379" xr:uid="{00000000-0005-0000-0000-000042020000}"/>
    <cellStyle name="Normal 3 6 2 2_CS" xfId="436" xr:uid="{00000000-0005-0000-0000-000043020000}"/>
    <cellStyle name="Normal 3 6 2 3" xfId="302" xr:uid="{00000000-0005-0000-0000-000044020000}"/>
    <cellStyle name="Normal 3 6 2 4" xfId="747" xr:uid="{00000000-0005-0000-0000-000045020000}"/>
    <cellStyle name="Normal 3 6 2 5" xfId="915" xr:uid="{00000000-0005-0000-0000-000046020000}"/>
    <cellStyle name="Normal 3 6 2 6" xfId="833" xr:uid="{00000000-0005-0000-0000-000047020000}"/>
    <cellStyle name="Normal 3 6 2 7" xfId="972" xr:uid="{00000000-0005-0000-0000-000048020000}"/>
    <cellStyle name="Normal 3 6 2 8" xfId="1023" xr:uid="{00000000-0005-0000-0000-000049020000}"/>
    <cellStyle name="Normal 3 6 2 9" xfId="1066" xr:uid="{00000000-0005-0000-0000-00004A020000}"/>
    <cellStyle name="Normal 3 6 2_CS" xfId="525" xr:uid="{00000000-0005-0000-0000-00004B020000}"/>
    <cellStyle name="Normal 3 6 3" xfId="79" xr:uid="{00000000-0005-0000-0000-00004C020000}"/>
    <cellStyle name="Normal 3 6 3 10" xfId="1111" xr:uid="{00000000-0005-0000-0000-00004D020000}"/>
    <cellStyle name="Normal 3 6 3 2" xfId="198" xr:uid="{00000000-0005-0000-0000-00004E020000}"/>
    <cellStyle name="Normal 3 6 3 2 2" xfId="380" xr:uid="{00000000-0005-0000-0000-00004F020000}"/>
    <cellStyle name="Normal 3 6 3 2_CS" xfId="435" xr:uid="{00000000-0005-0000-0000-000050020000}"/>
    <cellStyle name="Normal 3 6 3 3" xfId="303" xr:uid="{00000000-0005-0000-0000-000051020000}"/>
    <cellStyle name="Normal 3 6 3 4" xfId="748" xr:uid="{00000000-0005-0000-0000-000052020000}"/>
    <cellStyle name="Normal 3 6 3 5" xfId="916" xr:uid="{00000000-0005-0000-0000-000053020000}"/>
    <cellStyle name="Normal 3 6 3 6" xfId="832" xr:uid="{00000000-0005-0000-0000-000054020000}"/>
    <cellStyle name="Normal 3 6 3 7" xfId="973" xr:uid="{00000000-0005-0000-0000-000055020000}"/>
    <cellStyle name="Normal 3 6 3 8" xfId="1024" xr:uid="{00000000-0005-0000-0000-000056020000}"/>
    <cellStyle name="Normal 3 6 3 9" xfId="1067" xr:uid="{00000000-0005-0000-0000-000057020000}"/>
    <cellStyle name="Normal 3 6 3_CS" xfId="524" xr:uid="{00000000-0005-0000-0000-000058020000}"/>
    <cellStyle name="Normal 3 6 4" xfId="80" xr:uid="{00000000-0005-0000-0000-000059020000}"/>
    <cellStyle name="Normal 3 6 4 10" xfId="1112" xr:uid="{00000000-0005-0000-0000-00005A020000}"/>
    <cellStyle name="Normal 3 6 4 2" xfId="199" xr:uid="{00000000-0005-0000-0000-00005B020000}"/>
    <cellStyle name="Normal 3 6 4 2 2" xfId="381" xr:uid="{00000000-0005-0000-0000-00005C020000}"/>
    <cellStyle name="Normal 3 6 4 2_CS" xfId="433" xr:uid="{00000000-0005-0000-0000-00005D020000}"/>
    <cellStyle name="Normal 3 6 4 3" xfId="304" xr:uid="{00000000-0005-0000-0000-00005E020000}"/>
    <cellStyle name="Normal 3 6 4 4" xfId="749" xr:uid="{00000000-0005-0000-0000-00005F020000}"/>
    <cellStyle name="Normal 3 6 4 5" xfId="917" xr:uid="{00000000-0005-0000-0000-000060020000}"/>
    <cellStyle name="Normal 3 6 4 6" xfId="831" xr:uid="{00000000-0005-0000-0000-000061020000}"/>
    <cellStyle name="Normal 3 6 4 7" xfId="974" xr:uid="{00000000-0005-0000-0000-000062020000}"/>
    <cellStyle name="Normal 3 6 4 8" xfId="1025" xr:uid="{00000000-0005-0000-0000-000063020000}"/>
    <cellStyle name="Normal 3 6 4 9" xfId="1068" xr:uid="{00000000-0005-0000-0000-000064020000}"/>
    <cellStyle name="Normal 3 6 4_CS" xfId="434" xr:uid="{00000000-0005-0000-0000-000065020000}"/>
    <cellStyle name="Normal 3 6 5" xfId="196" xr:uid="{00000000-0005-0000-0000-000066020000}"/>
    <cellStyle name="Normal 3 6 5 2" xfId="378" xr:uid="{00000000-0005-0000-0000-000067020000}"/>
    <cellStyle name="Normal 3 6 5_CS" xfId="507" xr:uid="{00000000-0005-0000-0000-000068020000}"/>
    <cellStyle name="Normal 3 6 6" xfId="301" xr:uid="{00000000-0005-0000-0000-000069020000}"/>
    <cellStyle name="Normal 3 6 7" xfId="746" xr:uid="{00000000-0005-0000-0000-00006A020000}"/>
    <cellStyle name="Normal 3 6 8" xfId="914" xr:uid="{00000000-0005-0000-0000-00006B020000}"/>
    <cellStyle name="Normal 3 6 9" xfId="834" xr:uid="{00000000-0005-0000-0000-00006C020000}"/>
    <cellStyle name="Normal 3 6_CS" xfId="437" xr:uid="{00000000-0005-0000-0000-00006D020000}"/>
    <cellStyle name="Normal 3 7" xfId="158" xr:uid="{00000000-0005-0000-0000-00006E020000}"/>
    <cellStyle name="Normal 3 8" xfId="738" xr:uid="{00000000-0005-0000-0000-00006F020000}"/>
    <cellStyle name="Normal 30" xfId="172" xr:uid="{00000000-0005-0000-0000-000070020000}"/>
    <cellStyle name="Normal 31" xfId="171" xr:uid="{00000000-0005-0000-0000-000071020000}"/>
    <cellStyle name="Normal 31 2" xfId="355" xr:uid="{00000000-0005-0000-0000-000072020000}"/>
    <cellStyle name="Normal 31_CS" xfId="522" xr:uid="{00000000-0005-0000-0000-000073020000}"/>
    <cellStyle name="Normal 32" xfId="250" xr:uid="{00000000-0005-0000-0000-000074020000}"/>
    <cellStyle name="Normal 33" xfId="249" xr:uid="{00000000-0005-0000-0000-000075020000}"/>
    <cellStyle name="Normal 34" xfId="565" xr:uid="{00000000-0005-0000-0000-000076020000}"/>
    <cellStyle name="Normal 34 2" xfId="632" xr:uid="{00000000-0005-0000-0000-000077020000}"/>
    <cellStyle name="Normal 35" xfId="621" xr:uid="{00000000-0005-0000-0000-000078020000}"/>
    <cellStyle name="Normal 35 2" xfId="636" xr:uid="{00000000-0005-0000-0000-000079020000}"/>
    <cellStyle name="Normal 36" xfId="623" xr:uid="{00000000-0005-0000-0000-00007A020000}"/>
    <cellStyle name="Normal 37" xfId="622" xr:uid="{00000000-0005-0000-0000-00007B020000}"/>
    <cellStyle name="Normal 38" xfId="639" xr:uid="{00000000-0005-0000-0000-00007C020000}"/>
    <cellStyle name="Normal 39" xfId="640" xr:uid="{00000000-0005-0000-0000-00007D020000}"/>
    <cellStyle name="Normal 4" xfId="81" xr:uid="{00000000-0005-0000-0000-00007E020000}"/>
    <cellStyle name="Normal 4 10" xfId="750" xr:uid="{00000000-0005-0000-0000-00007F020000}"/>
    <cellStyle name="Normal 4 2" xfId="82" xr:uid="{00000000-0005-0000-0000-000080020000}"/>
    <cellStyle name="Normal 4 2 10" xfId="976" xr:uid="{00000000-0005-0000-0000-000081020000}"/>
    <cellStyle name="Normal 4 2 2" xfId="83" xr:uid="{00000000-0005-0000-0000-000082020000}"/>
    <cellStyle name="Normal 4 2 2 10" xfId="1113" xr:uid="{00000000-0005-0000-0000-000083020000}"/>
    <cellStyle name="Normal 4 2 2 2" xfId="202" xr:uid="{00000000-0005-0000-0000-000084020000}"/>
    <cellStyle name="Normal 4 2 2 2 2" xfId="384" xr:uid="{00000000-0005-0000-0000-000085020000}"/>
    <cellStyle name="Normal 4 2 2 2_CS" xfId="520" xr:uid="{00000000-0005-0000-0000-000086020000}"/>
    <cellStyle name="Normal 4 2 2 3" xfId="307" xr:uid="{00000000-0005-0000-0000-000087020000}"/>
    <cellStyle name="Normal 4 2 2 4" xfId="752" xr:uid="{00000000-0005-0000-0000-000088020000}"/>
    <cellStyle name="Normal 4 2 2 5" xfId="920" xr:uid="{00000000-0005-0000-0000-000089020000}"/>
    <cellStyle name="Normal 4 2 2 6" xfId="828" xr:uid="{00000000-0005-0000-0000-00008A020000}"/>
    <cellStyle name="Normal 4 2 2 7" xfId="977" xr:uid="{00000000-0005-0000-0000-00008B020000}"/>
    <cellStyle name="Normal 4 2 2 8" xfId="1027" xr:uid="{00000000-0005-0000-0000-00008C020000}"/>
    <cellStyle name="Normal 4 2 2 9" xfId="1069" xr:uid="{00000000-0005-0000-0000-00008D020000}"/>
    <cellStyle name="Normal 4 2 2_CS" xfId="431" xr:uid="{00000000-0005-0000-0000-00008E020000}"/>
    <cellStyle name="Normal 4 2 3" xfId="84" xr:uid="{00000000-0005-0000-0000-00008F020000}"/>
    <cellStyle name="Normal 4 2 3 10" xfId="1114" xr:uid="{00000000-0005-0000-0000-000090020000}"/>
    <cellStyle name="Normal 4 2 3 2" xfId="203" xr:uid="{00000000-0005-0000-0000-000091020000}"/>
    <cellStyle name="Normal 4 2 3 2 2" xfId="385" xr:uid="{00000000-0005-0000-0000-000092020000}"/>
    <cellStyle name="Normal 4 2 3 2_CS" xfId="516" xr:uid="{00000000-0005-0000-0000-000093020000}"/>
    <cellStyle name="Normal 4 2 3 3" xfId="308" xr:uid="{00000000-0005-0000-0000-000094020000}"/>
    <cellStyle name="Normal 4 2 3 4" xfId="753" xr:uid="{00000000-0005-0000-0000-000095020000}"/>
    <cellStyle name="Normal 4 2 3 5" xfId="921" xr:uid="{00000000-0005-0000-0000-000096020000}"/>
    <cellStyle name="Normal 4 2 3 6" xfId="827" xr:uid="{00000000-0005-0000-0000-000097020000}"/>
    <cellStyle name="Normal 4 2 3 7" xfId="978" xr:uid="{00000000-0005-0000-0000-000098020000}"/>
    <cellStyle name="Normal 4 2 3 8" xfId="1028" xr:uid="{00000000-0005-0000-0000-000099020000}"/>
    <cellStyle name="Normal 4 2 3 9" xfId="1070" xr:uid="{00000000-0005-0000-0000-00009A020000}"/>
    <cellStyle name="Normal 4 2 3_CS" xfId="251" xr:uid="{00000000-0005-0000-0000-00009B020000}"/>
    <cellStyle name="Normal 4 2 4" xfId="85" xr:uid="{00000000-0005-0000-0000-00009C020000}"/>
    <cellStyle name="Normal 4 2 4 10" xfId="1115" xr:uid="{00000000-0005-0000-0000-00009D020000}"/>
    <cellStyle name="Normal 4 2 4 2" xfId="204" xr:uid="{00000000-0005-0000-0000-00009E020000}"/>
    <cellStyle name="Normal 4 2 4 2 2" xfId="386" xr:uid="{00000000-0005-0000-0000-00009F020000}"/>
    <cellStyle name="Normal 4 2 4 2_CS" xfId="252" xr:uid="{00000000-0005-0000-0000-0000A0020000}"/>
    <cellStyle name="Normal 4 2 4 3" xfId="309" xr:uid="{00000000-0005-0000-0000-0000A1020000}"/>
    <cellStyle name="Normal 4 2 4 4" xfId="754" xr:uid="{00000000-0005-0000-0000-0000A2020000}"/>
    <cellStyle name="Normal 4 2 4 5" xfId="922" xr:uid="{00000000-0005-0000-0000-0000A3020000}"/>
    <cellStyle name="Normal 4 2 4 6" xfId="826" xr:uid="{00000000-0005-0000-0000-0000A4020000}"/>
    <cellStyle name="Normal 4 2 4 7" xfId="979" xr:uid="{00000000-0005-0000-0000-0000A5020000}"/>
    <cellStyle name="Normal 4 2 4 8" xfId="1029" xr:uid="{00000000-0005-0000-0000-0000A6020000}"/>
    <cellStyle name="Normal 4 2 4 9" xfId="1071" xr:uid="{00000000-0005-0000-0000-0000A7020000}"/>
    <cellStyle name="Normal 4 2 4_CS" xfId="519" xr:uid="{00000000-0005-0000-0000-0000A8020000}"/>
    <cellStyle name="Normal 4 2 5" xfId="201" xr:uid="{00000000-0005-0000-0000-0000A9020000}"/>
    <cellStyle name="Normal 4 2 5 2" xfId="383" xr:uid="{00000000-0005-0000-0000-0000AA020000}"/>
    <cellStyle name="Normal 4 2 5_CS" xfId="518" xr:uid="{00000000-0005-0000-0000-0000AB020000}"/>
    <cellStyle name="Normal 4 2 6" xfId="306" xr:uid="{00000000-0005-0000-0000-0000AC020000}"/>
    <cellStyle name="Normal 4 2 7" xfId="751" xr:uid="{00000000-0005-0000-0000-0000AD020000}"/>
    <cellStyle name="Normal 4 2 8" xfId="919" xr:uid="{00000000-0005-0000-0000-0000AE020000}"/>
    <cellStyle name="Normal 4 2 9" xfId="829" xr:uid="{00000000-0005-0000-0000-0000AF020000}"/>
    <cellStyle name="Normal 4 2_CS" xfId="521" xr:uid="{00000000-0005-0000-0000-0000B0020000}"/>
    <cellStyle name="Normal 4 3" xfId="86" xr:uid="{00000000-0005-0000-0000-0000B1020000}"/>
    <cellStyle name="Normal 4 3 10" xfId="980" xr:uid="{00000000-0005-0000-0000-0000B2020000}"/>
    <cellStyle name="Normal 4 3 2" xfId="87" xr:uid="{00000000-0005-0000-0000-0000B3020000}"/>
    <cellStyle name="Normal 4 3 2 10" xfId="1116" xr:uid="{00000000-0005-0000-0000-0000B4020000}"/>
    <cellStyle name="Normal 4 3 2 2" xfId="206" xr:uid="{00000000-0005-0000-0000-0000B5020000}"/>
    <cellStyle name="Normal 4 3 2 2 2" xfId="388" xr:uid="{00000000-0005-0000-0000-0000B6020000}"/>
    <cellStyle name="Normal 4 3 2 2_CS" xfId="254" xr:uid="{00000000-0005-0000-0000-0000B7020000}"/>
    <cellStyle name="Normal 4 3 2 3" xfId="311" xr:uid="{00000000-0005-0000-0000-0000B8020000}"/>
    <cellStyle name="Normal 4 3 2 4" xfId="756" xr:uid="{00000000-0005-0000-0000-0000B9020000}"/>
    <cellStyle name="Normal 4 3 2 5" xfId="924" xr:uid="{00000000-0005-0000-0000-0000BA020000}"/>
    <cellStyle name="Normal 4 3 2 6" xfId="824" xr:uid="{00000000-0005-0000-0000-0000BB020000}"/>
    <cellStyle name="Normal 4 3 2 7" xfId="981" xr:uid="{00000000-0005-0000-0000-0000BC020000}"/>
    <cellStyle name="Normal 4 3 2 8" xfId="1031" xr:uid="{00000000-0005-0000-0000-0000BD020000}"/>
    <cellStyle name="Normal 4 3 2 9" xfId="1072" xr:uid="{00000000-0005-0000-0000-0000BE020000}"/>
    <cellStyle name="Normal 4 3 2_CS" xfId="517" xr:uid="{00000000-0005-0000-0000-0000BF020000}"/>
    <cellStyle name="Normal 4 3 3" xfId="88" xr:uid="{00000000-0005-0000-0000-0000C0020000}"/>
    <cellStyle name="Normal 4 3 3 10" xfId="1117" xr:uid="{00000000-0005-0000-0000-0000C1020000}"/>
    <cellStyle name="Normal 4 3 3 2" xfId="207" xr:uid="{00000000-0005-0000-0000-0000C2020000}"/>
    <cellStyle name="Normal 4 3 3 2 2" xfId="389" xr:uid="{00000000-0005-0000-0000-0000C3020000}"/>
    <cellStyle name="Normal 4 3 3 2_CS" xfId="512" xr:uid="{00000000-0005-0000-0000-0000C4020000}"/>
    <cellStyle name="Normal 4 3 3 3" xfId="312" xr:uid="{00000000-0005-0000-0000-0000C5020000}"/>
    <cellStyle name="Normal 4 3 3 4" xfId="757" xr:uid="{00000000-0005-0000-0000-0000C6020000}"/>
    <cellStyle name="Normal 4 3 3 5" xfId="925" xr:uid="{00000000-0005-0000-0000-0000C7020000}"/>
    <cellStyle name="Normal 4 3 3 6" xfId="823" xr:uid="{00000000-0005-0000-0000-0000C8020000}"/>
    <cellStyle name="Normal 4 3 3 7" xfId="982" xr:uid="{00000000-0005-0000-0000-0000C9020000}"/>
    <cellStyle name="Normal 4 3 3 8" xfId="1032" xr:uid="{00000000-0005-0000-0000-0000CA020000}"/>
    <cellStyle name="Normal 4 3 3 9" xfId="1073" xr:uid="{00000000-0005-0000-0000-0000CB020000}"/>
    <cellStyle name="Normal 4 3 3_CS" xfId="255" xr:uid="{00000000-0005-0000-0000-0000CC020000}"/>
    <cellStyle name="Normal 4 3 4" xfId="89" xr:uid="{00000000-0005-0000-0000-0000CD020000}"/>
    <cellStyle name="Normal 4 3 4 10" xfId="1118" xr:uid="{00000000-0005-0000-0000-0000CE020000}"/>
    <cellStyle name="Normal 4 3 4 2" xfId="208" xr:uid="{00000000-0005-0000-0000-0000CF020000}"/>
    <cellStyle name="Normal 4 3 4 2 2" xfId="390" xr:uid="{00000000-0005-0000-0000-0000D0020000}"/>
    <cellStyle name="Normal 4 3 4 2_CS" xfId="256" xr:uid="{00000000-0005-0000-0000-0000D1020000}"/>
    <cellStyle name="Normal 4 3 4 3" xfId="313" xr:uid="{00000000-0005-0000-0000-0000D2020000}"/>
    <cellStyle name="Normal 4 3 4 4" xfId="758" xr:uid="{00000000-0005-0000-0000-0000D3020000}"/>
    <cellStyle name="Normal 4 3 4 5" xfId="926" xr:uid="{00000000-0005-0000-0000-0000D4020000}"/>
    <cellStyle name="Normal 4 3 4 6" xfId="822" xr:uid="{00000000-0005-0000-0000-0000D5020000}"/>
    <cellStyle name="Normal 4 3 4 7" xfId="983" xr:uid="{00000000-0005-0000-0000-0000D6020000}"/>
    <cellStyle name="Normal 4 3 4 8" xfId="1033" xr:uid="{00000000-0005-0000-0000-0000D7020000}"/>
    <cellStyle name="Normal 4 3 4 9" xfId="1074" xr:uid="{00000000-0005-0000-0000-0000D8020000}"/>
    <cellStyle name="Normal 4 3 4_CS" xfId="515" xr:uid="{00000000-0005-0000-0000-0000D9020000}"/>
    <cellStyle name="Normal 4 3 5" xfId="205" xr:uid="{00000000-0005-0000-0000-0000DA020000}"/>
    <cellStyle name="Normal 4 3 5 2" xfId="387" xr:uid="{00000000-0005-0000-0000-0000DB020000}"/>
    <cellStyle name="Normal 4 3 5_CS" xfId="514" xr:uid="{00000000-0005-0000-0000-0000DC020000}"/>
    <cellStyle name="Normal 4 3 6" xfId="310" xr:uid="{00000000-0005-0000-0000-0000DD020000}"/>
    <cellStyle name="Normal 4 3 7" xfId="755" xr:uid="{00000000-0005-0000-0000-0000DE020000}"/>
    <cellStyle name="Normal 4 3 8" xfId="923" xr:uid="{00000000-0005-0000-0000-0000DF020000}"/>
    <cellStyle name="Normal 4 3 9" xfId="825" xr:uid="{00000000-0005-0000-0000-0000E0020000}"/>
    <cellStyle name="Normal 4 3_CS" xfId="253" xr:uid="{00000000-0005-0000-0000-0000E1020000}"/>
    <cellStyle name="Normal 4 4" xfId="90" xr:uid="{00000000-0005-0000-0000-0000E2020000}"/>
    <cellStyle name="Normal 4 4 10" xfId="984" xr:uid="{00000000-0005-0000-0000-0000E3020000}"/>
    <cellStyle name="Normal 4 4 2" xfId="91" xr:uid="{00000000-0005-0000-0000-0000E4020000}"/>
    <cellStyle name="Normal 4 4 2 10" xfId="1119" xr:uid="{00000000-0005-0000-0000-0000E5020000}"/>
    <cellStyle name="Normal 4 4 2 2" xfId="210" xr:uid="{00000000-0005-0000-0000-0000E6020000}"/>
    <cellStyle name="Normal 4 4 2 2 2" xfId="392" xr:uid="{00000000-0005-0000-0000-0000E7020000}"/>
    <cellStyle name="Normal 4 4 2 2_CS" xfId="258" xr:uid="{00000000-0005-0000-0000-0000E8020000}"/>
    <cellStyle name="Normal 4 4 2 3" xfId="315" xr:uid="{00000000-0005-0000-0000-0000E9020000}"/>
    <cellStyle name="Normal 4 4 2 4" xfId="760" xr:uid="{00000000-0005-0000-0000-0000EA020000}"/>
    <cellStyle name="Normal 4 4 2 5" xfId="928" xr:uid="{00000000-0005-0000-0000-0000EB020000}"/>
    <cellStyle name="Normal 4 4 2 6" xfId="820" xr:uid="{00000000-0005-0000-0000-0000EC020000}"/>
    <cellStyle name="Normal 4 4 2 7" xfId="1038" xr:uid="{00000000-0005-0000-0000-0000ED020000}"/>
    <cellStyle name="Normal 4 4 2 8" xfId="1035" xr:uid="{00000000-0005-0000-0000-0000EE020000}"/>
    <cellStyle name="Normal 4 4 2 9" xfId="1075" xr:uid="{00000000-0005-0000-0000-0000EF020000}"/>
    <cellStyle name="Normal 4 4 2_CS" xfId="513" xr:uid="{00000000-0005-0000-0000-0000F0020000}"/>
    <cellStyle name="Normal 4 4 3" xfId="92" xr:uid="{00000000-0005-0000-0000-0000F1020000}"/>
    <cellStyle name="Normal 4 4 3 10" xfId="1120" xr:uid="{00000000-0005-0000-0000-0000F2020000}"/>
    <cellStyle name="Normal 4 4 3 2" xfId="211" xr:uid="{00000000-0005-0000-0000-0000F3020000}"/>
    <cellStyle name="Normal 4 4 3 2 2" xfId="393" xr:uid="{00000000-0005-0000-0000-0000F4020000}"/>
    <cellStyle name="Normal 4 4 3 2_CS" xfId="508" xr:uid="{00000000-0005-0000-0000-0000F5020000}"/>
    <cellStyle name="Normal 4 4 3 3" xfId="316" xr:uid="{00000000-0005-0000-0000-0000F6020000}"/>
    <cellStyle name="Normal 4 4 3 4" xfId="761" xr:uid="{00000000-0005-0000-0000-0000F7020000}"/>
    <cellStyle name="Normal 4 4 3 5" xfId="929" xr:uid="{00000000-0005-0000-0000-0000F8020000}"/>
    <cellStyle name="Normal 4 4 3 6" xfId="693" xr:uid="{00000000-0005-0000-0000-0000F9020000}"/>
    <cellStyle name="Normal 4 4 3 7" xfId="1039" xr:uid="{00000000-0005-0000-0000-0000FA020000}"/>
    <cellStyle name="Normal 4 4 3 8" xfId="1036" xr:uid="{00000000-0005-0000-0000-0000FB020000}"/>
    <cellStyle name="Normal 4 4 3 9" xfId="1076" xr:uid="{00000000-0005-0000-0000-0000FC020000}"/>
    <cellStyle name="Normal 4 4 3_CS" xfId="259" xr:uid="{00000000-0005-0000-0000-0000FD020000}"/>
    <cellStyle name="Normal 4 4 4" xfId="93" xr:uid="{00000000-0005-0000-0000-0000FE020000}"/>
    <cellStyle name="Normal 4 4 4 10" xfId="1121" xr:uid="{00000000-0005-0000-0000-0000FF020000}"/>
    <cellStyle name="Normal 4 4 4 2" xfId="212" xr:uid="{00000000-0005-0000-0000-000000030000}"/>
    <cellStyle name="Normal 4 4 4 2 2" xfId="394" xr:uid="{00000000-0005-0000-0000-000001030000}"/>
    <cellStyle name="Normal 4 4 4 2_CS" xfId="260" xr:uid="{00000000-0005-0000-0000-000002030000}"/>
    <cellStyle name="Normal 4 4 4 3" xfId="317" xr:uid="{00000000-0005-0000-0000-000003030000}"/>
    <cellStyle name="Normal 4 4 4 4" xfId="762" xr:uid="{00000000-0005-0000-0000-000004030000}"/>
    <cellStyle name="Normal 4 4 4 5" xfId="930" xr:uid="{00000000-0005-0000-0000-000005030000}"/>
    <cellStyle name="Normal 4 4 4 6" xfId="697" xr:uid="{00000000-0005-0000-0000-000006030000}"/>
    <cellStyle name="Normal 4 4 4 7" xfId="1040" xr:uid="{00000000-0005-0000-0000-000007030000}"/>
    <cellStyle name="Normal 4 4 4 8" xfId="1085" xr:uid="{00000000-0005-0000-0000-000008030000}"/>
    <cellStyle name="Normal 4 4 4 9" xfId="1077" xr:uid="{00000000-0005-0000-0000-000009030000}"/>
    <cellStyle name="Normal 4 4 4_CS" xfId="511" xr:uid="{00000000-0005-0000-0000-00000A030000}"/>
    <cellStyle name="Normal 4 4 5" xfId="209" xr:uid="{00000000-0005-0000-0000-00000B030000}"/>
    <cellStyle name="Normal 4 4 5 2" xfId="391" xr:uid="{00000000-0005-0000-0000-00000C030000}"/>
    <cellStyle name="Normal 4 4 5_CS" xfId="510" xr:uid="{00000000-0005-0000-0000-00000D030000}"/>
    <cellStyle name="Normal 4 4 6" xfId="314" xr:uid="{00000000-0005-0000-0000-00000E030000}"/>
    <cellStyle name="Normal 4 4 7" xfId="759" xr:uid="{00000000-0005-0000-0000-00000F030000}"/>
    <cellStyle name="Normal 4 4 8" xfId="927" xr:uid="{00000000-0005-0000-0000-000010030000}"/>
    <cellStyle name="Normal 4 4 9" xfId="821" xr:uid="{00000000-0005-0000-0000-000011030000}"/>
    <cellStyle name="Normal 4 4_CS" xfId="257" xr:uid="{00000000-0005-0000-0000-000012030000}"/>
    <cellStyle name="Normal 4 5" xfId="94" xr:uid="{00000000-0005-0000-0000-000013030000}"/>
    <cellStyle name="Normal 4 5 10" xfId="1122" xr:uid="{00000000-0005-0000-0000-000014030000}"/>
    <cellStyle name="Normal 4 5 2" xfId="213" xr:uid="{00000000-0005-0000-0000-000015030000}"/>
    <cellStyle name="Normal 4 5 2 2" xfId="395" xr:uid="{00000000-0005-0000-0000-000016030000}"/>
    <cellStyle name="Normal 4 5 2_CS" xfId="509" xr:uid="{00000000-0005-0000-0000-000017030000}"/>
    <cellStyle name="Normal 4 5 3" xfId="318" xr:uid="{00000000-0005-0000-0000-000018030000}"/>
    <cellStyle name="Normal 4 5 4" xfId="763" xr:uid="{00000000-0005-0000-0000-000019030000}"/>
    <cellStyle name="Normal 4 5 5" xfId="931" xr:uid="{00000000-0005-0000-0000-00001A030000}"/>
    <cellStyle name="Normal 4 5 6" xfId="986" xr:uid="{00000000-0005-0000-0000-00001B030000}"/>
    <cellStyle name="Normal 4 5 7" xfId="1041" xr:uid="{00000000-0005-0000-0000-00001C030000}"/>
    <cellStyle name="Normal 4 5 8" xfId="1086" xr:uid="{00000000-0005-0000-0000-00001D030000}"/>
    <cellStyle name="Normal 4 5 9" xfId="1078" xr:uid="{00000000-0005-0000-0000-00001E030000}"/>
    <cellStyle name="Normal 4 5_CS" xfId="261" xr:uid="{00000000-0005-0000-0000-00001F030000}"/>
    <cellStyle name="Normal 4 6" xfId="95" xr:uid="{00000000-0005-0000-0000-000020030000}"/>
    <cellStyle name="Normal 4 6 10" xfId="1123" xr:uid="{00000000-0005-0000-0000-000021030000}"/>
    <cellStyle name="Normal 4 6 2" xfId="214" xr:uid="{00000000-0005-0000-0000-000022030000}"/>
    <cellStyle name="Normal 4 6 2 2" xfId="396" xr:uid="{00000000-0005-0000-0000-000023030000}"/>
    <cellStyle name="Normal 4 6 2_CS" xfId="263" xr:uid="{00000000-0005-0000-0000-000024030000}"/>
    <cellStyle name="Normal 4 6 3" xfId="319" xr:uid="{00000000-0005-0000-0000-000025030000}"/>
    <cellStyle name="Normal 4 6 4" xfId="764" xr:uid="{00000000-0005-0000-0000-000026030000}"/>
    <cellStyle name="Normal 4 6 5" xfId="932" xr:uid="{00000000-0005-0000-0000-000027030000}"/>
    <cellStyle name="Normal 4 6 6" xfId="987" xr:uid="{00000000-0005-0000-0000-000028030000}"/>
    <cellStyle name="Normal 4 6 7" xfId="1042" xr:uid="{00000000-0005-0000-0000-000029030000}"/>
    <cellStyle name="Normal 4 6 8" xfId="1087" xr:uid="{00000000-0005-0000-0000-00002A030000}"/>
    <cellStyle name="Normal 4 6 9" xfId="1079" xr:uid="{00000000-0005-0000-0000-00002B030000}"/>
    <cellStyle name="Normal 4 6_CS" xfId="262" xr:uid="{00000000-0005-0000-0000-00002C030000}"/>
    <cellStyle name="Normal 4 7" xfId="96" xr:uid="{00000000-0005-0000-0000-00002D030000}"/>
    <cellStyle name="Normal 4 7 10" xfId="1124" xr:uid="{00000000-0005-0000-0000-00002E030000}"/>
    <cellStyle name="Normal 4 7 2" xfId="215" xr:uid="{00000000-0005-0000-0000-00002F030000}"/>
    <cellStyle name="Normal 4 7 2 2" xfId="397" xr:uid="{00000000-0005-0000-0000-000030030000}"/>
    <cellStyle name="Normal 4 7 2_CS" xfId="341" xr:uid="{00000000-0005-0000-0000-000031030000}"/>
    <cellStyle name="Normal 4 7 3" xfId="320" xr:uid="{00000000-0005-0000-0000-000032030000}"/>
    <cellStyle name="Normal 4 7 4" xfId="765" xr:uid="{00000000-0005-0000-0000-000033030000}"/>
    <cellStyle name="Normal 4 7 5" xfId="933" xr:uid="{00000000-0005-0000-0000-000034030000}"/>
    <cellStyle name="Normal 4 7 6" xfId="988" xr:uid="{00000000-0005-0000-0000-000035030000}"/>
    <cellStyle name="Normal 4 7 7" xfId="1043" xr:uid="{00000000-0005-0000-0000-000036030000}"/>
    <cellStyle name="Normal 4 7 8" xfId="1088" xr:uid="{00000000-0005-0000-0000-000037030000}"/>
    <cellStyle name="Normal 4 7 9" xfId="1080" xr:uid="{00000000-0005-0000-0000-000038030000}"/>
    <cellStyle name="Normal 4 7_CS" xfId="264" xr:uid="{00000000-0005-0000-0000-000039030000}"/>
    <cellStyle name="Normal 4 8" xfId="200" xr:uid="{00000000-0005-0000-0000-00003A030000}"/>
    <cellStyle name="Normal 4 8 2" xfId="382" xr:uid="{00000000-0005-0000-0000-00003B030000}"/>
    <cellStyle name="Normal 4 8_CS" xfId="500" xr:uid="{00000000-0005-0000-0000-00003C030000}"/>
    <cellStyle name="Normal 4 9" xfId="305" xr:uid="{00000000-0005-0000-0000-00003D030000}"/>
    <cellStyle name="Normal 4_CS" xfId="432" xr:uid="{00000000-0005-0000-0000-00003E030000}"/>
    <cellStyle name="Normal 40" xfId="638" xr:uid="{00000000-0005-0000-0000-00003F030000}"/>
    <cellStyle name="Normal 41" xfId="641" xr:uid="{00000000-0005-0000-0000-000040030000}"/>
    <cellStyle name="Normal 42" xfId="698" xr:uid="{00000000-0005-0000-0000-000041030000}"/>
    <cellStyle name="Normal 43" xfId="985" xr:uid="{00000000-0005-0000-0000-000042030000}"/>
    <cellStyle name="Normal 44" xfId="1037" xr:uid="{00000000-0005-0000-0000-000043030000}"/>
    <cellStyle name="Normal 45" xfId="1084" xr:uid="{00000000-0005-0000-0000-000044030000}"/>
    <cellStyle name="Normal 46" xfId="1129" xr:uid="{00000000-0005-0000-0000-000045030000}"/>
    <cellStyle name="Normal 47" xfId="1143" xr:uid="{00000000-0005-0000-0000-000046030000}"/>
    <cellStyle name="Normal 48" xfId="1157" xr:uid="{00000000-0005-0000-0000-000047030000}"/>
    <cellStyle name="Normal 49" xfId="1158" xr:uid="{00000000-0005-0000-0000-000048030000}"/>
    <cellStyle name="Normal 5" xfId="97" xr:uid="{00000000-0005-0000-0000-000049030000}"/>
    <cellStyle name="Normal 5 10" xfId="766" xr:uid="{00000000-0005-0000-0000-00004A030000}"/>
    <cellStyle name="Normal 5 2" xfId="98" xr:uid="{00000000-0005-0000-0000-00004B030000}"/>
    <cellStyle name="Normal 5 2 10" xfId="1089" xr:uid="{00000000-0005-0000-0000-00004C030000}"/>
    <cellStyle name="Normal 5 2 2" xfId="99" xr:uid="{00000000-0005-0000-0000-00004D030000}"/>
    <cellStyle name="Normal 5 2 2 10" xfId="1125" xr:uid="{00000000-0005-0000-0000-00004E030000}"/>
    <cellStyle name="Normal 5 2 2 2" xfId="217" xr:uid="{00000000-0005-0000-0000-00004F030000}"/>
    <cellStyle name="Normal 5 2 2 2 2" xfId="399" xr:uid="{00000000-0005-0000-0000-000050030000}"/>
    <cellStyle name="Normal 5 2 2 2_CS" xfId="503" xr:uid="{00000000-0005-0000-0000-000051030000}"/>
    <cellStyle name="Normal 5 2 2 3" xfId="322" xr:uid="{00000000-0005-0000-0000-000052030000}"/>
    <cellStyle name="Normal 5 2 2 4" xfId="768" xr:uid="{00000000-0005-0000-0000-000053030000}"/>
    <cellStyle name="Normal 5 2 2 5" xfId="936" xr:uid="{00000000-0005-0000-0000-000054030000}"/>
    <cellStyle name="Normal 5 2 2 6" xfId="991" xr:uid="{00000000-0005-0000-0000-000055030000}"/>
    <cellStyle name="Normal 5 2 2 7" xfId="1046" xr:uid="{00000000-0005-0000-0000-000056030000}"/>
    <cellStyle name="Normal 5 2 2 8" xfId="1090" xr:uid="{00000000-0005-0000-0000-000057030000}"/>
    <cellStyle name="Normal 5 2 2 9" xfId="1081" xr:uid="{00000000-0005-0000-0000-000058030000}"/>
    <cellStyle name="Normal 5 2 2_CS" xfId="489" xr:uid="{00000000-0005-0000-0000-000059030000}"/>
    <cellStyle name="Normal 5 2 3" xfId="100" xr:uid="{00000000-0005-0000-0000-00005A030000}"/>
    <cellStyle name="Normal 5 2 3 10" xfId="1126" xr:uid="{00000000-0005-0000-0000-00005B030000}"/>
    <cellStyle name="Normal 5 2 3 2" xfId="218" xr:uid="{00000000-0005-0000-0000-00005C030000}"/>
    <cellStyle name="Normal 5 2 3 2 2" xfId="400" xr:uid="{00000000-0005-0000-0000-00005D030000}"/>
    <cellStyle name="Normal 5 2 3 2_CS" xfId="265" xr:uid="{00000000-0005-0000-0000-00005E030000}"/>
    <cellStyle name="Normal 5 2 3 3" xfId="323" xr:uid="{00000000-0005-0000-0000-00005F030000}"/>
    <cellStyle name="Normal 5 2 3 4" xfId="769" xr:uid="{00000000-0005-0000-0000-000060030000}"/>
    <cellStyle name="Normal 5 2 3 5" xfId="937" xr:uid="{00000000-0005-0000-0000-000061030000}"/>
    <cellStyle name="Normal 5 2 3 6" xfId="992" xr:uid="{00000000-0005-0000-0000-000062030000}"/>
    <cellStyle name="Normal 5 2 3 7" xfId="1047" xr:uid="{00000000-0005-0000-0000-000063030000}"/>
    <cellStyle name="Normal 5 2 3 8" xfId="1091" xr:uid="{00000000-0005-0000-0000-000064030000}"/>
    <cellStyle name="Normal 5 2 3 9" xfId="1082" xr:uid="{00000000-0005-0000-0000-000065030000}"/>
    <cellStyle name="Normal 5 2 3_CS" xfId="506" xr:uid="{00000000-0005-0000-0000-000066030000}"/>
    <cellStyle name="Normal 5 2 4" xfId="101" xr:uid="{00000000-0005-0000-0000-000067030000}"/>
    <cellStyle name="Normal 5 2 4 10" xfId="1127" xr:uid="{00000000-0005-0000-0000-000068030000}"/>
    <cellStyle name="Normal 5 2 4 2" xfId="219" xr:uid="{00000000-0005-0000-0000-000069030000}"/>
    <cellStyle name="Normal 5 2 4 2 2" xfId="401" xr:uid="{00000000-0005-0000-0000-00006A030000}"/>
    <cellStyle name="Normal 5 2 4 2_CS" xfId="266" xr:uid="{00000000-0005-0000-0000-00006B030000}"/>
    <cellStyle name="Normal 5 2 4 3" xfId="324" xr:uid="{00000000-0005-0000-0000-00006C030000}"/>
    <cellStyle name="Normal 5 2 4 4" xfId="770" xr:uid="{00000000-0005-0000-0000-00006D030000}"/>
    <cellStyle name="Normal 5 2 4 5" xfId="938" xr:uid="{00000000-0005-0000-0000-00006E030000}"/>
    <cellStyle name="Normal 5 2 4 6" xfId="993" xr:uid="{00000000-0005-0000-0000-00006F030000}"/>
    <cellStyle name="Normal 5 2 4 7" xfId="1048" xr:uid="{00000000-0005-0000-0000-000070030000}"/>
    <cellStyle name="Normal 5 2 4 8" xfId="1092" xr:uid="{00000000-0005-0000-0000-000071030000}"/>
    <cellStyle name="Normal 5 2 4 9" xfId="1083" xr:uid="{00000000-0005-0000-0000-000072030000}"/>
    <cellStyle name="Normal 5 2 4_CS" xfId="505" xr:uid="{00000000-0005-0000-0000-000073030000}"/>
    <cellStyle name="Normal 5 2 5" xfId="102" xr:uid="{00000000-0005-0000-0000-000074030000}"/>
    <cellStyle name="Normal 5 2 5 2" xfId="220" xr:uid="{00000000-0005-0000-0000-000075030000}"/>
    <cellStyle name="Normal 5 2 5 2 2" xfId="402" xr:uid="{00000000-0005-0000-0000-000076030000}"/>
    <cellStyle name="Normal 5 2 5 2_CS" xfId="267" xr:uid="{00000000-0005-0000-0000-000077030000}"/>
    <cellStyle name="Normal 5 2 5 3" xfId="325" xr:uid="{00000000-0005-0000-0000-000078030000}"/>
    <cellStyle name="Normal 5 2 5_CS" xfId="504" xr:uid="{00000000-0005-0000-0000-000079030000}"/>
    <cellStyle name="Normal 5 2 6" xfId="767" xr:uid="{00000000-0005-0000-0000-00007A030000}"/>
    <cellStyle name="Normal 5 2 7" xfId="935" xr:uid="{00000000-0005-0000-0000-00007B030000}"/>
    <cellStyle name="Normal 5 2 8" xfId="990" xr:uid="{00000000-0005-0000-0000-00007C030000}"/>
    <cellStyle name="Normal 5 2 9" xfId="1045" xr:uid="{00000000-0005-0000-0000-00007D030000}"/>
    <cellStyle name="Normal 5 3" xfId="103" xr:uid="{00000000-0005-0000-0000-00007E030000}"/>
    <cellStyle name="Normal 5 3 10" xfId="1049" xr:uid="{00000000-0005-0000-0000-00007F030000}"/>
    <cellStyle name="Normal 5 3 2" xfId="104" xr:uid="{00000000-0005-0000-0000-000080030000}"/>
    <cellStyle name="Normal 5 3 2 10" xfId="1128" xr:uid="{00000000-0005-0000-0000-000081030000}"/>
    <cellStyle name="Normal 5 3 2 2" xfId="222" xr:uid="{00000000-0005-0000-0000-000082030000}"/>
    <cellStyle name="Normal 5 3 2 2 2" xfId="404" xr:uid="{00000000-0005-0000-0000-000083030000}"/>
    <cellStyle name="Normal 5 3 2 2_CS" xfId="271" xr:uid="{00000000-0005-0000-0000-000084030000}"/>
    <cellStyle name="Normal 5 3 2 3" xfId="327" xr:uid="{00000000-0005-0000-0000-000085030000}"/>
    <cellStyle name="Normal 5 3 2 4" xfId="772" xr:uid="{00000000-0005-0000-0000-000086030000}"/>
    <cellStyle name="Normal 5 3 2 5" xfId="940" xr:uid="{00000000-0005-0000-0000-000087030000}"/>
    <cellStyle name="Normal 5 3 2 6" xfId="995" xr:uid="{00000000-0005-0000-0000-000088030000}"/>
    <cellStyle name="Normal 5 3 2 7" xfId="1050" xr:uid="{00000000-0005-0000-0000-000089030000}"/>
    <cellStyle name="Normal 5 3 2 8" xfId="1094" xr:uid="{00000000-0005-0000-0000-00008A030000}"/>
    <cellStyle name="Normal 5 3 2 9" xfId="1130" xr:uid="{00000000-0005-0000-0000-00008B030000}"/>
    <cellStyle name="Normal 5 3 2_CS" xfId="269" xr:uid="{00000000-0005-0000-0000-00008C030000}"/>
    <cellStyle name="Normal 5 3 3" xfId="105" xr:uid="{00000000-0005-0000-0000-00008D030000}"/>
    <cellStyle name="Normal 5 3 3 10" xfId="1144" xr:uid="{00000000-0005-0000-0000-00008E030000}"/>
    <cellStyle name="Normal 5 3 3 2" xfId="223" xr:uid="{00000000-0005-0000-0000-00008F030000}"/>
    <cellStyle name="Normal 5 3 3 2 2" xfId="405" xr:uid="{00000000-0005-0000-0000-000090030000}"/>
    <cellStyle name="Normal 5 3 3 2_CS" xfId="273" xr:uid="{00000000-0005-0000-0000-000091030000}"/>
    <cellStyle name="Normal 5 3 3 3" xfId="328" xr:uid="{00000000-0005-0000-0000-000092030000}"/>
    <cellStyle name="Normal 5 3 3 4" xfId="773" xr:uid="{00000000-0005-0000-0000-000093030000}"/>
    <cellStyle name="Normal 5 3 3 5" xfId="941" xr:uid="{00000000-0005-0000-0000-000094030000}"/>
    <cellStyle name="Normal 5 3 3 6" xfId="996" xr:uid="{00000000-0005-0000-0000-000095030000}"/>
    <cellStyle name="Normal 5 3 3 7" xfId="1051" xr:uid="{00000000-0005-0000-0000-000096030000}"/>
    <cellStyle name="Normal 5 3 3 8" xfId="1095" xr:uid="{00000000-0005-0000-0000-000097030000}"/>
    <cellStyle name="Normal 5 3 3 9" xfId="1131" xr:uid="{00000000-0005-0000-0000-000098030000}"/>
    <cellStyle name="Normal 5 3 3_CS" xfId="272" xr:uid="{00000000-0005-0000-0000-000099030000}"/>
    <cellStyle name="Normal 5 3 4" xfId="106" xr:uid="{00000000-0005-0000-0000-00009A030000}"/>
    <cellStyle name="Normal 5 3 4 10" xfId="1145" xr:uid="{00000000-0005-0000-0000-00009B030000}"/>
    <cellStyle name="Normal 5 3 4 2" xfId="224" xr:uid="{00000000-0005-0000-0000-00009C030000}"/>
    <cellStyle name="Normal 5 3 4 2 2" xfId="406" xr:uid="{00000000-0005-0000-0000-00009D030000}"/>
    <cellStyle name="Normal 5 3 4 2_CS" xfId="275" xr:uid="{00000000-0005-0000-0000-00009E030000}"/>
    <cellStyle name="Normal 5 3 4 3" xfId="329" xr:uid="{00000000-0005-0000-0000-00009F030000}"/>
    <cellStyle name="Normal 5 3 4 4" xfId="774" xr:uid="{00000000-0005-0000-0000-0000A0030000}"/>
    <cellStyle name="Normal 5 3 4 5" xfId="942" xr:uid="{00000000-0005-0000-0000-0000A1030000}"/>
    <cellStyle name="Normal 5 3 4 6" xfId="997" xr:uid="{00000000-0005-0000-0000-0000A2030000}"/>
    <cellStyle name="Normal 5 3 4 7" xfId="1052" xr:uid="{00000000-0005-0000-0000-0000A3030000}"/>
    <cellStyle name="Normal 5 3 4 8" xfId="1096" xr:uid="{00000000-0005-0000-0000-0000A4030000}"/>
    <cellStyle name="Normal 5 3 4 9" xfId="1132" xr:uid="{00000000-0005-0000-0000-0000A5030000}"/>
    <cellStyle name="Normal 5 3 4_CS" xfId="274" xr:uid="{00000000-0005-0000-0000-0000A6030000}"/>
    <cellStyle name="Normal 5 3 5" xfId="221" xr:uid="{00000000-0005-0000-0000-0000A7030000}"/>
    <cellStyle name="Normal 5 3 5 2" xfId="403" xr:uid="{00000000-0005-0000-0000-0000A8030000}"/>
    <cellStyle name="Normal 5 3 5_CS" xfId="276" xr:uid="{00000000-0005-0000-0000-0000A9030000}"/>
    <cellStyle name="Normal 5 3 6" xfId="326" xr:uid="{00000000-0005-0000-0000-0000AA030000}"/>
    <cellStyle name="Normal 5 3 7" xfId="771" xr:uid="{00000000-0005-0000-0000-0000AB030000}"/>
    <cellStyle name="Normal 5 3 8" xfId="939" xr:uid="{00000000-0005-0000-0000-0000AC030000}"/>
    <cellStyle name="Normal 5 3 9" xfId="994" xr:uid="{00000000-0005-0000-0000-0000AD030000}"/>
    <cellStyle name="Normal 5 3_CS" xfId="268" xr:uid="{00000000-0005-0000-0000-0000AE030000}"/>
    <cellStyle name="Normal 5 4" xfId="107" xr:uid="{00000000-0005-0000-0000-0000AF030000}"/>
    <cellStyle name="Normal 5 4 10" xfId="1053" xr:uid="{00000000-0005-0000-0000-0000B0030000}"/>
    <cellStyle name="Normal 5 4 2" xfId="108" xr:uid="{00000000-0005-0000-0000-0000B1030000}"/>
    <cellStyle name="Normal 5 4 2 10" xfId="1146" xr:uid="{00000000-0005-0000-0000-0000B2030000}"/>
    <cellStyle name="Normal 5 4 2 2" xfId="226" xr:uid="{00000000-0005-0000-0000-0000B3030000}"/>
    <cellStyle name="Normal 5 4 2 2 2" xfId="408" xr:uid="{00000000-0005-0000-0000-0000B4030000}"/>
    <cellStyle name="Normal 5 4 2 2_CS" xfId="499" xr:uid="{00000000-0005-0000-0000-0000B5030000}"/>
    <cellStyle name="Normal 5 4 2 3" xfId="331" xr:uid="{00000000-0005-0000-0000-0000B6030000}"/>
    <cellStyle name="Normal 5 4 2 4" xfId="776" xr:uid="{00000000-0005-0000-0000-0000B7030000}"/>
    <cellStyle name="Normal 5 4 2 5" xfId="944" xr:uid="{00000000-0005-0000-0000-0000B8030000}"/>
    <cellStyle name="Normal 5 4 2 6" xfId="999" xr:uid="{00000000-0005-0000-0000-0000B9030000}"/>
    <cellStyle name="Normal 5 4 2 7" xfId="1054" xr:uid="{00000000-0005-0000-0000-0000BA030000}"/>
    <cellStyle name="Normal 5 4 2 8" xfId="1098" xr:uid="{00000000-0005-0000-0000-0000BB030000}"/>
    <cellStyle name="Normal 5 4 2 9" xfId="1133" xr:uid="{00000000-0005-0000-0000-0000BC030000}"/>
    <cellStyle name="Normal 5 4 2_CS" xfId="552" xr:uid="{00000000-0005-0000-0000-0000BD030000}"/>
    <cellStyle name="Normal 5 4 3" xfId="109" xr:uid="{00000000-0005-0000-0000-0000BE030000}"/>
    <cellStyle name="Normal 5 4 3 10" xfId="1147" xr:uid="{00000000-0005-0000-0000-0000BF030000}"/>
    <cellStyle name="Normal 5 4 3 2" xfId="227" xr:uid="{00000000-0005-0000-0000-0000C0030000}"/>
    <cellStyle name="Normal 5 4 3 2 2" xfId="409" xr:uid="{00000000-0005-0000-0000-0000C1030000}"/>
    <cellStyle name="Normal 5 4 3 2_CS" xfId="498" xr:uid="{00000000-0005-0000-0000-0000C2030000}"/>
    <cellStyle name="Normal 5 4 3 3" xfId="332" xr:uid="{00000000-0005-0000-0000-0000C3030000}"/>
    <cellStyle name="Normal 5 4 3 4" xfId="777" xr:uid="{00000000-0005-0000-0000-0000C4030000}"/>
    <cellStyle name="Normal 5 4 3 5" xfId="945" xr:uid="{00000000-0005-0000-0000-0000C5030000}"/>
    <cellStyle name="Normal 5 4 3 6" xfId="1000" xr:uid="{00000000-0005-0000-0000-0000C6030000}"/>
    <cellStyle name="Normal 5 4 3 7" xfId="1055" xr:uid="{00000000-0005-0000-0000-0000C7030000}"/>
    <cellStyle name="Normal 5 4 3 8" xfId="1099" xr:uid="{00000000-0005-0000-0000-0000C8030000}"/>
    <cellStyle name="Normal 5 4 3 9" xfId="1134" xr:uid="{00000000-0005-0000-0000-0000C9030000}"/>
    <cellStyle name="Normal 5 4 3_CS" xfId="551" xr:uid="{00000000-0005-0000-0000-0000CA030000}"/>
    <cellStyle name="Normal 5 4 4" xfId="110" xr:uid="{00000000-0005-0000-0000-0000CB030000}"/>
    <cellStyle name="Normal 5 4 4 10" xfId="1148" xr:uid="{00000000-0005-0000-0000-0000CC030000}"/>
    <cellStyle name="Normal 5 4 4 2" xfId="228" xr:uid="{00000000-0005-0000-0000-0000CD030000}"/>
    <cellStyle name="Normal 5 4 4 2 2" xfId="410" xr:uid="{00000000-0005-0000-0000-0000CE030000}"/>
    <cellStyle name="Normal 5 4 4 2_CS" xfId="497" xr:uid="{00000000-0005-0000-0000-0000CF030000}"/>
    <cellStyle name="Normal 5 4 4 3" xfId="333" xr:uid="{00000000-0005-0000-0000-0000D0030000}"/>
    <cellStyle name="Normal 5 4 4 4" xfId="778" xr:uid="{00000000-0005-0000-0000-0000D1030000}"/>
    <cellStyle name="Normal 5 4 4 5" xfId="946" xr:uid="{00000000-0005-0000-0000-0000D2030000}"/>
    <cellStyle name="Normal 5 4 4 6" xfId="1001" xr:uid="{00000000-0005-0000-0000-0000D3030000}"/>
    <cellStyle name="Normal 5 4 4 7" xfId="1056" xr:uid="{00000000-0005-0000-0000-0000D4030000}"/>
    <cellStyle name="Normal 5 4 4 8" xfId="1100" xr:uid="{00000000-0005-0000-0000-0000D5030000}"/>
    <cellStyle name="Normal 5 4 4 9" xfId="1135" xr:uid="{00000000-0005-0000-0000-0000D6030000}"/>
    <cellStyle name="Normal 5 4 4_CS" xfId="550" xr:uid="{00000000-0005-0000-0000-0000D7030000}"/>
    <cellStyle name="Normal 5 4 5" xfId="225" xr:uid="{00000000-0005-0000-0000-0000D8030000}"/>
    <cellStyle name="Normal 5 4 5 2" xfId="407" xr:uid="{00000000-0005-0000-0000-0000D9030000}"/>
    <cellStyle name="Normal 5 4 5_CS" xfId="549" xr:uid="{00000000-0005-0000-0000-0000DA030000}"/>
    <cellStyle name="Normal 5 4 6" xfId="330" xr:uid="{00000000-0005-0000-0000-0000DB030000}"/>
    <cellStyle name="Normal 5 4 7" xfId="775" xr:uid="{00000000-0005-0000-0000-0000DC030000}"/>
    <cellStyle name="Normal 5 4 8" xfId="943" xr:uid="{00000000-0005-0000-0000-0000DD030000}"/>
    <cellStyle name="Normal 5 4 9" xfId="998" xr:uid="{00000000-0005-0000-0000-0000DE030000}"/>
    <cellStyle name="Normal 5 4_CS" xfId="277" xr:uid="{00000000-0005-0000-0000-0000DF030000}"/>
    <cellStyle name="Normal 5 5" xfId="111" xr:uid="{00000000-0005-0000-0000-0000E0030000}"/>
    <cellStyle name="Normal 5 5 10" xfId="1149" xr:uid="{00000000-0005-0000-0000-0000E1030000}"/>
    <cellStyle name="Normal 5 5 2" xfId="229" xr:uid="{00000000-0005-0000-0000-0000E2030000}"/>
    <cellStyle name="Normal 5 5 2 2" xfId="411" xr:uid="{00000000-0005-0000-0000-0000E3030000}"/>
    <cellStyle name="Normal 5 5 2_CS" xfId="548" xr:uid="{00000000-0005-0000-0000-0000E4030000}"/>
    <cellStyle name="Normal 5 5 3" xfId="334" xr:uid="{00000000-0005-0000-0000-0000E5030000}"/>
    <cellStyle name="Normal 5 5 4" xfId="779" xr:uid="{00000000-0005-0000-0000-0000E6030000}"/>
    <cellStyle name="Normal 5 5 5" xfId="947" xr:uid="{00000000-0005-0000-0000-0000E7030000}"/>
    <cellStyle name="Normal 5 5 6" xfId="1002" xr:uid="{00000000-0005-0000-0000-0000E8030000}"/>
    <cellStyle name="Normal 5 5 7" xfId="1057" xr:uid="{00000000-0005-0000-0000-0000E9030000}"/>
    <cellStyle name="Normal 5 5 8" xfId="1101" xr:uid="{00000000-0005-0000-0000-0000EA030000}"/>
    <cellStyle name="Normal 5 5 9" xfId="1136" xr:uid="{00000000-0005-0000-0000-0000EB030000}"/>
    <cellStyle name="Normal 5 5_CS" xfId="496" xr:uid="{00000000-0005-0000-0000-0000EC030000}"/>
    <cellStyle name="Normal 5 6" xfId="112" xr:uid="{00000000-0005-0000-0000-0000ED030000}"/>
    <cellStyle name="Normal 5 6 10" xfId="1150" xr:uid="{00000000-0005-0000-0000-0000EE030000}"/>
    <cellStyle name="Normal 5 6 2" xfId="230" xr:uid="{00000000-0005-0000-0000-0000EF030000}"/>
    <cellStyle name="Normal 5 6 2 2" xfId="412" xr:uid="{00000000-0005-0000-0000-0000F0030000}"/>
    <cellStyle name="Normal 5 6 2_CS" xfId="547" xr:uid="{00000000-0005-0000-0000-0000F1030000}"/>
    <cellStyle name="Normal 5 6 3" xfId="335" xr:uid="{00000000-0005-0000-0000-0000F2030000}"/>
    <cellStyle name="Normal 5 6 4" xfId="780" xr:uid="{00000000-0005-0000-0000-0000F3030000}"/>
    <cellStyle name="Normal 5 6 5" xfId="948" xr:uid="{00000000-0005-0000-0000-0000F4030000}"/>
    <cellStyle name="Normal 5 6 6" xfId="1003" xr:uid="{00000000-0005-0000-0000-0000F5030000}"/>
    <cellStyle name="Normal 5 6 7" xfId="1058" xr:uid="{00000000-0005-0000-0000-0000F6030000}"/>
    <cellStyle name="Normal 5 6 8" xfId="1102" xr:uid="{00000000-0005-0000-0000-0000F7030000}"/>
    <cellStyle name="Normal 5 6 9" xfId="1137" xr:uid="{00000000-0005-0000-0000-0000F8030000}"/>
    <cellStyle name="Normal 5 6_CS" xfId="495" xr:uid="{00000000-0005-0000-0000-0000F9030000}"/>
    <cellStyle name="Normal 5 7" xfId="113" xr:uid="{00000000-0005-0000-0000-0000FA030000}"/>
    <cellStyle name="Normal 5 7 10" xfId="1151" xr:uid="{00000000-0005-0000-0000-0000FB030000}"/>
    <cellStyle name="Normal 5 7 2" xfId="231" xr:uid="{00000000-0005-0000-0000-0000FC030000}"/>
    <cellStyle name="Normal 5 7 2 2" xfId="413" xr:uid="{00000000-0005-0000-0000-0000FD030000}"/>
    <cellStyle name="Normal 5 7 2_CS" xfId="546" xr:uid="{00000000-0005-0000-0000-0000FE030000}"/>
    <cellStyle name="Normal 5 7 3" xfId="336" xr:uid="{00000000-0005-0000-0000-0000FF030000}"/>
    <cellStyle name="Normal 5 7 4" xfId="781" xr:uid="{00000000-0005-0000-0000-000000040000}"/>
    <cellStyle name="Normal 5 7 5" xfId="949" xr:uid="{00000000-0005-0000-0000-000001040000}"/>
    <cellStyle name="Normal 5 7 6" xfId="1004" xr:uid="{00000000-0005-0000-0000-000002040000}"/>
    <cellStyle name="Normal 5 7 7" xfId="1059" xr:uid="{00000000-0005-0000-0000-000003040000}"/>
    <cellStyle name="Normal 5 7 8" xfId="1103" xr:uid="{00000000-0005-0000-0000-000004040000}"/>
    <cellStyle name="Normal 5 7 9" xfId="1138" xr:uid="{00000000-0005-0000-0000-000005040000}"/>
    <cellStyle name="Normal 5 7_CS" xfId="494" xr:uid="{00000000-0005-0000-0000-000006040000}"/>
    <cellStyle name="Normal 5 8" xfId="216" xr:uid="{00000000-0005-0000-0000-000007040000}"/>
    <cellStyle name="Normal 5 8 2" xfId="398" xr:uid="{00000000-0005-0000-0000-000008040000}"/>
    <cellStyle name="Normal 5 8_CS" xfId="493" xr:uid="{00000000-0005-0000-0000-000009040000}"/>
    <cellStyle name="Normal 5 9" xfId="321" xr:uid="{00000000-0005-0000-0000-00000A040000}"/>
    <cellStyle name="Normal 5_CS" xfId="501" xr:uid="{00000000-0005-0000-0000-00000B040000}"/>
    <cellStyle name="Normal 50" xfId="1159" xr:uid="{00000000-0005-0000-0000-00000C040000}"/>
    <cellStyle name="Normal 51" xfId="1160" xr:uid="{00000000-0005-0000-0000-00000D040000}"/>
    <cellStyle name="Normal 52" xfId="1156" xr:uid="{00000000-0005-0000-0000-00000E040000}"/>
    <cellStyle name="Normal 53" xfId="1161" xr:uid="{00000000-0005-0000-0000-00000F040000}"/>
    <cellStyle name="Normal 54" xfId="1162" xr:uid="{00000000-0005-0000-0000-000010040000}"/>
    <cellStyle name="Normal 55" xfId="1168" xr:uid="{00000000-0005-0000-0000-000011040000}"/>
    <cellStyle name="Normal 56" xfId="1169" xr:uid="{00000000-0005-0000-0000-000012040000}"/>
    <cellStyle name="Normal 57" xfId="1170" xr:uid="{00000000-0005-0000-0000-000013040000}"/>
    <cellStyle name="Normal 58" xfId="1171" xr:uid="{00000000-0005-0000-0000-000014040000}"/>
    <cellStyle name="Normal 59" xfId="1167" xr:uid="{00000000-0005-0000-0000-000015040000}"/>
    <cellStyle name="Normal 6" xfId="114" xr:uid="{00000000-0005-0000-0000-000016040000}"/>
    <cellStyle name="Normal 6 2" xfId="782" xr:uid="{00000000-0005-0000-0000-000017040000}"/>
    <cellStyle name="Normal 60" xfId="1172" xr:uid="{00000000-0005-0000-0000-000018040000}"/>
    <cellStyle name="Normal 61" xfId="1166" xr:uid="{00000000-0005-0000-0000-000019040000}"/>
    <cellStyle name="Normal 62" xfId="1173" xr:uid="{00000000-0005-0000-0000-00001A040000}"/>
    <cellStyle name="Normal 63" xfId="1174" xr:uid="{00000000-0005-0000-0000-00001B040000}"/>
    <cellStyle name="Normal 64" xfId="1183" xr:uid="{00000000-0005-0000-0000-00001C040000}"/>
    <cellStyle name="Normal 65" xfId="1187" xr:uid="{00000000-0005-0000-0000-00001D040000}"/>
    <cellStyle name="Normal 66" xfId="1188" xr:uid="{00000000-0005-0000-0000-00001E040000}"/>
    <cellStyle name="Normal 67" xfId="1189" xr:uid="{00000000-0005-0000-0000-00001F040000}"/>
    <cellStyle name="Normal 68" xfId="1190" xr:uid="{00000000-0005-0000-0000-000020040000}"/>
    <cellStyle name="Normal 69" xfId="1202" xr:uid="{00000000-0005-0000-0000-000021040000}"/>
    <cellStyle name="Normal 7" xfId="115" xr:uid="{00000000-0005-0000-0000-000022040000}"/>
    <cellStyle name="Normal 7 2" xfId="783" xr:uid="{00000000-0005-0000-0000-000023040000}"/>
    <cellStyle name="Normal 70" xfId="1203" xr:uid="{00000000-0005-0000-0000-000024040000}"/>
    <cellStyle name="Normal 71" xfId="1204" xr:uid="{00000000-0005-0000-0000-000025040000}"/>
    <cellStyle name="Normal 72" xfId="1205" xr:uid="{00000000-0005-0000-0000-000026040000}"/>
    <cellStyle name="Normal 73" xfId="1206" xr:uid="{00000000-0005-0000-0000-000027040000}"/>
    <cellStyle name="Normal 74" xfId="1212" xr:uid="{00000000-0005-0000-0000-000028040000}"/>
    <cellStyle name="Normal 75" xfId="1213" xr:uid="{00000000-0005-0000-0000-000029040000}"/>
    <cellStyle name="Normal 76" xfId="1211" xr:uid="{00000000-0005-0000-0000-00002A040000}"/>
    <cellStyle name="Normal 77" xfId="1215" xr:uid="{00000000-0005-0000-0000-00002B040000}"/>
    <cellStyle name="Normal 78" xfId="1210" xr:uid="{00000000-0005-0000-0000-00002C040000}"/>
    <cellStyle name="Normal 79" xfId="1214" xr:uid="{00000000-0005-0000-0000-00002D040000}"/>
    <cellStyle name="Normal 8" xfId="116" xr:uid="{00000000-0005-0000-0000-00002E040000}"/>
    <cellStyle name="Normal 8 2" xfId="784" xr:uid="{00000000-0005-0000-0000-00002F040000}"/>
    <cellStyle name="Normal 80" xfId="1216" xr:uid="{00000000-0005-0000-0000-000030040000}"/>
    <cellStyle name="Normal 81" xfId="1217" xr:uid="{00000000-0005-0000-0000-000031040000}"/>
    <cellStyle name="Normal 82" xfId="1218" xr:uid="{00000000-0005-0000-0000-000032040000}"/>
    <cellStyle name="Normal 83" xfId="1219" xr:uid="{00000000-0005-0000-0000-000033040000}"/>
    <cellStyle name="Normal 84" xfId="1220" xr:uid="{00000000-0005-0000-0000-000034040000}"/>
    <cellStyle name="Normal 85" xfId="1221" xr:uid="{00000000-0005-0000-0000-000035040000}"/>
    <cellStyle name="Normal 86" xfId="1222" xr:uid="{00000000-0005-0000-0000-000036040000}"/>
    <cellStyle name="Normal 87" xfId="1226" xr:uid="{00000000-0005-0000-0000-000037040000}"/>
    <cellStyle name="Normal 88" xfId="1227" xr:uid="{00000000-0005-0000-0000-000038040000}"/>
    <cellStyle name="Normal 89" xfId="1228" xr:uid="{00000000-0005-0000-0000-000039040000}"/>
    <cellStyle name="Normal 9" xfId="117" xr:uid="{00000000-0005-0000-0000-00003A040000}"/>
    <cellStyle name="Normal 9 10" xfId="1105" xr:uid="{00000000-0005-0000-0000-00003B040000}"/>
    <cellStyle name="Normal 9 2" xfId="118" xr:uid="{00000000-0005-0000-0000-00003C040000}"/>
    <cellStyle name="Normal 9 2 10" xfId="1152" xr:uid="{00000000-0005-0000-0000-00003D040000}"/>
    <cellStyle name="Normal 9 2 2" xfId="232" xr:uid="{00000000-0005-0000-0000-00003E040000}"/>
    <cellStyle name="Normal 9 2 2 2" xfId="414" xr:uid="{00000000-0005-0000-0000-00003F040000}"/>
    <cellStyle name="Normal 9 2 2_CS" xfId="492" xr:uid="{00000000-0005-0000-0000-000040040000}"/>
    <cellStyle name="Normal 9 2 3" xfId="337" xr:uid="{00000000-0005-0000-0000-000041040000}"/>
    <cellStyle name="Normal 9 2 4" xfId="786" xr:uid="{00000000-0005-0000-0000-000042040000}"/>
    <cellStyle name="Normal 9 2 5" xfId="954" xr:uid="{00000000-0005-0000-0000-000043040000}"/>
    <cellStyle name="Normal 9 2 6" xfId="1009" xr:uid="{00000000-0005-0000-0000-000044040000}"/>
    <cellStyle name="Normal 9 2 7" xfId="1062" xr:uid="{00000000-0005-0000-0000-000045040000}"/>
    <cellStyle name="Normal 9 2 8" xfId="1106" xr:uid="{00000000-0005-0000-0000-000046040000}"/>
    <cellStyle name="Normal 9 2 9" xfId="1139" xr:uid="{00000000-0005-0000-0000-000047040000}"/>
    <cellStyle name="Normal 9 2_CS" xfId="545" xr:uid="{00000000-0005-0000-0000-000048040000}"/>
    <cellStyle name="Normal 9 3" xfId="119" xr:uid="{00000000-0005-0000-0000-000049040000}"/>
    <cellStyle name="Normal 9 3 10" xfId="1153" xr:uid="{00000000-0005-0000-0000-00004A040000}"/>
    <cellStyle name="Normal 9 3 2" xfId="233" xr:uid="{00000000-0005-0000-0000-00004B040000}"/>
    <cellStyle name="Normal 9 3 2 2" xfId="415" xr:uid="{00000000-0005-0000-0000-00004C040000}"/>
    <cellStyle name="Normal 9 3 2_CS" xfId="491" xr:uid="{00000000-0005-0000-0000-00004D040000}"/>
    <cellStyle name="Normal 9 3 3" xfId="338" xr:uid="{00000000-0005-0000-0000-00004E040000}"/>
    <cellStyle name="Normal 9 3 4" xfId="787" xr:uid="{00000000-0005-0000-0000-00004F040000}"/>
    <cellStyle name="Normal 9 3 5" xfId="955" xr:uid="{00000000-0005-0000-0000-000050040000}"/>
    <cellStyle name="Normal 9 3 6" xfId="1010" xr:uid="{00000000-0005-0000-0000-000051040000}"/>
    <cellStyle name="Normal 9 3 7" xfId="1063" xr:uid="{00000000-0005-0000-0000-000052040000}"/>
    <cellStyle name="Normal 9 3 8" xfId="1107" xr:uid="{00000000-0005-0000-0000-000053040000}"/>
    <cellStyle name="Normal 9 3 9" xfId="1140" xr:uid="{00000000-0005-0000-0000-000054040000}"/>
    <cellStyle name="Normal 9 3_CS" xfId="544" xr:uid="{00000000-0005-0000-0000-000055040000}"/>
    <cellStyle name="Normal 9 4" xfId="120" xr:uid="{00000000-0005-0000-0000-000056040000}"/>
    <cellStyle name="Normal 9 4 10" xfId="1154" xr:uid="{00000000-0005-0000-0000-000057040000}"/>
    <cellStyle name="Normal 9 4 2" xfId="234" xr:uid="{00000000-0005-0000-0000-000058040000}"/>
    <cellStyle name="Normal 9 4 2 2" xfId="416" xr:uid="{00000000-0005-0000-0000-000059040000}"/>
    <cellStyle name="Normal 9 4 2_CS" xfId="490" xr:uid="{00000000-0005-0000-0000-00005A040000}"/>
    <cellStyle name="Normal 9 4 3" xfId="339" xr:uid="{00000000-0005-0000-0000-00005B040000}"/>
    <cellStyle name="Normal 9 4 4" xfId="788" xr:uid="{00000000-0005-0000-0000-00005C040000}"/>
    <cellStyle name="Normal 9 4 5" xfId="956" xr:uid="{00000000-0005-0000-0000-00005D040000}"/>
    <cellStyle name="Normal 9 4 6" xfId="1011" xr:uid="{00000000-0005-0000-0000-00005E040000}"/>
    <cellStyle name="Normal 9 4 7" xfId="1064" xr:uid="{00000000-0005-0000-0000-00005F040000}"/>
    <cellStyle name="Normal 9 4 8" xfId="1108" xr:uid="{00000000-0005-0000-0000-000060040000}"/>
    <cellStyle name="Normal 9 4 9" xfId="1141" xr:uid="{00000000-0005-0000-0000-000061040000}"/>
    <cellStyle name="Normal 9 4_CS" xfId="543" xr:uid="{00000000-0005-0000-0000-000062040000}"/>
    <cellStyle name="Normal 9 5" xfId="121" xr:uid="{00000000-0005-0000-0000-000063040000}"/>
    <cellStyle name="Normal 9 5 10" xfId="1155" xr:uid="{00000000-0005-0000-0000-000064040000}"/>
    <cellStyle name="Normal 9 5 2" xfId="235" xr:uid="{00000000-0005-0000-0000-000065040000}"/>
    <cellStyle name="Normal 9 5 2 2" xfId="417" xr:uid="{00000000-0005-0000-0000-000066040000}"/>
    <cellStyle name="Normal 9 5 2_CS" xfId="502" xr:uid="{00000000-0005-0000-0000-000067040000}"/>
    <cellStyle name="Normal 9 5 3" xfId="340" xr:uid="{00000000-0005-0000-0000-000068040000}"/>
    <cellStyle name="Normal 9 5 4" xfId="789" xr:uid="{00000000-0005-0000-0000-000069040000}"/>
    <cellStyle name="Normal 9 5 5" xfId="957" xr:uid="{00000000-0005-0000-0000-00006A040000}"/>
    <cellStyle name="Normal 9 5 6" xfId="1012" xr:uid="{00000000-0005-0000-0000-00006B040000}"/>
    <cellStyle name="Normal 9 5 7" xfId="1065" xr:uid="{00000000-0005-0000-0000-00006C040000}"/>
    <cellStyle name="Normal 9 5 8" xfId="1109" xr:uid="{00000000-0005-0000-0000-00006D040000}"/>
    <cellStyle name="Normal 9 5 9" xfId="1142" xr:uid="{00000000-0005-0000-0000-00006E040000}"/>
    <cellStyle name="Normal 9 5_CS" xfId="280" xr:uid="{00000000-0005-0000-0000-00006F040000}"/>
    <cellStyle name="Normal 9 6" xfId="785" xr:uid="{00000000-0005-0000-0000-000070040000}"/>
    <cellStyle name="Normal 9 7" xfId="953" xr:uid="{00000000-0005-0000-0000-000071040000}"/>
    <cellStyle name="Normal 9 8" xfId="1008" xr:uid="{00000000-0005-0000-0000-000072040000}"/>
    <cellStyle name="Normal 9 9" xfId="1061" xr:uid="{00000000-0005-0000-0000-000073040000}"/>
    <cellStyle name="Normal 90" xfId="1229" xr:uid="{00000000-0005-0000-0000-000074040000}"/>
    <cellStyle name="Normal 91" xfId="1230" xr:uid="{00000000-0005-0000-0000-000075040000}"/>
    <cellStyle name="Normal 92" xfId="1231" xr:uid="{00000000-0005-0000-0000-000076040000}"/>
    <cellStyle name="Normal 93" xfId="1232" xr:uid="{00000000-0005-0000-0000-000077040000}"/>
    <cellStyle name="Normal 94" xfId="1236" xr:uid="{00000000-0005-0000-0000-000078040000}"/>
    <cellStyle name="Normal 95" xfId="1237" xr:uid="{00000000-0005-0000-0000-000079040000}"/>
    <cellStyle name="Normal 96" xfId="1238" xr:uid="{00000000-0005-0000-0000-00007A040000}"/>
    <cellStyle name="Note 2" xfId="614" xr:uid="{00000000-0005-0000-0000-00007B040000}"/>
    <cellStyle name="Note 2 2" xfId="790" xr:uid="{00000000-0005-0000-0000-00007C040000}"/>
    <cellStyle name="Output 2" xfId="615" xr:uid="{00000000-0005-0000-0000-00007D040000}"/>
    <cellStyle name="Output 2 2" xfId="791" xr:uid="{00000000-0005-0000-0000-00007E040000}"/>
    <cellStyle name="Percent 10" xfId="1207" xr:uid="{00000000-0005-0000-0000-00007F040000}"/>
    <cellStyle name="Percent 11" xfId="1225" xr:uid="{00000000-0005-0000-0000-000080040000}"/>
    <cellStyle name="Percent 12" xfId="1235" xr:uid="{00000000-0005-0000-0000-000081040000}"/>
    <cellStyle name="Percent 13" xfId="1241" xr:uid="{00000000-0005-0000-0000-000082040000}"/>
    <cellStyle name="Percent 2" xfId="122" xr:uid="{00000000-0005-0000-0000-000083040000}"/>
    <cellStyle name="Percent 3" xfId="123" xr:uid="{00000000-0005-0000-0000-000084040000}"/>
    <cellStyle name="Percent 4" xfId="616" xr:uid="{00000000-0005-0000-0000-000085040000}"/>
    <cellStyle name="Percent 4 2" xfId="635" xr:uid="{00000000-0005-0000-0000-000086040000}"/>
    <cellStyle name="Percent 5" xfId="631" xr:uid="{00000000-0005-0000-0000-000087040000}"/>
    <cellStyle name="Percent 6" xfId="792" xr:uid="{00000000-0005-0000-0000-000088040000}"/>
    <cellStyle name="Percent 7" xfId="1165" xr:uid="{00000000-0005-0000-0000-000089040000}"/>
    <cellStyle name="Percent 8" xfId="1186" xr:uid="{00000000-0005-0000-0000-00008A040000}"/>
    <cellStyle name="Percent 9" xfId="1201" xr:uid="{00000000-0005-0000-0000-00008B040000}"/>
    <cellStyle name="Title 2" xfId="617" xr:uid="{00000000-0005-0000-0000-00008C040000}"/>
    <cellStyle name="Title 2 2" xfId="793" xr:uid="{00000000-0005-0000-0000-00008D040000}"/>
    <cellStyle name="Total 2" xfId="618" xr:uid="{00000000-0005-0000-0000-00008E040000}"/>
    <cellStyle name="Total 2 2" xfId="794" xr:uid="{00000000-0005-0000-0000-00008F040000}"/>
    <cellStyle name="Warning Text 2" xfId="619" xr:uid="{00000000-0005-0000-0000-000090040000}"/>
    <cellStyle name="Warning Text 2 2" xfId="795" xr:uid="{00000000-0005-0000-0000-000091040000}"/>
    <cellStyle name="千位分隔 2 3" xfId="124" xr:uid="{00000000-0005-0000-0000-000092040000}"/>
    <cellStyle name="好" xfId="125" xr:uid="{00000000-0005-0000-0000-000093040000}"/>
    <cellStyle name="好 2" xfId="796" xr:uid="{00000000-0005-0000-0000-000094040000}"/>
    <cellStyle name="差" xfId="126" xr:uid="{00000000-0005-0000-0000-000095040000}"/>
    <cellStyle name="差 2" xfId="797" xr:uid="{00000000-0005-0000-0000-000096040000}"/>
    <cellStyle name="常规 2" xfId="127" xr:uid="{00000000-0005-0000-0000-000097040000}"/>
    <cellStyle name="常规 2 8" xfId="128" xr:uid="{00000000-0005-0000-0000-000098040000}"/>
    <cellStyle name="常规 20" xfId="129" xr:uid="{00000000-0005-0000-0000-000099040000}"/>
    <cellStyle name="常规 21" xfId="130" xr:uid="{00000000-0005-0000-0000-00009A040000}"/>
    <cellStyle name="常规 22" xfId="131" xr:uid="{00000000-0005-0000-0000-00009B040000}"/>
    <cellStyle name="常规 23" xfId="132" xr:uid="{00000000-0005-0000-0000-00009C040000}"/>
    <cellStyle name="常规 26" xfId="133" xr:uid="{00000000-0005-0000-0000-00009D040000}"/>
    <cellStyle name="常规 3" xfId="134" xr:uid="{00000000-0005-0000-0000-00009E040000}"/>
    <cellStyle name="常规 4" xfId="135" xr:uid="{00000000-0005-0000-0000-00009F040000}"/>
    <cellStyle name="常规 4 2" xfId="798" xr:uid="{00000000-0005-0000-0000-0000A0040000}"/>
    <cellStyle name="强调文字颜色 1" xfId="136" xr:uid="{00000000-0005-0000-0000-0000A1040000}"/>
    <cellStyle name="强调文字颜色 1 2" xfId="799" xr:uid="{00000000-0005-0000-0000-0000A2040000}"/>
    <cellStyle name="强调文字颜色 2" xfId="137" xr:uid="{00000000-0005-0000-0000-0000A3040000}"/>
    <cellStyle name="强调文字颜色 2 2" xfId="800" xr:uid="{00000000-0005-0000-0000-0000A4040000}"/>
    <cellStyle name="强调文字颜色 3" xfId="138" xr:uid="{00000000-0005-0000-0000-0000A5040000}"/>
    <cellStyle name="强调文字颜色 3 2" xfId="801" xr:uid="{00000000-0005-0000-0000-0000A6040000}"/>
    <cellStyle name="强调文字颜色 4" xfId="139" xr:uid="{00000000-0005-0000-0000-0000A7040000}"/>
    <cellStyle name="强调文字颜色 4 2" xfId="802" xr:uid="{00000000-0005-0000-0000-0000A8040000}"/>
    <cellStyle name="强调文字颜色 5" xfId="140" xr:uid="{00000000-0005-0000-0000-0000A9040000}"/>
    <cellStyle name="强调文字颜色 5 2" xfId="803" xr:uid="{00000000-0005-0000-0000-0000AA040000}"/>
    <cellStyle name="强调文字颜色 6" xfId="141" xr:uid="{00000000-0005-0000-0000-0000AB040000}"/>
    <cellStyle name="强调文字颜色 6 2" xfId="804" xr:uid="{00000000-0005-0000-0000-0000AC040000}"/>
    <cellStyle name="标题" xfId="142" xr:uid="{00000000-0005-0000-0000-0000AD040000}"/>
    <cellStyle name="标题 1" xfId="143" xr:uid="{00000000-0005-0000-0000-0000AE040000}"/>
    <cellStyle name="标题 1 2" xfId="806" xr:uid="{00000000-0005-0000-0000-0000AF040000}"/>
    <cellStyle name="标题 2" xfId="144" xr:uid="{00000000-0005-0000-0000-0000B0040000}"/>
    <cellStyle name="标题 2 2" xfId="807" xr:uid="{00000000-0005-0000-0000-0000B1040000}"/>
    <cellStyle name="标题 3" xfId="145" xr:uid="{00000000-0005-0000-0000-0000B2040000}"/>
    <cellStyle name="标题 3 2" xfId="808" xr:uid="{00000000-0005-0000-0000-0000B3040000}"/>
    <cellStyle name="标题 4" xfId="146" xr:uid="{00000000-0005-0000-0000-0000B4040000}"/>
    <cellStyle name="标题 4 2" xfId="809" xr:uid="{00000000-0005-0000-0000-0000B5040000}"/>
    <cellStyle name="标题 5" xfId="620" xr:uid="{00000000-0005-0000-0000-0000B6040000}"/>
    <cellStyle name="标题 6" xfId="805" xr:uid="{00000000-0005-0000-0000-0000B7040000}"/>
    <cellStyle name="检查单元格" xfId="147" xr:uid="{00000000-0005-0000-0000-0000B8040000}"/>
    <cellStyle name="检查单元格 2" xfId="810" xr:uid="{00000000-0005-0000-0000-0000B9040000}"/>
    <cellStyle name="汇总" xfId="148" xr:uid="{00000000-0005-0000-0000-0000BA040000}"/>
    <cellStyle name="汇总 2" xfId="557" xr:uid="{00000000-0005-0000-0000-0000BB040000}"/>
    <cellStyle name="汇总 2 2" xfId="626" xr:uid="{00000000-0005-0000-0000-0000BC040000}"/>
    <cellStyle name="汇总 3" xfId="564" xr:uid="{00000000-0005-0000-0000-0000BD040000}"/>
    <cellStyle name="汇总 4" xfId="811" xr:uid="{00000000-0005-0000-0000-0000BE040000}"/>
    <cellStyle name="注释" xfId="149" xr:uid="{00000000-0005-0000-0000-0000BF040000}"/>
    <cellStyle name="注释 2" xfId="558" xr:uid="{00000000-0005-0000-0000-0000C0040000}"/>
    <cellStyle name="注释 2 2" xfId="627" xr:uid="{00000000-0005-0000-0000-0000C1040000}"/>
    <cellStyle name="注释 3" xfId="563" xr:uid="{00000000-0005-0000-0000-0000C2040000}"/>
    <cellStyle name="注释 4" xfId="812" xr:uid="{00000000-0005-0000-0000-0000C3040000}"/>
    <cellStyle name="解释性文本" xfId="150" xr:uid="{00000000-0005-0000-0000-0000C4040000}"/>
    <cellStyle name="解释性文本 2" xfId="813" xr:uid="{00000000-0005-0000-0000-0000C5040000}"/>
    <cellStyle name="警告文本" xfId="151" xr:uid="{00000000-0005-0000-0000-0000C6040000}"/>
    <cellStyle name="警告文本 2" xfId="814" xr:uid="{00000000-0005-0000-0000-0000C7040000}"/>
    <cellStyle name="计算" xfId="152" xr:uid="{00000000-0005-0000-0000-0000C8040000}"/>
    <cellStyle name="计算 2" xfId="559" xr:uid="{00000000-0005-0000-0000-0000C9040000}"/>
    <cellStyle name="计算 2 2" xfId="628" xr:uid="{00000000-0005-0000-0000-0000CA040000}"/>
    <cellStyle name="计算 3" xfId="562" xr:uid="{00000000-0005-0000-0000-0000CB040000}"/>
    <cellStyle name="计算 4" xfId="815" xr:uid="{00000000-0005-0000-0000-0000CC040000}"/>
    <cellStyle name="输入" xfId="153" xr:uid="{00000000-0005-0000-0000-0000CD040000}"/>
    <cellStyle name="输入 2" xfId="560" xr:uid="{00000000-0005-0000-0000-0000CE040000}"/>
    <cellStyle name="输入 2 2" xfId="629" xr:uid="{00000000-0005-0000-0000-0000CF040000}"/>
    <cellStyle name="输入 3" xfId="556" xr:uid="{00000000-0005-0000-0000-0000D0040000}"/>
    <cellStyle name="输入 4" xfId="816" xr:uid="{00000000-0005-0000-0000-0000D1040000}"/>
    <cellStyle name="输出" xfId="154" xr:uid="{00000000-0005-0000-0000-0000D2040000}"/>
    <cellStyle name="输出 2" xfId="561" xr:uid="{00000000-0005-0000-0000-0000D3040000}"/>
    <cellStyle name="输出 2 2" xfId="630" xr:uid="{00000000-0005-0000-0000-0000D4040000}"/>
    <cellStyle name="输出 3" xfId="555" xr:uid="{00000000-0005-0000-0000-0000D5040000}"/>
    <cellStyle name="输出 4" xfId="817" xr:uid="{00000000-0005-0000-0000-0000D6040000}"/>
    <cellStyle name="适中" xfId="155" xr:uid="{00000000-0005-0000-0000-0000D7040000}"/>
    <cellStyle name="适中 2" xfId="818" xr:uid="{00000000-0005-0000-0000-0000D8040000}"/>
    <cellStyle name="链接单元格" xfId="156" xr:uid="{00000000-0005-0000-0000-0000D9040000}"/>
    <cellStyle name="链接单元格 2" xfId="819" xr:uid="{00000000-0005-0000-0000-0000DA040000}"/>
  </cellStyles>
  <dxfs count="443">
    <dxf>
      <fill>
        <patternFill>
          <bgColor theme="0"/>
        </patternFill>
      </fill>
    </dxf>
    <dxf>
      <fill>
        <patternFill>
          <bgColor theme="0"/>
        </patternFill>
      </fill>
    </dxf>
    <dxf>
      <fill>
        <patternFill>
          <bgColor theme="0"/>
        </patternFill>
      </fill>
    </dxf>
    <dxf>
      <fill>
        <patternFill>
          <bgColor theme="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53"/>
  <sheetViews>
    <sheetView topLeftCell="A52" zoomScale="90" zoomScaleNormal="90" workbookViewId="0">
      <selection activeCell="B56" sqref="B56"/>
    </sheetView>
  </sheetViews>
  <sheetFormatPr defaultRowHeight="15.75"/>
  <cols>
    <col min="1" max="1" width="49.25" style="40" customWidth="1"/>
    <col min="2" max="2" width="47" style="40" customWidth="1"/>
  </cols>
  <sheetData>
    <row r="1" spans="1:3">
      <c r="A1" s="39" t="s">
        <v>186</v>
      </c>
      <c r="B1" s="39" t="s">
        <v>2440</v>
      </c>
      <c r="C1" s="71"/>
    </row>
    <row r="2" spans="1:3">
      <c r="A2" s="5" t="s">
        <v>2412</v>
      </c>
      <c r="B2" s="41" t="s">
        <v>2411</v>
      </c>
      <c r="C2" s="71"/>
    </row>
    <row r="3" spans="1:3" ht="31.5">
      <c r="A3" s="5" t="s">
        <v>2417</v>
      </c>
      <c r="B3" s="41" t="s">
        <v>2416</v>
      </c>
    </row>
    <row r="4" spans="1:3">
      <c r="A4" s="5" t="s">
        <v>1784</v>
      </c>
      <c r="B4" s="41" t="s">
        <v>2438</v>
      </c>
    </row>
    <row r="5" spans="1:3">
      <c r="A5" s="5" t="s">
        <v>2279</v>
      </c>
      <c r="B5" s="41" t="s">
        <v>2437</v>
      </c>
    </row>
    <row r="6" spans="1:3">
      <c r="A6" s="5" t="s">
        <v>1015</v>
      </c>
      <c r="B6" s="5" t="s">
        <v>2439</v>
      </c>
    </row>
    <row r="7" spans="1:3">
      <c r="A7" s="5" t="s">
        <v>1783</v>
      </c>
      <c r="B7" s="5" t="s">
        <v>2454</v>
      </c>
    </row>
    <row r="8" spans="1:3">
      <c r="A8" s="5" t="s">
        <v>2929</v>
      </c>
      <c r="B8" s="5" t="s">
        <v>2461</v>
      </c>
    </row>
    <row r="9" spans="1:3">
      <c r="A9" s="5" t="s">
        <v>2465</v>
      </c>
      <c r="B9" s="5" t="s">
        <v>2462</v>
      </c>
    </row>
    <row r="10" spans="1:3" ht="31.5">
      <c r="A10" s="5" t="s">
        <v>2627</v>
      </c>
      <c r="B10" s="5" t="s">
        <v>2463</v>
      </c>
    </row>
    <row r="11" spans="1:3">
      <c r="A11" s="5" t="s">
        <v>2464</v>
      </c>
      <c r="B11" s="5" t="s">
        <v>2466</v>
      </c>
    </row>
    <row r="12" spans="1:3">
      <c r="A12" s="5" t="s">
        <v>2467</v>
      </c>
      <c r="B12" s="5" t="s">
        <v>2468</v>
      </c>
    </row>
    <row r="13" spans="1:3">
      <c r="A13" s="5" t="s">
        <v>2436</v>
      </c>
      <c r="B13" s="5" t="s">
        <v>2469</v>
      </c>
    </row>
    <row r="14" spans="1:3">
      <c r="A14" s="5" t="s">
        <v>2471</v>
      </c>
      <c r="B14" s="5" t="s">
        <v>2470</v>
      </c>
    </row>
    <row r="15" spans="1:3">
      <c r="A15" s="72" t="s">
        <v>2472</v>
      </c>
      <c r="B15" s="72" t="s">
        <v>2473</v>
      </c>
    </row>
    <row r="16" spans="1:3">
      <c r="A16" s="72" t="s">
        <v>2476</v>
      </c>
      <c r="B16" s="72" t="s">
        <v>2477</v>
      </c>
    </row>
    <row r="17" spans="1:2">
      <c r="A17" s="72" t="s">
        <v>2478</v>
      </c>
      <c r="B17" s="72" t="s">
        <v>2479</v>
      </c>
    </row>
    <row r="18" spans="1:2">
      <c r="A18" s="72" t="s">
        <v>2482</v>
      </c>
      <c r="B18" s="72" t="s">
        <v>2481</v>
      </c>
    </row>
    <row r="19" spans="1:2">
      <c r="A19" s="72" t="s">
        <v>702</v>
      </c>
      <c r="B19" s="72" t="s">
        <v>2484</v>
      </c>
    </row>
    <row r="20" spans="1:2">
      <c r="A20" s="72" t="s">
        <v>2928</v>
      </c>
      <c r="B20" s="72" t="s">
        <v>2485</v>
      </c>
    </row>
    <row r="21" spans="1:2">
      <c r="A21" s="72" t="s">
        <v>2486</v>
      </c>
      <c r="B21" s="72" t="s">
        <v>2487</v>
      </c>
    </row>
    <row r="22" spans="1:2">
      <c r="A22" s="72" t="s">
        <v>2488</v>
      </c>
      <c r="B22" s="72" t="s">
        <v>2489</v>
      </c>
    </row>
    <row r="23" spans="1:2">
      <c r="A23" s="72" t="s">
        <v>1011</v>
      </c>
      <c r="B23" s="72" t="s">
        <v>2490</v>
      </c>
    </row>
    <row r="24" spans="1:2">
      <c r="A24" s="72" t="s">
        <v>2282</v>
      </c>
      <c r="B24" s="72" t="s">
        <v>2491</v>
      </c>
    </row>
    <row r="25" spans="1:2">
      <c r="A25" s="72" t="s">
        <v>2501</v>
      </c>
      <c r="B25" s="72" t="s">
        <v>2502</v>
      </c>
    </row>
    <row r="26" spans="1:2">
      <c r="A26" s="72" t="s">
        <v>1483</v>
      </c>
      <c r="B26" s="72" t="s">
        <v>2503</v>
      </c>
    </row>
    <row r="27" spans="1:2">
      <c r="A27" s="72" t="s">
        <v>2504</v>
      </c>
      <c r="B27" s="72" t="s">
        <v>2505</v>
      </c>
    </row>
    <row r="28" spans="1:2">
      <c r="A28" s="72" t="s">
        <v>652</v>
      </c>
      <c r="B28" s="72" t="s">
        <v>2550</v>
      </c>
    </row>
    <row r="29" spans="1:2">
      <c r="A29" s="72" t="s">
        <v>2549</v>
      </c>
      <c r="B29" s="72" t="s">
        <v>2582</v>
      </c>
    </row>
    <row r="30" spans="1:2">
      <c r="A30" s="72" t="s">
        <v>2563</v>
      </c>
      <c r="B30" s="72" t="s">
        <v>2625</v>
      </c>
    </row>
    <row r="31" spans="1:2">
      <c r="A31" s="72" t="s">
        <v>2657</v>
      </c>
      <c r="B31" s="72" t="s">
        <v>2626</v>
      </c>
    </row>
    <row r="32" spans="1:2" ht="31.5">
      <c r="A32" s="72" t="s">
        <v>2628</v>
      </c>
      <c r="B32" s="72" t="s">
        <v>2629</v>
      </c>
    </row>
    <row r="33" spans="1:2">
      <c r="A33" s="72" t="s">
        <v>2359</v>
      </c>
      <c r="B33" s="72" t="s">
        <v>2630</v>
      </c>
    </row>
    <row r="34" spans="1:2">
      <c r="A34" s="72" t="s">
        <v>2284</v>
      </c>
      <c r="B34" s="72" t="s">
        <v>2631</v>
      </c>
    </row>
    <row r="35" spans="1:2">
      <c r="A35" s="72" t="s">
        <v>1439</v>
      </c>
      <c r="B35" s="72" t="s">
        <v>2632</v>
      </c>
    </row>
    <row r="36" spans="1:2">
      <c r="A36" s="72" t="s">
        <v>624</v>
      </c>
      <c r="B36" s="72" t="s">
        <v>2633</v>
      </c>
    </row>
    <row r="37" spans="1:2">
      <c r="A37" s="72" t="s">
        <v>2676</v>
      </c>
      <c r="B37" s="72" t="s">
        <v>2634</v>
      </c>
    </row>
    <row r="38" spans="1:2">
      <c r="A38" s="72" t="s">
        <v>2668</v>
      </c>
      <c r="B38" s="72" t="s">
        <v>2666</v>
      </c>
    </row>
    <row r="39" spans="1:2">
      <c r="A39" s="72" t="s">
        <v>2669</v>
      </c>
      <c r="B39" s="72" t="s">
        <v>2667</v>
      </c>
    </row>
    <row r="40" spans="1:2">
      <c r="A40" s="72" t="s">
        <v>2830</v>
      </c>
      <c r="B40" s="72" t="s">
        <v>2677</v>
      </c>
    </row>
    <row r="41" spans="1:2">
      <c r="A41" s="72" t="s">
        <v>2683</v>
      </c>
      <c r="B41" s="72" t="s">
        <v>2682</v>
      </c>
    </row>
    <row r="42" spans="1:2">
      <c r="A42" s="72" t="s">
        <v>2684</v>
      </c>
      <c r="B42" s="72" t="s">
        <v>2685</v>
      </c>
    </row>
    <row r="43" spans="1:2">
      <c r="A43" s="72" t="s">
        <v>2700</v>
      </c>
      <c r="B43" s="72" t="s">
        <v>2701</v>
      </c>
    </row>
    <row r="44" spans="1:2">
      <c r="A44" s="72" t="s">
        <v>2704</v>
      </c>
      <c r="B44" s="72" t="s">
        <v>2705</v>
      </c>
    </row>
    <row r="45" spans="1:2" ht="28.5">
      <c r="A45" s="111" t="s">
        <v>2737</v>
      </c>
      <c r="B45" s="111" t="s">
        <v>2738</v>
      </c>
    </row>
    <row r="46" spans="1:2">
      <c r="A46" s="72" t="s">
        <v>2739</v>
      </c>
      <c r="B46" s="72" t="s">
        <v>2740</v>
      </c>
    </row>
    <row r="47" spans="1:2" ht="31.5">
      <c r="A47" s="72" t="s">
        <v>2742</v>
      </c>
      <c r="B47" s="72" t="s">
        <v>2741</v>
      </c>
    </row>
    <row r="48" spans="1:2">
      <c r="A48" s="72" t="s">
        <v>2744</v>
      </c>
      <c r="B48" s="72" t="s">
        <v>2743</v>
      </c>
    </row>
    <row r="49" spans="1:2" ht="14.25">
      <c r="A49" s="111" t="s">
        <v>2762</v>
      </c>
      <c r="B49" s="111" t="s">
        <v>2745</v>
      </c>
    </row>
    <row r="50" spans="1:2">
      <c r="A50" s="72" t="s">
        <v>2750</v>
      </c>
      <c r="B50" s="72" t="s">
        <v>2746</v>
      </c>
    </row>
    <row r="51" spans="1:2">
      <c r="A51" s="72" t="s">
        <v>2766</v>
      </c>
      <c r="B51" s="72" t="s">
        <v>2761</v>
      </c>
    </row>
    <row r="52" spans="1:2">
      <c r="A52" s="72" t="s">
        <v>2808</v>
      </c>
      <c r="B52" s="72" t="s">
        <v>2763</v>
      </c>
    </row>
    <row r="53" spans="1:2">
      <c r="A53" s="72" t="s">
        <v>2764</v>
      </c>
      <c r="B53" s="72" t="s">
        <v>2765</v>
      </c>
    </row>
    <row r="54" spans="1:2">
      <c r="A54" s="72" t="s">
        <v>2769</v>
      </c>
      <c r="B54" s="72" t="s">
        <v>2770</v>
      </c>
    </row>
    <row r="55" spans="1:2">
      <c r="A55" s="72" t="s">
        <v>2791</v>
      </c>
      <c r="B55" s="72" t="s">
        <v>2790</v>
      </c>
    </row>
    <row r="56" spans="1:2">
      <c r="A56" s="72" t="s">
        <v>2711</v>
      </c>
      <c r="B56" s="72" t="s">
        <v>2801</v>
      </c>
    </row>
    <row r="57" spans="1:2">
      <c r="A57" s="72" t="s">
        <v>2366</v>
      </c>
      <c r="B57" s="72" t="s">
        <v>2802</v>
      </c>
    </row>
    <row r="58" spans="1:2">
      <c r="A58" s="72" t="s">
        <v>1018</v>
      </c>
      <c r="B58" s="72" t="s">
        <v>2914</v>
      </c>
    </row>
    <row r="59" spans="1:2">
      <c r="A59" s="72" t="s">
        <v>662</v>
      </c>
      <c r="B59" s="72" t="s">
        <v>2876</v>
      </c>
    </row>
    <row r="60" spans="1:2">
      <c r="A60" s="72" t="s">
        <v>2266</v>
      </c>
      <c r="B60" s="72" t="s">
        <v>2877</v>
      </c>
    </row>
    <row r="61" spans="1:2">
      <c r="A61" s="72" t="s">
        <v>2110</v>
      </c>
      <c r="B61" s="72" t="s">
        <v>2878</v>
      </c>
    </row>
    <row r="62" spans="1:2" ht="14.25">
      <c r="A62" s="111" t="s">
        <v>2930</v>
      </c>
      <c r="B62" s="111" t="s">
        <v>2879</v>
      </c>
    </row>
    <row r="63" spans="1:2">
      <c r="A63" s="72" t="s">
        <v>973</v>
      </c>
      <c r="B63" s="72" t="s">
        <v>2880</v>
      </c>
    </row>
    <row r="64" spans="1:2">
      <c r="A64" s="109" t="s">
        <v>2828</v>
      </c>
      <c r="B64" s="72" t="s">
        <v>2881</v>
      </c>
    </row>
    <row r="65" spans="1:3">
      <c r="A65" s="72" t="s">
        <v>2805</v>
      </c>
      <c r="B65" s="72" t="s">
        <v>2882</v>
      </c>
    </row>
    <row r="66" spans="1:3">
      <c r="A66" s="72" t="s">
        <v>2804</v>
      </c>
      <c r="B66" s="72" t="s">
        <v>2883</v>
      </c>
    </row>
    <row r="67" spans="1:3">
      <c r="A67" s="72" t="s">
        <v>2803</v>
      </c>
      <c r="B67" s="72" t="s">
        <v>2884</v>
      </c>
    </row>
    <row r="68" spans="1:3">
      <c r="A68" s="110" t="s">
        <v>2806</v>
      </c>
      <c r="B68" s="72" t="s">
        <v>2832</v>
      </c>
      <c r="C68" s="71"/>
    </row>
    <row r="69" spans="1:3">
      <c r="A69" s="72" t="s">
        <v>2807</v>
      </c>
      <c r="B69" s="72" t="s">
        <v>2885</v>
      </c>
    </row>
    <row r="70" spans="1:3" ht="14.25">
      <c r="A70" s="111" t="s">
        <v>2829</v>
      </c>
      <c r="B70" s="111" t="s">
        <v>2886</v>
      </c>
    </row>
    <row r="71" spans="1:3">
      <c r="A71" s="72" t="s">
        <v>2809</v>
      </c>
      <c r="B71" s="72" t="s">
        <v>2919</v>
      </c>
    </row>
    <row r="72" spans="1:3">
      <c r="A72" s="72" t="s">
        <v>2827</v>
      </c>
      <c r="B72" s="72" t="s">
        <v>2887</v>
      </c>
    </row>
    <row r="73" spans="1:3">
      <c r="A73" s="72" t="s">
        <v>2810</v>
      </c>
      <c r="B73" s="72" t="s">
        <v>2888</v>
      </c>
    </row>
    <row r="74" spans="1:3">
      <c r="A74" s="72" t="s">
        <v>2812</v>
      </c>
      <c r="B74" s="72" t="s">
        <v>2889</v>
      </c>
    </row>
    <row r="75" spans="1:3">
      <c r="A75" s="72" t="s">
        <v>2811</v>
      </c>
      <c r="B75" s="72" t="s">
        <v>2920</v>
      </c>
    </row>
    <row r="76" spans="1:3">
      <c r="A76" s="72" t="s">
        <v>2813</v>
      </c>
      <c r="B76" s="72" t="s">
        <v>2890</v>
      </c>
    </row>
    <row r="77" spans="1:3">
      <c r="A77" s="72" t="s">
        <v>2296</v>
      </c>
      <c r="B77" s="72" t="s">
        <v>2891</v>
      </c>
    </row>
    <row r="78" spans="1:3">
      <c r="A78" s="72" t="s">
        <v>2814</v>
      </c>
      <c r="B78" s="72" t="s">
        <v>2892</v>
      </c>
    </row>
    <row r="79" spans="1:3">
      <c r="A79" s="72" t="s">
        <v>2274</v>
      </c>
      <c r="B79" s="72" t="s">
        <v>2893</v>
      </c>
    </row>
    <row r="80" spans="1:3">
      <c r="A80" s="72" t="s">
        <v>2815</v>
      </c>
      <c r="B80" s="72" t="s">
        <v>2894</v>
      </c>
    </row>
    <row r="81" spans="1:2" ht="14.25">
      <c r="A81" s="111" t="s">
        <v>2816</v>
      </c>
      <c r="B81" s="111" t="s">
        <v>2895</v>
      </c>
    </row>
    <row r="82" spans="1:2">
      <c r="A82" s="72" t="s">
        <v>528</v>
      </c>
      <c r="B82" s="72" t="s">
        <v>2896</v>
      </c>
    </row>
    <row r="83" spans="1:2">
      <c r="A83" s="72" t="s">
        <v>2817</v>
      </c>
      <c r="B83" s="72" t="s">
        <v>2897</v>
      </c>
    </row>
    <row r="84" spans="1:2">
      <c r="A84" s="72" t="s">
        <v>2818</v>
      </c>
      <c r="B84" s="72" t="s">
        <v>2898</v>
      </c>
    </row>
    <row r="85" spans="1:2">
      <c r="A85" s="72" t="s">
        <v>1286</v>
      </c>
      <c r="B85" s="72" t="s">
        <v>2899</v>
      </c>
    </row>
    <row r="86" spans="1:2" ht="14.25">
      <c r="A86" s="111" t="s">
        <v>2819</v>
      </c>
      <c r="B86" s="111" t="s">
        <v>2900</v>
      </c>
    </row>
    <row r="87" spans="1:2">
      <c r="A87" s="72" t="s">
        <v>2820</v>
      </c>
      <c r="B87" s="72" t="s">
        <v>2901</v>
      </c>
    </row>
    <row r="88" spans="1:2">
      <c r="A88" s="72" t="s">
        <v>2821</v>
      </c>
      <c r="B88" s="72" t="s">
        <v>2902</v>
      </c>
    </row>
    <row r="89" spans="1:2">
      <c r="A89" s="72" t="s">
        <v>2822</v>
      </c>
      <c r="B89" s="72" t="s">
        <v>2903</v>
      </c>
    </row>
    <row r="90" spans="1:2">
      <c r="A90" s="72" t="s">
        <v>2823</v>
      </c>
      <c r="B90" s="72" t="s">
        <v>2904</v>
      </c>
    </row>
    <row r="91" spans="1:2">
      <c r="A91" s="72" t="s">
        <v>2824</v>
      </c>
      <c r="B91" s="72" t="s">
        <v>2921</v>
      </c>
    </row>
    <row r="92" spans="1:2">
      <c r="A92" s="72" t="s">
        <v>2825</v>
      </c>
      <c r="B92" s="72" t="s">
        <v>2905</v>
      </c>
    </row>
    <row r="93" spans="1:2">
      <c r="A93" s="72" t="s">
        <v>2826</v>
      </c>
      <c r="B93" s="72" t="s">
        <v>2906</v>
      </c>
    </row>
    <row r="94" spans="1:2">
      <c r="A94" s="72" t="s">
        <v>2268</v>
      </c>
      <c r="B94" s="72" t="s">
        <v>2907</v>
      </c>
    </row>
    <row r="95" spans="1:2">
      <c r="A95" s="72" t="s">
        <v>2831</v>
      </c>
      <c r="B95" s="72" t="s">
        <v>2908</v>
      </c>
    </row>
    <row r="96" spans="1:2">
      <c r="A96" s="72" t="s">
        <v>2285</v>
      </c>
      <c r="B96" s="72" t="s">
        <v>2909</v>
      </c>
    </row>
    <row r="97" spans="1:2">
      <c r="A97" s="72" t="s">
        <v>1901</v>
      </c>
      <c r="B97" s="72" t="s">
        <v>2910</v>
      </c>
    </row>
    <row r="98" spans="1:2">
      <c r="A98" s="5" t="s">
        <v>1931</v>
      </c>
      <c r="B98" s="72" t="s">
        <v>2911</v>
      </c>
    </row>
    <row r="99" spans="1:2">
      <c r="A99" s="5" t="s">
        <v>1567</v>
      </c>
      <c r="B99" s="72" t="s">
        <v>2912</v>
      </c>
    </row>
    <row r="100" spans="1:2">
      <c r="A100" s="5" t="s">
        <v>684</v>
      </c>
      <c r="B100" s="72" t="s">
        <v>2913</v>
      </c>
    </row>
    <row r="101" spans="1:2">
      <c r="A101" s="5" t="s">
        <v>2283</v>
      </c>
      <c r="B101" s="72" t="s">
        <v>2922</v>
      </c>
    </row>
    <row r="102" spans="1:2">
      <c r="A102" s="5" t="s">
        <v>547</v>
      </c>
      <c r="B102" s="72" t="s">
        <v>2833</v>
      </c>
    </row>
    <row r="103" spans="1:2">
      <c r="A103" s="5" t="s">
        <v>2287</v>
      </c>
      <c r="B103" s="72" t="s">
        <v>2834</v>
      </c>
    </row>
    <row r="104" spans="1:2">
      <c r="A104" s="5" t="s">
        <v>2931</v>
      </c>
      <c r="B104" s="72" t="s">
        <v>2835</v>
      </c>
    </row>
    <row r="105" spans="1:2">
      <c r="A105" s="5" t="s">
        <v>500</v>
      </c>
      <c r="B105" s="72" t="s">
        <v>2836</v>
      </c>
    </row>
    <row r="106" spans="1:2">
      <c r="A106" s="5" t="s">
        <v>1440</v>
      </c>
      <c r="B106" s="72" t="s">
        <v>2837</v>
      </c>
    </row>
    <row r="107" spans="1:2">
      <c r="A107" s="72" t="s">
        <v>1506</v>
      </c>
      <c r="B107" s="72" t="s">
        <v>2838</v>
      </c>
    </row>
    <row r="108" spans="1:2">
      <c r="A108" s="5" t="s">
        <v>212</v>
      </c>
      <c r="B108" s="72" t="s">
        <v>2839</v>
      </c>
    </row>
    <row r="109" spans="1:2">
      <c r="A109" s="5" t="s">
        <v>1695</v>
      </c>
      <c r="B109" s="72" t="s">
        <v>2840</v>
      </c>
    </row>
    <row r="110" spans="1:2">
      <c r="A110" s="5" t="s">
        <v>1687</v>
      </c>
      <c r="B110" s="72" t="s">
        <v>2841</v>
      </c>
    </row>
    <row r="111" spans="1:2" ht="14.25">
      <c r="A111" s="111" t="s">
        <v>1939</v>
      </c>
      <c r="B111" s="111" t="s">
        <v>2923</v>
      </c>
    </row>
    <row r="112" spans="1:2">
      <c r="A112" s="5" t="s">
        <v>2294</v>
      </c>
      <c r="B112" s="72" t="s">
        <v>2924</v>
      </c>
    </row>
    <row r="113" spans="1:2">
      <c r="A113" s="5" t="s">
        <v>1514</v>
      </c>
      <c r="B113" s="72" t="s">
        <v>2842</v>
      </c>
    </row>
    <row r="114" spans="1:2">
      <c r="A114" s="5" t="s">
        <v>1441</v>
      </c>
      <c r="B114" s="72" t="s">
        <v>2843</v>
      </c>
    </row>
    <row r="115" spans="1:2">
      <c r="A115" s="5" t="s">
        <v>2932</v>
      </c>
      <c r="B115" s="72" t="s">
        <v>2844</v>
      </c>
    </row>
    <row r="116" spans="1:2">
      <c r="A116" s="5" t="s">
        <v>826</v>
      </c>
      <c r="B116" s="72" t="s">
        <v>2845</v>
      </c>
    </row>
    <row r="117" spans="1:2">
      <c r="A117" s="5" t="s">
        <v>1444</v>
      </c>
      <c r="B117" s="72" t="s">
        <v>2846</v>
      </c>
    </row>
    <row r="118" spans="1:2">
      <c r="A118" s="5" t="s">
        <v>1365</v>
      </c>
      <c r="B118" s="72" t="s">
        <v>2847</v>
      </c>
    </row>
    <row r="119" spans="1:2">
      <c r="A119" s="5" t="s">
        <v>784</v>
      </c>
      <c r="B119" s="72" t="s">
        <v>2848</v>
      </c>
    </row>
    <row r="120" spans="1:2" ht="14.25">
      <c r="A120" s="111" t="s">
        <v>2275</v>
      </c>
      <c r="B120" s="111" t="s">
        <v>2849</v>
      </c>
    </row>
    <row r="121" spans="1:2" ht="14.25">
      <c r="A121" s="111" t="s">
        <v>681</v>
      </c>
      <c r="B121" s="111" t="s">
        <v>2850</v>
      </c>
    </row>
    <row r="122" spans="1:2" ht="14.25">
      <c r="A122" s="111" t="s">
        <v>582</v>
      </c>
      <c r="B122" s="111" t="s">
        <v>2851</v>
      </c>
    </row>
    <row r="123" spans="1:2">
      <c r="A123" s="5" t="s">
        <v>2290</v>
      </c>
      <c r="B123" s="72" t="s">
        <v>2852</v>
      </c>
    </row>
    <row r="124" spans="1:2">
      <c r="A124" s="5" t="s">
        <v>2291</v>
      </c>
      <c r="B124" s="72" t="s">
        <v>2853</v>
      </c>
    </row>
    <row r="125" spans="1:2">
      <c r="A125" s="40" t="s">
        <v>2254</v>
      </c>
      <c r="B125" s="72" t="s">
        <v>2854</v>
      </c>
    </row>
    <row r="126" spans="1:2">
      <c r="A126" s="5" t="s">
        <v>1723</v>
      </c>
      <c r="B126" s="72" t="s">
        <v>2855</v>
      </c>
    </row>
    <row r="127" spans="1:2">
      <c r="A127" s="72" t="s">
        <v>2292</v>
      </c>
      <c r="B127" s="72" t="s">
        <v>2856</v>
      </c>
    </row>
    <row r="128" spans="1:2">
      <c r="A128" s="41" t="s">
        <v>2278</v>
      </c>
      <c r="B128" s="72" t="s">
        <v>2857</v>
      </c>
    </row>
    <row r="129" spans="1:2">
      <c r="A129" s="72" t="s">
        <v>2267</v>
      </c>
      <c r="B129" s="72" t="s">
        <v>2858</v>
      </c>
    </row>
    <row r="130" spans="1:2">
      <c r="A130" s="38" t="s">
        <v>2332</v>
      </c>
      <c r="B130" s="72" t="s">
        <v>2859</v>
      </c>
    </row>
    <row r="131" spans="1:2">
      <c r="A131" s="72" t="s">
        <v>1306</v>
      </c>
      <c r="B131" s="72" t="s">
        <v>2860</v>
      </c>
    </row>
    <row r="132" spans="1:2" ht="14.25">
      <c r="A132" s="111" t="s">
        <v>1014</v>
      </c>
      <c r="B132" s="111" t="s">
        <v>2861</v>
      </c>
    </row>
    <row r="133" spans="1:2">
      <c r="A133" s="72" t="s">
        <v>612</v>
      </c>
      <c r="B133" s="72" t="s">
        <v>2925</v>
      </c>
    </row>
    <row r="134" spans="1:2">
      <c r="A134" s="72" t="s">
        <v>618</v>
      </c>
      <c r="B134" s="72" t="s">
        <v>2926</v>
      </c>
    </row>
    <row r="135" spans="1:2">
      <c r="A135" s="72" t="s">
        <v>1422</v>
      </c>
      <c r="B135" s="72" t="s">
        <v>2862</v>
      </c>
    </row>
    <row r="136" spans="1:2">
      <c r="A136" s="72" t="s">
        <v>2293</v>
      </c>
      <c r="B136" s="72" t="s">
        <v>2927</v>
      </c>
    </row>
    <row r="137" spans="1:2" ht="14.25">
      <c r="A137" s="111" t="s">
        <v>665</v>
      </c>
      <c r="B137" s="111" t="s">
        <v>2863</v>
      </c>
    </row>
    <row r="138" spans="1:2">
      <c r="A138" s="72" t="s">
        <v>2295</v>
      </c>
      <c r="B138" s="72" t="s">
        <v>2864</v>
      </c>
    </row>
    <row r="139" spans="1:2">
      <c r="A139" s="72" t="s">
        <v>1445</v>
      </c>
      <c r="B139" s="72" t="s">
        <v>2865</v>
      </c>
    </row>
    <row r="140" spans="1:2">
      <c r="A140" s="109" t="s">
        <v>782</v>
      </c>
      <c r="B140" s="72" t="s">
        <v>2866</v>
      </c>
    </row>
    <row r="141" spans="1:2">
      <c r="A141" s="72" t="s">
        <v>820</v>
      </c>
      <c r="B141" s="72" t="s">
        <v>2867</v>
      </c>
    </row>
    <row r="142" spans="1:2">
      <c r="A142" s="72" t="s">
        <v>2915</v>
      </c>
      <c r="B142" s="72" t="s">
        <v>2868</v>
      </c>
    </row>
    <row r="143" spans="1:2">
      <c r="A143" s="72" t="s">
        <v>758</v>
      </c>
      <c r="B143" s="72" t="s">
        <v>2869</v>
      </c>
    </row>
    <row r="144" spans="1:2">
      <c r="A144" s="72" t="s">
        <v>586</v>
      </c>
      <c r="B144" s="72" t="s">
        <v>2870</v>
      </c>
    </row>
    <row r="145" spans="1:2">
      <c r="A145" s="72" t="s">
        <v>1437</v>
      </c>
      <c r="B145" s="72" t="s">
        <v>2871</v>
      </c>
    </row>
    <row r="146" spans="1:2">
      <c r="A146" s="72" t="s">
        <v>2297</v>
      </c>
      <c r="B146" s="72" t="s">
        <v>2872</v>
      </c>
    </row>
    <row r="147" spans="1:2">
      <c r="A147" s="72" t="s">
        <v>2143</v>
      </c>
      <c r="B147" s="72" t="s">
        <v>2873</v>
      </c>
    </row>
    <row r="148" spans="1:2">
      <c r="A148" s="72" t="s">
        <v>2256</v>
      </c>
      <c r="B148" s="72" t="s">
        <v>2874</v>
      </c>
    </row>
    <row r="149" spans="1:2">
      <c r="A149" s="72" t="s">
        <v>2188</v>
      </c>
      <c r="B149" s="72" t="s">
        <v>2875</v>
      </c>
    </row>
    <row r="150" spans="1:2">
      <c r="A150" s="72" t="s">
        <v>2113</v>
      </c>
      <c r="B150" s="72" t="s">
        <v>2916</v>
      </c>
    </row>
    <row r="151" spans="1:2">
      <c r="A151" s="72" t="s">
        <v>2212</v>
      </c>
      <c r="B151" s="72" t="s">
        <v>2917</v>
      </c>
    </row>
    <row r="152" spans="1:2">
      <c r="A152" s="72" t="s">
        <v>2191</v>
      </c>
      <c r="B152" s="72" t="s">
        <v>2918</v>
      </c>
    </row>
    <row r="153" spans="1:2">
      <c r="A153" s="72"/>
      <c r="B153" s="72"/>
    </row>
  </sheetData>
  <autoFilter ref="A1:B152" xr:uid="{00000000-0009-0000-0000-000000000000}"/>
  <sortState ref="B179:C221">
    <sortCondition ref="B179"/>
  </sortState>
  <conditionalFormatting sqref="B17 B13 B24 B19 B21 B1:B4 B26:B27 B29 B31 B33 B35 B37 B39 B42:B43 B45 B47:B48 B50 B52 B54 B56 B58 B60 B62 B64 B66 B68 B70 B72 B74 B76 B78 B80 B82 B84 B86 B88 B90 B92 B94 B96 B98 B100 B102 B104 B106 B108 B110 B112 B114 B116 B118 B120 B122 B124 B126 B128 B130 B132 B134 B136 B138 B140 B142 B144 B146 B148 B150 B152:B1048576">
    <cfRule type="duplicateValues" dxfId="442" priority="17"/>
  </conditionalFormatting>
  <conditionalFormatting sqref="B153:B1048576">
    <cfRule type="duplicateValues" dxfId="441" priority="13"/>
  </conditionalFormatting>
  <conditionalFormatting sqref="C1:C2 C68">
    <cfRule type="duplicateValues" dxfId="440" priority="10"/>
  </conditionalFormatting>
  <conditionalFormatting sqref="B155:B1048576">
    <cfRule type="duplicateValues" dxfId="439" priority="658136"/>
  </conditionalFormatting>
  <conditionalFormatting sqref="A154:A1048576 A126:A152 A1:A124">
    <cfRule type="duplicateValues" dxfId="438" priority="658192"/>
    <cfRule type="duplicateValues" dxfId="437" priority="658193"/>
    <cfRule type="duplicateValues" dxfId="436" priority="658194"/>
  </conditionalFormatting>
  <conditionalFormatting sqref="A154:A1048576 A1:A48 A126:A152 A50:A124">
    <cfRule type="duplicateValues" dxfId="435" priority="658218"/>
  </conditionalFormatting>
  <conditionalFormatting sqref="A126:A1048576 A1:A124">
    <cfRule type="duplicateValues" dxfId="434" priority="658376"/>
  </conditionalFormatting>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930"/>
  <sheetViews>
    <sheetView tabSelected="1" zoomScale="84" zoomScaleNormal="84" workbookViewId="0">
      <pane ySplit="1" topLeftCell="A435" activePane="bottomLeft" state="frozen"/>
      <selection pane="bottomLeft" activeCell="H440" sqref="H440"/>
    </sheetView>
  </sheetViews>
  <sheetFormatPr defaultColWidth="10.375" defaultRowHeight="15.75"/>
  <cols>
    <col min="1" max="1" width="10.375" style="79"/>
    <col min="2" max="2" width="10.375" style="79" customWidth="1"/>
    <col min="3" max="3" width="21" style="79" customWidth="1"/>
    <col min="4" max="4" width="29" style="79" customWidth="1"/>
    <col min="5" max="5" width="32" style="79" customWidth="1"/>
    <col min="6" max="6" width="25.875" style="79" customWidth="1"/>
    <col min="7" max="7" width="30.125" style="79" customWidth="1"/>
    <col min="8" max="8" width="23" style="79" customWidth="1"/>
    <col min="9" max="9" width="23.75" style="79" customWidth="1"/>
    <col min="10" max="10" width="10.375" style="79" customWidth="1"/>
    <col min="11" max="11" width="12.125" style="79" customWidth="1"/>
    <col min="12" max="12" width="17.25" style="79" customWidth="1"/>
    <col min="13" max="14" width="21" style="79" customWidth="1"/>
    <col min="15" max="15" width="25.875" style="79" customWidth="1"/>
    <col min="16" max="16384" width="10.375" style="79"/>
  </cols>
  <sheetData>
    <row r="1" spans="1:15">
      <c r="A1" s="74"/>
      <c r="B1" s="75"/>
      <c r="C1" s="76" t="s">
        <v>186</v>
      </c>
      <c r="D1" s="76" t="s">
        <v>188</v>
      </c>
      <c r="E1" s="76" t="s">
        <v>187</v>
      </c>
      <c r="F1" s="77" t="s">
        <v>189</v>
      </c>
      <c r="G1" s="77" t="s">
        <v>190</v>
      </c>
      <c r="H1" s="77" t="s">
        <v>1814</v>
      </c>
      <c r="I1" s="77" t="s">
        <v>191</v>
      </c>
      <c r="J1" s="77" t="s">
        <v>1003</v>
      </c>
      <c r="K1" s="77" t="s">
        <v>1072</v>
      </c>
      <c r="L1" s="78" t="s">
        <v>1471</v>
      </c>
      <c r="M1" s="76" t="s">
        <v>186</v>
      </c>
      <c r="N1" s="76"/>
      <c r="O1" s="78"/>
    </row>
    <row r="2" spans="1:15">
      <c r="A2" s="80">
        <v>1</v>
      </c>
      <c r="B2" s="81"/>
      <c r="C2" s="82" t="s">
        <v>2271</v>
      </c>
      <c r="D2" s="81" t="s">
        <v>180</v>
      </c>
      <c r="E2" s="82" t="s">
        <v>1001</v>
      </c>
      <c r="F2" s="81" t="s">
        <v>1942</v>
      </c>
      <c r="G2" s="81" t="s">
        <v>1002</v>
      </c>
      <c r="H2" s="81" t="s">
        <v>1815</v>
      </c>
      <c r="I2" s="81" t="s">
        <v>906</v>
      </c>
      <c r="J2" s="81" t="s">
        <v>1004</v>
      </c>
      <c r="K2" s="81" t="s">
        <v>1073</v>
      </c>
      <c r="L2" s="81" t="s">
        <v>1359</v>
      </c>
      <c r="M2" s="82" t="str">
        <f>C2</f>
        <v>Duy Phat</v>
      </c>
      <c r="N2" s="82" t="s">
        <v>2541</v>
      </c>
      <c r="O2" s="78"/>
    </row>
    <row r="3" spans="1:15">
      <c r="A3" s="80">
        <v>2</v>
      </c>
      <c r="B3" s="81"/>
      <c r="C3" s="82" t="s">
        <v>2278</v>
      </c>
      <c r="D3" s="81" t="s">
        <v>122</v>
      </c>
      <c r="E3" s="82" t="s">
        <v>192</v>
      </c>
      <c r="F3" s="81" t="s">
        <v>1943</v>
      </c>
      <c r="G3" s="81" t="s">
        <v>193</v>
      </c>
      <c r="H3" s="81"/>
      <c r="I3" s="81" t="s">
        <v>918</v>
      </c>
      <c r="J3" s="81" t="s">
        <v>1004</v>
      </c>
      <c r="K3" s="81"/>
      <c r="L3" s="81">
        <v>0</v>
      </c>
      <c r="M3" s="82" t="str">
        <f t="shared" ref="M3:M67" si="0">C3</f>
        <v>Ngoc Son</v>
      </c>
      <c r="N3" s="82" t="s">
        <v>2541</v>
      </c>
      <c r="O3" s="78"/>
    </row>
    <row r="4" spans="1:15">
      <c r="A4" s="80">
        <v>3</v>
      </c>
      <c r="B4" s="81"/>
      <c r="C4" s="82"/>
      <c r="D4" s="81" t="s">
        <v>123</v>
      </c>
      <c r="E4" s="82" t="s">
        <v>194</v>
      </c>
      <c r="F4" s="81"/>
      <c r="G4" s="81"/>
      <c r="H4" s="81"/>
      <c r="I4" s="81" t="s">
        <v>919</v>
      </c>
      <c r="J4" s="81" t="s">
        <v>1004</v>
      </c>
      <c r="K4" s="81"/>
      <c r="L4" s="81">
        <v>0</v>
      </c>
      <c r="M4" s="82">
        <f t="shared" si="0"/>
        <v>0</v>
      </c>
      <c r="N4" s="82" t="s">
        <v>2541</v>
      </c>
      <c r="O4" s="78"/>
    </row>
    <row r="5" spans="1:15">
      <c r="A5" s="80">
        <v>4</v>
      </c>
      <c r="B5" s="81"/>
      <c r="C5" s="81"/>
      <c r="D5" s="81" t="s">
        <v>722</v>
      </c>
      <c r="E5" s="81" t="s">
        <v>195</v>
      </c>
      <c r="F5" s="83" t="s">
        <v>2658</v>
      </c>
      <c r="G5" s="81" t="s">
        <v>196</v>
      </c>
      <c r="H5" s="81" t="s">
        <v>1816</v>
      </c>
      <c r="I5" s="81"/>
      <c r="J5" s="81"/>
      <c r="K5" s="81" t="s">
        <v>1074</v>
      </c>
      <c r="L5" s="81">
        <v>0</v>
      </c>
      <c r="M5" s="82">
        <f t="shared" si="0"/>
        <v>0</v>
      </c>
      <c r="N5" s="82" t="s">
        <v>2541</v>
      </c>
      <c r="O5" s="78"/>
    </row>
    <row r="6" spans="1:15" ht="34.5">
      <c r="A6" s="80">
        <v>5</v>
      </c>
      <c r="B6" s="81"/>
      <c r="C6" s="81" t="s">
        <v>2275</v>
      </c>
      <c r="D6" s="81" t="s">
        <v>723</v>
      </c>
      <c r="E6" s="81" t="s">
        <v>1071</v>
      </c>
      <c r="F6" s="81" t="s">
        <v>1944</v>
      </c>
      <c r="G6" s="81" t="s">
        <v>1945</v>
      </c>
      <c r="H6" s="81" t="s">
        <v>1817</v>
      </c>
      <c r="I6" s="81" t="s">
        <v>890</v>
      </c>
      <c r="J6" s="81" t="s">
        <v>1004</v>
      </c>
      <c r="K6" s="81" t="s">
        <v>1075</v>
      </c>
      <c r="L6" s="81" t="s">
        <v>1348</v>
      </c>
      <c r="M6" s="82" t="str">
        <f t="shared" si="0"/>
        <v>KHANH AN</v>
      </c>
      <c r="N6" s="82" t="s">
        <v>2541</v>
      </c>
      <c r="O6" s="78"/>
    </row>
    <row r="7" spans="1:15">
      <c r="A7" s="80">
        <v>6</v>
      </c>
      <c r="B7" s="81"/>
      <c r="C7" s="81"/>
      <c r="D7" s="81" t="s">
        <v>724</v>
      </c>
      <c r="E7" s="81" t="s">
        <v>197</v>
      </c>
      <c r="F7" s="81" t="s">
        <v>1946</v>
      </c>
      <c r="G7" s="81"/>
      <c r="H7" s="81"/>
      <c r="I7" s="81" t="s">
        <v>887</v>
      </c>
      <c r="J7" s="81"/>
      <c r="K7" s="81"/>
      <c r="L7" s="81">
        <v>0</v>
      </c>
      <c r="M7" s="82">
        <f t="shared" si="0"/>
        <v>0</v>
      </c>
      <c r="N7" s="82" t="s">
        <v>2542</v>
      </c>
      <c r="O7" s="78"/>
    </row>
    <row r="8" spans="1:15" ht="31.5">
      <c r="A8" s="80">
        <v>7</v>
      </c>
      <c r="B8" s="81"/>
      <c r="C8" s="81"/>
      <c r="D8" s="81" t="s">
        <v>725</v>
      </c>
      <c r="E8" s="81" t="s">
        <v>198</v>
      </c>
      <c r="F8" s="81" t="s">
        <v>1947</v>
      </c>
      <c r="G8" s="81" t="s">
        <v>199</v>
      </c>
      <c r="H8" s="81" t="s">
        <v>1818</v>
      </c>
      <c r="I8" s="81"/>
      <c r="J8" s="81"/>
      <c r="K8" s="81" t="s">
        <v>1076</v>
      </c>
      <c r="L8" s="81">
        <v>0</v>
      </c>
      <c r="M8" s="82">
        <f t="shared" si="0"/>
        <v>0</v>
      </c>
      <c r="N8" s="82" t="s">
        <v>2541</v>
      </c>
      <c r="O8" s="78"/>
    </row>
    <row r="9" spans="1:15" ht="34.5">
      <c r="A9" s="80">
        <v>8</v>
      </c>
      <c r="B9" s="81"/>
      <c r="C9" s="81" t="s">
        <v>1689</v>
      </c>
      <c r="D9" s="81" t="s">
        <v>721</v>
      </c>
      <c r="E9" s="81" t="s">
        <v>1005</v>
      </c>
      <c r="F9" s="81" t="s">
        <v>1948</v>
      </c>
      <c r="G9" s="81" t="s">
        <v>1949</v>
      </c>
      <c r="H9" s="81" t="s">
        <v>1819</v>
      </c>
      <c r="I9" s="81" t="s">
        <v>890</v>
      </c>
      <c r="J9" s="81" t="s">
        <v>1004</v>
      </c>
      <c r="K9" s="81" t="s">
        <v>1077</v>
      </c>
      <c r="L9" s="81" t="s">
        <v>1348</v>
      </c>
      <c r="M9" s="82" t="str">
        <f t="shared" si="0"/>
        <v>THIÊN ĐẠI PHÚC</v>
      </c>
      <c r="N9" s="82" t="s">
        <v>2541</v>
      </c>
      <c r="O9" s="78"/>
    </row>
    <row r="10" spans="1:15">
      <c r="A10" s="80">
        <v>9</v>
      </c>
      <c r="B10" s="81"/>
      <c r="C10" s="81" t="s">
        <v>2284</v>
      </c>
      <c r="D10" s="81" t="s">
        <v>726</v>
      </c>
      <c r="E10" s="81" t="s">
        <v>200</v>
      </c>
      <c r="F10" s="81" t="s">
        <v>1950</v>
      </c>
      <c r="G10" s="81"/>
      <c r="H10" s="81"/>
      <c r="I10" s="81" t="s">
        <v>887</v>
      </c>
      <c r="J10" s="81" t="s">
        <v>1006</v>
      </c>
      <c r="K10" s="81" t="s">
        <v>1078</v>
      </c>
      <c r="L10" s="81">
        <v>0</v>
      </c>
      <c r="M10" s="82" t="str">
        <f t="shared" si="0"/>
        <v>Yong Yue</v>
      </c>
      <c r="N10" s="82" t="s">
        <v>2542</v>
      </c>
      <c r="O10" s="78"/>
    </row>
    <row r="11" spans="1:15" ht="31.5">
      <c r="A11" s="80">
        <v>10</v>
      </c>
      <c r="B11" s="81"/>
      <c r="C11" s="81" t="s">
        <v>1689</v>
      </c>
      <c r="D11" s="81" t="s">
        <v>727</v>
      </c>
      <c r="E11" s="81" t="s">
        <v>920</v>
      </c>
      <c r="F11" s="81" t="s">
        <v>1951</v>
      </c>
      <c r="G11" s="81" t="s">
        <v>922</v>
      </c>
      <c r="H11" s="81" t="s">
        <v>1820</v>
      </c>
      <c r="I11" s="81" t="s">
        <v>896</v>
      </c>
      <c r="J11" s="81" t="s">
        <v>1004</v>
      </c>
      <c r="K11" s="81" t="s">
        <v>1079</v>
      </c>
      <c r="L11" s="81" t="s">
        <v>1348</v>
      </c>
      <c r="M11" s="82" t="str">
        <f t="shared" si="0"/>
        <v>THIÊN ĐẠI PHÚC</v>
      </c>
      <c r="N11" s="82" t="s">
        <v>2541</v>
      </c>
      <c r="O11" s="78"/>
    </row>
    <row r="12" spans="1:15" ht="31.5">
      <c r="A12" s="80">
        <v>11</v>
      </c>
      <c r="B12" s="81"/>
      <c r="C12" s="81" t="s">
        <v>821</v>
      </c>
      <c r="D12" s="81" t="s">
        <v>730</v>
      </c>
      <c r="E12" s="81" t="s">
        <v>921</v>
      </c>
      <c r="F12" s="81" t="s">
        <v>1952</v>
      </c>
      <c r="G12" s="81" t="s">
        <v>921</v>
      </c>
      <c r="H12" s="81" t="s">
        <v>1821</v>
      </c>
      <c r="I12" s="81" t="s">
        <v>896</v>
      </c>
      <c r="J12" s="81" t="s">
        <v>1006</v>
      </c>
      <c r="K12" s="81" t="s">
        <v>1080</v>
      </c>
      <c r="L12" s="81">
        <v>0</v>
      </c>
      <c r="M12" s="82" t="str">
        <f t="shared" si="0"/>
        <v>JINLU</v>
      </c>
      <c r="N12" s="82" t="s">
        <v>2541</v>
      </c>
      <c r="O12" s="78"/>
    </row>
    <row r="13" spans="1:15" ht="31.5">
      <c r="A13" s="80">
        <v>12</v>
      </c>
      <c r="B13" s="81"/>
      <c r="C13" s="81" t="s">
        <v>2275</v>
      </c>
      <c r="D13" s="81" t="s">
        <v>728</v>
      </c>
      <c r="E13" s="81" t="s">
        <v>1081</v>
      </c>
      <c r="F13" s="81" t="s">
        <v>1953</v>
      </c>
      <c r="G13" s="81" t="s">
        <v>1082</v>
      </c>
      <c r="H13" s="81" t="s">
        <v>1822</v>
      </c>
      <c r="I13" s="81" t="s">
        <v>917</v>
      </c>
      <c r="J13" s="81" t="s">
        <v>1004</v>
      </c>
      <c r="K13" s="81" t="s">
        <v>1083</v>
      </c>
      <c r="L13" s="81" t="s">
        <v>1348</v>
      </c>
      <c r="M13" s="82" t="str">
        <f t="shared" si="0"/>
        <v>KHANH AN</v>
      </c>
      <c r="N13" s="82" t="s">
        <v>2541</v>
      </c>
      <c r="O13" s="78"/>
    </row>
    <row r="14" spans="1:15" ht="34.5">
      <c r="A14" s="80">
        <v>13</v>
      </c>
      <c r="B14" s="81"/>
      <c r="C14" s="81" t="s">
        <v>2284</v>
      </c>
      <c r="D14" s="81" t="s">
        <v>729</v>
      </c>
      <c r="E14" s="81" t="s">
        <v>1084</v>
      </c>
      <c r="F14" s="81" t="s">
        <v>1954</v>
      </c>
      <c r="G14" s="81" t="s">
        <v>1955</v>
      </c>
      <c r="H14" s="81" t="s">
        <v>1823</v>
      </c>
      <c r="I14" s="81" t="s">
        <v>890</v>
      </c>
      <c r="J14" s="81"/>
      <c r="K14" s="81" t="s">
        <v>1085</v>
      </c>
      <c r="L14" s="81">
        <v>0</v>
      </c>
      <c r="M14" s="82" t="str">
        <f t="shared" si="0"/>
        <v>Yong Yue</v>
      </c>
      <c r="N14" s="82" t="s">
        <v>2541</v>
      </c>
      <c r="O14" s="78"/>
    </row>
    <row r="15" spans="1:15" ht="31.5">
      <c r="A15" s="80">
        <v>14</v>
      </c>
      <c r="B15" s="81"/>
      <c r="C15" s="81" t="s">
        <v>2284</v>
      </c>
      <c r="D15" s="81" t="s">
        <v>201</v>
      </c>
      <c r="E15" s="81" t="s">
        <v>2298</v>
      </c>
      <c r="F15" s="81" t="s">
        <v>1956</v>
      </c>
      <c r="G15" s="81" t="s">
        <v>202</v>
      </c>
      <c r="H15" s="81"/>
      <c r="I15" s="81" t="s">
        <v>887</v>
      </c>
      <c r="J15" s="81" t="s">
        <v>1006</v>
      </c>
      <c r="K15" s="81"/>
      <c r="L15" s="81">
        <v>0</v>
      </c>
      <c r="M15" s="82" t="str">
        <f t="shared" si="0"/>
        <v>Yong Yue</v>
      </c>
      <c r="N15" s="82" t="s">
        <v>2542</v>
      </c>
      <c r="O15" s="78"/>
    </row>
    <row r="16" spans="1:15">
      <c r="A16" s="80">
        <v>15</v>
      </c>
      <c r="B16" s="78"/>
      <c r="C16" s="78" t="s">
        <v>2284</v>
      </c>
      <c r="D16" s="78" t="s">
        <v>204</v>
      </c>
      <c r="E16" s="78" t="s">
        <v>203</v>
      </c>
      <c r="F16" s="78" t="s">
        <v>1957</v>
      </c>
      <c r="G16" s="78" t="s">
        <v>205</v>
      </c>
      <c r="H16" s="78"/>
      <c r="I16" s="78"/>
      <c r="J16" s="78"/>
      <c r="K16" s="78"/>
      <c r="L16" s="81">
        <v>0</v>
      </c>
      <c r="M16" s="82" t="str">
        <f t="shared" si="0"/>
        <v>Yong Yue</v>
      </c>
      <c r="N16" s="82" t="s">
        <v>2541</v>
      </c>
      <c r="O16" s="78"/>
    </row>
    <row r="17" spans="1:15">
      <c r="A17" s="80">
        <v>16</v>
      </c>
      <c r="B17" s="78"/>
      <c r="C17" s="78" t="s">
        <v>2284</v>
      </c>
      <c r="D17" s="78" t="s">
        <v>7</v>
      </c>
      <c r="E17" s="78" t="s">
        <v>206</v>
      </c>
      <c r="F17" s="78" t="s">
        <v>1958</v>
      </c>
      <c r="G17" s="78"/>
      <c r="H17" s="78"/>
      <c r="I17" s="78"/>
      <c r="J17" s="78" t="s">
        <v>1006</v>
      </c>
      <c r="K17" s="78"/>
      <c r="L17" s="81">
        <v>0</v>
      </c>
      <c r="M17" s="82" t="str">
        <f t="shared" si="0"/>
        <v>Yong Yue</v>
      </c>
      <c r="N17" s="82" t="s">
        <v>2542</v>
      </c>
      <c r="O17" s="78"/>
    </row>
    <row r="18" spans="1:15" ht="31.5">
      <c r="A18" s="80">
        <v>17</v>
      </c>
      <c r="B18" s="81"/>
      <c r="C18" s="81" t="s">
        <v>2271</v>
      </c>
      <c r="D18" s="81" t="s">
        <v>207</v>
      </c>
      <c r="E18" s="81" t="s">
        <v>1171</v>
      </c>
      <c r="F18" s="83" t="s">
        <v>2338</v>
      </c>
      <c r="G18" s="81" t="s">
        <v>1087</v>
      </c>
      <c r="H18" s="81" t="s">
        <v>2339</v>
      </c>
      <c r="I18" s="81"/>
      <c r="J18" s="81" t="s">
        <v>1006</v>
      </c>
      <c r="K18" s="81" t="s">
        <v>1086</v>
      </c>
      <c r="L18" s="81" t="s">
        <v>1358</v>
      </c>
      <c r="M18" s="82" t="str">
        <f t="shared" si="0"/>
        <v>Duy Phat</v>
      </c>
      <c r="N18" s="82" t="s">
        <v>2541</v>
      </c>
      <c r="O18" s="78"/>
    </row>
    <row r="19" spans="1:15" ht="31.5">
      <c r="A19" s="80">
        <v>18</v>
      </c>
      <c r="B19" s="81"/>
      <c r="C19" s="81" t="s">
        <v>2271</v>
      </c>
      <c r="D19" s="81" t="s">
        <v>209</v>
      </c>
      <c r="E19" s="81" t="s">
        <v>208</v>
      </c>
      <c r="F19" s="83" t="s">
        <v>2340</v>
      </c>
      <c r="G19" s="81" t="s">
        <v>1088</v>
      </c>
      <c r="H19" s="81" t="s">
        <v>2341</v>
      </c>
      <c r="I19" s="81"/>
      <c r="J19" s="81" t="s">
        <v>1006</v>
      </c>
      <c r="K19" s="81" t="s">
        <v>1086</v>
      </c>
      <c r="L19" s="81">
        <v>0</v>
      </c>
      <c r="M19" s="82" t="str">
        <f t="shared" si="0"/>
        <v>Duy Phat</v>
      </c>
      <c r="N19" s="82" t="s">
        <v>2541</v>
      </c>
      <c r="O19" s="78"/>
    </row>
    <row r="20" spans="1:15">
      <c r="A20" s="80">
        <v>19</v>
      </c>
      <c r="B20" s="81"/>
      <c r="C20" s="81" t="s">
        <v>645</v>
      </c>
      <c r="D20" s="81" t="s">
        <v>8</v>
      </c>
      <c r="E20" s="81" t="s">
        <v>127</v>
      </c>
      <c r="F20" s="81" t="s">
        <v>1959</v>
      </c>
      <c r="G20" s="81"/>
      <c r="H20" s="81"/>
      <c r="I20" s="81" t="s">
        <v>887</v>
      </c>
      <c r="J20" s="81" t="s">
        <v>1006</v>
      </c>
      <c r="K20" s="81"/>
      <c r="L20" s="81" t="s">
        <v>1539</v>
      </c>
      <c r="M20" s="82" t="str">
        <f t="shared" si="0"/>
        <v>JINLU</v>
      </c>
      <c r="N20" s="82" t="s">
        <v>2542</v>
      </c>
      <c r="O20" s="78"/>
    </row>
    <row r="21" spans="1:15">
      <c r="A21" s="80">
        <v>20</v>
      </c>
      <c r="B21" s="81"/>
      <c r="C21" s="81" t="s">
        <v>2273</v>
      </c>
      <c r="D21" s="81" t="s">
        <v>211</v>
      </c>
      <c r="E21" s="81" t="s">
        <v>210</v>
      </c>
      <c r="F21" s="81" t="s">
        <v>2548</v>
      </c>
      <c r="G21" s="81" t="s">
        <v>923</v>
      </c>
      <c r="H21" s="81"/>
      <c r="I21" s="81" t="s">
        <v>887</v>
      </c>
      <c r="J21" s="81" t="s">
        <v>1004</v>
      </c>
      <c r="K21" s="81"/>
      <c r="L21" s="81" t="s">
        <v>1523</v>
      </c>
      <c r="M21" s="82" t="str">
        <f t="shared" si="0"/>
        <v>Minh Truong</v>
      </c>
      <c r="N21" s="82" t="s">
        <v>2542</v>
      </c>
      <c r="O21" s="78"/>
    </row>
    <row r="22" spans="1:15">
      <c r="A22" s="80">
        <v>21</v>
      </c>
      <c r="B22" s="81"/>
      <c r="C22" s="81" t="s">
        <v>2284</v>
      </c>
      <c r="D22" s="81" t="s">
        <v>9</v>
      </c>
      <c r="E22" s="81" t="s">
        <v>1172</v>
      </c>
      <c r="F22" s="81" t="s">
        <v>1961</v>
      </c>
      <c r="G22" s="81" t="s">
        <v>1090</v>
      </c>
      <c r="H22" s="81" t="s">
        <v>1824</v>
      </c>
      <c r="I22" s="81" t="s">
        <v>906</v>
      </c>
      <c r="J22" s="81" t="s">
        <v>1006</v>
      </c>
      <c r="K22" s="81" t="s">
        <v>1089</v>
      </c>
      <c r="L22" s="81">
        <v>0</v>
      </c>
      <c r="M22" s="82" t="str">
        <f t="shared" si="0"/>
        <v>Yong Yue</v>
      </c>
      <c r="N22" s="82" t="s">
        <v>2542</v>
      </c>
      <c r="O22" s="78"/>
    </row>
    <row r="23" spans="1:15" ht="34.5">
      <c r="A23" s="80">
        <v>22</v>
      </c>
      <c r="B23" s="81"/>
      <c r="C23" s="81" t="s">
        <v>212</v>
      </c>
      <c r="D23" s="81" t="s">
        <v>10</v>
      </c>
      <c r="E23" s="81" t="s">
        <v>213</v>
      </c>
      <c r="F23" s="81" t="s">
        <v>1962</v>
      </c>
      <c r="G23" s="81" t="s">
        <v>1963</v>
      </c>
      <c r="H23" s="82" t="s">
        <v>1825</v>
      </c>
      <c r="I23" s="81" t="s">
        <v>924</v>
      </c>
      <c r="J23" s="81" t="s">
        <v>1006</v>
      </c>
      <c r="K23" s="81" t="s">
        <v>1091</v>
      </c>
      <c r="L23" s="81">
        <v>0</v>
      </c>
      <c r="M23" s="82" t="str">
        <f t="shared" si="0"/>
        <v>HONG YE</v>
      </c>
      <c r="N23" s="82" t="s">
        <v>2541</v>
      </c>
      <c r="O23" s="78"/>
    </row>
    <row r="24" spans="1:15">
      <c r="A24" s="80">
        <v>23</v>
      </c>
      <c r="B24" s="81"/>
      <c r="C24" s="81" t="s">
        <v>1689</v>
      </c>
      <c r="D24" s="81" t="s">
        <v>11</v>
      </c>
      <c r="E24" s="81" t="s">
        <v>754</v>
      </c>
      <c r="F24" s="81" t="s">
        <v>1964</v>
      </c>
      <c r="G24" s="81" t="s">
        <v>754</v>
      </c>
      <c r="H24" s="81" t="s">
        <v>1826</v>
      </c>
      <c r="I24" s="81" t="s">
        <v>925</v>
      </c>
      <c r="J24" s="81" t="s">
        <v>1004</v>
      </c>
      <c r="K24" s="81" t="s">
        <v>1092</v>
      </c>
      <c r="L24" s="81" t="s">
        <v>1540</v>
      </c>
      <c r="M24" s="82" t="str">
        <f t="shared" si="0"/>
        <v>THIÊN ĐẠI PHÚC</v>
      </c>
      <c r="N24" s="82" t="s">
        <v>2541</v>
      </c>
      <c r="O24" s="78"/>
    </row>
    <row r="25" spans="1:15">
      <c r="A25" s="80">
        <v>24</v>
      </c>
      <c r="B25" s="81"/>
      <c r="C25" s="81" t="s">
        <v>2271</v>
      </c>
      <c r="D25" s="81" t="s">
        <v>185</v>
      </c>
      <c r="E25" s="81" t="s">
        <v>214</v>
      </c>
      <c r="F25" s="81" t="s">
        <v>1965</v>
      </c>
      <c r="G25" s="81" t="s">
        <v>1827</v>
      </c>
      <c r="H25" s="81" t="s">
        <v>1828</v>
      </c>
      <c r="I25" s="81" t="s">
        <v>925</v>
      </c>
      <c r="J25" s="81" t="s">
        <v>1004</v>
      </c>
      <c r="K25" s="81" t="s">
        <v>1093</v>
      </c>
      <c r="L25" s="81" t="s">
        <v>1541</v>
      </c>
      <c r="M25" s="82" t="str">
        <f t="shared" si="0"/>
        <v>Duy Phat</v>
      </c>
      <c r="N25" s="82" t="s">
        <v>2541</v>
      </c>
      <c r="O25" s="78"/>
    </row>
    <row r="26" spans="1:15">
      <c r="A26" s="80">
        <v>25</v>
      </c>
      <c r="B26" s="81"/>
      <c r="C26" s="81" t="s">
        <v>2271</v>
      </c>
      <c r="D26" s="81" t="s">
        <v>12</v>
      </c>
      <c r="E26" s="81" t="s">
        <v>927</v>
      </c>
      <c r="F26" s="81" t="s">
        <v>1966</v>
      </c>
      <c r="G26" s="81" t="s">
        <v>1094</v>
      </c>
      <c r="H26" s="81" t="s">
        <v>1829</v>
      </c>
      <c r="I26" s="81" t="s">
        <v>925</v>
      </c>
      <c r="J26" s="81" t="s">
        <v>1004</v>
      </c>
      <c r="K26" s="81" t="s">
        <v>1095</v>
      </c>
      <c r="L26" s="81" t="s">
        <v>1348</v>
      </c>
      <c r="M26" s="82" t="str">
        <f t="shared" si="0"/>
        <v>Duy Phat</v>
      </c>
      <c r="N26" s="82" t="s">
        <v>2541</v>
      </c>
      <c r="O26" s="78"/>
    </row>
    <row r="27" spans="1:15">
      <c r="A27" s="80">
        <v>26</v>
      </c>
      <c r="B27" s="81"/>
      <c r="C27" s="81" t="s">
        <v>2271</v>
      </c>
      <c r="D27" s="81" t="s">
        <v>215</v>
      </c>
      <c r="E27" s="81" t="s">
        <v>928</v>
      </c>
      <c r="F27" s="81" t="s">
        <v>1967</v>
      </c>
      <c r="G27" s="81" t="s">
        <v>216</v>
      </c>
      <c r="H27" s="81" t="s">
        <v>1742</v>
      </c>
      <c r="I27" s="81" t="s">
        <v>925</v>
      </c>
      <c r="J27" s="81" t="s">
        <v>1004</v>
      </c>
      <c r="K27" s="81" t="s">
        <v>1096</v>
      </c>
      <c r="L27" s="81" t="s">
        <v>1348</v>
      </c>
      <c r="M27" s="82" t="str">
        <f t="shared" si="0"/>
        <v>Duy Phat</v>
      </c>
      <c r="N27" s="82" t="s">
        <v>2541</v>
      </c>
      <c r="O27" s="78"/>
    </row>
    <row r="28" spans="1:15" ht="34.5">
      <c r="A28" s="80">
        <v>27</v>
      </c>
      <c r="B28" s="81"/>
      <c r="C28" s="81" t="s">
        <v>1689</v>
      </c>
      <c r="D28" s="81" t="s">
        <v>217</v>
      </c>
      <c r="E28" s="81" t="s">
        <v>926</v>
      </c>
      <c r="F28" s="81" t="s">
        <v>1968</v>
      </c>
      <c r="G28" s="81" t="s">
        <v>1969</v>
      </c>
      <c r="H28" s="81" t="s">
        <v>1830</v>
      </c>
      <c r="I28" s="81" t="s">
        <v>925</v>
      </c>
      <c r="J28" s="81" t="s">
        <v>1004</v>
      </c>
      <c r="K28" s="81" t="s">
        <v>1097</v>
      </c>
      <c r="L28" s="81" t="s">
        <v>1354</v>
      </c>
      <c r="M28" s="82" t="str">
        <f t="shared" si="0"/>
        <v>THIÊN ĐẠI PHÚC</v>
      </c>
      <c r="N28" s="82" t="s">
        <v>2541</v>
      </c>
      <c r="O28" s="78"/>
    </row>
    <row r="29" spans="1:15" ht="34.5">
      <c r="A29" s="80">
        <v>28</v>
      </c>
      <c r="B29" s="81"/>
      <c r="C29" s="81" t="s">
        <v>2324</v>
      </c>
      <c r="D29" s="81" t="s">
        <v>218</v>
      </c>
      <c r="E29" s="81" t="s">
        <v>1029</v>
      </c>
      <c r="F29" s="81" t="s">
        <v>1970</v>
      </c>
      <c r="G29" s="81" t="s">
        <v>1971</v>
      </c>
      <c r="H29" s="81" t="s">
        <v>1831</v>
      </c>
      <c r="I29" s="81" t="s">
        <v>925</v>
      </c>
      <c r="J29" s="81" t="s">
        <v>1004</v>
      </c>
      <c r="K29" s="81" t="s">
        <v>1098</v>
      </c>
      <c r="L29" s="81" t="s">
        <v>1354</v>
      </c>
      <c r="M29" s="82" t="str">
        <f t="shared" si="0"/>
        <v>HÒA PHÁT</v>
      </c>
      <c r="N29" s="82" t="s">
        <v>2541</v>
      </c>
      <c r="O29" s="78"/>
    </row>
    <row r="30" spans="1:15">
      <c r="A30" s="80">
        <v>29</v>
      </c>
      <c r="B30" s="81"/>
      <c r="C30" s="81" t="s">
        <v>2271</v>
      </c>
      <c r="D30" s="81" t="s">
        <v>13</v>
      </c>
      <c r="E30" s="81" t="s">
        <v>1265</v>
      </c>
      <c r="F30" s="81" t="s">
        <v>1972</v>
      </c>
      <c r="G30" s="81" t="s">
        <v>1266</v>
      </c>
      <c r="H30" s="81" t="s">
        <v>1832</v>
      </c>
      <c r="I30" s="81" t="s">
        <v>906</v>
      </c>
      <c r="J30" s="81" t="s">
        <v>1004</v>
      </c>
      <c r="K30" s="81" t="s">
        <v>1099</v>
      </c>
      <c r="L30" s="81" t="s">
        <v>1551</v>
      </c>
      <c r="M30" s="82" t="str">
        <f t="shared" si="0"/>
        <v>Duy Phat</v>
      </c>
      <c r="N30" s="82" t="s">
        <v>2541</v>
      </c>
      <c r="O30" s="78"/>
    </row>
    <row r="31" spans="1:15" ht="31.5">
      <c r="A31" s="80">
        <v>30</v>
      </c>
      <c r="B31" s="81"/>
      <c r="C31" s="81" t="s">
        <v>1689</v>
      </c>
      <c r="D31" s="81" t="s">
        <v>3</v>
      </c>
      <c r="E31" s="81" t="s">
        <v>219</v>
      </c>
      <c r="F31" s="83" t="s">
        <v>2698</v>
      </c>
      <c r="G31" s="81" t="s">
        <v>1974</v>
      </c>
      <c r="H31" s="81" t="s">
        <v>1975</v>
      </c>
      <c r="I31" s="81" t="s">
        <v>906</v>
      </c>
      <c r="J31" s="81" t="s">
        <v>1004</v>
      </c>
      <c r="K31" s="81" t="s">
        <v>1100</v>
      </c>
      <c r="L31" s="81" t="s">
        <v>1355</v>
      </c>
      <c r="M31" s="82" t="str">
        <f t="shared" si="0"/>
        <v>THIÊN ĐẠI PHÚC</v>
      </c>
      <c r="N31" s="82" t="s">
        <v>2541</v>
      </c>
      <c r="O31" s="78"/>
    </row>
    <row r="32" spans="1:15" ht="31.5">
      <c r="A32" s="80">
        <v>31</v>
      </c>
      <c r="B32" s="81"/>
      <c r="C32" s="81" t="s">
        <v>652</v>
      </c>
      <c r="D32" s="81" t="s">
        <v>2581</v>
      </c>
      <c r="E32" s="81" t="s">
        <v>219</v>
      </c>
      <c r="F32" s="81" t="s">
        <v>1973</v>
      </c>
      <c r="G32" s="81" t="s">
        <v>1974</v>
      </c>
      <c r="H32" s="81" t="s">
        <v>1975</v>
      </c>
      <c r="I32" s="81" t="s">
        <v>906</v>
      </c>
      <c r="J32" s="81" t="s">
        <v>1004</v>
      </c>
      <c r="K32" s="81" t="s">
        <v>1100</v>
      </c>
      <c r="L32" s="81" t="s">
        <v>1355</v>
      </c>
      <c r="M32" s="82" t="str">
        <f t="shared" ref="M32" si="1">C32</f>
        <v>BRENNTAG</v>
      </c>
      <c r="N32" s="82" t="s">
        <v>2541</v>
      </c>
      <c r="O32" s="78"/>
    </row>
    <row r="33" spans="1:15">
      <c r="A33" s="80">
        <v>32</v>
      </c>
      <c r="B33" s="81"/>
      <c r="C33" s="81" t="s">
        <v>2271</v>
      </c>
      <c r="D33" s="81" t="s">
        <v>220</v>
      </c>
      <c r="E33" s="83" t="s">
        <v>2304</v>
      </c>
      <c r="F33" s="81" t="s">
        <v>1977</v>
      </c>
      <c r="G33" s="81" t="s">
        <v>1976</v>
      </c>
      <c r="H33" s="81" t="s">
        <v>1833</v>
      </c>
      <c r="I33" s="81" t="s">
        <v>906</v>
      </c>
      <c r="J33" s="81" t="s">
        <v>1004</v>
      </c>
      <c r="K33" s="81" t="s">
        <v>1101</v>
      </c>
      <c r="L33" s="81">
        <v>0</v>
      </c>
      <c r="M33" s="82" t="str">
        <f t="shared" si="0"/>
        <v>Duy Phat</v>
      </c>
      <c r="N33" s="82" t="s">
        <v>2541</v>
      </c>
      <c r="O33" s="78"/>
    </row>
    <row r="34" spans="1:15">
      <c r="A34" s="80">
        <v>33</v>
      </c>
      <c r="B34" s="81"/>
      <c r="C34" s="81" t="s">
        <v>1504</v>
      </c>
      <c r="D34" s="81" t="s">
        <v>222</v>
      </c>
      <c r="E34" s="81" t="s">
        <v>221</v>
      </c>
      <c r="F34" s="81" t="s">
        <v>1946</v>
      </c>
      <c r="G34" s="81" t="s">
        <v>223</v>
      </c>
      <c r="H34" s="81"/>
      <c r="I34" s="81" t="s">
        <v>2309</v>
      </c>
      <c r="J34" s="81" t="s">
        <v>1004</v>
      </c>
      <c r="K34" s="81"/>
      <c r="L34" s="81" t="s">
        <v>1357</v>
      </c>
      <c r="M34" s="82" t="str">
        <f t="shared" si="0"/>
        <v>CTY THÁI SƠN</v>
      </c>
      <c r="N34" s="82" t="s">
        <v>2542</v>
      </c>
      <c r="O34" s="78"/>
    </row>
    <row r="35" spans="1:15" ht="31.5">
      <c r="A35" s="80">
        <v>34</v>
      </c>
      <c r="B35" s="81"/>
      <c r="C35" s="81" t="s">
        <v>1504</v>
      </c>
      <c r="D35" s="81" t="s">
        <v>225</v>
      </c>
      <c r="E35" s="81" t="s">
        <v>224</v>
      </c>
      <c r="F35" s="81" t="s">
        <v>1946</v>
      </c>
      <c r="G35" s="81" t="s">
        <v>226</v>
      </c>
      <c r="H35" s="81"/>
      <c r="I35" s="81" t="s">
        <v>2310</v>
      </c>
      <c r="J35" s="81" t="s">
        <v>1004</v>
      </c>
      <c r="K35" s="81"/>
      <c r="L35" s="81">
        <v>0</v>
      </c>
      <c r="M35" s="82" t="str">
        <f t="shared" si="0"/>
        <v>CTY THÁI SƠN</v>
      </c>
      <c r="N35" s="82" t="s">
        <v>2542</v>
      </c>
      <c r="O35" s="78"/>
    </row>
    <row r="36" spans="1:15" ht="31.5">
      <c r="A36" s="80">
        <v>35</v>
      </c>
      <c r="B36" s="81"/>
      <c r="C36" s="81" t="s">
        <v>1504</v>
      </c>
      <c r="D36" s="81" t="s">
        <v>14</v>
      </c>
      <c r="E36" s="81" t="s">
        <v>227</v>
      </c>
      <c r="F36" s="81" t="s">
        <v>1946</v>
      </c>
      <c r="G36" s="81" t="s">
        <v>228</v>
      </c>
      <c r="H36" s="81"/>
      <c r="I36" s="81" t="s">
        <v>2308</v>
      </c>
      <c r="J36" s="81" t="s">
        <v>1004</v>
      </c>
      <c r="K36" s="81"/>
      <c r="L36" s="81" t="s">
        <v>1524</v>
      </c>
      <c r="M36" s="82" t="str">
        <f t="shared" si="0"/>
        <v>CTY THÁI SƠN</v>
      </c>
      <c r="N36" s="82" t="s">
        <v>2542</v>
      </c>
      <c r="O36" s="78"/>
    </row>
    <row r="37" spans="1:15">
      <c r="A37" s="80">
        <v>36</v>
      </c>
      <c r="B37" s="81"/>
      <c r="C37" s="81" t="s">
        <v>2270</v>
      </c>
      <c r="D37" s="81" t="s">
        <v>15</v>
      </c>
      <c r="E37" s="81" t="s">
        <v>229</v>
      </c>
      <c r="F37" s="81" t="s">
        <v>1978</v>
      </c>
      <c r="G37" s="81" t="s">
        <v>229</v>
      </c>
      <c r="H37" s="81"/>
      <c r="I37" s="81" t="s">
        <v>929</v>
      </c>
      <c r="J37" s="81" t="s">
        <v>1004</v>
      </c>
      <c r="K37" s="81"/>
      <c r="L37" s="81">
        <v>0</v>
      </c>
      <c r="M37" s="82" t="str">
        <f t="shared" si="0"/>
        <v>Dowconing</v>
      </c>
      <c r="N37" s="82" t="s">
        <v>2543</v>
      </c>
      <c r="O37" s="78"/>
    </row>
    <row r="38" spans="1:15">
      <c r="A38" s="80">
        <v>37</v>
      </c>
      <c r="B38" s="81"/>
      <c r="C38" s="81" t="s">
        <v>2270</v>
      </c>
      <c r="D38" s="81" t="s">
        <v>230</v>
      </c>
      <c r="E38" s="81" t="s">
        <v>125</v>
      </c>
      <c r="F38" s="81" t="s">
        <v>1978</v>
      </c>
      <c r="G38" s="81" t="s">
        <v>125</v>
      </c>
      <c r="H38" s="81"/>
      <c r="I38" s="81" t="s">
        <v>930</v>
      </c>
      <c r="J38" s="81"/>
      <c r="K38" s="81"/>
      <c r="L38" s="81">
        <v>0</v>
      </c>
      <c r="M38" s="82" t="str">
        <f t="shared" si="0"/>
        <v>Dowconing</v>
      </c>
      <c r="N38" s="82" t="s">
        <v>2543</v>
      </c>
      <c r="O38" s="78"/>
    </row>
    <row r="39" spans="1:15">
      <c r="A39" s="80">
        <v>38</v>
      </c>
      <c r="B39" s="78"/>
      <c r="C39" s="78" t="s">
        <v>2284</v>
      </c>
      <c r="D39" s="78" t="s">
        <v>232</v>
      </c>
      <c r="E39" s="78" t="s">
        <v>231</v>
      </c>
      <c r="F39" s="78" t="s">
        <v>1979</v>
      </c>
      <c r="G39" s="78"/>
      <c r="H39" s="78"/>
      <c r="I39" s="78"/>
      <c r="J39" s="78"/>
      <c r="K39" s="78"/>
      <c r="L39" s="81">
        <v>0</v>
      </c>
      <c r="M39" s="82" t="str">
        <f t="shared" si="0"/>
        <v>Yong Yue</v>
      </c>
      <c r="N39" s="82" t="s">
        <v>2541</v>
      </c>
      <c r="O39" s="78"/>
    </row>
    <row r="40" spans="1:15">
      <c r="A40" s="80">
        <v>39</v>
      </c>
      <c r="B40" s="78"/>
      <c r="C40" s="78" t="s">
        <v>2284</v>
      </c>
      <c r="D40" s="78" t="s">
        <v>234</v>
      </c>
      <c r="E40" s="78" t="s">
        <v>233</v>
      </c>
      <c r="F40" s="78" t="s">
        <v>1980</v>
      </c>
      <c r="G40" s="78"/>
      <c r="H40" s="78"/>
      <c r="I40" s="78"/>
      <c r="J40" s="78"/>
      <c r="K40" s="78"/>
      <c r="L40" s="81">
        <v>0</v>
      </c>
      <c r="M40" s="82" t="str">
        <f t="shared" si="0"/>
        <v>Yong Yue</v>
      </c>
      <c r="N40" s="82" t="s">
        <v>2542</v>
      </c>
      <c r="O40" s="78"/>
    </row>
    <row r="41" spans="1:15" ht="31.5">
      <c r="A41" s="80">
        <v>40</v>
      </c>
      <c r="B41" s="81"/>
      <c r="C41" s="81" t="s">
        <v>1422</v>
      </c>
      <c r="D41" s="81" t="s">
        <v>16</v>
      </c>
      <c r="E41" s="81" t="s">
        <v>822</v>
      </c>
      <c r="F41" s="81" t="s">
        <v>1981</v>
      </c>
      <c r="G41" s="81" t="s">
        <v>1837</v>
      </c>
      <c r="H41" s="81" t="s">
        <v>1834</v>
      </c>
      <c r="I41" s="81" t="s">
        <v>896</v>
      </c>
      <c r="J41" s="81" t="s">
        <v>1006</v>
      </c>
      <c r="K41" s="81" t="s">
        <v>1102</v>
      </c>
      <c r="L41" s="81" t="s">
        <v>1356</v>
      </c>
      <c r="M41" s="82" t="str">
        <f t="shared" si="0"/>
        <v>SHANDONG TAIHE</v>
      </c>
      <c r="N41" s="82" t="s">
        <v>2541</v>
      </c>
      <c r="O41" s="78"/>
    </row>
    <row r="42" spans="1:15" ht="31.5">
      <c r="A42" s="80">
        <v>41</v>
      </c>
      <c r="B42" s="81"/>
      <c r="C42" s="81" t="s">
        <v>1422</v>
      </c>
      <c r="D42" s="81" t="s">
        <v>17</v>
      </c>
      <c r="E42" s="81" t="s">
        <v>823</v>
      </c>
      <c r="F42" s="81" t="s">
        <v>1982</v>
      </c>
      <c r="G42" s="81" t="s">
        <v>1836</v>
      </c>
      <c r="H42" s="81" t="s">
        <v>1835</v>
      </c>
      <c r="I42" s="81" t="s">
        <v>896</v>
      </c>
      <c r="J42" s="81" t="s">
        <v>1006</v>
      </c>
      <c r="K42" s="81" t="s">
        <v>1103</v>
      </c>
      <c r="L42" s="81" t="s">
        <v>1356</v>
      </c>
      <c r="M42" s="82" t="str">
        <f t="shared" si="0"/>
        <v>SHANDONG TAIHE</v>
      </c>
      <c r="N42" s="82" t="s">
        <v>2541</v>
      </c>
      <c r="O42" s="78"/>
    </row>
    <row r="43" spans="1:15" ht="31.5">
      <c r="A43" s="80">
        <v>42</v>
      </c>
      <c r="B43" s="78"/>
      <c r="C43" s="78" t="s">
        <v>2287</v>
      </c>
      <c r="D43" s="78" t="s">
        <v>235</v>
      </c>
      <c r="E43" s="78" t="s">
        <v>137</v>
      </c>
      <c r="F43" s="78" t="s">
        <v>1983</v>
      </c>
      <c r="G43" s="78" t="s">
        <v>236</v>
      </c>
      <c r="H43" s="78"/>
      <c r="I43" s="78"/>
      <c r="J43" s="78" t="s">
        <v>1006</v>
      </c>
      <c r="K43" s="78"/>
      <c r="L43" s="81">
        <v>0</v>
      </c>
      <c r="M43" s="82" t="str">
        <f t="shared" si="0"/>
        <v>Forland</v>
      </c>
      <c r="N43" s="82" t="s">
        <v>2544</v>
      </c>
      <c r="O43" s="78"/>
    </row>
    <row r="44" spans="1:15">
      <c r="A44" s="80">
        <v>43</v>
      </c>
      <c r="B44" s="81"/>
      <c r="C44" s="81" t="s">
        <v>1016</v>
      </c>
      <c r="D44" s="81" t="s">
        <v>18</v>
      </c>
      <c r="E44" s="81" t="s">
        <v>237</v>
      </c>
      <c r="F44" s="81" t="s">
        <v>1978</v>
      </c>
      <c r="G44" s="81" t="s">
        <v>238</v>
      </c>
      <c r="H44" s="81"/>
      <c r="I44" s="81" t="s">
        <v>1573</v>
      </c>
      <c r="J44" s="81" t="s">
        <v>1004</v>
      </c>
      <c r="K44" s="81"/>
      <c r="L44" s="81" t="s">
        <v>1357</v>
      </c>
      <c r="M44" s="82" t="str">
        <f t="shared" si="0"/>
        <v>SAMCHEM</v>
      </c>
      <c r="N44" s="82" t="s">
        <v>2543</v>
      </c>
      <c r="O44" s="78"/>
    </row>
    <row r="45" spans="1:15" ht="31.5">
      <c r="A45" s="80">
        <v>44</v>
      </c>
      <c r="B45" s="81"/>
      <c r="C45" s="81" t="s">
        <v>1016</v>
      </c>
      <c r="D45" s="81" t="s">
        <v>2</v>
      </c>
      <c r="E45" s="81" t="s">
        <v>239</v>
      </c>
      <c r="F45" s="81" t="s">
        <v>1980</v>
      </c>
      <c r="G45" s="81" t="s">
        <v>1838</v>
      </c>
      <c r="H45" s="81"/>
      <c r="I45" s="81" t="s">
        <v>2307</v>
      </c>
      <c r="J45" s="81" t="s">
        <v>1004</v>
      </c>
      <c r="K45" s="81"/>
      <c r="L45" s="81" t="s">
        <v>1552</v>
      </c>
      <c r="M45" s="82" t="str">
        <f t="shared" si="0"/>
        <v>SAMCHEM</v>
      </c>
      <c r="N45" s="82" t="s">
        <v>2542</v>
      </c>
      <c r="O45" s="78"/>
    </row>
    <row r="46" spans="1:15">
      <c r="A46" s="80">
        <v>45</v>
      </c>
      <c r="B46" s="81"/>
      <c r="C46" s="81" t="s">
        <v>2271</v>
      </c>
      <c r="D46" s="81" t="s">
        <v>19</v>
      </c>
      <c r="E46" s="81" t="s">
        <v>1105</v>
      </c>
      <c r="F46" s="83" t="s">
        <v>2255</v>
      </c>
      <c r="G46" s="81" t="s">
        <v>1105</v>
      </c>
      <c r="H46" s="81" t="s">
        <v>1839</v>
      </c>
      <c r="I46" s="81" t="s">
        <v>890</v>
      </c>
      <c r="J46" s="81" t="s">
        <v>1004</v>
      </c>
      <c r="K46" s="81" t="s">
        <v>1104</v>
      </c>
      <c r="L46" s="81">
        <v>0</v>
      </c>
      <c r="M46" s="82" t="str">
        <f t="shared" si="0"/>
        <v>Duy Phat</v>
      </c>
      <c r="N46" s="82" t="s">
        <v>2541</v>
      </c>
      <c r="O46" s="78"/>
    </row>
    <row r="47" spans="1:15">
      <c r="A47" s="80">
        <v>46</v>
      </c>
      <c r="B47" s="81"/>
      <c r="C47" s="81" t="s">
        <v>2268</v>
      </c>
      <c r="D47" s="81" t="s">
        <v>20</v>
      </c>
      <c r="E47" s="81" t="s">
        <v>1030</v>
      </c>
      <c r="F47" s="81" t="s">
        <v>1984</v>
      </c>
      <c r="G47" s="81" t="s">
        <v>964</v>
      </c>
      <c r="H47" s="81" t="s">
        <v>1840</v>
      </c>
      <c r="I47" s="81" t="s">
        <v>904</v>
      </c>
      <c r="J47" s="81" t="s">
        <v>1004</v>
      </c>
      <c r="K47" s="81" t="s">
        <v>1106</v>
      </c>
      <c r="L47" s="81" t="s">
        <v>1357</v>
      </c>
      <c r="M47" s="82" t="str">
        <f t="shared" si="0"/>
        <v>CUU TUONG</v>
      </c>
      <c r="N47" s="82" t="s">
        <v>2541</v>
      </c>
      <c r="O47" s="78"/>
    </row>
    <row r="48" spans="1:15">
      <c r="A48" s="80">
        <v>47</v>
      </c>
      <c r="B48" s="81"/>
      <c r="C48" s="81" t="s">
        <v>2268</v>
      </c>
      <c r="D48" s="81" t="s">
        <v>21</v>
      </c>
      <c r="E48" s="81" t="s">
        <v>931</v>
      </c>
      <c r="F48" s="81" t="s">
        <v>1985</v>
      </c>
      <c r="G48" s="81" t="s">
        <v>965</v>
      </c>
      <c r="H48" s="81" t="s">
        <v>1107</v>
      </c>
      <c r="I48" s="81" t="s">
        <v>904</v>
      </c>
      <c r="J48" s="81" t="s">
        <v>1004</v>
      </c>
      <c r="K48" s="81" t="s">
        <v>1107</v>
      </c>
      <c r="L48" s="81" t="s">
        <v>1347</v>
      </c>
      <c r="M48" s="82" t="str">
        <f t="shared" si="0"/>
        <v>CUU TUONG</v>
      </c>
      <c r="N48" s="82" t="s">
        <v>2541</v>
      </c>
      <c r="O48" s="78"/>
    </row>
    <row r="49" spans="1:15">
      <c r="A49" s="80">
        <v>48</v>
      </c>
      <c r="B49" s="81"/>
      <c r="C49" s="81" t="s">
        <v>2291</v>
      </c>
      <c r="D49" s="81" t="s">
        <v>22</v>
      </c>
      <c r="E49" s="81" t="s">
        <v>932</v>
      </c>
      <c r="F49" s="81" t="s">
        <v>1986</v>
      </c>
      <c r="G49" s="81" t="s">
        <v>966</v>
      </c>
      <c r="H49" s="81" t="s">
        <v>1841</v>
      </c>
      <c r="I49" s="81" t="s">
        <v>904</v>
      </c>
      <c r="J49" s="81" t="s">
        <v>1004</v>
      </c>
      <c r="K49" s="81" t="s">
        <v>1108</v>
      </c>
      <c r="L49" s="81">
        <v>0</v>
      </c>
      <c r="M49" s="82" t="str">
        <f t="shared" si="0"/>
        <v>LIZHAN</v>
      </c>
      <c r="N49" s="82" t="s">
        <v>2541</v>
      </c>
      <c r="O49" s="78"/>
    </row>
    <row r="50" spans="1:15" ht="31.5">
      <c r="A50" s="80">
        <v>49</v>
      </c>
      <c r="B50" s="81"/>
      <c r="C50" s="81" t="s">
        <v>2269</v>
      </c>
      <c r="D50" s="81" t="s">
        <v>23</v>
      </c>
      <c r="E50" s="81" t="s">
        <v>933</v>
      </c>
      <c r="F50" s="81" t="s">
        <v>1987</v>
      </c>
      <c r="G50" s="81" t="s">
        <v>967</v>
      </c>
      <c r="H50" s="81" t="s">
        <v>1842</v>
      </c>
      <c r="I50" s="81" t="s">
        <v>904</v>
      </c>
      <c r="J50" s="81" t="s">
        <v>1004</v>
      </c>
      <c r="K50" s="81" t="s">
        <v>1109</v>
      </c>
      <c r="L50" s="81" t="s">
        <v>1359</v>
      </c>
      <c r="M50" s="82" t="str">
        <f t="shared" si="0"/>
        <v>NAM BINH</v>
      </c>
      <c r="N50" s="82" t="s">
        <v>2541</v>
      </c>
      <c r="O50" s="78"/>
    </row>
    <row r="51" spans="1:15" ht="31.5">
      <c r="A51" s="80">
        <v>50</v>
      </c>
      <c r="B51" s="81"/>
      <c r="C51" s="81" t="s">
        <v>1014</v>
      </c>
      <c r="D51" s="81" t="s">
        <v>24</v>
      </c>
      <c r="E51" s="81" t="s">
        <v>240</v>
      </c>
      <c r="F51" s="81" t="s">
        <v>1988</v>
      </c>
      <c r="G51" s="81" t="s">
        <v>241</v>
      </c>
      <c r="H51" s="81"/>
      <c r="I51" s="81" t="s">
        <v>905</v>
      </c>
      <c r="J51" s="81" t="s">
        <v>1006</v>
      </c>
      <c r="K51" s="81"/>
      <c r="L51" s="81" t="s">
        <v>1535</v>
      </c>
      <c r="M51" s="82" t="str">
        <f t="shared" si="0"/>
        <v>PANYA</v>
      </c>
      <c r="N51" s="82" t="s">
        <v>2542</v>
      </c>
      <c r="O51" s="78"/>
    </row>
    <row r="52" spans="1:15" ht="31.5">
      <c r="A52" s="80">
        <v>51</v>
      </c>
      <c r="B52" s="81"/>
      <c r="C52" s="81" t="s">
        <v>2291</v>
      </c>
      <c r="D52" s="81" t="s">
        <v>25</v>
      </c>
      <c r="E52" s="81" t="s">
        <v>1045</v>
      </c>
      <c r="F52" s="81" t="s">
        <v>1989</v>
      </c>
      <c r="G52" s="81" t="s">
        <v>1045</v>
      </c>
      <c r="H52" s="81" t="s">
        <v>1843</v>
      </c>
      <c r="I52" s="81" t="s">
        <v>881</v>
      </c>
      <c r="J52" s="81" t="s">
        <v>1004</v>
      </c>
      <c r="K52" s="81" t="s">
        <v>1918</v>
      </c>
      <c r="L52" s="81" t="s">
        <v>1357</v>
      </c>
      <c r="M52" s="82" t="str">
        <f t="shared" si="0"/>
        <v>LIZHAN</v>
      </c>
      <c r="N52" s="82" t="s">
        <v>2542</v>
      </c>
      <c r="O52" s="78"/>
    </row>
    <row r="53" spans="1:15" ht="31.5">
      <c r="A53" s="80">
        <v>52</v>
      </c>
      <c r="B53" s="81"/>
      <c r="C53" s="81" t="s">
        <v>2291</v>
      </c>
      <c r="D53" s="81" t="s">
        <v>243</v>
      </c>
      <c r="E53" s="81" t="s">
        <v>242</v>
      </c>
      <c r="F53" s="81" t="s">
        <v>1990</v>
      </c>
      <c r="G53" s="81" t="s">
        <v>244</v>
      </c>
      <c r="H53" s="81" t="s">
        <v>1844</v>
      </c>
      <c r="I53" s="81" t="s">
        <v>906</v>
      </c>
      <c r="J53" s="81" t="s">
        <v>1006</v>
      </c>
      <c r="K53" s="81" t="s">
        <v>1110</v>
      </c>
      <c r="L53" s="81">
        <v>0</v>
      </c>
      <c r="M53" s="82" t="str">
        <f t="shared" si="0"/>
        <v>LIZHAN</v>
      </c>
      <c r="N53" s="82" t="s">
        <v>2541</v>
      </c>
      <c r="O53" s="78"/>
    </row>
    <row r="54" spans="1:15" ht="47.25">
      <c r="A54" s="80">
        <v>53</v>
      </c>
      <c r="B54" s="81"/>
      <c r="C54" s="81" t="s">
        <v>2266</v>
      </c>
      <c r="D54" s="81" t="s">
        <v>26</v>
      </c>
      <c r="E54" s="81" t="s">
        <v>1044</v>
      </c>
      <c r="F54" s="81" t="s">
        <v>1991</v>
      </c>
      <c r="G54" s="81" t="s">
        <v>1780</v>
      </c>
      <c r="H54" s="81" t="s">
        <v>1845</v>
      </c>
      <c r="I54" s="81" t="s">
        <v>906</v>
      </c>
      <c r="J54" s="81" t="s">
        <v>1004</v>
      </c>
      <c r="K54" s="81" t="s">
        <v>1111</v>
      </c>
      <c r="L54" s="81" t="s">
        <v>1542</v>
      </c>
      <c r="M54" s="82" t="str">
        <f t="shared" si="0"/>
        <v>BINH TRI</v>
      </c>
      <c r="N54" s="82" t="s">
        <v>2541</v>
      </c>
      <c r="O54" s="78"/>
    </row>
    <row r="55" spans="1:15">
      <c r="A55" s="80">
        <v>54</v>
      </c>
      <c r="B55" s="81"/>
      <c r="C55" s="81" t="s">
        <v>1689</v>
      </c>
      <c r="D55" s="81" t="s">
        <v>27</v>
      </c>
      <c r="E55" s="81" t="s">
        <v>245</v>
      </c>
      <c r="F55" s="81" t="s">
        <v>1992</v>
      </c>
      <c r="G55" s="81" t="s">
        <v>245</v>
      </c>
      <c r="H55" s="81" t="s">
        <v>1846</v>
      </c>
      <c r="I55" s="81" t="s">
        <v>890</v>
      </c>
      <c r="J55" s="81" t="s">
        <v>1004</v>
      </c>
      <c r="K55" s="81" t="s">
        <v>1112</v>
      </c>
      <c r="L55" s="81" t="s">
        <v>1348</v>
      </c>
      <c r="M55" s="82" t="str">
        <f t="shared" si="0"/>
        <v>THIÊN ĐẠI PHÚC</v>
      </c>
      <c r="N55" s="82" t="s">
        <v>2541</v>
      </c>
      <c r="O55" s="78"/>
    </row>
    <row r="56" spans="1:15" ht="31.5">
      <c r="A56" s="80">
        <v>55</v>
      </c>
      <c r="B56" s="81"/>
      <c r="C56" s="81" t="s">
        <v>2291</v>
      </c>
      <c r="D56" s="81" t="s">
        <v>28</v>
      </c>
      <c r="E56" s="81" t="s">
        <v>246</v>
      </c>
      <c r="F56" s="81" t="s">
        <v>1993</v>
      </c>
      <c r="G56" s="81" t="s">
        <v>1994</v>
      </c>
      <c r="H56" s="81"/>
      <c r="I56" s="81" t="s">
        <v>887</v>
      </c>
      <c r="J56" s="81" t="s">
        <v>1006</v>
      </c>
      <c r="K56" s="81"/>
      <c r="L56" s="81" t="s">
        <v>1553</v>
      </c>
      <c r="M56" s="82" t="str">
        <f t="shared" si="0"/>
        <v>LIZHAN</v>
      </c>
      <c r="N56" s="82" t="s">
        <v>2542</v>
      </c>
      <c r="O56" s="78"/>
    </row>
    <row r="57" spans="1:15" ht="31.5">
      <c r="A57" s="80">
        <v>56</v>
      </c>
      <c r="B57" s="81"/>
      <c r="C57" s="81" t="s">
        <v>2291</v>
      </c>
      <c r="D57" s="81" t="s">
        <v>248</v>
      </c>
      <c r="E57" s="81" t="s">
        <v>247</v>
      </c>
      <c r="F57" s="81" t="s">
        <v>1995</v>
      </c>
      <c r="G57" s="81" t="s">
        <v>249</v>
      </c>
      <c r="H57" s="81" t="s">
        <v>1847</v>
      </c>
      <c r="I57" s="81" t="s">
        <v>890</v>
      </c>
      <c r="J57" s="81"/>
      <c r="K57" s="81" t="s">
        <v>1113</v>
      </c>
      <c r="L57" s="81">
        <v>0</v>
      </c>
      <c r="M57" s="82" t="str">
        <f t="shared" si="0"/>
        <v>LIZHAN</v>
      </c>
      <c r="N57" s="82" t="s">
        <v>2541</v>
      </c>
      <c r="O57" s="78"/>
    </row>
    <row r="58" spans="1:15">
      <c r="A58" s="80">
        <v>57</v>
      </c>
      <c r="B58" s="81"/>
      <c r="C58" s="81" t="s">
        <v>2291</v>
      </c>
      <c r="D58" s="81" t="s">
        <v>251</v>
      </c>
      <c r="E58" s="81" t="s">
        <v>250</v>
      </c>
      <c r="F58" s="81" t="s">
        <v>1996</v>
      </c>
      <c r="G58" s="81" t="s">
        <v>252</v>
      </c>
      <c r="H58" s="81"/>
      <c r="I58" s="81" t="s">
        <v>918</v>
      </c>
      <c r="J58" s="81" t="s">
        <v>1006</v>
      </c>
      <c r="K58" s="81"/>
      <c r="L58" s="81">
        <v>0</v>
      </c>
      <c r="M58" s="82" t="str">
        <f t="shared" si="0"/>
        <v>LIZHAN</v>
      </c>
      <c r="N58" s="82" t="s">
        <v>2541</v>
      </c>
      <c r="O58" s="78"/>
    </row>
    <row r="59" spans="1:15" ht="47.25">
      <c r="A59" s="80">
        <v>58</v>
      </c>
      <c r="B59" s="81"/>
      <c r="C59" s="81" t="s">
        <v>528</v>
      </c>
      <c r="D59" s="81" t="s">
        <v>254</v>
      </c>
      <c r="E59" s="81" t="s">
        <v>253</v>
      </c>
      <c r="F59" s="81" t="s">
        <v>1997</v>
      </c>
      <c r="G59" s="81" t="s">
        <v>907</v>
      </c>
      <c r="H59" s="81" t="s">
        <v>1848</v>
      </c>
      <c r="I59" s="81" t="s">
        <v>908</v>
      </c>
      <c r="J59" s="81" t="s">
        <v>1006</v>
      </c>
      <c r="K59" s="81" t="s">
        <v>1114</v>
      </c>
      <c r="L59" s="81" t="s">
        <v>1361</v>
      </c>
      <c r="M59" s="82" t="str">
        <f t="shared" si="0"/>
        <v>MUDANJIANG</v>
      </c>
      <c r="N59" s="82" t="s">
        <v>2541</v>
      </c>
      <c r="O59" s="78"/>
    </row>
    <row r="60" spans="1:15" ht="47.25">
      <c r="A60" s="80">
        <v>59</v>
      </c>
      <c r="B60" s="81"/>
      <c r="C60" s="81" t="s">
        <v>528</v>
      </c>
      <c r="D60" s="81" t="s">
        <v>1232</v>
      </c>
      <c r="E60" s="81" t="s">
        <v>253</v>
      </c>
      <c r="F60" s="81" t="s">
        <v>1997</v>
      </c>
      <c r="G60" s="81" t="s">
        <v>907</v>
      </c>
      <c r="H60" s="81" t="s">
        <v>1848</v>
      </c>
      <c r="I60" s="81" t="s">
        <v>908</v>
      </c>
      <c r="J60" s="81" t="s">
        <v>1006</v>
      </c>
      <c r="K60" s="81" t="s">
        <v>1114</v>
      </c>
      <c r="L60" s="81" t="s">
        <v>1361</v>
      </c>
      <c r="M60" s="82" t="str">
        <f t="shared" si="0"/>
        <v>MUDANJIANG</v>
      </c>
      <c r="N60" s="82" t="s">
        <v>2541</v>
      </c>
      <c r="O60" s="78"/>
    </row>
    <row r="61" spans="1:15" ht="31.5">
      <c r="A61" s="80">
        <v>60</v>
      </c>
      <c r="B61" s="81"/>
      <c r="C61" s="81" t="s">
        <v>2291</v>
      </c>
      <c r="D61" s="81" t="s">
        <v>29</v>
      </c>
      <c r="E61" s="81" t="s">
        <v>255</v>
      </c>
      <c r="F61" s="81" t="s">
        <v>1998</v>
      </c>
      <c r="G61" s="81" t="s">
        <v>256</v>
      </c>
      <c r="H61" s="81"/>
      <c r="I61" s="81" t="s">
        <v>887</v>
      </c>
      <c r="J61" s="81" t="s">
        <v>1006</v>
      </c>
      <c r="K61" s="81"/>
      <c r="L61" s="81">
        <v>0</v>
      </c>
      <c r="M61" s="82" t="str">
        <f t="shared" si="0"/>
        <v>LIZHAN</v>
      </c>
      <c r="N61" s="82" t="s">
        <v>2542</v>
      </c>
      <c r="O61" s="78"/>
    </row>
    <row r="62" spans="1:15" ht="47.25">
      <c r="A62" s="80">
        <v>61</v>
      </c>
      <c r="B62" s="78"/>
      <c r="C62" s="78" t="s">
        <v>2711</v>
      </c>
      <c r="D62" s="78" t="s">
        <v>258</v>
      </c>
      <c r="E62" s="84" t="s">
        <v>257</v>
      </c>
      <c r="F62" s="84" t="s">
        <v>1999</v>
      </c>
      <c r="G62" s="78"/>
      <c r="H62" s="78"/>
      <c r="I62" s="78"/>
      <c r="J62" s="78" t="s">
        <v>1004</v>
      </c>
      <c r="K62" s="78"/>
      <c r="L62" s="81">
        <v>0</v>
      </c>
      <c r="M62" s="82" t="str">
        <f t="shared" si="0"/>
        <v>BEST SOUTH VIET NAM CO.,LTD 庆南股份有限公司</v>
      </c>
      <c r="N62" s="82" t="s">
        <v>2544</v>
      </c>
      <c r="O62" s="78"/>
    </row>
    <row r="63" spans="1:15" ht="47.25">
      <c r="A63" s="80">
        <v>62</v>
      </c>
      <c r="B63" s="81"/>
      <c r="C63" s="81" t="s">
        <v>2000</v>
      </c>
      <c r="D63" s="81" t="s">
        <v>30</v>
      </c>
      <c r="E63" s="82" t="s">
        <v>259</v>
      </c>
      <c r="F63" s="82" t="s">
        <v>2347</v>
      </c>
      <c r="G63" s="81"/>
      <c r="H63" s="81"/>
      <c r="I63" s="81" t="s">
        <v>909</v>
      </c>
      <c r="J63" s="81" t="s">
        <v>1006</v>
      </c>
      <c r="K63" s="81"/>
      <c r="L63" s="81" t="s">
        <v>1531</v>
      </c>
      <c r="M63" s="82" t="str">
        <f t="shared" si="0"/>
        <v>遠瑞實業股份有限公司
FARBRAVE CO., LTD.</v>
      </c>
      <c r="N63" s="82" t="s">
        <v>2544</v>
      </c>
      <c r="O63" s="78"/>
    </row>
    <row r="64" spans="1:15">
      <c r="A64" s="80">
        <v>63</v>
      </c>
      <c r="B64" s="81"/>
      <c r="C64" s="81" t="s">
        <v>2285</v>
      </c>
      <c r="D64" s="81" t="s">
        <v>261</v>
      </c>
      <c r="E64" s="82" t="s">
        <v>260</v>
      </c>
      <c r="F64" s="82" t="s">
        <v>2001</v>
      </c>
      <c r="G64" s="82" t="s">
        <v>262</v>
      </c>
      <c r="H64" s="81"/>
      <c r="I64" s="81" t="s">
        <v>916</v>
      </c>
      <c r="J64" s="81" t="s">
        <v>1006</v>
      </c>
      <c r="K64" s="81"/>
      <c r="L64" s="81">
        <v>0</v>
      </c>
      <c r="M64" s="82" t="str">
        <f t="shared" si="0"/>
        <v>Chai Fang</v>
      </c>
      <c r="N64" s="82" t="s">
        <v>2541</v>
      </c>
      <c r="O64" s="78"/>
    </row>
    <row r="65" spans="1:15" ht="34.5">
      <c r="A65" s="80">
        <v>64</v>
      </c>
      <c r="B65" s="81"/>
      <c r="C65" s="81" t="s">
        <v>1783</v>
      </c>
      <c r="D65" s="81" t="s">
        <v>31</v>
      </c>
      <c r="E65" s="82" t="s">
        <v>1116</v>
      </c>
      <c r="F65" s="85" t="s">
        <v>2391</v>
      </c>
      <c r="G65" s="81" t="s">
        <v>2002</v>
      </c>
      <c r="H65" s="81" t="s">
        <v>1849</v>
      </c>
      <c r="I65" s="81" t="s">
        <v>890</v>
      </c>
      <c r="J65" s="81" t="s">
        <v>1004</v>
      </c>
      <c r="K65" s="81" t="s">
        <v>1115</v>
      </c>
      <c r="L65" s="81" t="s">
        <v>1348</v>
      </c>
      <c r="M65" s="82" t="str">
        <f t="shared" si="0"/>
        <v>TIẾN HẢI</v>
      </c>
      <c r="N65" s="82" t="s">
        <v>2541</v>
      </c>
      <c r="O65" s="78"/>
    </row>
    <row r="66" spans="1:15" ht="47.25">
      <c r="A66" s="80">
        <v>65</v>
      </c>
      <c r="B66" s="81"/>
      <c r="C66" s="81" t="s">
        <v>2000</v>
      </c>
      <c r="D66" s="81" t="s">
        <v>263</v>
      </c>
      <c r="E66" s="82" t="s">
        <v>134</v>
      </c>
      <c r="F66" s="81" t="s">
        <v>2003</v>
      </c>
      <c r="G66" s="81"/>
      <c r="H66" s="81"/>
      <c r="I66" s="81" t="s">
        <v>909</v>
      </c>
      <c r="J66" s="81" t="s">
        <v>1006</v>
      </c>
      <c r="K66" s="81"/>
      <c r="L66" s="81" t="s">
        <v>1531</v>
      </c>
      <c r="M66" s="82" t="str">
        <f t="shared" si="0"/>
        <v>遠瑞實業股份有限公司
FARBRAVE CO., LTD.</v>
      </c>
      <c r="N66" s="82" t="s">
        <v>2544</v>
      </c>
      <c r="O66" s="78"/>
    </row>
    <row r="67" spans="1:15">
      <c r="A67" s="80">
        <v>66</v>
      </c>
      <c r="B67" s="81"/>
      <c r="C67" s="81" t="s">
        <v>2271</v>
      </c>
      <c r="D67" s="81" t="s">
        <v>265</v>
      </c>
      <c r="E67" s="82" t="s">
        <v>264</v>
      </c>
      <c r="F67" s="82" t="s">
        <v>2004</v>
      </c>
      <c r="G67" s="82" t="s">
        <v>266</v>
      </c>
      <c r="H67" s="81" t="s">
        <v>264</v>
      </c>
      <c r="I67" s="81" t="s">
        <v>934</v>
      </c>
      <c r="J67" s="81" t="s">
        <v>1004</v>
      </c>
      <c r="K67" s="81" t="s">
        <v>1117</v>
      </c>
      <c r="L67" s="81">
        <v>0</v>
      </c>
      <c r="M67" s="82" t="str">
        <f t="shared" si="0"/>
        <v>Duy Phat</v>
      </c>
      <c r="N67" s="82" t="s">
        <v>2541</v>
      </c>
      <c r="O67" s="78"/>
    </row>
    <row r="68" spans="1:15" ht="31.5">
      <c r="A68" s="80">
        <v>67</v>
      </c>
      <c r="B68" s="81"/>
      <c r="C68" s="81" t="s">
        <v>1689</v>
      </c>
      <c r="D68" s="81" t="s">
        <v>176</v>
      </c>
      <c r="E68" s="81" t="s">
        <v>1119</v>
      </c>
      <c r="F68" s="82" t="s">
        <v>2005</v>
      </c>
      <c r="G68" s="82" t="s">
        <v>1120</v>
      </c>
      <c r="H68" s="81" t="s">
        <v>1850</v>
      </c>
      <c r="I68" s="81" t="s">
        <v>906</v>
      </c>
      <c r="J68" s="81" t="s">
        <v>1004</v>
      </c>
      <c r="K68" s="81" t="s">
        <v>1118</v>
      </c>
      <c r="L68" s="81" t="s">
        <v>1535</v>
      </c>
      <c r="M68" s="82" t="str">
        <f t="shared" ref="M68:M131" si="2">C68</f>
        <v>THIÊN ĐẠI PHÚC</v>
      </c>
      <c r="N68" s="82" t="s">
        <v>2541</v>
      </c>
      <c r="O68" s="78"/>
    </row>
    <row r="69" spans="1:15">
      <c r="A69" s="80">
        <v>68</v>
      </c>
      <c r="B69" s="81"/>
      <c r="C69" s="86" t="s">
        <v>2271</v>
      </c>
      <c r="D69" s="81" t="s">
        <v>179</v>
      </c>
      <c r="E69" s="82" t="s">
        <v>267</v>
      </c>
      <c r="F69" s="82" t="s">
        <v>2006</v>
      </c>
      <c r="G69" s="81" t="s">
        <v>969</v>
      </c>
      <c r="H69" s="81"/>
      <c r="I69" s="81" t="s">
        <v>887</v>
      </c>
      <c r="J69" s="81" t="s">
        <v>1004</v>
      </c>
      <c r="K69" s="81"/>
      <c r="L69" s="81">
        <v>0</v>
      </c>
      <c r="M69" s="82" t="str">
        <f t="shared" si="2"/>
        <v>Duy Phat</v>
      </c>
      <c r="N69" s="82" t="s">
        <v>2542</v>
      </c>
      <c r="O69" s="78"/>
    </row>
    <row r="70" spans="1:15" ht="31.5">
      <c r="A70" s="80">
        <v>69</v>
      </c>
      <c r="B70" s="81"/>
      <c r="C70" s="86" t="s">
        <v>2271</v>
      </c>
      <c r="D70" s="81" t="s">
        <v>32</v>
      </c>
      <c r="E70" s="82" t="s">
        <v>1121</v>
      </c>
      <c r="F70" s="82" t="s">
        <v>2723</v>
      </c>
      <c r="G70" s="81" t="s">
        <v>1031</v>
      </c>
      <c r="H70" s="81"/>
      <c r="I70" s="81" t="s">
        <v>887</v>
      </c>
      <c r="J70" s="81" t="s">
        <v>1004</v>
      </c>
      <c r="K70" s="81"/>
      <c r="L70" s="81" t="s">
        <v>1543</v>
      </c>
      <c r="M70" s="82" t="str">
        <f t="shared" si="2"/>
        <v>Duy Phat</v>
      </c>
      <c r="N70" s="82" t="s">
        <v>2542</v>
      </c>
      <c r="O70" s="78"/>
    </row>
    <row r="71" spans="1:15">
      <c r="A71" s="80">
        <v>70</v>
      </c>
      <c r="B71" s="81"/>
      <c r="C71" s="86" t="s">
        <v>2271</v>
      </c>
      <c r="D71" s="81" t="s">
        <v>33</v>
      </c>
      <c r="E71" s="82" t="s">
        <v>268</v>
      </c>
      <c r="F71" s="82" t="s">
        <v>2007</v>
      </c>
      <c r="G71" s="82" t="s">
        <v>268</v>
      </c>
      <c r="H71" s="81" t="s">
        <v>1851</v>
      </c>
      <c r="I71" s="81" t="s">
        <v>881</v>
      </c>
      <c r="J71" s="81" t="s">
        <v>1004</v>
      </c>
      <c r="K71" s="81" t="s">
        <v>1122</v>
      </c>
      <c r="L71" s="81" t="s">
        <v>1357</v>
      </c>
      <c r="M71" s="82" t="str">
        <f t="shared" si="2"/>
        <v>Duy Phat</v>
      </c>
      <c r="N71" s="82" t="s">
        <v>2541</v>
      </c>
      <c r="O71" s="78"/>
    </row>
    <row r="72" spans="1:15">
      <c r="A72" s="80">
        <v>71</v>
      </c>
      <c r="B72" s="81"/>
      <c r="C72" s="86" t="s">
        <v>2271</v>
      </c>
      <c r="D72" s="81" t="s">
        <v>34</v>
      </c>
      <c r="E72" s="87" t="s">
        <v>269</v>
      </c>
      <c r="F72" s="82" t="s">
        <v>2008</v>
      </c>
      <c r="G72" s="81" t="s">
        <v>1124</v>
      </c>
      <c r="H72" s="81" t="s">
        <v>1852</v>
      </c>
      <c r="I72" s="81" t="s">
        <v>1124</v>
      </c>
      <c r="J72" s="81" t="s">
        <v>1004</v>
      </c>
      <c r="K72" s="81" t="s">
        <v>1123</v>
      </c>
      <c r="L72" s="81" t="s">
        <v>1356</v>
      </c>
      <c r="M72" s="82" t="str">
        <f t="shared" si="2"/>
        <v>Duy Phat</v>
      </c>
      <c r="N72" s="82" t="s">
        <v>2541</v>
      </c>
      <c r="O72" s="78"/>
    </row>
    <row r="73" spans="1:15" ht="31.5">
      <c r="A73" s="80">
        <v>72</v>
      </c>
      <c r="B73" s="81"/>
      <c r="C73" s="86" t="s">
        <v>2271</v>
      </c>
      <c r="D73" s="81" t="s">
        <v>35</v>
      </c>
      <c r="E73" s="82" t="s">
        <v>1559</v>
      </c>
      <c r="F73" s="82" t="s">
        <v>2009</v>
      </c>
      <c r="G73" s="81" t="s">
        <v>968</v>
      </c>
      <c r="H73" s="81" t="s">
        <v>1853</v>
      </c>
      <c r="I73" s="81" t="s">
        <v>910</v>
      </c>
      <c r="J73" s="81" t="s">
        <v>1004</v>
      </c>
      <c r="K73" s="81" t="s">
        <v>1125</v>
      </c>
      <c r="L73" s="81" t="s">
        <v>1521</v>
      </c>
      <c r="M73" s="82" t="str">
        <f t="shared" si="2"/>
        <v>Duy Phat</v>
      </c>
      <c r="N73" s="82" t="s">
        <v>2541</v>
      </c>
      <c r="O73" s="78"/>
    </row>
    <row r="74" spans="1:15" ht="34.5">
      <c r="A74" s="80">
        <v>73</v>
      </c>
      <c r="B74" s="81"/>
      <c r="C74" s="86" t="s">
        <v>2257</v>
      </c>
      <c r="D74" s="81" t="s">
        <v>270</v>
      </c>
      <c r="E74" s="82" t="s">
        <v>184</v>
      </c>
      <c r="F74" s="82" t="s">
        <v>2010</v>
      </c>
      <c r="G74" s="81" t="s">
        <v>2011</v>
      </c>
      <c r="H74" s="81" t="s">
        <v>1854</v>
      </c>
      <c r="I74" s="81" t="s">
        <v>915</v>
      </c>
      <c r="J74" s="81" t="s">
        <v>1004</v>
      </c>
      <c r="K74" s="81" t="s">
        <v>1126</v>
      </c>
      <c r="L74" s="81" t="s">
        <v>1348</v>
      </c>
      <c r="M74" s="82" t="str">
        <f t="shared" si="2"/>
        <v>HƯNG LONG PHÁT</v>
      </c>
      <c r="N74" s="82" t="s">
        <v>2541</v>
      </c>
      <c r="O74" s="78"/>
    </row>
    <row r="75" spans="1:15">
      <c r="A75" s="80">
        <v>74</v>
      </c>
      <c r="B75" s="81"/>
      <c r="C75" s="81"/>
      <c r="D75" s="81" t="s">
        <v>36</v>
      </c>
      <c r="E75" s="82" t="s">
        <v>1128</v>
      </c>
      <c r="F75" s="82" t="s">
        <v>2012</v>
      </c>
      <c r="G75" s="81" t="s">
        <v>1128</v>
      </c>
      <c r="H75" s="81" t="s">
        <v>746</v>
      </c>
      <c r="I75" s="81" t="s">
        <v>911</v>
      </c>
      <c r="J75" s="81" t="s">
        <v>1004</v>
      </c>
      <c r="K75" s="81" t="s">
        <v>1127</v>
      </c>
      <c r="L75" s="81" t="s">
        <v>1348</v>
      </c>
      <c r="M75" s="82">
        <f t="shared" si="2"/>
        <v>0</v>
      </c>
      <c r="N75" s="82" t="s">
        <v>2541</v>
      </c>
      <c r="O75" s="78"/>
    </row>
    <row r="76" spans="1:15">
      <c r="A76" s="80">
        <v>75</v>
      </c>
      <c r="B76" s="81"/>
      <c r="C76" s="81" t="s">
        <v>2279</v>
      </c>
      <c r="D76" s="81" t="s">
        <v>37</v>
      </c>
      <c r="E76" s="82" t="s">
        <v>271</v>
      </c>
      <c r="F76" s="82" t="s">
        <v>1980</v>
      </c>
      <c r="G76" s="81"/>
      <c r="H76" s="81"/>
      <c r="I76" s="81" t="s">
        <v>887</v>
      </c>
      <c r="J76" s="81" t="s">
        <v>1004</v>
      </c>
      <c r="K76" s="81"/>
      <c r="L76" s="81" t="s">
        <v>1358</v>
      </c>
      <c r="M76" s="82" t="str">
        <f t="shared" si="2"/>
        <v>Sam Chem</v>
      </c>
      <c r="N76" s="82" t="s">
        <v>2542</v>
      </c>
      <c r="O76" s="78"/>
    </row>
    <row r="77" spans="1:15">
      <c r="A77" s="80">
        <v>76</v>
      </c>
      <c r="B77" s="81"/>
      <c r="C77" s="81" t="s">
        <v>2271</v>
      </c>
      <c r="D77" s="81" t="s">
        <v>38</v>
      </c>
      <c r="E77" s="82" t="s">
        <v>1130</v>
      </c>
      <c r="F77" s="82" t="s">
        <v>2013</v>
      </c>
      <c r="G77" s="82" t="s">
        <v>1130</v>
      </c>
      <c r="H77" s="81" t="s">
        <v>1855</v>
      </c>
      <c r="I77" s="81" t="s">
        <v>912</v>
      </c>
      <c r="J77" s="81" t="s">
        <v>1004</v>
      </c>
      <c r="K77" s="81" t="s">
        <v>1129</v>
      </c>
      <c r="L77" s="81" t="s">
        <v>1361</v>
      </c>
      <c r="M77" s="82" t="str">
        <f t="shared" si="2"/>
        <v>Duy Phat</v>
      </c>
      <c r="N77" s="82" t="s">
        <v>2541</v>
      </c>
      <c r="O77" s="78"/>
    </row>
    <row r="78" spans="1:15" ht="31.5">
      <c r="A78" s="80">
        <v>77</v>
      </c>
      <c r="B78" s="81"/>
      <c r="C78" s="81" t="s">
        <v>1689</v>
      </c>
      <c r="D78" s="81" t="s">
        <v>272</v>
      </c>
      <c r="E78" s="82" t="s">
        <v>169</v>
      </c>
      <c r="F78" s="82" t="s">
        <v>2014</v>
      </c>
      <c r="G78" s="81" t="s">
        <v>2015</v>
      </c>
      <c r="H78" s="81" t="s">
        <v>2015</v>
      </c>
      <c r="I78" s="81" t="s">
        <v>913</v>
      </c>
      <c r="J78" s="81" t="s">
        <v>1004</v>
      </c>
      <c r="K78" s="81" t="s">
        <v>1131</v>
      </c>
      <c r="L78" s="81" t="s">
        <v>1354</v>
      </c>
      <c r="M78" s="82" t="str">
        <f t="shared" si="2"/>
        <v>THIÊN ĐẠI PHÚC</v>
      </c>
      <c r="N78" s="82" t="s">
        <v>2541</v>
      </c>
      <c r="O78" s="78"/>
    </row>
    <row r="79" spans="1:15">
      <c r="A79" s="80">
        <v>78</v>
      </c>
      <c r="B79" s="78"/>
      <c r="C79" s="78"/>
      <c r="D79" s="78" t="s">
        <v>274</v>
      </c>
      <c r="E79" s="84" t="s">
        <v>273</v>
      </c>
      <c r="F79" s="84" t="s">
        <v>2016</v>
      </c>
      <c r="G79" s="78"/>
      <c r="H79" s="78"/>
      <c r="I79" s="78"/>
      <c r="J79" s="78"/>
      <c r="K79" s="78"/>
      <c r="L79" s="81">
        <v>0</v>
      </c>
      <c r="M79" s="82">
        <f t="shared" si="2"/>
        <v>0</v>
      </c>
      <c r="N79" s="82"/>
      <c r="O79" s="78"/>
    </row>
    <row r="80" spans="1:15">
      <c r="A80" s="80">
        <v>79</v>
      </c>
      <c r="B80" s="78"/>
      <c r="C80" s="78" t="s">
        <v>2287</v>
      </c>
      <c r="D80" s="78" t="s">
        <v>275</v>
      </c>
      <c r="E80" s="84" t="s">
        <v>168</v>
      </c>
      <c r="F80" s="84"/>
      <c r="G80" s="78"/>
      <c r="H80" s="78"/>
      <c r="I80" s="78"/>
      <c r="J80" s="78"/>
      <c r="K80" s="78"/>
      <c r="L80" s="81">
        <v>0</v>
      </c>
      <c r="M80" s="82" t="str">
        <f t="shared" si="2"/>
        <v>Forland</v>
      </c>
      <c r="N80" s="82"/>
      <c r="O80" s="78"/>
    </row>
    <row r="81" spans="1:15">
      <c r="A81" s="80">
        <v>80</v>
      </c>
      <c r="B81" s="78"/>
      <c r="C81" s="78" t="s">
        <v>2288</v>
      </c>
      <c r="D81" s="78" t="s">
        <v>277</v>
      </c>
      <c r="E81" s="84" t="s">
        <v>276</v>
      </c>
      <c r="F81" s="84" t="s">
        <v>2017</v>
      </c>
      <c r="G81" s="78"/>
      <c r="H81" s="78"/>
      <c r="I81" s="78"/>
      <c r="J81" s="78"/>
      <c r="K81" s="78"/>
      <c r="L81" s="81">
        <v>0</v>
      </c>
      <c r="M81" s="82" t="str">
        <f t="shared" si="2"/>
        <v>Golbal</v>
      </c>
      <c r="N81" s="82"/>
      <c r="O81" s="78"/>
    </row>
    <row r="82" spans="1:15">
      <c r="A82" s="80">
        <v>81</v>
      </c>
      <c r="B82" s="78"/>
      <c r="C82" s="78" t="s">
        <v>2288</v>
      </c>
      <c r="D82" s="78" t="s">
        <v>278</v>
      </c>
      <c r="E82" s="84" t="s">
        <v>163</v>
      </c>
      <c r="F82" s="84" t="s">
        <v>2017</v>
      </c>
      <c r="G82" s="78"/>
      <c r="H82" s="78"/>
      <c r="I82" s="78"/>
      <c r="J82" s="78"/>
      <c r="K82" s="78"/>
      <c r="L82" s="81">
        <v>0</v>
      </c>
      <c r="M82" s="82" t="str">
        <f t="shared" si="2"/>
        <v>Golbal</v>
      </c>
      <c r="N82" s="82"/>
      <c r="O82" s="78"/>
    </row>
    <row r="83" spans="1:15">
      <c r="A83" s="80">
        <v>82</v>
      </c>
      <c r="B83" s="78"/>
      <c r="C83" s="78" t="s">
        <v>2288</v>
      </c>
      <c r="D83" s="78" t="s">
        <v>280</v>
      </c>
      <c r="E83" s="84" t="s">
        <v>279</v>
      </c>
      <c r="F83" s="84" t="s">
        <v>2017</v>
      </c>
      <c r="G83" s="78"/>
      <c r="H83" s="78"/>
      <c r="I83" s="78"/>
      <c r="J83" s="78"/>
      <c r="K83" s="78"/>
      <c r="L83" s="81">
        <v>0</v>
      </c>
      <c r="M83" s="82" t="str">
        <f t="shared" si="2"/>
        <v>Golbal</v>
      </c>
      <c r="N83" s="82"/>
      <c r="O83" s="78"/>
    </row>
    <row r="84" spans="1:15">
      <c r="A84" s="80">
        <v>83</v>
      </c>
      <c r="B84" s="78"/>
      <c r="C84" s="78" t="s">
        <v>2288</v>
      </c>
      <c r="D84" s="78" t="s">
        <v>281</v>
      </c>
      <c r="E84" s="84" t="s">
        <v>165</v>
      </c>
      <c r="F84" s="84" t="s">
        <v>2018</v>
      </c>
      <c r="G84" s="78"/>
      <c r="H84" s="78"/>
      <c r="I84" s="78"/>
      <c r="J84" s="78"/>
      <c r="K84" s="78"/>
      <c r="L84" s="81">
        <v>0</v>
      </c>
      <c r="M84" s="82" t="str">
        <f t="shared" si="2"/>
        <v>Golbal</v>
      </c>
      <c r="N84" s="82"/>
      <c r="O84" s="78"/>
    </row>
    <row r="85" spans="1:15">
      <c r="A85" s="80">
        <v>84</v>
      </c>
      <c r="B85" s="78"/>
      <c r="C85" s="78" t="s">
        <v>2276</v>
      </c>
      <c r="D85" s="78" t="s">
        <v>283</v>
      </c>
      <c r="E85" s="84" t="s">
        <v>282</v>
      </c>
      <c r="F85" s="84"/>
      <c r="G85" s="78"/>
      <c r="H85" s="78"/>
      <c r="I85" s="78"/>
      <c r="J85" s="78"/>
      <c r="K85" s="78"/>
      <c r="L85" s="81">
        <v>0</v>
      </c>
      <c r="M85" s="82" t="str">
        <f t="shared" si="2"/>
        <v>Hoa Chat 11B</v>
      </c>
      <c r="N85" s="82"/>
      <c r="O85" s="78"/>
    </row>
    <row r="86" spans="1:15">
      <c r="A86" s="80">
        <v>85</v>
      </c>
      <c r="B86" s="81"/>
      <c r="C86" s="81" t="s">
        <v>2276</v>
      </c>
      <c r="D86" s="81" t="s">
        <v>285</v>
      </c>
      <c r="E86" s="82" t="s">
        <v>1132</v>
      </c>
      <c r="F86" s="85" t="s">
        <v>2661</v>
      </c>
      <c r="G86" s="81" t="s">
        <v>1132</v>
      </c>
      <c r="H86" s="81" t="s">
        <v>284</v>
      </c>
      <c r="I86" s="81" t="s">
        <v>890</v>
      </c>
      <c r="J86" s="81" t="s">
        <v>1004</v>
      </c>
      <c r="K86" s="81" t="s">
        <v>1133</v>
      </c>
      <c r="L86" s="81" t="s">
        <v>1354</v>
      </c>
      <c r="M86" s="82" t="str">
        <f t="shared" si="2"/>
        <v>Hoa Chat 11B</v>
      </c>
      <c r="N86" s="82" t="s">
        <v>2541</v>
      </c>
      <c r="O86" s="78"/>
    </row>
    <row r="87" spans="1:15">
      <c r="A87" s="80">
        <v>86</v>
      </c>
      <c r="B87" s="81"/>
      <c r="C87" s="81" t="s">
        <v>2271</v>
      </c>
      <c r="D87" s="81" t="s">
        <v>287</v>
      </c>
      <c r="E87" s="81" t="s">
        <v>286</v>
      </c>
      <c r="F87" s="82"/>
      <c r="G87" s="81" t="s">
        <v>286</v>
      </c>
      <c r="H87" s="81" t="s">
        <v>1856</v>
      </c>
      <c r="I87" s="81" t="s">
        <v>914</v>
      </c>
      <c r="J87" s="81" t="s">
        <v>1004</v>
      </c>
      <c r="K87" s="81"/>
      <c r="L87" s="81">
        <v>0</v>
      </c>
      <c r="M87" s="82" t="str">
        <f t="shared" si="2"/>
        <v>Duy Phat</v>
      </c>
      <c r="N87" s="82" t="s">
        <v>2541</v>
      </c>
      <c r="O87" s="78"/>
    </row>
    <row r="88" spans="1:15">
      <c r="A88" s="80">
        <v>87</v>
      </c>
      <c r="B88" s="78"/>
      <c r="C88" s="78" t="s">
        <v>2276</v>
      </c>
      <c r="D88" s="78" t="s">
        <v>289</v>
      </c>
      <c r="E88" s="84" t="s">
        <v>288</v>
      </c>
      <c r="F88" s="84" t="s">
        <v>2019</v>
      </c>
      <c r="G88" s="78" t="s">
        <v>1134</v>
      </c>
      <c r="H88" s="78" t="s">
        <v>288</v>
      </c>
      <c r="I88" s="78" t="s">
        <v>890</v>
      </c>
      <c r="J88" s="78"/>
      <c r="K88" s="78"/>
      <c r="L88" s="81">
        <v>0</v>
      </c>
      <c r="M88" s="82" t="str">
        <f t="shared" si="2"/>
        <v>Hoa Chat 11B</v>
      </c>
      <c r="N88" s="82" t="s">
        <v>2541</v>
      </c>
      <c r="O88" s="78"/>
    </row>
    <row r="89" spans="1:15">
      <c r="A89" s="80">
        <v>88</v>
      </c>
      <c r="B89" s="81"/>
      <c r="C89" s="81" t="s">
        <v>645</v>
      </c>
      <c r="D89" s="81" t="s">
        <v>290</v>
      </c>
      <c r="E89" s="82" t="s">
        <v>145</v>
      </c>
      <c r="F89" s="82" t="s">
        <v>2020</v>
      </c>
      <c r="G89" s="81"/>
      <c r="H89" s="81"/>
      <c r="I89" s="81" t="s">
        <v>1617</v>
      </c>
      <c r="J89" s="81" t="s">
        <v>1006</v>
      </c>
      <c r="K89" s="81"/>
      <c r="L89" s="81" t="s">
        <v>1348</v>
      </c>
      <c r="M89" s="82" t="str">
        <f t="shared" si="2"/>
        <v>JINLU</v>
      </c>
      <c r="N89" s="82" t="s">
        <v>2542</v>
      </c>
      <c r="O89" s="78"/>
    </row>
    <row r="90" spans="1:15">
      <c r="A90" s="80">
        <v>89</v>
      </c>
      <c r="B90" s="78"/>
      <c r="C90" s="78" t="s">
        <v>645</v>
      </c>
      <c r="D90" s="78" t="s">
        <v>292</v>
      </c>
      <c r="E90" s="84" t="s">
        <v>291</v>
      </c>
      <c r="F90" s="84" t="s">
        <v>2021</v>
      </c>
      <c r="G90" s="78"/>
      <c r="H90" s="78"/>
      <c r="I90" s="78"/>
      <c r="J90" s="78"/>
      <c r="K90" s="78"/>
      <c r="L90" s="81">
        <v>0</v>
      </c>
      <c r="M90" s="82" t="str">
        <f t="shared" si="2"/>
        <v>JINLU</v>
      </c>
      <c r="N90" s="82"/>
      <c r="O90" s="78"/>
    </row>
    <row r="91" spans="1:15">
      <c r="A91" s="80">
        <v>90</v>
      </c>
      <c r="B91" s="78"/>
      <c r="C91" s="78" t="s">
        <v>645</v>
      </c>
      <c r="D91" s="78" t="s">
        <v>293</v>
      </c>
      <c r="E91" s="84" t="s">
        <v>129</v>
      </c>
      <c r="F91" s="84" t="s">
        <v>2022</v>
      </c>
      <c r="G91" s="78"/>
      <c r="H91" s="78"/>
      <c r="I91" s="78"/>
      <c r="J91" s="78"/>
      <c r="K91" s="78"/>
      <c r="L91" s="81">
        <v>0</v>
      </c>
      <c r="M91" s="82" t="str">
        <f t="shared" si="2"/>
        <v>JINLU</v>
      </c>
      <c r="N91" s="82"/>
      <c r="O91" s="78"/>
    </row>
    <row r="92" spans="1:15">
      <c r="A92" s="80">
        <v>91</v>
      </c>
      <c r="B92" s="78"/>
      <c r="C92" s="78" t="s">
        <v>645</v>
      </c>
      <c r="D92" s="78" t="s">
        <v>294</v>
      </c>
      <c r="E92" s="84" t="s">
        <v>166</v>
      </c>
      <c r="F92" s="84" t="s">
        <v>2023</v>
      </c>
      <c r="G92" s="78"/>
      <c r="H92" s="78"/>
      <c r="I92" s="78"/>
      <c r="J92" s="78"/>
      <c r="K92" s="78"/>
      <c r="L92" s="81">
        <v>0</v>
      </c>
      <c r="M92" s="82" t="str">
        <f t="shared" si="2"/>
        <v>JINLU</v>
      </c>
      <c r="N92" s="82"/>
      <c r="O92" s="78"/>
    </row>
    <row r="93" spans="1:15">
      <c r="A93" s="80">
        <v>92</v>
      </c>
      <c r="B93" s="78"/>
      <c r="C93" s="78" t="s">
        <v>2289</v>
      </c>
      <c r="D93" s="78" t="s">
        <v>296</v>
      </c>
      <c r="E93" s="84" t="s">
        <v>295</v>
      </c>
      <c r="F93" s="84" t="s">
        <v>2024</v>
      </c>
      <c r="G93" s="78"/>
      <c r="H93" s="78"/>
      <c r="I93" s="78"/>
      <c r="J93" s="78" t="s">
        <v>1006</v>
      </c>
      <c r="K93" s="78"/>
      <c r="L93" s="81">
        <v>0</v>
      </c>
      <c r="M93" s="82" t="str">
        <f t="shared" si="2"/>
        <v>JY</v>
      </c>
      <c r="N93" s="82"/>
      <c r="O93" s="78"/>
    </row>
    <row r="94" spans="1:15">
      <c r="A94" s="80">
        <v>93</v>
      </c>
      <c r="B94" s="78"/>
      <c r="C94" s="78" t="s">
        <v>2289</v>
      </c>
      <c r="D94" s="78" t="s">
        <v>297</v>
      </c>
      <c r="E94" s="84" t="s">
        <v>138</v>
      </c>
      <c r="F94" s="84" t="s">
        <v>2025</v>
      </c>
      <c r="G94" s="78"/>
      <c r="H94" s="78"/>
      <c r="I94" s="78"/>
      <c r="J94" s="78"/>
      <c r="K94" s="78"/>
      <c r="L94" s="81">
        <v>0</v>
      </c>
      <c r="M94" s="82" t="str">
        <f t="shared" si="2"/>
        <v>JY</v>
      </c>
      <c r="N94" s="82"/>
      <c r="O94" s="78"/>
    </row>
    <row r="95" spans="1:15">
      <c r="A95" s="80">
        <v>94</v>
      </c>
      <c r="B95" s="78"/>
      <c r="C95" s="78" t="s">
        <v>2289</v>
      </c>
      <c r="D95" s="78" t="s">
        <v>299</v>
      </c>
      <c r="E95" s="84" t="s">
        <v>298</v>
      </c>
      <c r="F95" s="84" t="s">
        <v>2026</v>
      </c>
      <c r="G95" s="78"/>
      <c r="H95" s="78"/>
      <c r="I95" s="78"/>
      <c r="J95" s="78"/>
      <c r="K95" s="78"/>
      <c r="L95" s="81">
        <v>0</v>
      </c>
      <c r="M95" s="82" t="str">
        <f t="shared" si="2"/>
        <v>JY</v>
      </c>
      <c r="N95" s="82"/>
      <c r="O95" s="78"/>
    </row>
    <row r="96" spans="1:15">
      <c r="A96" s="80">
        <v>95</v>
      </c>
      <c r="B96" s="78"/>
      <c r="C96" s="78" t="s">
        <v>2289</v>
      </c>
      <c r="D96" s="78" t="s">
        <v>301</v>
      </c>
      <c r="E96" s="84" t="s">
        <v>300</v>
      </c>
      <c r="F96" s="84" t="s">
        <v>2027</v>
      </c>
      <c r="G96" s="78"/>
      <c r="H96" s="78"/>
      <c r="I96" s="78"/>
      <c r="J96" s="78" t="s">
        <v>1006</v>
      </c>
      <c r="K96" s="78"/>
      <c r="L96" s="81">
        <v>0</v>
      </c>
      <c r="M96" s="82" t="str">
        <f t="shared" si="2"/>
        <v>JY</v>
      </c>
      <c r="N96" s="82"/>
      <c r="O96" s="78"/>
    </row>
    <row r="97" spans="1:15">
      <c r="A97" s="80">
        <v>96</v>
      </c>
      <c r="B97" s="78"/>
      <c r="C97" s="78" t="s">
        <v>2289</v>
      </c>
      <c r="D97" s="78" t="s">
        <v>303</v>
      </c>
      <c r="E97" s="84" t="s">
        <v>302</v>
      </c>
      <c r="F97" s="84" t="s">
        <v>2028</v>
      </c>
      <c r="G97" s="78"/>
      <c r="H97" s="78"/>
      <c r="I97" s="78"/>
      <c r="J97" s="78"/>
      <c r="K97" s="78"/>
      <c r="L97" s="81">
        <v>0</v>
      </c>
      <c r="M97" s="82" t="str">
        <f t="shared" si="2"/>
        <v>JY</v>
      </c>
      <c r="N97" s="82"/>
      <c r="O97" s="78"/>
    </row>
    <row r="98" spans="1:15">
      <c r="A98" s="80">
        <v>97</v>
      </c>
      <c r="B98" s="78"/>
      <c r="C98" s="78" t="s">
        <v>2289</v>
      </c>
      <c r="D98" s="78" t="s">
        <v>305</v>
      </c>
      <c r="E98" s="84" t="s">
        <v>304</v>
      </c>
      <c r="F98" s="84" t="s">
        <v>2029</v>
      </c>
      <c r="G98" s="78"/>
      <c r="H98" s="78"/>
      <c r="I98" s="78"/>
      <c r="J98" s="78"/>
      <c r="K98" s="78"/>
      <c r="L98" s="81">
        <v>0</v>
      </c>
      <c r="M98" s="82" t="str">
        <f t="shared" si="2"/>
        <v>JY</v>
      </c>
      <c r="N98" s="82"/>
      <c r="O98" s="78"/>
    </row>
    <row r="99" spans="1:15">
      <c r="A99" s="80">
        <v>98</v>
      </c>
      <c r="B99" s="78"/>
      <c r="C99" s="78" t="s">
        <v>2289</v>
      </c>
      <c r="D99" s="78" t="s">
        <v>307</v>
      </c>
      <c r="E99" s="84" t="s">
        <v>306</v>
      </c>
      <c r="F99" s="84" t="s">
        <v>2030</v>
      </c>
      <c r="G99" s="78"/>
      <c r="H99" s="78"/>
      <c r="I99" s="78"/>
      <c r="J99" s="78"/>
      <c r="K99" s="78"/>
      <c r="L99" s="81">
        <v>0</v>
      </c>
      <c r="M99" s="82" t="str">
        <f t="shared" si="2"/>
        <v>JY</v>
      </c>
      <c r="N99" s="82"/>
      <c r="O99" s="78"/>
    </row>
    <row r="100" spans="1:15">
      <c r="A100" s="80">
        <v>99</v>
      </c>
      <c r="B100" s="78"/>
      <c r="C100" s="78" t="s">
        <v>2289</v>
      </c>
      <c r="D100" s="78" t="s">
        <v>309</v>
      </c>
      <c r="E100" s="84" t="s">
        <v>308</v>
      </c>
      <c r="F100" s="84" t="s">
        <v>2031</v>
      </c>
      <c r="G100" s="78"/>
      <c r="H100" s="78"/>
      <c r="I100" s="78"/>
      <c r="J100" s="78"/>
      <c r="K100" s="78"/>
      <c r="L100" s="81">
        <v>0</v>
      </c>
      <c r="M100" s="82" t="str">
        <f t="shared" si="2"/>
        <v>JY</v>
      </c>
      <c r="N100" s="82"/>
      <c r="O100" s="78"/>
    </row>
    <row r="101" spans="1:15">
      <c r="A101" s="80">
        <v>100</v>
      </c>
      <c r="B101" s="78"/>
      <c r="C101" s="78" t="s">
        <v>2289</v>
      </c>
      <c r="D101" s="78" t="s">
        <v>311</v>
      </c>
      <c r="E101" s="84" t="s">
        <v>310</v>
      </c>
      <c r="F101" s="84" t="s">
        <v>2032</v>
      </c>
      <c r="G101" s="78"/>
      <c r="H101" s="78"/>
      <c r="I101" s="78"/>
      <c r="J101" s="78"/>
      <c r="K101" s="78"/>
      <c r="L101" s="81">
        <v>0</v>
      </c>
      <c r="M101" s="82" t="str">
        <f t="shared" si="2"/>
        <v>JY</v>
      </c>
      <c r="N101" s="82"/>
      <c r="O101" s="78"/>
    </row>
    <row r="102" spans="1:15">
      <c r="A102" s="80">
        <v>101</v>
      </c>
      <c r="B102" s="78"/>
      <c r="C102" s="78" t="s">
        <v>2289</v>
      </c>
      <c r="D102" s="78" t="s">
        <v>313</v>
      </c>
      <c r="E102" s="84" t="s">
        <v>312</v>
      </c>
      <c r="F102" s="84" t="s">
        <v>2032</v>
      </c>
      <c r="G102" s="78"/>
      <c r="H102" s="78"/>
      <c r="I102" s="78"/>
      <c r="J102" s="78" t="s">
        <v>1006</v>
      </c>
      <c r="K102" s="78"/>
      <c r="L102" s="81" t="s">
        <v>1531</v>
      </c>
      <c r="M102" s="82" t="str">
        <f t="shared" si="2"/>
        <v>JY</v>
      </c>
      <c r="N102" s="82"/>
      <c r="O102" s="78"/>
    </row>
    <row r="103" spans="1:15">
      <c r="A103" s="80">
        <v>102</v>
      </c>
      <c r="B103" s="78"/>
      <c r="C103" s="78" t="s">
        <v>2289</v>
      </c>
      <c r="D103" s="78" t="s">
        <v>314</v>
      </c>
      <c r="E103" s="84" t="s">
        <v>126</v>
      </c>
      <c r="F103" s="84" t="s">
        <v>2033</v>
      </c>
      <c r="G103" s="78"/>
      <c r="H103" s="78"/>
      <c r="I103" s="78"/>
      <c r="J103" s="78"/>
      <c r="K103" s="78"/>
      <c r="L103" s="81">
        <v>0</v>
      </c>
      <c r="M103" s="82" t="str">
        <f t="shared" si="2"/>
        <v>JY</v>
      </c>
      <c r="N103" s="82"/>
      <c r="O103" s="78"/>
    </row>
    <row r="104" spans="1:15">
      <c r="A104" s="80">
        <v>103</v>
      </c>
      <c r="B104" s="78"/>
      <c r="C104" s="78" t="s">
        <v>2289</v>
      </c>
      <c r="D104" s="78" t="s">
        <v>316</v>
      </c>
      <c r="E104" s="84" t="s">
        <v>315</v>
      </c>
      <c r="F104" s="84" t="s">
        <v>2034</v>
      </c>
      <c r="G104" s="78"/>
      <c r="H104" s="78"/>
      <c r="I104" s="78"/>
      <c r="J104" s="78"/>
      <c r="K104" s="78"/>
      <c r="L104" s="81">
        <v>0</v>
      </c>
      <c r="M104" s="82" t="str">
        <f t="shared" si="2"/>
        <v>JY</v>
      </c>
      <c r="N104" s="82"/>
      <c r="O104" s="78"/>
    </row>
    <row r="105" spans="1:15">
      <c r="A105" s="80">
        <v>104</v>
      </c>
      <c r="B105" s="78"/>
      <c r="C105" s="78" t="s">
        <v>2289</v>
      </c>
      <c r="D105" s="78" t="s">
        <v>318</v>
      </c>
      <c r="E105" s="84" t="s">
        <v>317</v>
      </c>
      <c r="F105" s="84" t="s">
        <v>2035</v>
      </c>
      <c r="G105" s="78"/>
      <c r="H105" s="78"/>
      <c r="I105" s="78"/>
      <c r="J105" s="78" t="s">
        <v>1006</v>
      </c>
      <c r="K105" s="78"/>
      <c r="L105" s="81" t="s">
        <v>1531</v>
      </c>
      <c r="M105" s="82" t="str">
        <f t="shared" si="2"/>
        <v>JY</v>
      </c>
      <c r="N105" s="82"/>
      <c r="O105" s="78"/>
    </row>
    <row r="106" spans="1:15">
      <c r="A106" s="80">
        <v>105</v>
      </c>
      <c r="B106" s="78"/>
      <c r="C106" s="78" t="s">
        <v>2289</v>
      </c>
      <c r="D106" s="78" t="s">
        <v>320</v>
      </c>
      <c r="E106" s="84" t="s">
        <v>319</v>
      </c>
      <c r="F106" s="84"/>
      <c r="G106" s="78"/>
      <c r="H106" s="78"/>
      <c r="I106" s="78"/>
      <c r="J106" s="78"/>
      <c r="K106" s="78"/>
      <c r="L106" s="81">
        <v>0</v>
      </c>
      <c r="M106" s="82" t="str">
        <f t="shared" si="2"/>
        <v>JY</v>
      </c>
      <c r="N106" s="82"/>
      <c r="O106" s="78"/>
    </row>
    <row r="107" spans="1:15">
      <c r="A107" s="80">
        <v>106</v>
      </c>
      <c r="B107" s="78"/>
      <c r="C107" s="78" t="s">
        <v>2289</v>
      </c>
      <c r="D107" s="78" t="s">
        <v>322</v>
      </c>
      <c r="E107" s="84" t="s">
        <v>321</v>
      </c>
      <c r="F107" s="84" t="s">
        <v>2036</v>
      </c>
      <c r="G107" s="78"/>
      <c r="H107" s="78"/>
      <c r="I107" s="78"/>
      <c r="J107" s="78"/>
      <c r="K107" s="78"/>
      <c r="L107" s="81">
        <v>0</v>
      </c>
      <c r="M107" s="82" t="str">
        <f t="shared" si="2"/>
        <v>JY</v>
      </c>
      <c r="N107" s="82"/>
      <c r="O107" s="78"/>
    </row>
    <row r="108" spans="1:15">
      <c r="A108" s="80">
        <v>107</v>
      </c>
      <c r="B108" s="78"/>
      <c r="C108" s="78" t="s">
        <v>2289</v>
      </c>
      <c r="D108" s="78" t="s">
        <v>324</v>
      </c>
      <c r="E108" s="84" t="s">
        <v>323</v>
      </c>
      <c r="F108" s="84" t="s">
        <v>2037</v>
      </c>
      <c r="G108" s="78"/>
      <c r="H108" s="78"/>
      <c r="I108" s="78"/>
      <c r="J108" s="78"/>
      <c r="K108" s="78"/>
      <c r="L108" s="81">
        <v>0</v>
      </c>
      <c r="M108" s="82" t="str">
        <f t="shared" si="2"/>
        <v>JY</v>
      </c>
      <c r="N108" s="82"/>
      <c r="O108" s="78"/>
    </row>
    <row r="109" spans="1:15">
      <c r="A109" s="80">
        <v>108</v>
      </c>
      <c r="B109" s="78"/>
      <c r="C109" s="78" t="s">
        <v>2289</v>
      </c>
      <c r="D109" s="78" t="s">
        <v>39</v>
      </c>
      <c r="E109" s="84" t="s">
        <v>325</v>
      </c>
      <c r="F109" s="84" t="s">
        <v>2038</v>
      </c>
      <c r="G109" s="78"/>
      <c r="H109" s="78"/>
      <c r="I109" s="78" t="s">
        <v>974</v>
      </c>
      <c r="J109" s="78"/>
      <c r="K109" s="78"/>
      <c r="L109" s="81">
        <v>0</v>
      </c>
      <c r="M109" s="82" t="str">
        <f t="shared" si="2"/>
        <v>JY</v>
      </c>
      <c r="N109" s="82"/>
      <c r="O109" s="78"/>
    </row>
    <row r="110" spans="1:15">
      <c r="A110" s="80">
        <v>109</v>
      </c>
      <c r="B110" s="78"/>
      <c r="C110" s="78" t="s">
        <v>2289</v>
      </c>
      <c r="D110" s="78" t="s">
        <v>327</v>
      </c>
      <c r="E110" s="84" t="s">
        <v>326</v>
      </c>
      <c r="F110" s="84"/>
      <c r="G110" s="78"/>
      <c r="H110" s="78"/>
      <c r="I110" s="78"/>
      <c r="J110" s="78"/>
      <c r="K110" s="78"/>
      <c r="L110" s="81">
        <v>0</v>
      </c>
      <c r="M110" s="82" t="str">
        <f t="shared" si="2"/>
        <v>JY</v>
      </c>
      <c r="N110" s="82"/>
      <c r="O110" s="78"/>
    </row>
    <row r="111" spans="1:15">
      <c r="A111" s="80">
        <v>110</v>
      </c>
      <c r="B111" s="78"/>
      <c r="C111" s="78" t="s">
        <v>2289</v>
      </c>
      <c r="D111" s="78" t="s">
        <v>329</v>
      </c>
      <c r="E111" s="84" t="s">
        <v>328</v>
      </c>
      <c r="F111" s="84" t="s">
        <v>2039</v>
      </c>
      <c r="G111" s="78"/>
      <c r="H111" s="78"/>
      <c r="I111" s="88" t="s">
        <v>975</v>
      </c>
      <c r="J111" s="78"/>
      <c r="K111" s="78"/>
      <c r="L111" s="81">
        <v>0</v>
      </c>
      <c r="M111" s="82" t="str">
        <f t="shared" si="2"/>
        <v>JY</v>
      </c>
      <c r="N111" s="82"/>
      <c r="O111" s="78"/>
    </row>
    <row r="112" spans="1:15">
      <c r="A112" s="80">
        <v>111</v>
      </c>
      <c r="B112" s="78"/>
      <c r="C112" s="78" t="s">
        <v>2289</v>
      </c>
      <c r="D112" s="78" t="s">
        <v>331</v>
      </c>
      <c r="E112" s="84" t="s">
        <v>330</v>
      </c>
      <c r="F112" s="84" t="s">
        <v>2040</v>
      </c>
      <c r="G112" s="78"/>
      <c r="H112" s="78"/>
      <c r="I112" s="78"/>
      <c r="J112" s="78"/>
      <c r="K112" s="78"/>
      <c r="L112" s="81">
        <v>0</v>
      </c>
      <c r="M112" s="82" t="str">
        <f t="shared" si="2"/>
        <v>JY</v>
      </c>
      <c r="N112" s="82"/>
      <c r="O112" s="78"/>
    </row>
    <row r="113" spans="1:15">
      <c r="A113" s="80">
        <v>112</v>
      </c>
      <c r="B113" s="78"/>
      <c r="C113" s="78" t="s">
        <v>2289</v>
      </c>
      <c r="D113" s="78" t="s">
        <v>333</v>
      </c>
      <c r="E113" s="84" t="s">
        <v>332</v>
      </c>
      <c r="F113" s="84" t="s">
        <v>2041</v>
      </c>
      <c r="G113" s="78"/>
      <c r="H113" s="78"/>
      <c r="I113" s="78"/>
      <c r="J113" s="78"/>
      <c r="K113" s="78"/>
      <c r="L113" s="81">
        <v>0</v>
      </c>
      <c r="M113" s="82" t="str">
        <f t="shared" si="2"/>
        <v>JY</v>
      </c>
      <c r="N113" s="82"/>
      <c r="O113" s="78"/>
    </row>
    <row r="114" spans="1:15">
      <c r="A114" s="80">
        <v>113</v>
      </c>
      <c r="B114" s="78"/>
      <c r="C114" s="78" t="s">
        <v>2289</v>
      </c>
      <c r="D114" s="78" t="s">
        <v>40</v>
      </c>
      <c r="E114" s="84" t="s">
        <v>334</v>
      </c>
      <c r="F114" s="84" t="s">
        <v>2042</v>
      </c>
      <c r="G114" s="78"/>
      <c r="H114" s="78"/>
      <c r="I114" s="78"/>
      <c r="J114" s="78" t="s">
        <v>1006</v>
      </c>
      <c r="K114" s="78"/>
      <c r="L114" s="81" t="s">
        <v>1531</v>
      </c>
      <c r="M114" s="82" t="str">
        <f t="shared" si="2"/>
        <v>JY</v>
      </c>
      <c r="N114" s="82"/>
      <c r="O114" s="78"/>
    </row>
    <row r="115" spans="1:15">
      <c r="A115" s="80">
        <v>114</v>
      </c>
      <c r="B115" s="78"/>
      <c r="C115" s="78" t="s">
        <v>2289</v>
      </c>
      <c r="D115" s="78" t="s">
        <v>41</v>
      </c>
      <c r="E115" s="84" t="s">
        <v>335</v>
      </c>
      <c r="F115" s="84" t="s">
        <v>2042</v>
      </c>
      <c r="G115" s="78"/>
      <c r="H115" s="78"/>
      <c r="I115" s="78"/>
      <c r="J115" s="78" t="s">
        <v>1006</v>
      </c>
      <c r="K115" s="78"/>
      <c r="L115" s="81" t="s">
        <v>1531</v>
      </c>
      <c r="M115" s="82" t="str">
        <f t="shared" si="2"/>
        <v>JY</v>
      </c>
      <c r="N115" s="82"/>
      <c r="O115" s="78"/>
    </row>
    <row r="116" spans="1:15">
      <c r="A116" s="80">
        <v>115</v>
      </c>
      <c r="B116" s="78"/>
      <c r="C116" s="78" t="s">
        <v>2289</v>
      </c>
      <c r="D116" s="78" t="s">
        <v>337</v>
      </c>
      <c r="E116" s="84" t="s">
        <v>336</v>
      </c>
      <c r="F116" s="84" t="s">
        <v>2043</v>
      </c>
      <c r="G116" s="78"/>
      <c r="H116" s="78"/>
      <c r="I116" s="78" t="s">
        <v>976</v>
      </c>
      <c r="J116" s="78"/>
      <c r="K116" s="78"/>
      <c r="L116" s="81">
        <v>0</v>
      </c>
      <c r="M116" s="82" t="str">
        <f t="shared" si="2"/>
        <v>JY</v>
      </c>
      <c r="N116" s="82"/>
      <c r="O116" s="78"/>
    </row>
    <row r="117" spans="1:15">
      <c r="A117" s="80">
        <v>116</v>
      </c>
      <c r="B117" s="78"/>
      <c r="C117" s="78" t="s">
        <v>2289</v>
      </c>
      <c r="D117" s="78" t="s">
        <v>338</v>
      </c>
      <c r="E117" s="84" t="s">
        <v>141</v>
      </c>
      <c r="F117" s="84" t="s">
        <v>2044</v>
      </c>
      <c r="G117" s="78"/>
      <c r="H117" s="78"/>
      <c r="I117" s="78"/>
      <c r="J117" s="78"/>
      <c r="K117" s="78"/>
      <c r="L117" s="81">
        <v>0</v>
      </c>
      <c r="M117" s="82" t="str">
        <f t="shared" si="2"/>
        <v>JY</v>
      </c>
      <c r="N117" s="82"/>
      <c r="O117" s="78"/>
    </row>
    <row r="118" spans="1:15">
      <c r="A118" s="80">
        <v>117</v>
      </c>
      <c r="B118" s="78"/>
      <c r="C118" s="78" t="s">
        <v>2289</v>
      </c>
      <c r="D118" s="78" t="s">
        <v>339</v>
      </c>
      <c r="E118" s="84" t="s">
        <v>130</v>
      </c>
      <c r="F118" s="84" t="s">
        <v>2045</v>
      </c>
      <c r="G118" s="78"/>
      <c r="H118" s="78"/>
      <c r="I118" s="78"/>
      <c r="J118" s="78"/>
      <c r="K118" s="78"/>
      <c r="L118" s="81">
        <v>0</v>
      </c>
      <c r="M118" s="82" t="str">
        <f t="shared" si="2"/>
        <v>JY</v>
      </c>
      <c r="N118" s="82"/>
      <c r="O118" s="78"/>
    </row>
    <row r="119" spans="1:15">
      <c r="A119" s="80">
        <v>118</v>
      </c>
      <c r="B119" s="78"/>
      <c r="C119" s="78" t="s">
        <v>2289</v>
      </c>
      <c r="D119" s="78" t="s">
        <v>341</v>
      </c>
      <c r="E119" s="84" t="s">
        <v>340</v>
      </c>
      <c r="F119" s="84" t="s">
        <v>2046</v>
      </c>
      <c r="G119" s="78"/>
      <c r="H119" s="78"/>
      <c r="I119" s="78" t="s">
        <v>977</v>
      </c>
      <c r="J119" s="78" t="s">
        <v>1006</v>
      </c>
      <c r="K119" s="78"/>
      <c r="L119" s="81" t="s">
        <v>1531</v>
      </c>
      <c r="M119" s="82" t="str">
        <f t="shared" si="2"/>
        <v>JY</v>
      </c>
      <c r="N119" s="82"/>
      <c r="O119" s="78"/>
    </row>
    <row r="120" spans="1:15">
      <c r="A120" s="80">
        <v>119</v>
      </c>
      <c r="B120" s="78"/>
      <c r="C120" s="78" t="s">
        <v>2289</v>
      </c>
      <c r="D120" s="78" t="s">
        <v>343</v>
      </c>
      <c r="E120" s="84" t="s">
        <v>342</v>
      </c>
      <c r="F120" s="84" t="s">
        <v>2047</v>
      </c>
      <c r="G120" s="78"/>
      <c r="H120" s="78"/>
      <c r="I120" s="78"/>
      <c r="J120" s="78"/>
      <c r="K120" s="78"/>
      <c r="L120" s="81">
        <v>0</v>
      </c>
      <c r="M120" s="82" t="str">
        <f t="shared" si="2"/>
        <v>JY</v>
      </c>
      <c r="N120" s="82"/>
      <c r="O120" s="78"/>
    </row>
    <row r="121" spans="1:15">
      <c r="A121" s="80">
        <v>120</v>
      </c>
      <c r="B121" s="78"/>
      <c r="C121" s="78" t="s">
        <v>2289</v>
      </c>
      <c r="D121" s="78" t="s">
        <v>345</v>
      </c>
      <c r="E121" s="84" t="s">
        <v>344</v>
      </c>
      <c r="F121" s="84" t="s">
        <v>2048</v>
      </c>
      <c r="G121" s="78"/>
      <c r="H121" s="78"/>
      <c r="I121" s="78"/>
      <c r="J121" s="78"/>
      <c r="K121" s="78"/>
      <c r="L121" s="81">
        <v>0</v>
      </c>
      <c r="M121" s="82" t="str">
        <f t="shared" si="2"/>
        <v>JY</v>
      </c>
      <c r="N121" s="82"/>
      <c r="O121" s="78"/>
    </row>
    <row r="122" spans="1:15">
      <c r="A122" s="80">
        <v>121</v>
      </c>
      <c r="B122" s="78"/>
      <c r="C122" s="78" t="s">
        <v>2289</v>
      </c>
      <c r="D122" s="78" t="s">
        <v>347</v>
      </c>
      <c r="E122" s="84" t="s">
        <v>346</v>
      </c>
      <c r="F122" s="84" t="s">
        <v>2049</v>
      </c>
      <c r="G122" s="78"/>
      <c r="H122" s="78"/>
      <c r="I122" s="78"/>
      <c r="J122" s="78"/>
      <c r="K122" s="78"/>
      <c r="L122" s="81">
        <v>0</v>
      </c>
      <c r="M122" s="82" t="str">
        <f t="shared" si="2"/>
        <v>JY</v>
      </c>
      <c r="N122" s="82"/>
      <c r="O122" s="78"/>
    </row>
    <row r="123" spans="1:15">
      <c r="A123" s="80">
        <v>122</v>
      </c>
      <c r="B123" s="78"/>
      <c r="C123" s="78" t="s">
        <v>2289</v>
      </c>
      <c r="D123" s="78" t="s">
        <v>349</v>
      </c>
      <c r="E123" s="84" t="s">
        <v>348</v>
      </c>
      <c r="F123" s="84" t="s">
        <v>2050</v>
      </c>
      <c r="G123" s="78"/>
      <c r="H123" s="78"/>
      <c r="I123" s="78"/>
      <c r="J123" s="78"/>
      <c r="K123" s="78"/>
      <c r="L123" s="81">
        <v>0</v>
      </c>
      <c r="M123" s="82" t="str">
        <f t="shared" si="2"/>
        <v>JY</v>
      </c>
      <c r="N123" s="82"/>
      <c r="O123" s="78"/>
    </row>
    <row r="124" spans="1:15">
      <c r="A124" s="80">
        <v>123</v>
      </c>
      <c r="B124" s="78"/>
      <c r="C124" s="78" t="s">
        <v>2289</v>
      </c>
      <c r="D124" s="78" t="s">
        <v>351</v>
      </c>
      <c r="E124" s="84" t="s">
        <v>350</v>
      </c>
      <c r="F124" s="84" t="s">
        <v>2051</v>
      </c>
      <c r="G124" s="78"/>
      <c r="H124" s="78"/>
      <c r="I124" s="78"/>
      <c r="J124" s="78"/>
      <c r="K124" s="78"/>
      <c r="L124" s="81">
        <v>0</v>
      </c>
      <c r="M124" s="82" t="str">
        <f t="shared" si="2"/>
        <v>JY</v>
      </c>
      <c r="N124" s="82"/>
      <c r="O124" s="78"/>
    </row>
    <row r="125" spans="1:15">
      <c r="A125" s="80">
        <v>124</v>
      </c>
      <c r="B125" s="78"/>
      <c r="C125" s="78" t="s">
        <v>2289</v>
      </c>
      <c r="D125" s="78" t="s">
        <v>353</v>
      </c>
      <c r="E125" s="84" t="s">
        <v>352</v>
      </c>
      <c r="F125" s="84" t="s">
        <v>2052</v>
      </c>
      <c r="G125" s="78"/>
      <c r="H125" s="78"/>
      <c r="I125" s="78"/>
      <c r="J125" s="78"/>
      <c r="K125" s="78"/>
      <c r="L125" s="81">
        <v>0</v>
      </c>
      <c r="M125" s="82" t="str">
        <f t="shared" si="2"/>
        <v>JY</v>
      </c>
      <c r="N125" s="82"/>
      <c r="O125" s="78"/>
    </row>
    <row r="126" spans="1:15" ht="78.75">
      <c r="A126" s="80">
        <v>125</v>
      </c>
      <c r="B126" s="78"/>
      <c r="C126" s="78" t="s">
        <v>2271</v>
      </c>
      <c r="D126" s="78" t="s">
        <v>355</v>
      </c>
      <c r="E126" s="84" t="s">
        <v>354</v>
      </c>
      <c r="F126" s="84" t="s">
        <v>2053</v>
      </c>
      <c r="G126" s="78" t="s">
        <v>356</v>
      </c>
      <c r="H126" s="78" t="s">
        <v>1857</v>
      </c>
      <c r="I126" s="78" t="s">
        <v>981</v>
      </c>
      <c r="J126" s="78" t="s">
        <v>1004</v>
      </c>
      <c r="K126" s="78" t="s">
        <v>1858</v>
      </c>
      <c r="L126" s="81">
        <v>0</v>
      </c>
      <c r="M126" s="82" t="str">
        <f t="shared" si="2"/>
        <v>Duy Phat</v>
      </c>
      <c r="N126" s="82"/>
      <c r="O126" s="78"/>
    </row>
    <row r="127" spans="1:15" ht="31.5">
      <c r="A127" s="80">
        <v>126</v>
      </c>
      <c r="B127" s="81"/>
      <c r="C127" s="81" t="s">
        <v>2253</v>
      </c>
      <c r="D127" s="81" t="s">
        <v>357</v>
      </c>
      <c r="E127" s="82" t="s">
        <v>139</v>
      </c>
      <c r="F127" s="82" t="s">
        <v>2054</v>
      </c>
      <c r="G127" s="81"/>
      <c r="H127" s="81"/>
      <c r="I127" s="81" t="s">
        <v>1936</v>
      </c>
      <c r="J127" s="81" t="s">
        <v>1588</v>
      </c>
      <c r="K127" s="81"/>
      <c r="L127" s="81" t="s">
        <v>2239</v>
      </c>
      <c r="M127" s="82" t="str">
        <f t="shared" si="2"/>
        <v>WELL JOB (KUANCHUAN)</v>
      </c>
      <c r="N127" s="82" t="s">
        <v>2541</v>
      </c>
      <c r="O127" s="78"/>
    </row>
    <row r="128" spans="1:15" ht="31.5">
      <c r="A128" s="80">
        <v>127</v>
      </c>
      <c r="B128" s="78"/>
      <c r="C128" s="81" t="s">
        <v>2253</v>
      </c>
      <c r="D128" s="78" t="s">
        <v>359</v>
      </c>
      <c r="E128" s="84" t="s">
        <v>358</v>
      </c>
      <c r="F128" s="84" t="s">
        <v>2055</v>
      </c>
      <c r="G128" s="78"/>
      <c r="H128" s="78"/>
      <c r="I128" s="78"/>
      <c r="J128" s="78"/>
      <c r="K128" s="78"/>
      <c r="L128" s="81">
        <v>0</v>
      </c>
      <c r="M128" s="82" t="str">
        <f t="shared" si="2"/>
        <v>WELL JOB (KUANCHUAN)</v>
      </c>
      <c r="N128" s="82"/>
      <c r="O128" s="78"/>
    </row>
    <row r="129" spans="1:15" ht="31.5">
      <c r="A129" s="80">
        <v>128</v>
      </c>
      <c r="B129" s="78"/>
      <c r="C129" s="81" t="s">
        <v>2253</v>
      </c>
      <c r="D129" s="78" t="s">
        <v>361</v>
      </c>
      <c r="E129" s="84" t="s">
        <v>360</v>
      </c>
      <c r="F129" s="84" t="s">
        <v>2055</v>
      </c>
      <c r="G129" s="78"/>
      <c r="H129" s="78"/>
      <c r="I129" s="78"/>
      <c r="J129" s="78"/>
      <c r="K129" s="78"/>
      <c r="L129" s="81">
        <v>0</v>
      </c>
      <c r="M129" s="82" t="str">
        <f t="shared" si="2"/>
        <v>WELL JOB (KUANCHUAN)</v>
      </c>
      <c r="N129" s="82"/>
      <c r="O129" s="78"/>
    </row>
    <row r="130" spans="1:15" ht="31.5">
      <c r="A130" s="80">
        <v>129</v>
      </c>
      <c r="B130" s="78"/>
      <c r="C130" s="81" t="s">
        <v>2253</v>
      </c>
      <c r="D130" s="78" t="s">
        <v>362</v>
      </c>
      <c r="E130" s="84" t="s">
        <v>142</v>
      </c>
      <c r="F130" s="84" t="s">
        <v>2055</v>
      </c>
      <c r="G130" s="78"/>
      <c r="H130" s="78"/>
      <c r="I130" s="78"/>
      <c r="J130" s="78"/>
      <c r="K130" s="78"/>
      <c r="L130" s="81">
        <v>0</v>
      </c>
      <c r="M130" s="82" t="str">
        <f t="shared" si="2"/>
        <v>WELL JOB (KUANCHUAN)</v>
      </c>
      <c r="N130" s="82"/>
      <c r="O130" s="78"/>
    </row>
    <row r="131" spans="1:15">
      <c r="A131" s="80">
        <v>130</v>
      </c>
      <c r="B131" s="78"/>
      <c r="C131" s="78" t="s">
        <v>2290</v>
      </c>
      <c r="D131" s="78" t="s">
        <v>363</v>
      </c>
      <c r="E131" s="84" t="s">
        <v>2056</v>
      </c>
      <c r="F131" s="84" t="s">
        <v>2057</v>
      </c>
      <c r="G131" s="78"/>
      <c r="H131" s="78"/>
      <c r="I131" s="78" t="s">
        <v>978</v>
      </c>
      <c r="J131" s="78"/>
      <c r="K131" s="78"/>
      <c r="L131" s="81">
        <v>0</v>
      </c>
      <c r="M131" s="82" t="str">
        <f t="shared" si="2"/>
        <v>Lien Thang</v>
      </c>
      <c r="N131" s="82"/>
      <c r="O131" s="78"/>
    </row>
    <row r="132" spans="1:15">
      <c r="A132" s="80">
        <v>131</v>
      </c>
      <c r="B132" s="81"/>
      <c r="C132" s="81" t="s">
        <v>528</v>
      </c>
      <c r="D132" s="81" t="s">
        <v>182</v>
      </c>
      <c r="E132" s="82" t="s">
        <v>1136</v>
      </c>
      <c r="F132" s="82" t="s">
        <v>2058</v>
      </c>
      <c r="G132" s="81" t="s">
        <v>1136</v>
      </c>
      <c r="H132" s="81" t="s">
        <v>1859</v>
      </c>
      <c r="I132" s="81" t="s">
        <v>913</v>
      </c>
      <c r="J132" s="81" t="s">
        <v>1006</v>
      </c>
      <c r="K132" s="81" t="s">
        <v>1135</v>
      </c>
      <c r="L132" s="81" t="s">
        <v>1544</v>
      </c>
      <c r="M132" s="82" t="str">
        <f t="shared" ref="M132:M200" si="3">C132</f>
        <v>MUDANJIANG</v>
      </c>
      <c r="N132" s="82" t="s">
        <v>2541</v>
      </c>
      <c r="O132" s="78"/>
    </row>
    <row r="133" spans="1:15">
      <c r="A133" s="80">
        <v>132</v>
      </c>
      <c r="B133" s="81"/>
      <c r="C133" s="81" t="s">
        <v>528</v>
      </c>
      <c r="D133" s="81" t="s">
        <v>42</v>
      </c>
      <c r="E133" s="82" t="s">
        <v>364</v>
      </c>
      <c r="F133" s="82" t="s">
        <v>2660</v>
      </c>
      <c r="G133" s="81" t="s">
        <v>1138</v>
      </c>
      <c r="H133" s="81" t="s">
        <v>1860</v>
      </c>
      <c r="I133" s="81" t="s">
        <v>890</v>
      </c>
      <c r="J133" s="81" t="s">
        <v>1006</v>
      </c>
      <c r="K133" s="81" t="s">
        <v>1137</v>
      </c>
      <c r="L133" s="81" t="s">
        <v>1348</v>
      </c>
      <c r="M133" s="82" t="str">
        <f t="shared" si="3"/>
        <v>MUDANJIANG</v>
      </c>
      <c r="N133" s="82" t="s">
        <v>2541</v>
      </c>
      <c r="O133" s="78"/>
    </row>
    <row r="134" spans="1:15" ht="24.75" customHeight="1">
      <c r="A134" s="80">
        <v>133</v>
      </c>
      <c r="B134" s="78"/>
      <c r="C134" s="78"/>
      <c r="D134" s="78" t="s">
        <v>365</v>
      </c>
      <c r="E134" s="84" t="s">
        <v>364</v>
      </c>
      <c r="F134" s="84" t="s">
        <v>2059</v>
      </c>
      <c r="G134" s="81" t="s">
        <v>1138</v>
      </c>
      <c r="H134" s="81" t="s">
        <v>1860</v>
      </c>
      <c r="I134" s="81" t="s">
        <v>890</v>
      </c>
      <c r="J134" s="81" t="s">
        <v>1006</v>
      </c>
      <c r="K134" s="81" t="s">
        <v>1137</v>
      </c>
      <c r="L134" s="81" t="s">
        <v>1348</v>
      </c>
      <c r="M134" s="82">
        <f t="shared" si="3"/>
        <v>0</v>
      </c>
      <c r="N134" s="82" t="s">
        <v>2541</v>
      </c>
      <c r="O134" s="78"/>
    </row>
    <row r="135" spans="1:15">
      <c r="A135" s="80">
        <v>134</v>
      </c>
      <c r="B135" s="78"/>
      <c r="C135" s="78" t="s">
        <v>2292</v>
      </c>
      <c r="D135" s="78" t="s">
        <v>367</v>
      </c>
      <c r="E135" s="84" t="s">
        <v>366</v>
      </c>
      <c r="F135" s="84" t="s">
        <v>1946</v>
      </c>
      <c r="G135" s="78"/>
      <c r="H135" s="78"/>
      <c r="I135" s="78"/>
      <c r="J135" s="78"/>
      <c r="K135" s="78"/>
      <c r="L135" s="81">
        <v>0</v>
      </c>
      <c r="M135" s="82" t="str">
        <f t="shared" si="3"/>
        <v>Newide</v>
      </c>
      <c r="N135" s="82" t="s">
        <v>2542</v>
      </c>
      <c r="O135" s="78"/>
    </row>
    <row r="136" spans="1:15">
      <c r="A136" s="80">
        <v>135</v>
      </c>
      <c r="B136" s="78"/>
      <c r="C136" s="78" t="s">
        <v>2280</v>
      </c>
      <c r="D136" s="78" t="s">
        <v>368</v>
      </c>
      <c r="E136" s="84" t="s">
        <v>1069</v>
      </c>
      <c r="F136" s="84" t="s">
        <v>2060</v>
      </c>
      <c r="G136" s="78"/>
      <c r="H136" s="78"/>
      <c r="I136" s="78" t="s">
        <v>979</v>
      </c>
      <c r="J136" s="78"/>
      <c r="K136" s="78"/>
      <c r="L136" s="81">
        <v>0</v>
      </c>
      <c r="M136" s="82" t="str">
        <f t="shared" si="3"/>
        <v>THANH BINH</v>
      </c>
      <c r="N136" s="82" t="s">
        <v>2541</v>
      </c>
      <c r="O136" s="78"/>
    </row>
    <row r="137" spans="1:15">
      <c r="A137" s="80">
        <v>136</v>
      </c>
      <c r="B137" s="78"/>
      <c r="C137" s="78" t="s">
        <v>2465</v>
      </c>
      <c r="D137" s="78" t="s">
        <v>2648</v>
      </c>
      <c r="E137" s="84" t="s">
        <v>1069</v>
      </c>
      <c r="F137" s="84" t="s">
        <v>2060</v>
      </c>
      <c r="G137" s="78"/>
      <c r="H137" s="78"/>
      <c r="I137" s="78" t="s">
        <v>979</v>
      </c>
      <c r="J137" s="78"/>
      <c r="K137" s="78"/>
      <c r="L137" s="81">
        <v>0</v>
      </c>
      <c r="M137" s="82" t="str">
        <f t="shared" ref="M137:M138" si="4">C137</f>
        <v>Thiên Đại Phúc</v>
      </c>
      <c r="N137" s="82" t="s">
        <v>2541</v>
      </c>
      <c r="O137" s="78"/>
    </row>
    <row r="138" spans="1:15">
      <c r="A138" s="80">
        <v>137</v>
      </c>
      <c r="B138" s="78"/>
      <c r="C138" s="78" t="s">
        <v>2668</v>
      </c>
      <c r="D138" s="78" t="s">
        <v>2670</v>
      </c>
      <c r="E138" s="84" t="s">
        <v>1069</v>
      </c>
      <c r="F138" s="84" t="s">
        <v>2060</v>
      </c>
      <c r="G138" s="78"/>
      <c r="H138" s="78"/>
      <c r="I138" s="78" t="s">
        <v>979</v>
      </c>
      <c r="J138" s="78"/>
      <c r="K138" s="78"/>
      <c r="L138" s="81">
        <v>0</v>
      </c>
      <c r="M138" s="82" t="str">
        <f t="shared" si="4"/>
        <v>HÙNG DUY</v>
      </c>
      <c r="N138" s="82" t="s">
        <v>2541</v>
      </c>
      <c r="O138" s="78"/>
    </row>
    <row r="139" spans="1:15" ht="31.5">
      <c r="A139" s="80">
        <v>138</v>
      </c>
      <c r="B139" s="78"/>
      <c r="C139" s="78" t="s">
        <v>2669</v>
      </c>
      <c r="D139" s="78" t="s">
        <v>2671</v>
      </c>
      <c r="E139" s="84" t="s">
        <v>1069</v>
      </c>
      <c r="F139" s="84" t="s">
        <v>2060</v>
      </c>
      <c r="G139" s="78"/>
      <c r="H139" s="78"/>
      <c r="I139" s="78" t="s">
        <v>979</v>
      </c>
      <c r="J139" s="78"/>
      <c r="K139" s="78"/>
      <c r="L139" s="81">
        <v>0</v>
      </c>
      <c r="M139" s="82" t="str">
        <f t="shared" ref="M139" si="5">C139</f>
        <v>XAY LÚA MÌ VIỆT NAM (VFM)</v>
      </c>
      <c r="N139" s="82" t="s">
        <v>2541</v>
      </c>
      <c r="O139" s="78"/>
    </row>
    <row r="140" spans="1:15">
      <c r="A140" s="80">
        <v>139</v>
      </c>
      <c r="B140" s="89"/>
      <c r="C140" s="78" t="s">
        <v>2280</v>
      </c>
      <c r="D140" s="89" t="s">
        <v>1069</v>
      </c>
      <c r="E140" s="89" t="s">
        <v>1069</v>
      </c>
      <c r="F140" s="84" t="s">
        <v>2060</v>
      </c>
      <c r="G140" s="89"/>
      <c r="H140" s="89"/>
      <c r="I140" s="89" t="s">
        <v>2260</v>
      </c>
      <c r="J140" s="89" t="s">
        <v>1004</v>
      </c>
      <c r="K140" s="89"/>
      <c r="L140" s="90" t="s">
        <v>2367</v>
      </c>
      <c r="M140" s="82" t="str">
        <f>C140</f>
        <v>THANH BINH</v>
      </c>
      <c r="N140" s="82" t="s">
        <v>2541</v>
      </c>
      <c r="O140" s="78"/>
    </row>
    <row r="141" spans="1:15">
      <c r="A141" s="80">
        <v>140</v>
      </c>
      <c r="B141" s="89"/>
      <c r="C141" s="78" t="s">
        <v>2545</v>
      </c>
      <c r="D141" s="89" t="s">
        <v>2722</v>
      </c>
      <c r="E141" s="89" t="s">
        <v>121</v>
      </c>
      <c r="F141" s="84" t="s">
        <v>2060</v>
      </c>
      <c r="G141" s="89"/>
      <c r="H141" s="89"/>
      <c r="I141" s="89" t="s">
        <v>2260</v>
      </c>
      <c r="J141" s="89" t="s">
        <v>1004</v>
      </c>
      <c r="K141" s="89"/>
      <c r="L141" s="90" t="s">
        <v>2367</v>
      </c>
      <c r="M141" s="82" t="str">
        <f>C141</f>
        <v>HUU DUC</v>
      </c>
      <c r="N141" s="82" t="s">
        <v>2541</v>
      </c>
      <c r="O141" s="78"/>
    </row>
    <row r="142" spans="1:15">
      <c r="A142" s="80">
        <v>141</v>
      </c>
      <c r="B142" s="81"/>
      <c r="C142" s="81" t="s">
        <v>1016</v>
      </c>
      <c r="D142" s="81" t="s">
        <v>370</v>
      </c>
      <c r="E142" s="82" t="s">
        <v>369</v>
      </c>
      <c r="F142" s="82" t="s">
        <v>1946</v>
      </c>
      <c r="G142" s="81" t="s">
        <v>1861</v>
      </c>
      <c r="H142" s="81"/>
      <c r="I142" s="81" t="s">
        <v>887</v>
      </c>
      <c r="J142" s="81"/>
      <c r="K142" s="81"/>
      <c r="L142" s="81">
        <v>0</v>
      </c>
      <c r="M142" s="82" t="str">
        <f t="shared" si="3"/>
        <v>SAMCHEM</v>
      </c>
      <c r="N142" s="82" t="s">
        <v>2542</v>
      </c>
      <c r="O142" s="78"/>
    </row>
    <row r="143" spans="1:15">
      <c r="A143" s="80">
        <v>142</v>
      </c>
      <c r="B143" s="78"/>
      <c r="C143" s="78" t="s">
        <v>2289</v>
      </c>
      <c r="D143" s="78" t="s">
        <v>43</v>
      </c>
      <c r="E143" s="78" t="s">
        <v>371</v>
      </c>
      <c r="F143" s="78" t="s">
        <v>2336</v>
      </c>
      <c r="G143" s="78"/>
      <c r="H143" s="78"/>
      <c r="I143" s="78"/>
      <c r="J143" s="78" t="s">
        <v>1006</v>
      </c>
      <c r="K143" s="78"/>
      <c r="L143" s="81" t="s">
        <v>1531</v>
      </c>
      <c r="M143" s="82" t="str">
        <f t="shared" si="3"/>
        <v>JY</v>
      </c>
      <c r="N143" s="82" t="s">
        <v>2542</v>
      </c>
      <c r="O143" s="78"/>
    </row>
    <row r="144" spans="1:15">
      <c r="A144" s="80">
        <v>143</v>
      </c>
      <c r="B144" s="78"/>
      <c r="C144" s="78" t="s">
        <v>2279</v>
      </c>
      <c r="D144" s="78" t="s">
        <v>373</v>
      </c>
      <c r="E144" s="84" t="s">
        <v>372</v>
      </c>
      <c r="F144" s="84" t="s">
        <v>1978</v>
      </c>
      <c r="G144" s="84" t="s">
        <v>372</v>
      </c>
      <c r="H144" s="78"/>
      <c r="I144" s="78"/>
      <c r="J144" s="78"/>
      <c r="K144" s="78"/>
      <c r="L144" s="81">
        <v>0</v>
      </c>
      <c r="M144" s="82" t="str">
        <f t="shared" si="3"/>
        <v>Sam Chem</v>
      </c>
      <c r="N144" s="82" t="s">
        <v>2543</v>
      </c>
      <c r="O144" s="78"/>
    </row>
    <row r="145" spans="1:15">
      <c r="A145" s="80">
        <v>144</v>
      </c>
      <c r="B145" s="81"/>
      <c r="C145" s="81" t="s">
        <v>2928</v>
      </c>
      <c r="D145" s="81" t="s">
        <v>374</v>
      </c>
      <c r="E145" s="82" t="s">
        <v>819</v>
      </c>
      <c r="F145" s="82" t="s">
        <v>2061</v>
      </c>
      <c r="G145" s="81"/>
      <c r="H145" s="81"/>
      <c r="I145" s="81" t="s">
        <v>887</v>
      </c>
      <c r="J145" s="81" t="s">
        <v>1588</v>
      </c>
      <c r="K145" s="81"/>
      <c r="L145" s="81" t="s">
        <v>1535</v>
      </c>
      <c r="M145" s="82" t="str">
        <f t="shared" si="3"/>
        <v>SINO JAPAN</v>
      </c>
      <c r="N145" s="82" t="s">
        <v>2542</v>
      </c>
      <c r="O145" s="78"/>
    </row>
    <row r="146" spans="1:15">
      <c r="A146" s="80">
        <v>145</v>
      </c>
      <c r="B146" s="78"/>
      <c r="C146" s="78"/>
      <c r="D146" s="78" t="s">
        <v>376</v>
      </c>
      <c r="E146" s="84" t="s">
        <v>375</v>
      </c>
      <c r="F146" s="84"/>
      <c r="G146" s="78"/>
      <c r="H146" s="78"/>
      <c r="I146" s="78"/>
      <c r="J146" s="78"/>
      <c r="K146" s="78"/>
      <c r="L146" s="81">
        <v>0</v>
      </c>
      <c r="M146" s="82">
        <f t="shared" si="3"/>
        <v>0</v>
      </c>
      <c r="N146" s="82"/>
      <c r="O146" s="78"/>
    </row>
    <row r="147" spans="1:15">
      <c r="A147" s="80">
        <v>146</v>
      </c>
      <c r="B147" s="78"/>
      <c r="C147" s="78" t="s">
        <v>2293</v>
      </c>
      <c r="D147" s="78" t="s">
        <v>377</v>
      </c>
      <c r="E147" s="84" t="s">
        <v>167</v>
      </c>
      <c r="F147" s="84"/>
      <c r="G147" s="78"/>
      <c r="H147" s="78"/>
      <c r="I147" s="78"/>
      <c r="J147" s="78"/>
      <c r="K147" s="78"/>
      <c r="L147" s="81">
        <v>0</v>
      </c>
      <c r="M147" s="82" t="str">
        <f t="shared" si="3"/>
        <v>Shun cheer</v>
      </c>
      <c r="N147" s="82"/>
      <c r="O147" s="78"/>
    </row>
    <row r="148" spans="1:15">
      <c r="A148" s="80">
        <v>147</v>
      </c>
      <c r="B148" s="78"/>
      <c r="C148" s="78" t="s">
        <v>2293</v>
      </c>
      <c r="D148" s="78" t="s">
        <v>379</v>
      </c>
      <c r="E148" s="84" t="s">
        <v>378</v>
      </c>
      <c r="F148" s="84"/>
      <c r="G148" s="78"/>
      <c r="H148" s="78"/>
      <c r="I148" s="78"/>
      <c r="J148" s="78"/>
      <c r="K148" s="78"/>
      <c r="L148" s="81">
        <v>0</v>
      </c>
      <c r="M148" s="82" t="str">
        <f t="shared" si="3"/>
        <v>Shun cheer</v>
      </c>
      <c r="N148" s="82"/>
      <c r="O148" s="78"/>
    </row>
    <row r="149" spans="1:15">
      <c r="A149" s="80">
        <v>148</v>
      </c>
      <c r="B149" s="78"/>
      <c r="C149" s="78" t="s">
        <v>2293</v>
      </c>
      <c r="D149" s="78" t="s">
        <v>381</v>
      </c>
      <c r="E149" s="84" t="s">
        <v>380</v>
      </c>
      <c r="F149" s="84"/>
      <c r="G149" s="78"/>
      <c r="H149" s="78"/>
      <c r="I149" s="78"/>
      <c r="J149" s="78"/>
      <c r="K149" s="78"/>
      <c r="L149" s="81">
        <v>0</v>
      </c>
      <c r="M149" s="82" t="str">
        <f t="shared" si="3"/>
        <v>Shun cheer</v>
      </c>
      <c r="N149" s="82"/>
      <c r="O149" s="78"/>
    </row>
    <row r="150" spans="1:15">
      <c r="A150" s="80">
        <v>149</v>
      </c>
      <c r="B150" s="78"/>
      <c r="C150" s="78" t="s">
        <v>2293</v>
      </c>
      <c r="D150" s="78" t="s">
        <v>383</v>
      </c>
      <c r="E150" s="84" t="s">
        <v>382</v>
      </c>
      <c r="F150" s="84"/>
      <c r="G150" s="78"/>
      <c r="H150" s="78"/>
      <c r="I150" s="78"/>
      <c r="J150" s="78"/>
      <c r="K150" s="78"/>
      <c r="L150" s="81">
        <v>0</v>
      </c>
      <c r="M150" s="82" t="str">
        <f t="shared" si="3"/>
        <v>Shun cheer</v>
      </c>
      <c r="N150" s="82"/>
      <c r="O150" s="78"/>
    </row>
    <row r="151" spans="1:15">
      <c r="A151" s="80">
        <v>150</v>
      </c>
      <c r="B151" s="81"/>
      <c r="C151" s="81" t="s">
        <v>1784</v>
      </c>
      <c r="D151" s="81" t="s">
        <v>44</v>
      </c>
      <c r="E151" s="82" t="s">
        <v>935</v>
      </c>
      <c r="F151" s="82" t="s">
        <v>2062</v>
      </c>
      <c r="G151" s="81"/>
      <c r="H151" s="81"/>
      <c r="I151" s="81" t="s">
        <v>1320</v>
      </c>
      <c r="J151" s="81" t="s">
        <v>1588</v>
      </c>
      <c r="K151" s="81"/>
      <c r="L151" s="81" t="s">
        <v>1348</v>
      </c>
      <c r="M151" s="82" t="str">
        <f t="shared" si="3"/>
        <v>SURFACTANT</v>
      </c>
      <c r="N151" s="82" t="s">
        <v>2541</v>
      </c>
      <c r="O151" s="78"/>
    </row>
    <row r="152" spans="1:15">
      <c r="A152" s="80">
        <v>151</v>
      </c>
      <c r="B152" s="81"/>
      <c r="C152" s="81" t="s">
        <v>1784</v>
      </c>
      <c r="D152" s="81" t="s">
        <v>385</v>
      </c>
      <c r="E152" s="82" t="s">
        <v>384</v>
      </c>
      <c r="F152" s="82" t="s">
        <v>2062</v>
      </c>
      <c r="G152" s="81"/>
      <c r="H152" s="81"/>
      <c r="I152" s="81" t="s">
        <v>1320</v>
      </c>
      <c r="J152" s="81" t="s">
        <v>1588</v>
      </c>
      <c r="K152" s="81"/>
      <c r="L152" s="81" t="s">
        <v>1348</v>
      </c>
      <c r="M152" s="82" t="str">
        <f t="shared" si="3"/>
        <v>SURFACTANT</v>
      </c>
      <c r="N152" s="82" t="s">
        <v>2541</v>
      </c>
      <c r="O152" s="78"/>
    </row>
    <row r="153" spans="1:15">
      <c r="A153" s="80">
        <v>152</v>
      </c>
      <c r="B153" s="81"/>
      <c r="C153" s="81" t="s">
        <v>1784</v>
      </c>
      <c r="D153" s="81" t="s">
        <v>45</v>
      </c>
      <c r="E153" s="82" t="s">
        <v>936</v>
      </c>
      <c r="F153" s="82" t="s">
        <v>2062</v>
      </c>
      <c r="G153" s="81"/>
      <c r="H153" s="81"/>
      <c r="I153" s="81" t="s">
        <v>1320</v>
      </c>
      <c r="J153" s="81" t="s">
        <v>1588</v>
      </c>
      <c r="K153" s="81"/>
      <c r="L153" s="81" t="s">
        <v>1348</v>
      </c>
      <c r="M153" s="82" t="str">
        <f t="shared" si="3"/>
        <v>SURFACTANT</v>
      </c>
      <c r="N153" s="82" t="s">
        <v>2541</v>
      </c>
      <c r="O153" s="78"/>
    </row>
    <row r="154" spans="1:15">
      <c r="A154" s="80">
        <v>153</v>
      </c>
      <c r="B154" s="81"/>
      <c r="C154" s="81" t="s">
        <v>1784</v>
      </c>
      <c r="D154" s="81" t="s">
        <v>171</v>
      </c>
      <c r="E154" s="82" t="s">
        <v>937</v>
      </c>
      <c r="F154" s="82" t="s">
        <v>2049</v>
      </c>
      <c r="G154" s="81"/>
      <c r="H154" s="81"/>
      <c r="I154" s="81" t="s">
        <v>938</v>
      </c>
      <c r="J154" s="81" t="s">
        <v>1588</v>
      </c>
      <c r="K154" s="81"/>
      <c r="L154" s="81" t="s">
        <v>1531</v>
      </c>
      <c r="M154" s="82" t="str">
        <f t="shared" si="3"/>
        <v>SURFACTANT</v>
      </c>
      <c r="N154" s="82" t="s">
        <v>2542</v>
      </c>
      <c r="O154" s="78"/>
    </row>
    <row r="155" spans="1:15">
      <c r="A155" s="80">
        <v>154</v>
      </c>
      <c r="B155" s="81"/>
      <c r="C155" s="81" t="s">
        <v>1784</v>
      </c>
      <c r="D155" s="81" t="s">
        <v>46</v>
      </c>
      <c r="E155" s="82" t="s">
        <v>386</v>
      </c>
      <c r="F155" s="82" t="s">
        <v>2051</v>
      </c>
      <c r="G155" s="81"/>
      <c r="H155" s="81"/>
      <c r="I155" s="81" t="s">
        <v>939</v>
      </c>
      <c r="J155" s="81" t="s">
        <v>1588</v>
      </c>
      <c r="K155" s="81"/>
      <c r="L155" s="81" t="s">
        <v>1348</v>
      </c>
      <c r="M155" s="82" t="str">
        <f t="shared" si="3"/>
        <v>SURFACTANT</v>
      </c>
      <c r="N155" s="82" t="s">
        <v>2542</v>
      </c>
      <c r="O155" s="78"/>
    </row>
    <row r="156" spans="1:15">
      <c r="A156" s="80">
        <v>155</v>
      </c>
      <c r="B156" s="81"/>
      <c r="C156" s="81" t="s">
        <v>1784</v>
      </c>
      <c r="D156" s="81" t="s">
        <v>47</v>
      </c>
      <c r="E156" s="82" t="s">
        <v>940</v>
      </c>
      <c r="F156" s="82" t="s">
        <v>2063</v>
      </c>
      <c r="G156" s="81"/>
      <c r="H156" s="81"/>
      <c r="I156" s="81" t="s">
        <v>941</v>
      </c>
      <c r="J156" s="81" t="s">
        <v>1588</v>
      </c>
      <c r="K156" s="81"/>
      <c r="L156" s="81" t="s">
        <v>1531</v>
      </c>
      <c r="M156" s="82" t="str">
        <f t="shared" si="3"/>
        <v>SURFACTANT</v>
      </c>
      <c r="N156" s="82" t="s">
        <v>2542</v>
      </c>
      <c r="O156" s="78"/>
    </row>
    <row r="157" spans="1:15">
      <c r="A157" s="80">
        <v>156</v>
      </c>
      <c r="B157" s="81"/>
      <c r="C157" s="81" t="s">
        <v>1784</v>
      </c>
      <c r="D157" s="81" t="s">
        <v>174</v>
      </c>
      <c r="E157" s="82" t="s">
        <v>942</v>
      </c>
      <c r="F157" s="82" t="s">
        <v>2064</v>
      </c>
      <c r="G157" s="81"/>
      <c r="H157" s="81"/>
      <c r="I157" s="81" t="s">
        <v>943</v>
      </c>
      <c r="J157" s="81" t="s">
        <v>1588</v>
      </c>
      <c r="K157" s="81"/>
      <c r="L157" s="81" t="s">
        <v>1531</v>
      </c>
      <c r="M157" s="82" t="str">
        <f t="shared" si="3"/>
        <v>SURFACTANT</v>
      </c>
      <c r="N157" s="82" t="s">
        <v>2542</v>
      </c>
      <c r="O157" s="78"/>
    </row>
    <row r="158" spans="1:15">
      <c r="A158" s="80">
        <v>157</v>
      </c>
      <c r="B158" s="81"/>
      <c r="C158" s="81" t="s">
        <v>1784</v>
      </c>
      <c r="D158" s="81" t="s">
        <v>48</v>
      </c>
      <c r="E158" s="82" t="s">
        <v>387</v>
      </c>
      <c r="F158" s="82" t="s">
        <v>2065</v>
      </c>
      <c r="G158" s="81"/>
      <c r="H158" s="81"/>
      <c r="I158" s="81" t="s">
        <v>944</v>
      </c>
      <c r="J158" s="81" t="s">
        <v>1588</v>
      </c>
      <c r="K158" s="81"/>
      <c r="L158" s="81" t="s">
        <v>1531</v>
      </c>
      <c r="M158" s="82" t="str">
        <f t="shared" si="3"/>
        <v>SURFACTANT</v>
      </c>
      <c r="N158" s="82" t="s">
        <v>2542</v>
      </c>
      <c r="O158" s="78"/>
    </row>
    <row r="159" spans="1:15">
      <c r="A159" s="80">
        <v>158</v>
      </c>
      <c r="B159" s="78"/>
      <c r="C159" s="81" t="s">
        <v>1784</v>
      </c>
      <c r="D159" s="78" t="s">
        <v>388</v>
      </c>
      <c r="E159" s="84" t="s">
        <v>2727</v>
      </c>
      <c r="F159" s="84" t="s">
        <v>2337</v>
      </c>
      <c r="G159" s="78"/>
      <c r="H159" s="78"/>
      <c r="I159" s="78"/>
      <c r="J159" s="81" t="s">
        <v>1588</v>
      </c>
      <c r="K159" s="78"/>
      <c r="L159" s="81">
        <v>0</v>
      </c>
      <c r="M159" s="82" t="str">
        <f t="shared" si="3"/>
        <v>SURFACTANT</v>
      </c>
      <c r="N159" s="82"/>
      <c r="O159" s="78"/>
    </row>
    <row r="160" spans="1:15">
      <c r="A160" s="80">
        <v>159</v>
      </c>
      <c r="B160" s="81"/>
      <c r="C160" s="81" t="s">
        <v>1784</v>
      </c>
      <c r="D160" s="81" t="s">
        <v>49</v>
      </c>
      <c r="E160" s="82" t="s">
        <v>389</v>
      </c>
      <c r="F160" s="82" t="s">
        <v>2066</v>
      </c>
      <c r="G160" s="81"/>
      <c r="H160" s="81"/>
      <c r="I160" s="81" t="s">
        <v>945</v>
      </c>
      <c r="J160" s="81" t="s">
        <v>1588</v>
      </c>
      <c r="K160" s="81"/>
      <c r="L160" s="81" t="s">
        <v>1357</v>
      </c>
      <c r="M160" s="82" t="str">
        <f t="shared" si="3"/>
        <v>SURFACTANT</v>
      </c>
      <c r="N160" s="82" t="s">
        <v>2542</v>
      </c>
      <c r="O160" s="78"/>
    </row>
    <row r="161" spans="1:15">
      <c r="A161" s="80">
        <v>160</v>
      </c>
      <c r="B161" s="78"/>
      <c r="C161" s="78" t="s">
        <v>1784</v>
      </c>
      <c r="D161" s="78" t="s">
        <v>178</v>
      </c>
      <c r="E161" s="84" t="s">
        <v>390</v>
      </c>
      <c r="F161" s="84"/>
      <c r="G161" s="78"/>
      <c r="H161" s="78"/>
      <c r="I161" s="78"/>
      <c r="J161" s="81" t="s">
        <v>1588</v>
      </c>
      <c r="K161" s="78"/>
      <c r="L161" s="81">
        <v>0</v>
      </c>
      <c r="M161" s="82" t="str">
        <f t="shared" si="3"/>
        <v>SURFACTANT</v>
      </c>
      <c r="N161" s="82"/>
      <c r="O161" s="78"/>
    </row>
    <row r="162" spans="1:15">
      <c r="A162" s="80">
        <v>161</v>
      </c>
      <c r="B162" s="78"/>
      <c r="C162" s="78" t="s">
        <v>1784</v>
      </c>
      <c r="D162" s="78" t="s">
        <v>392</v>
      </c>
      <c r="E162" s="84" t="s">
        <v>391</v>
      </c>
      <c r="F162" s="84" t="s">
        <v>2067</v>
      </c>
      <c r="G162" s="78"/>
      <c r="H162" s="78"/>
      <c r="I162" s="78"/>
      <c r="J162" s="81" t="s">
        <v>1588</v>
      </c>
      <c r="K162" s="78"/>
      <c r="L162" s="81">
        <v>0</v>
      </c>
      <c r="M162" s="82" t="str">
        <f t="shared" si="3"/>
        <v>SURFACTANT</v>
      </c>
      <c r="N162" s="82"/>
      <c r="O162" s="78"/>
    </row>
    <row r="163" spans="1:15">
      <c r="A163" s="80">
        <v>162</v>
      </c>
      <c r="B163" s="78"/>
      <c r="C163" s="78" t="s">
        <v>2295</v>
      </c>
      <c r="D163" s="78" t="s">
        <v>394</v>
      </c>
      <c r="E163" s="84" t="s">
        <v>393</v>
      </c>
      <c r="F163" s="84" t="s">
        <v>2022</v>
      </c>
      <c r="G163" s="78"/>
      <c r="H163" s="78"/>
      <c r="I163" s="78"/>
      <c r="J163" s="78"/>
      <c r="K163" s="78"/>
      <c r="L163" s="81">
        <v>0</v>
      </c>
      <c r="M163" s="82" t="str">
        <f t="shared" si="3"/>
        <v>Tai Tex</v>
      </c>
      <c r="N163" s="82"/>
      <c r="O163" s="78"/>
    </row>
    <row r="164" spans="1:15">
      <c r="A164" s="80">
        <v>163</v>
      </c>
      <c r="B164" s="78"/>
      <c r="C164" s="78" t="s">
        <v>2295</v>
      </c>
      <c r="D164" s="78" t="s">
        <v>396</v>
      </c>
      <c r="E164" s="84" t="s">
        <v>395</v>
      </c>
      <c r="F164" s="84" t="s">
        <v>2022</v>
      </c>
      <c r="G164" s="78"/>
      <c r="H164" s="78"/>
      <c r="I164" s="78"/>
      <c r="J164" s="78"/>
      <c r="K164" s="78"/>
      <c r="L164" s="81">
        <v>0</v>
      </c>
      <c r="M164" s="82" t="str">
        <f t="shared" si="3"/>
        <v>Tai Tex</v>
      </c>
      <c r="N164" s="82"/>
      <c r="O164" s="78"/>
    </row>
    <row r="165" spans="1:15">
      <c r="A165" s="80">
        <v>164</v>
      </c>
      <c r="B165" s="78"/>
      <c r="C165" s="78" t="s">
        <v>2295</v>
      </c>
      <c r="D165" s="78" t="s">
        <v>398</v>
      </c>
      <c r="E165" s="84" t="s">
        <v>397</v>
      </c>
      <c r="F165" s="84" t="s">
        <v>2022</v>
      </c>
      <c r="G165" s="78"/>
      <c r="H165" s="78"/>
      <c r="I165" s="78"/>
      <c r="J165" s="78"/>
      <c r="K165" s="78"/>
      <c r="L165" s="81">
        <v>0</v>
      </c>
      <c r="M165" s="82" t="str">
        <f t="shared" si="3"/>
        <v>Tai Tex</v>
      </c>
      <c r="N165" s="82"/>
      <c r="O165" s="78"/>
    </row>
    <row r="166" spans="1:15">
      <c r="A166" s="80">
        <v>165</v>
      </c>
      <c r="B166" s="78"/>
      <c r="C166" s="78"/>
      <c r="D166" s="78" t="s">
        <v>400</v>
      </c>
      <c r="E166" s="84" t="s">
        <v>399</v>
      </c>
      <c r="F166" s="84" t="s">
        <v>2068</v>
      </c>
      <c r="G166" s="78"/>
      <c r="H166" s="78"/>
      <c r="I166" s="78"/>
      <c r="J166" s="78"/>
      <c r="K166" s="78"/>
      <c r="L166" s="81">
        <v>0</v>
      </c>
      <c r="M166" s="82">
        <f t="shared" si="3"/>
        <v>0</v>
      </c>
      <c r="N166" s="82"/>
      <c r="O166" s="78"/>
    </row>
    <row r="167" spans="1:15" s="93" customFormat="1">
      <c r="A167" s="80">
        <v>166</v>
      </c>
      <c r="B167" s="91"/>
      <c r="C167" s="91"/>
      <c r="D167" s="91" t="s">
        <v>402</v>
      </c>
      <c r="E167" s="92" t="s">
        <v>401</v>
      </c>
      <c r="F167" s="92" t="s">
        <v>2069</v>
      </c>
      <c r="G167" s="91"/>
      <c r="H167" s="91"/>
      <c r="I167" s="91"/>
      <c r="J167" s="91"/>
      <c r="K167" s="91"/>
      <c r="L167" s="81">
        <v>0</v>
      </c>
      <c r="M167" s="82">
        <f t="shared" si="3"/>
        <v>0</v>
      </c>
      <c r="N167" s="82"/>
      <c r="O167" s="91"/>
    </row>
    <row r="168" spans="1:15">
      <c r="A168" s="80">
        <v>167</v>
      </c>
      <c r="B168" s="78"/>
      <c r="C168" s="78" t="s">
        <v>1504</v>
      </c>
      <c r="D168" s="78" t="s">
        <v>404</v>
      </c>
      <c r="E168" s="84" t="s">
        <v>403</v>
      </c>
      <c r="F168" s="84" t="s">
        <v>2070</v>
      </c>
      <c r="G168" s="78"/>
      <c r="H168" s="78"/>
      <c r="I168" s="78"/>
      <c r="J168" s="78"/>
      <c r="K168" s="78"/>
      <c r="L168" s="81">
        <v>0</v>
      </c>
      <c r="M168" s="82" t="str">
        <f t="shared" si="3"/>
        <v>CTY THÁI SƠN</v>
      </c>
      <c r="N168" s="82"/>
      <c r="O168" s="78"/>
    </row>
    <row r="169" spans="1:15">
      <c r="A169" s="80">
        <v>168</v>
      </c>
      <c r="B169" s="78"/>
      <c r="C169" s="78" t="s">
        <v>820</v>
      </c>
      <c r="D169" s="78" t="s">
        <v>406</v>
      </c>
      <c r="E169" s="84" t="s">
        <v>405</v>
      </c>
      <c r="F169" s="84" t="s">
        <v>2071</v>
      </c>
      <c r="G169" s="78" t="s">
        <v>405</v>
      </c>
      <c r="H169" s="78"/>
      <c r="I169" s="78"/>
      <c r="J169" s="78"/>
      <c r="K169" s="78"/>
      <c r="L169" s="81">
        <v>0</v>
      </c>
      <c r="M169" s="82" t="str">
        <f t="shared" si="3"/>
        <v>thuận phát hưng</v>
      </c>
      <c r="N169" s="82" t="s">
        <v>2541</v>
      </c>
      <c r="O169" s="78"/>
    </row>
    <row r="170" spans="1:15">
      <c r="A170" s="80">
        <v>169</v>
      </c>
      <c r="B170" s="81"/>
      <c r="C170" s="81" t="s">
        <v>2271</v>
      </c>
      <c r="D170" s="81" t="s">
        <v>50</v>
      </c>
      <c r="E170" s="82" t="s">
        <v>407</v>
      </c>
      <c r="F170" s="85" t="s">
        <v>2248</v>
      </c>
      <c r="G170" s="81" t="s">
        <v>1267</v>
      </c>
      <c r="H170" s="81" t="s">
        <v>1862</v>
      </c>
      <c r="I170" s="81" t="s">
        <v>887</v>
      </c>
      <c r="J170" s="81" t="s">
        <v>1004</v>
      </c>
      <c r="K170" s="81"/>
      <c r="L170" s="81" t="s">
        <v>1524</v>
      </c>
      <c r="M170" s="82" t="str">
        <f t="shared" si="3"/>
        <v>Duy Phat</v>
      </c>
      <c r="N170" s="82" t="s">
        <v>2542</v>
      </c>
      <c r="O170" s="78"/>
    </row>
    <row r="171" spans="1:15">
      <c r="A171" s="80">
        <v>170</v>
      </c>
      <c r="B171" s="78"/>
      <c r="C171" s="78"/>
      <c r="D171" s="78" t="s">
        <v>409</v>
      </c>
      <c r="E171" s="84" t="s">
        <v>408</v>
      </c>
      <c r="F171" s="84" t="s">
        <v>2072</v>
      </c>
      <c r="G171" s="78"/>
      <c r="H171" s="78"/>
      <c r="I171" s="78"/>
      <c r="J171" s="78"/>
      <c r="K171" s="78"/>
      <c r="L171" s="81">
        <v>0</v>
      </c>
      <c r="M171" s="82">
        <f t="shared" si="3"/>
        <v>0</v>
      </c>
      <c r="N171" s="82"/>
      <c r="O171" s="78"/>
    </row>
    <row r="172" spans="1:15">
      <c r="A172" s="80">
        <v>171</v>
      </c>
      <c r="B172" s="78"/>
      <c r="C172" s="78"/>
      <c r="D172" s="78" t="s">
        <v>411</v>
      </c>
      <c r="E172" s="84" t="s">
        <v>410</v>
      </c>
      <c r="F172" s="84"/>
      <c r="G172" s="78"/>
      <c r="H172" s="78"/>
      <c r="I172" s="78"/>
      <c r="J172" s="78"/>
      <c r="K172" s="78"/>
      <c r="L172" s="81">
        <v>0</v>
      </c>
      <c r="M172" s="82">
        <f t="shared" si="3"/>
        <v>0</v>
      </c>
      <c r="N172" s="82"/>
      <c r="O172" s="78"/>
    </row>
    <row r="173" spans="1:15">
      <c r="A173" s="80">
        <v>172</v>
      </c>
      <c r="B173" s="78"/>
      <c r="C173" s="78"/>
      <c r="D173" s="78" t="s">
        <v>413</v>
      </c>
      <c r="E173" s="84" t="s">
        <v>412</v>
      </c>
      <c r="F173" s="84"/>
      <c r="G173" s="78"/>
      <c r="H173" s="78"/>
      <c r="I173" s="78"/>
      <c r="J173" s="78"/>
      <c r="K173" s="78"/>
      <c r="L173" s="81">
        <v>0</v>
      </c>
      <c r="M173" s="82">
        <f t="shared" si="3"/>
        <v>0</v>
      </c>
      <c r="N173" s="82"/>
      <c r="O173" s="78"/>
    </row>
    <row r="174" spans="1:15">
      <c r="A174" s="80">
        <v>173</v>
      </c>
      <c r="B174" s="78"/>
      <c r="C174" s="78"/>
      <c r="D174" s="78" t="s">
        <v>415</v>
      </c>
      <c r="E174" s="84" t="s">
        <v>414</v>
      </c>
      <c r="F174" s="84"/>
      <c r="G174" s="78"/>
      <c r="H174" s="78"/>
      <c r="I174" s="78"/>
      <c r="J174" s="78"/>
      <c r="K174" s="78"/>
      <c r="L174" s="81">
        <v>0</v>
      </c>
      <c r="M174" s="82">
        <f t="shared" si="3"/>
        <v>0</v>
      </c>
      <c r="N174" s="82"/>
      <c r="O174" s="78"/>
    </row>
    <row r="175" spans="1:15">
      <c r="A175" s="80">
        <v>174</v>
      </c>
      <c r="B175" s="78"/>
      <c r="C175" s="78"/>
      <c r="D175" s="78" t="s">
        <v>417</v>
      </c>
      <c r="E175" s="84" t="s">
        <v>416</v>
      </c>
      <c r="F175" s="84"/>
      <c r="G175" s="78"/>
      <c r="H175" s="78"/>
      <c r="I175" s="78"/>
      <c r="J175" s="78"/>
      <c r="K175" s="78"/>
      <c r="L175" s="81">
        <v>0</v>
      </c>
      <c r="M175" s="82">
        <f t="shared" si="3"/>
        <v>0</v>
      </c>
      <c r="N175" s="82"/>
      <c r="O175" s="78"/>
    </row>
    <row r="176" spans="1:15">
      <c r="A176" s="80">
        <v>175</v>
      </c>
      <c r="B176" s="78"/>
      <c r="C176" s="78"/>
      <c r="D176" s="78" t="s">
        <v>419</v>
      </c>
      <c r="E176" s="84" t="s">
        <v>418</v>
      </c>
      <c r="F176" s="84"/>
      <c r="G176" s="78"/>
      <c r="H176" s="78"/>
      <c r="I176" s="78"/>
      <c r="J176" s="78"/>
      <c r="K176" s="78"/>
      <c r="L176" s="81">
        <v>0</v>
      </c>
      <c r="M176" s="82">
        <f t="shared" si="3"/>
        <v>0</v>
      </c>
      <c r="N176" s="82"/>
      <c r="O176" s="78"/>
    </row>
    <row r="177" spans="1:15">
      <c r="A177" s="80">
        <v>176</v>
      </c>
      <c r="B177" s="78"/>
      <c r="C177" s="78"/>
      <c r="D177" s="78" t="s">
        <v>421</v>
      </c>
      <c r="E177" s="84" t="s">
        <v>420</v>
      </c>
      <c r="F177" s="84"/>
      <c r="G177" s="78"/>
      <c r="H177" s="78"/>
      <c r="I177" s="78"/>
      <c r="J177" s="78"/>
      <c r="K177" s="78"/>
      <c r="L177" s="81">
        <v>0</v>
      </c>
      <c r="M177" s="82">
        <f t="shared" si="3"/>
        <v>0</v>
      </c>
      <c r="N177" s="82"/>
      <c r="O177" s="78"/>
    </row>
    <row r="178" spans="1:15">
      <c r="A178" s="80">
        <v>177</v>
      </c>
      <c r="B178" s="78"/>
      <c r="C178" s="78"/>
      <c r="D178" s="78" t="s">
        <v>423</v>
      </c>
      <c r="E178" s="84" t="s">
        <v>422</v>
      </c>
      <c r="F178" s="84"/>
      <c r="G178" s="78"/>
      <c r="H178" s="78"/>
      <c r="I178" s="78"/>
      <c r="J178" s="78"/>
      <c r="K178" s="78"/>
      <c r="L178" s="81">
        <v>0</v>
      </c>
      <c r="M178" s="82">
        <f t="shared" si="3"/>
        <v>0</v>
      </c>
      <c r="N178" s="82"/>
      <c r="O178" s="78"/>
    </row>
    <row r="179" spans="1:15">
      <c r="A179" s="80">
        <v>178</v>
      </c>
      <c r="B179" s="78"/>
      <c r="C179" s="78"/>
      <c r="D179" s="78" t="s">
        <v>425</v>
      </c>
      <c r="E179" s="84" t="s">
        <v>424</v>
      </c>
      <c r="F179" s="84"/>
      <c r="G179" s="78"/>
      <c r="H179" s="78"/>
      <c r="I179" s="78"/>
      <c r="J179" s="78"/>
      <c r="K179" s="78"/>
      <c r="L179" s="81">
        <v>0</v>
      </c>
      <c r="M179" s="82">
        <f t="shared" si="3"/>
        <v>0</v>
      </c>
      <c r="N179" s="82"/>
      <c r="O179" s="78"/>
    </row>
    <row r="180" spans="1:15">
      <c r="A180" s="80">
        <v>179</v>
      </c>
      <c r="B180" s="78"/>
      <c r="C180" s="78"/>
      <c r="D180" s="78" t="s">
        <v>427</v>
      </c>
      <c r="E180" s="84" t="s">
        <v>426</v>
      </c>
      <c r="F180" s="84"/>
      <c r="G180" s="78"/>
      <c r="H180" s="78"/>
      <c r="I180" s="78" t="s">
        <v>1434</v>
      </c>
      <c r="J180" s="78"/>
      <c r="K180" s="78"/>
      <c r="L180" s="81">
        <v>0</v>
      </c>
      <c r="M180" s="82">
        <f t="shared" si="3"/>
        <v>0</v>
      </c>
      <c r="N180" s="82"/>
      <c r="O180" s="78"/>
    </row>
    <row r="181" spans="1:15">
      <c r="A181" s="80">
        <v>180</v>
      </c>
      <c r="B181" s="78"/>
      <c r="C181" s="78"/>
      <c r="D181" s="78" t="s">
        <v>429</v>
      </c>
      <c r="E181" s="84" t="s">
        <v>428</v>
      </c>
      <c r="F181" s="84"/>
      <c r="G181" s="78"/>
      <c r="H181" s="78"/>
      <c r="I181" s="78"/>
      <c r="J181" s="78"/>
      <c r="K181" s="78"/>
      <c r="L181" s="81">
        <v>0</v>
      </c>
      <c r="M181" s="82">
        <f t="shared" si="3"/>
        <v>0</v>
      </c>
      <c r="N181" s="82"/>
      <c r="O181" s="78"/>
    </row>
    <row r="182" spans="1:15">
      <c r="A182" s="80">
        <v>181</v>
      </c>
      <c r="B182" s="78"/>
      <c r="C182" s="78" t="s">
        <v>624</v>
      </c>
      <c r="D182" s="78" t="s">
        <v>431</v>
      </c>
      <c r="E182" s="84" t="s">
        <v>430</v>
      </c>
      <c r="F182" s="84" t="s">
        <v>2073</v>
      </c>
      <c r="G182" s="78"/>
      <c r="H182" s="78"/>
      <c r="I182" s="78"/>
      <c r="J182" s="78"/>
      <c r="K182" s="78"/>
      <c r="L182" s="81">
        <v>0</v>
      </c>
      <c r="M182" s="82" t="str">
        <f t="shared" si="3"/>
        <v>TOLAS</v>
      </c>
      <c r="N182" s="82"/>
      <c r="O182" s="78"/>
    </row>
    <row r="183" spans="1:15">
      <c r="A183" s="80">
        <v>182</v>
      </c>
      <c r="B183" s="78"/>
      <c r="C183" s="78" t="s">
        <v>624</v>
      </c>
      <c r="D183" s="78" t="s">
        <v>433</v>
      </c>
      <c r="E183" s="84" t="s">
        <v>432</v>
      </c>
      <c r="F183" s="84"/>
      <c r="G183" s="78"/>
      <c r="H183" s="78"/>
      <c r="I183" s="78"/>
      <c r="J183" s="78"/>
      <c r="K183" s="78"/>
      <c r="L183" s="81">
        <v>0</v>
      </c>
      <c r="M183" s="82" t="str">
        <f t="shared" si="3"/>
        <v>TOLAS</v>
      </c>
      <c r="N183" s="82"/>
      <c r="O183" s="78"/>
    </row>
    <row r="184" spans="1:15">
      <c r="A184" s="80">
        <v>183</v>
      </c>
      <c r="B184" s="81"/>
      <c r="C184" s="81" t="s">
        <v>624</v>
      </c>
      <c r="D184" s="81" t="s">
        <v>51</v>
      </c>
      <c r="E184" s="82" t="s">
        <v>434</v>
      </c>
      <c r="F184" s="82" t="s">
        <v>2043</v>
      </c>
      <c r="G184" s="81"/>
      <c r="H184" s="81"/>
      <c r="I184" s="81" t="s">
        <v>947</v>
      </c>
      <c r="J184" s="81" t="s">
        <v>1006</v>
      </c>
      <c r="K184" s="81"/>
      <c r="L184" s="81" t="s">
        <v>1521</v>
      </c>
      <c r="M184" s="82" t="str">
        <f t="shared" si="3"/>
        <v>TOLAS</v>
      </c>
      <c r="N184" s="82" t="s">
        <v>2541</v>
      </c>
      <c r="O184" s="78"/>
    </row>
    <row r="185" spans="1:15">
      <c r="A185" s="80">
        <v>184</v>
      </c>
      <c r="B185" s="78"/>
      <c r="C185" s="78" t="s">
        <v>624</v>
      </c>
      <c r="D185" s="78" t="s">
        <v>436</v>
      </c>
      <c r="E185" s="84" t="s">
        <v>435</v>
      </c>
      <c r="F185" s="84" t="s">
        <v>2043</v>
      </c>
      <c r="G185" s="78"/>
      <c r="H185" s="78"/>
      <c r="I185" s="78"/>
      <c r="J185" s="78"/>
      <c r="K185" s="78"/>
      <c r="L185" s="81">
        <v>0</v>
      </c>
      <c r="M185" s="82" t="str">
        <f t="shared" si="3"/>
        <v>TOLAS</v>
      </c>
      <c r="N185" s="82"/>
      <c r="O185" s="78"/>
    </row>
    <row r="186" spans="1:15">
      <c r="A186" s="80">
        <v>185</v>
      </c>
      <c r="B186" s="81"/>
      <c r="C186" s="81" t="s">
        <v>624</v>
      </c>
      <c r="D186" s="81" t="s">
        <v>52</v>
      </c>
      <c r="E186" s="82" t="s">
        <v>1277</v>
      </c>
      <c r="F186" s="82"/>
      <c r="G186" s="81"/>
      <c r="H186" s="81"/>
      <c r="I186" s="81" t="s">
        <v>946</v>
      </c>
      <c r="J186" s="81" t="s">
        <v>1006</v>
      </c>
      <c r="K186" s="81"/>
      <c r="L186" s="81" t="s">
        <v>1348</v>
      </c>
      <c r="M186" s="82" t="str">
        <f t="shared" si="3"/>
        <v>TOLAS</v>
      </c>
      <c r="N186" s="82" t="s">
        <v>2541</v>
      </c>
      <c r="O186" s="78"/>
    </row>
    <row r="187" spans="1:15">
      <c r="A187" s="80">
        <v>186</v>
      </c>
      <c r="B187" s="81"/>
      <c r="C187" s="81" t="s">
        <v>624</v>
      </c>
      <c r="D187" s="81" t="s">
        <v>437</v>
      </c>
      <c r="E187" s="82" t="s">
        <v>133</v>
      </c>
      <c r="F187" s="82" t="s">
        <v>2074</v>
      </c>
      <c r="G187" s="81"/>
      <c r="H187" s="81"/>
      <c r="I187" s="81" t="s">
        <v>925</v>
      </c>
      <c r="J187" s="81" t="s">
        <v>1006</v>
      </c>
      <c r="K187" s="81"/>
      <c r="L187" s="81" t="s">
        <v>1539</v>
      </c>
      <c r="M187" s="82" t="str">
        <f t="shared" si="3"/>
        <v>TOLAS</v>
      </c>
      <c r="N187" s="82" t="s">
        <v>2541</v>
      </c>
      <c r="O187" s="78"/>
    </row>
    <row r="188" spans="1:15">
      <c r="A188" s="80">
        <v>187</v>
      </c>
      <c r="B188" s="81"/>
      <c r="C188" s="81" t="s">
        <v>624</v>
      </c>
      <c r="D188" s="81" t="s">
        <v>439</v>
      </c>
      <c r="E188" s="82" t="s">
        <v>438</v>
      </c>
      <c r="F188" s="82" t="s">
        <v>2021</v>
      </c>
      <c r="G188" s="81"/>
      <c r="H188" s="81"/>
      <c r="I188" s="81" t="s">
        <v>925</v>
      </c>
      <c r="J188" s="81" t="s">
        <v>1006</v>
      </c>
      <c r="K188" s="81"/>
      <c r="L188" s="81">
        <v>0</v>
      </c>
      <c r="M188" s="82" t="str">
        <f t="shared" si="3"/>
        <v>TOLAS</v>
      </c>
      <c r="N188" s="82" t="s">
        <v>2541</v>
      </c>
      <c r="O188" s="78"/>
    </row>
    <row r="189" spans="1:15">
      <c r="A189" s="80">
        <v>188</v>
      </c>
      <c r="B189" s="78"/>
      <c r="C189" s="78" t="s">
        <v>624</v>
      </c>
      <c r="D189" s="78" t="s">
        <v>440</v>
      </c>
      <c r="E189" s="84" t="s">
        <v>173</v>
      </c>
      <c r="F189" s="84"/>
      <c r="G189" s="78"/>
      <c r="H189" s="78"/>
      <c r="I189" s="78"/>
      <c r="J189" s="78"/>
      <c r="K189" s="78"/>
      <c r="L189" s="81">
        <v>0</v>
      </c>
      <c r="M189" s="82" t="str">
        <f t="shared" si="3"/>
        <v>TOLAS</v>
      </c>
      <c r="N189" s="82"/>
      <c r="O189" s="78"/>
    </row>
    <row r="190" spans="1:15">
      <c r="A190" s="80">
        <v>189</v>
      </c>
      <c r="B190" s="78"/>
      <c r="C190" s="78"/>
      <c r="D190" s="78" t="s">
        <v>442</v>
      </c>
      <c r="E190" s="84" t="s">
        <v>441</v>
      </c>
      <c r="F190" s="84" t="s">
        <v>2075</v>
      </c>
      <c r="G190" s="78"/>
      <c r="H190" s="78"/>
      <c r="I190" s="78"/>
      <c r="J190" s="78"/>
      <c r="K190" s="78"/>
      <c r="L190" s="81">
        <v>0</v>
      </c>
      <c r="M190" s="82">
        <f t="shared" si="3"/>
        <v>0</v>
      </c>
      <c r="N190" s="82"/>
      <c r="O190" s="78"/>
    </row>
    <row r="191" spans="1:15">
      <c r="A191" s="80">
        <v>190</v>
      </c>
      <c r="B191" s="81"/>
      <c r="C191" s="81" t="s">
        <v>2281</v>
      </c>
      <c r="D191" s="81" t="s">
        <v>443</v>
      </c>
      <c r="E191" s="82" t="s">
        <v>1170</v>
      </c>
      <c r="F191" s="82" t="s">
        <v>2076</v>
      </c>
      <c r="G191" s="81" t="s">
        <v>1863</v>
      </c>
      <c r="H191" s="81"/>
      <c r="I191" s="81" t="s">
        <v>901</v>
      </c>
      <c r="J191" s="81" t="s">
        <v>1004</v>
      </c>
      <c r="K191" s="81"/>
      <c r="L191" s="81" t="s">
        <v>1521</v>
      </c>
      <c r="M191" s="82" t="str">
        <f t="shared" si="3"/>
        <v>Truong Nguyen</v>
      </c>
      <c r="N191" s="82" t="s">
        <v>2541</v>
      </c>
      <c r="O191" s="78"/>
    </row>
    <row r="192" spans="1:15">
      <c r="A192" s="80">
        <v>191</v>
      </c>
      <c r="B192" s="78"/>
      <c r="C192" s="78" t="s">
        <v>2297</v>
      </c>
      <c r="D192" s="78" t="s">
        <v>444</v>
      </c>
      <c r="E192" s="84" t="s">
        <v>144</v>
      </c>
      <c r="F192" s="84" t="s">
        <v>2077</v>
      </c>
      <c r="G192" s="78"/>
      <c r="H192" s="78"/>
      <c r="I192" s="78"/>
      <c r="J192" s="78"/>
      <c r="K192" s="78"/>
      <c r="L192" s="81">
        <v>0</v>
      </c>
      <c r="M192" s="82" t="str">
        <f t="shared" si="3"/>
        <v>XinFu</v>
      </c>
      <c r="N192" s="82"/>
      <c r="O192" s="78"/>
    </row>
    <row r="193" spans="1:15">
      <c r="A193" s="80">
        <v>192</v>
      </c>
      <c r="B193" s="78"/>
      <c r="C193" s="78" t="s">
        <v>2297</v>
      </c>
      <c r="D193" s="78" t="s">
        <v>446</v>
      </c>
      <c r="E193" s="84" t="s">
        <v>445</v>
      </c>
      <c r="F193" s="84" t="s">
        <v>2077</v>
      </c>
      <c r="G193" s="78"/>
      <c r="H193" s="78"/>
      <c r="I193" s="78"/>
      <c r="J193" s="78"/>
      <c r="K193" s="78"/>
      <c r="L193" s="81">
        <v>0</v>
      </c>
      <c r="M193" s="82" t="str">
        <f t="shared" si="3"/>
        <v>XinFu</v>
      </c>
      <c r="N193" s="82"/>
      <c r="O193" s="78"/>
    </row>
    <row r="194" spans="1:15">
      <c r="A194" s="80">
        <v>193</v>
      </c>
      <c r="B194" s="78"/>
      <c r="C194" s="78"/>
      <c r="D194" s="78" t="s">
        <v>448</v>
      </c>
      <c r="E194" s="84" t="s">
        <v>447</v>
      </c>
      <c r="F194" s="84"/>
      <c r="G194" s="78"/>
      <c r="H194" s="78"/>
      <c r="I194" s="78"/>
      <c r="J194" s="78"/>
      <c r="K194" s="78"/>
      <c r="L194" s="81">
        <v>0</v>
      </c>
      <c r="M194" s="82">
        <f t="shared" si="3"/>
        <v>0</v>
      </c>
      <c r="N194" s="82"/>
      <c r="O194" s="78"/>
    </row>
    <row r="195" spans="1:15">
      <c r="A195" s="80">
        <v>194</v>
      </c>
      <c r="B195" s="78"/>
      <c r="C195" s="78" t="s">
        <v>2284</v>
      </c>
      <c r="D195" s="78" t="s">
        <v>449</v>
      </c>
      <c r="E195" s="84" t="s">
        <v>164</v>
      </c>
      <c r="F195" s="84"/>
      <c r="G195" s="78"/>
      <c r="H195" s="78"/>
      <c r="I195" s="78"/>
      <c r="J195" s="78"/>
      <c r="K195" s="78"/>
      <c r="L195" s="81">
        <v>0</v>
      </c>
      <c r="M195" s="82" t="str">
        <f t="shared" si="3"/>
        <v>Yong Yue</v>
      </c>
      <c r="N195" s="82"/>
      <c r="O195" s="78"/>
    </row>
    <row r="196" spans="1:15">
      <c r="A196" s="80">
        <v>195</v>
      </c>
      <c r="B196" s="78"/>
      <c r="C196" s="78" t="s">
        <v>2284</v>
      </c>
      <c r="D196" s="78" t="s">
        <v>451</v>
      </c>
      <c r="E196" s="84" t="s">
        <v>450</v>
      </c>
      <c r="F196" s="84" t="s">
        <v>2078</v>
      </c>
      <c r="G196" s="78" t="s">
        <v>2079</v>
      </c>
      <c r="H196" s="78"/>
      <c r="I196" s="78"/>
      <c r="J196" s="78"/>
      <c r="K196" s="78"/>
      <c r="L196" s="81">
        <v>0</v>
      </c>
      <c r="M196" s="82" t="str">
        <f t="shared" si="3"/>
        <v>Yong Yue</v>
      </c>
      <c r="N196" s="82"/>
      <c r="O196" s="78"/>
    </row>
    <row r="197" spans="1:15">
      <c r="A197" s="80">
        <v>196</v>
      </c>
      <c r="B197" s="78"/>
      <c r="C197" s="78" t="s">
        <v>2284</v>
      </c>
      <c r="D197" s="78" t="s">
        <v>453</v>
      </c>
      <c r="E197" s="84" t="s">
        <v>452</v>
      </c>
      <c r="F197" s="84" t="s">
        <v>2078</v>
      </c>
      <c r="G197" s="78" t="s">
        <v>2079</v>
      </c>
      <c r="H197" s="78"/>
      <c r="I197" s="78"/>
      <c r="J197" s="78"/>
      <c r="K197" s="78"/>
      <c r="L197" s="81">
        <v>0</v>
      </c>
      <c r="M197" s="82" t="str">
        <f t="shared" si="3"/>
        <v>Yong Yue</v>
      </c>
      <c r="N197" s="82"/>
      <c r="O197" s="78"/>
    </row>
    <row r="198" spans="1:15">
      <c r="A198" s="80">
        <v>197</v>
      </c>
      <c r="B198" s="78"/>
      <c r="C198" s="78" t="s">
        <v>2284</v>
      </c>
      <c r="D198" s="78" t="s">
        <v>455</v>
      </c>
      <c r="E198" s="84" t="s">
        <v>454</v>
      </c>
      <c r="F198" s="84" t="s">
        <v>2078</v>
      </c>
      <c r="G198" s="78" t="s">
        <v>2079</v>
      </c>
      <c r="H198" s="78"/>
      <c r="I198" s="78"/>
      <c r="J198" s="78"/>
      <c r="K198" s="78"/>
      <c r="L198" s="81">
        <v>0</v>
      </c>
      <c r="M198" s="82" t="str">
        <f t="shared" si="3"/>
        <v>Yong Yue</v>
      </c>
      <c r="N198" s="82"/>
      <c r="O198" s="78"/>
    </row>
    <row r="199" spans="1:15">
      <c r="A199" s="80">
        <v>198</v>
      </c>
      <c r="B199" s="78"/>
      <c r="C199" s="78" t="s">
        <v>2284</v>
      </c>
      <c r="D199" s="78" t="s">
        <v>53</v>
      </c>
      <c r="E199" s="84" t="s">
        <v>456</v>
      </c>
      <c r="F199" s="84" t="s">
        <v>2080</v>
      </c>
      <c r="G199" s="78"/>
      <c r="H199" s="78"/>
      <c r="I199" s="78"/>
      <c r="J199" s="78"/>
      <c r="K199" s="78"/>
      <c r="L199" s="81">
        <v>0</v>
      </c>
      <c r="M199" s="82" t="str">
        <f t="shared" si="3"/>
        <v>Yong Yue</v>
      </c>
      <c r="N199" s="82"/>
      <c r="O199" s="78"/>
    </row>
    <row r="200" spans="1:15">
      <c r="A200" s="80">
        <v>199</v>
      </c>
      <c r="B200" s="78"/>
      <c r="C200" s="78" t="s">
        <v>2284</v>
      </c>
      <c r="D200" s="78" t="s">
        <v>458</v>
      </c>
      <c r="E200" s="84" t="s">
        <v>457</v>
      </c>
      <c r="F200" s="84" t="s">
        <v>2081</v>
      </c>
      <c r="G200" s="78"/>
      <c r="H200" s="78"/>
      <c r="I200" s="78"/>
      <c r="J200" s="78"/>
      <c r="K200" s="78"/>
      <c r="L200" s="81">
        <v>0</v>
      </c>
      <c r="M200" s="82" t="str">
        <f t="shared" si="3"/>
        <v>Yong Yue</v>
      </c>
      <c r="N200" s="82"/>
      <c r="O200" s="78"/>
    </row>
    <row r="201" spans="1:15" ht="31.5">
      <c r="A201" s="80">
        <v>200</v>
      </c>
      <c r="B201" s="81"/>
      <c r="C201" s="81" t="s">
        <v>2271</v>
      </c>
      <c r="D201" s="81" t="s">
        <v>459</v>
      </c>
      <c r="E201" s="81" t="s">
        <v>1140</v>
      </c>
      <c r="F201" s="81" t="s">
        <v>2082</v>
      </c>
      <c r="G201" s="81" t="s">
        <v>460</v>
      </c>
      <c r="H201" s="81" t="s">
        <v>1864</v>
      </c>
      <c r="I201" s="81" t="s">
        <v>890</v>
      </c>
      <c r="J201" s="81" t="s">
        <v>1004</v>
      </c>
      <c r="K201" s="81" t="s">
        <v>1139</v>
      </c>
      <c r="L201" s="81">
        <v>0</v>
      </c>
      <c r="M201" s="82" t="str">
        <f t="shared" ref="M201:M265" si="6">C201</f>
        <v>Duy Phat</v>
      </c>
      <c r="N201" s="82" t="s">
        <v>2541</v>
      </c>
      <c r="O201" s="78"/>
    </row>
    <row r="202" spans="1:15" ht="31.5">
      <c r="A202" s="80">
        <v>201</v>
      </c>
      <c r="B202" s="81"/>
      <c r="C202" s="81" t="s">
        <v>1689</v>
      </c>
      <c r="D202" s="81" t="s">
        <v>54</v>
      </c>
      <c r="E202" s="82" t="s">
        <v>1142</v>
      </c>
      <c r="F202" s="81" t="s">
        <v>2083</v>
      </c>
      <c r="G202" s="81" t="s">
        <v>1143</v>
      </c>
      <c r="H202" s="81" t="s">
        <v>1865</v>
      </c>
      <c r="I202" s="81" t="s">
        <v>890</v>
      </c>
      <c r="J202" s="81" t="s">
        <v>1004</v>
      </c>
      <c r="K202" s="81" t="s">
        <v>1141</v>
      </c>
      <c r="L202" s="81" t="s">
        <v>1348</v>
      </c>
      <c r="M202" s="82" t="str">
        <f t="shared" si="6"/>
        <v>THIÊN ĐẠI PHÚC</v>
      </c>
      <c r="N202" s="82" t="s">
        <v>2541</v>
      </c>
      <c r="O202" s="78"/>
    </row>
    <row r="203" spans="1:15">
      <c r="A203" s="80">
        <v>202</v>
      </c>
      <c r="B203" s="81"/>
      <c r="C203" s="81"/>
      <c r="D203" s="81" t="s">
        <v>461</v>
      </c>
      <c r="E203" s="82" t="s">
        <v>824</v>
      </c>
      <c r="F203" s="81" t="s">
        <v>2076</v>
      </c>
      <c r="G203" s="81" t="s">
        <v>1863</v>
      </c>
      <c r="H203" s="81"/>
      <c r="I203" s="81" t="s">
        <v>901</v>
      </c>
      <c r="J203" s="81" t="s">
        <v>1004</v>
      </c>
      <c r="K203" s="81"/>
      <c r="L203" s="81" t="s">
        <v>1521</v>
      </c>
      <c r="M203" s="82">
        <f t="shared" si="6"/>
        <v>0</v>
      </c>
      <c r="N203" s="82" t="s">
        <v>2541</v>
      </c>
      <c r="O203" s="78"/>
    </row>
    <row r="204" spans="1:15">
      <c r="A204" s="80">
        <v>203</v>
      </c>
      <c r="B204" s="78"/>
      <c r="C204" s="78" t="s">
        <v>2271</v>
      </c>
      <c r="D204" s="78" t="s">
        <v>463</v>
      </c>
      <c r="E204" s="84" t="s">
        <v>462</v>
      </c>
      <c r="F204" s="78"/>
      <c r="G204" s="78" t="s">
        <v>462</v>
      </c>
      <c r="H204" s="78"/>
      <c r="I204" s="78"/>
      <c r="J204" s="78"/>
      <c r="K204" s="78"/>
      <c r="L204" s="81">
        <v>0</v>
      </c>
      <c r="M204" s="82" t="str">
        <f t="shared" si="6"/>
        <v>Duy Phat</v>
      </c>
      <c r="N204" s="82" t="s">
        <v>2541</v>
      </c>
      <c r="O204" s="78"/>
    </row>
    <row r="205" spans="1:15">
      <c r="A205" s="80">
        <v>204</v>
      </c>
      <c r="B205" s="81"/>
      <c r="C205" s="81" t="s">
        <v>1016</v>
      </c>
      <c r="D205" s="81" t="s">
        <v>465</v>
      </c>
      <c r="E205" s="81" t="s">
        <v>464</v>
      </c>
      <c r="F205" s="81" t="s">
        <v>1980</v>
      </c>
      <c r="G205" s="81" t="s">
        <v>1866</v>
      </c>
      <c r="H205" s="81"/>
      <c r="I205" s="81" t="s">
        <v>887</v>
      </c>
      <c r="J205" s="81" t="s">
        <v>1004</v>
      </c>
      <c r="K205" s="81"/>
      <c r="L205" s="81">
        <v>0</v>
      </c>
      <c r="M205" s="82" t="str">
        <f t="shared" si="6"/>
        <v>SAMCHEM</v>
      </c>
      <c r="N205" s="82" t="s">
        <v>2542</v>
      </c>
      <c r="O205" s="78"/>
    </row>
    <row r="206" spans="1:15">
      <c r="A206" s="80">
        <v>205</v>
      </c>
      <c r="B206" s="78"/>
      <c r="C206" s="78"/>
      <c r="D206" s="78" t="s">
        <v>467</v>
      </c>
      <c r="E206" s="84" t="s">
        <v>466</v>
      </c>
      <c r="F206" s="78" t="s">
        <v>1946</v>
      </c>
      <c r="G206" s="78"/>
      <c r="H206" s="78"/>
      <c r="I206" s="78"/>
      <c r="J206" s="78"/>
      <c r="K206" s="78"/>
      <c r="L206" s="81">
        <v>0</v>
      </c>
      <c r="M206" s="82">
        <f t="shared" si="6"/>
        <v>0</v>
      </c>
      <c r="N206" s="82" t="s">
        <v>2542</v>
      </c>
      <c r="O206" s="78"/>
    </row>
    <row r="207" spans="1:15">
      <c r="A207" s="80">
        <v>206</v>
      </c>
      <c r="B207" s="78"/>
      <c r="C207" s="78"/>
      <c r="D207" s="78" t="s">
        <v>469</v>
      </c>
      <c r="E207" s="84" t="s">
        <v>468</v>
      </c>
      <c r="F207" s="78"/>
      <c r="G207" s="78"/>
      <c r="H207" s="78"/>
      <c r="I207" s="78"/>
      <c r="J207" s="78"/>
      <c r="K207" s="78"/>
      <c r="L207" s="81">
        <v>0</v>
      </c>
      <c r="M207" s="82">
        <f t="shared" si="6"/>
        <v>0</v>
      </c>
      <c r="N207" s="82"/>
      <c r="O207" s="78"/>
    </row>
    <row r="208" spans="1:15">
      <c r="A208" s="80">
        <v>207</v>
      </c>
      <c r="B208" s="78"/>
      <c r="C208" s="78"/>
      <c r="D208" s="78" t="s">
        <v>470</v>
      </c>
      <c r="E208" s="84" t="s">
        <v>948</v>
      </c>
      <c r="F208" s="78"/>
      <c r="G208" s="78"/>
      <c r="H208" s="78"/>
      <c r="I208" s="78"/>
      <c r="J208" s="78"/>
      <c r="K208" s="78"/>
      <c r="L208" s="81">
        <v>0</v>
      </c>
      <c r="M208" s="82">
        <f t="shared" si="6"/>
        <v>0</v>
      </c>
      <c r="N208" s="82"/>
      <c r="O208" s="78"/>
    </row>
    <row r="209" spans="1:15">
      <c r="A209" s="80">
        <v>208</v>
      </c>
      <c r="B209" s="81"/>
      <c r="C209" s="81" t="s">
        <v>2271</v>
      </c>
      <c r="D209" s="81" t="s">
        <v>55</v>
      </c>
      <c r="E209" s="82" t="s">
        <v>1144</v>
      </c>
      <c r="F209" s="82" t="s">
        <v>2084</v>
      </c>
      <c r="G209" s="82" t="s">
        <v>1145</v>
      </c>
      <c r="H209" s="81" t="s">
        <v>1867</v>
      </c>
      <c r="I209" s="81" t="s">
        <v>890</v>
      </c>
      <c r="J209" s="81" t="s">
        <v>1004</v>
      </c>
      <c r="K209" s="81" t="s">
        <v>1731</v>
      </c>
      <c r="L209" s="81" t="s">
        <v>1348</v>
      </c>
      <c r="M209" s="82" t="str">
        <f t="shared" si="6"/>
        <v>Duy Phat</v>
      </c>
      <c r="N209" s="82" t="s">
        <v>2541</v>
      </c>
      <c r="O209" s="78"/>
    </row>
    <row r="210" spans="1:15">
      <c r="A210" s="80">
        <v>209</v>
      </c>
      <c r="B210" s="81"/>
      <c r="C210" s="81" t="s">
        <v>1422</v>
      </c>
      <c r="D210" s="81" t="s">
        <v>56</v>
      </c>
      <c r="E210" s="82" t="s">
        <v>471</v>
      </c>
      <c r="F210" s="85" t="s">
        <v>2546</v>
      </c>
      <c r="G210" s="82" t="s">
        <v>2547</v>
      </c>
      <c r="H210" s="81"/>
      <c r="I210" s="81" t="s">
        <v>896</v>
      </c>
      <c r="J210" s="81" t="s">
        <v>1006</v>
      </c>
      <c r="K210" s="81"/>
      <c r="L210" s="81" t="s">
        <v>1356</v>
      </c>
      <c r="M210" s="82" t="str">
        <f t="shared" si="6"/>
        <v>SHANDONG TAIHE</v>
      </c>
      <c r="N210" s="82" t="s">
        <v>2541</v>
      </c>
      <c r="O210" s="78"/>
    </row>
    <row r="211" spans="1:15">
      <c r="A211" s="80">
        <v>210</v>
      </c>
      <c r="B211" s="81"/>
      <c r="C211" s="81" t="s">
        <v>2271</v>
      </c>
      <c r="D211" s="81" t="s">
        <v>57</v>
      </c>
      <c r="E211" s="82" t="s">
        <v>1040</v>
      </c>
      <c r="F211" s="82" t="s">
        <v>2085</v>
      </c>
      <c r="G211" s="82" t="s">
        <v>1147</v>
      </c>
      <c r="H211" s="81" t="s">
        <v>1868</v>
      </c>
      <c r="I211" s="81" t="s">
        <v>906</v>
      </c>
      <c r="J211" s="81" t="s">
        <v>1004</v>
      </c>
      <c r="K211" s="81" t="s">
        <v>1146</v>
      </c>
      <c r="L211" s="81" t="s">
        <v>1536</v>
      </c>
      <c r="M211" s="82" t="str">
        <f t="shared" si="6"/>
        <v>Duy Phat</v>
      </c>
      <c r="N211" s="82" t="s">
        <v>2541</v>
      </c>
      <c r="O211" s="78"/>
    </row>
    <row r="212" spans="1:15">
      <c r="A212" s="80">
        <v>211</v>
      </c>
      <c r="B212" s="78"/>
      <c r="C212" s="78"/>
      <c r="D212" s="78" t="s">
        <v>473</v>
      </c>
      <c r="E212" s="84" t="s">
        <v>472</v>
      </c>
      <c r="F212" s="84"/>
      <c r="G212" s="84" t="s">
        <v>474</v>
      </c>
      <c r="H212" s="78"/>
      <c r="I212" s="78"/>
      <c r="J212" s="78"/>
      <c r="K212" s="78"/>
      <c r="L212" s="81">
        <v>0</v>
      </c>
      <c r="M212" s="82">
        <f t="shared" si="6"/>
        <v>0</v>
      </c>
      <c r="N212" s="82" t="s">
        <v>2541</v>
      </c>
      <c r="O212" s="78"/>
    </row>
    <row r="213" spans="1:15">
      <c r="A213" s="80">
        <v>212</v>
      </c>
      <c r="B213" s="81"/>
      <c r="C213" s="81" t="s">
        <v>1723</v>
      </c>
      <c r="D213" s="81" t="s">
        <v>58</v>
      </c>
      <c r="E213" s="81" t="s">
        <v>475</v>
      </c>
      <c r="F213" s="81" t="s">
        <v>2076</v>
      </c>
      <c r="G213" s="81" t="s">
        <v>1863</v>
      </c>
      <c r="H213" s="81"/>
      <c r="I213" s="81" t="s">
        <v>901</v>
      </c>
      <c r="J213" s="81" t="s">
        <v>1012</v>
      </c>
      <c r="K213" s="81"/>
      <c r="L213" s="81" t="s">
        <v>1521</v>
      </c>
      <c r="M213" s="82" t="str">
        <f t="shared" si="6"/>
        <v>MKS</v>
      </c>
      <c r="N213" s="82" t="s">
        <v>2541</v>
      </c>
      <c r="O213" s="78"/>
    </row>
    <row r="214" spans="1:15">
      <c r="A214" s="80">
        <v>213</v>
      </c>
      <c r="B214" s="81"/>
      <c r="C214" s="81" t="s">
        <v>528</v>
      </c>
      <c r="D214" s="81" t="s">
        <v>59</v>
      </c>
      <c r="E214" s="81" t="s">
        <v>476</v>
      </c>
      <c r="F214" s="83" t="s">
        <v>2555</v>
      </c>
      <c r="G214" s="81" t="s">
        <v>1870</v>
      </c>
      <c r="H214" s="81" t="s">
        <v>1869</v>
      </c>
      <c r="I214" s="81" t="s">
        <v>949</v>
      </c>
      <c r="J214" s="81" t="s">
        <v>1006</v>
      </c>
      <c r="K214" s="81" t="s">
        <v>1148</v>
      </c>
      <c r="L214" s="81" t="s">
        <v>1356</v>
      </c>
      <c r="M214" s="82" t="str">
        <f t="shared" si="6"/>
        <v>MUDANJIANG</v>
      </c>
      <c r="N214" s="82" t="s">
        <v>2541</v>
      </c>
      <c r="O214" s="78"/>
    </row>
    <row r="215" spans="1:15">
      <c r="A215" s="80">
        <v>214</v>
      </c>
      <c r="B215" s="81"/>
      <c r="C215" s="81" t="s">
        <v>2283</v>
      </c>
      <c r="D215" s="81" t="s">
        <v>60</v>
      </c>
      <c r="E215" s="82" t="s">
        <v>477</v>
      </c>
      <c r="F215" s="81" t="s">
        <v>2086</v>
      </c>
      <c r="G215" s="81" t="s">
        <v>478</v>
      </c>
      <c r="H215" s="81"/>
      <c r="I215" s="81" t="s">
        <v>1573</v>
      </c>
      <c r="J215" s="81" t="s">
        <v>1004</v>
      </c>
      <c r="K215" s="81"/>
      <c r="L215" s="81" t="s">
        <v>1357</v>
      </c>
      <c r="M215" s="82" t="str">
        <f t="shared" si="6"/>
        <v>EUROCHEM</v>
      </c>
      <c r="N215" s="82" t="s">
        <v>2543</v>
      </c>
      <c r="O215" s="78"/>
    </row>
    <row r="216" spans="1:15">
      <c r="A216" s="80">
        <v>215</v>
      </c>
      <c r="B216" s="78"/>
      <c r="C216" s="78"/>
      <c r="D216" s="78" t="s">
        <v>479</v>
      </c>
      <c r="E216" s="78" t="s">
        <v>480</v>
      </c>
      <c r="F216" s="84" t="s">
        <v>2087</v>
      </c>
      <c r="G216" s="78" t="s">
        <v>1872</v>
      </c>
      <c r="H216" s="78" t="s">
        <v>1871</v>
      </c>
      <c r="I216" s="78" t="s">
        <v>913</v>
      </c>
      <c r="J216" s="78" t="s">
        <v>1004</v>
      </c>
      <c r="K216" s="78" t="s">
        <v>1873</v>
      </c>
      <c r="L216" s="81">
        <v>0</v>
      </c>
      <c r="M216" s="82">
        <f t="shared" si="6"/>
        <v>0</v>
      </c>
      <c r="N216" s="82" t="s">
        <v>2541</v>
      </c>
      <c r="O216" s="78"/>
    </row>
    <row r="217" spans="1:15">
      <c r="A217" s="80">
        <v>216</v>
      </c>
      <c r="B217" s="78"/>
      <c r="C217" s="78"/>
      <c r="D217" s="78" t="s">
        <v>482</v>
      </c>
      <c r="E217" s="84" t="s">
        <v>481</v>
      </c>
      <c r="F217" s="84"/>
      <c r="G217" s="78"/>
      <c r="H217" s="78"/>
      <c r="I217" s="78"/>
      <c r="J217" s="78"/>
      <c r="K217" s="78"/>
      <c r="L217" s="81">
        <v>0</v>
      </c>
      <c r="M217" s="82">
        <f t="shared" si="6"/>
        <v>0</v>
      </c>
      <c r="N217" s="82"/>
      <c r="O217" s="78"/>
    </row>
    <row r="218" spans="1:15">
      <c r="A218" s="80">
        <v>217</v>
      </c>
      <c r="B218" s="81"/>
      <c r="C218" s="81" t="s">
        <v>2283</v>
      </c>
      <c r="D218" s="81" t="s">
        <v>61</v>
      </c>
      <c r="E218" s="82" t="s">
        <v>483</v>
      </c>
      <c r="F218" s="81" t="s">
        <v>2086</v>
      </c>
      <c r="G218" s="81" t="s">
        <v>478</v>
      </c>
      <c r="H218" s="81"/>
      <c r="I218" s="81" t="s">
        <v>1573</v>
      </c>
      <c r="J218" s="81" t="s">
        <v>1004</v>
      </c>
      <c r="K218" s="81"/>
      <c r="L218" s="81" t="s">
        <v>1357</v>
      </c>
      <c r="M218" s="82" t="str">
        <f t="shared" si="6"/>
        <v>EUROCHEM</v>
      </c>
      <c r="N218" s="82" t="s">
        <v>2543</v>
      </c>
      <c r="O218" s="78"/>
    </row>
    <row r="219" spans="1:15" ht="34.5" customHeight="1">
      <c r="A219" s="80">
        <v>218</v>
      </c>
      <c r="B219" s="81"/>
      <c r="C219" s="81" t="s">
        <v>2257</v>
      </c>
      <c r="D219" s="81" t="s">
        <v>62</v>
      </c>
      <c r="E219" s="82" t="s">
        <v>2088</v>
      </c>
      <c r="F219" s="81" t="s">
        <v>2089</v>
      </c>
      <c r="G219" s="81" t="s">
        <v>1149</v>
      </c>
      <c r="H219" s="81" t="s">
        <v>1874</v>
      </c>
      <c r="I219" s="81" t="s">
        <v>890</v>
      </c>
      <c r="J219" s="81" t="s">
        <v>1004</v>
      </c>
      <c r="K219" s="81" t="s">
        <v>1730</v>
      </c>
      <c r="L219" s="81" t="s">
        <v>1353</v>
      </c>
      <c r="M219" s="82" t="str">
        <f t="shared" si="6"/>
        <v>HƯNG LONG PHÁT</v>
      </c>
      <c r="N219" s="82" t="s">
        <v>2541</v>
      </c>
      <c r="O219" s="78"/>
    </row>
    <row r="220" spans="1:15">
      <c r="A220" s="80">
        <v>219</v>
      </c>
      <c r="B220" s="78"/>
      <c r="C220" s="78"/>
      <c r="D220" s="78" t="s">
        <v>484</v>
      </c>
      <c r="E220" s="84"/>
      <c r="F220" s="78" t="s">
        <v>2090</v>
      </c>
      <c r="G220" s="78"/>
      <c r="H220" s="78"/>
      <c r="I220" s="78"/>
      <c r="J220" s="78"/>
      <c r="K220" s="78"/>
      <c r="L220" s="81">
        <v>0</v>
      </c>
      <c r="M220" s="82">
        <f t="shared" si="6"/>
        <v>0</v>
      </c>
      <c r="N220" s="82" t="s">
        <v>2543</v>
      </c>
      <c r="O220" s="78"/>
    </row>
    <row r="221" spans="1:15">
      <c r="A221" s="80">
        <v>220</v>
      </c>
      <c r="B221" s="78"/>
      <c r="C221" s="78"/>
      <c r="D221" s="78" t="s">
        <v>486</v>
      </c>
      <c r="E221" s="84" t="s">
        <v>485</v>
      </c>
      <c r="F221" s="78" t="s">
        <v>487</v>
      </c>
      <c r="G221" s="78"/>
      <c r="H221" s="78"/>
      <c r="I221" s="78"/>
      <c r="J221" s="78"/>
      <c r="K221" s="78"/>
      <c r="L221" s="81">
        <v>0</v>
      </c>
      <c r="M221" s="82">
        <f t="shared" si="6"/>
        <v>0</v>
      </c>
      <c r="N221" s="82"/>
      <c r="O221" s="78"/>
    </row>
    <row r="222" spans="1:15">
      <c r="A222" s="80">
        <v>221</v>
      </c>
      <c r="B222" s="78"/>
      <c r="C222" s="78"/>
      <c r="D222" s="78" t="s">
        <v>488</v>
      </c>
      <c r="E222" s="78"/>
      <c r="F222" s="84" t="s">
        <v>2091</v>
      </c>
      <c r="G222" s="78" t="s">
        <v>489</v>
      </c>
      <c r="H222" s="78" t="s">
        <v>1875</v>
      </c>
      <c r="I222" s="78" t="s">
        <v>913</v>
      </c>
      <c r="J222" s="78"/>
      <c r="K222" s="78" t="s">
        <v>1876</v>
      </c>
      <c r="L222" s="81">
        <v>0</v>
      </c>
      <c r="M222" s="82">
        <f t="shared" si="6"/>
        <v>0</v>
      </c>
      <c r="N222" s="82"/>
      <c r="O222" s="78"/>
    </row>
    <row r="223" spans="1:15">
      <c r="A223" s="80">
        <v>222</v>
      </c>
      <c r="B223" s="78"/>
      <c r="C223" s="78"/>
      <c r="D223" s="78" t="s">
        <v>490</v>
      </c>
      <c r="E223" s="84" t="s">
        <v>181</v>
      </c>
      <c r="F223" s="78" t="s">
        <v>2092</v>
      </c>
      <c r="G223" s="78"/>
      <c r="H223" s="78"/>
      <c r="I223" s="78"/>
      <c r="J223" s="78"/>
      <c r="K223" s="78"/>
      <c r="L223" s="81">
        <v>0</v>
      </c>
      <c r="M223" s="82">
        <f t="shared" si="6"/>
        <v>0</v>
      </c>
      <c r="N223" s="82"/>
      <c r="O223" s="78"/>
    </row>
    <row r="224" spans="1:15">
      <c r="A224" s="80">
        <v>223</v>
      </c>
      <c r="B224" s="81"/>
      <c r="C224" s="81" t="s">
        <v>2277</v>
      </c>
      <c r="D224" s="81" t="s">
        <v>63</v>
      </c>
      <c r="E224" s="81" t="s">
        <v>1150</v>
      </c>
      <c r="F224" s="85" t="s">
        <v>2556</v>
      </c>
      <c r="G224" s="81" t="s">
        <v>1150</v>
      </c>
      <c r="H224" s="81" t="s">
        <v>1877</v>
      </c>
      <c r="I224" s="81" t="s">
        <v>946</v>
      </c>
      <c r="J224" s="81" t="s">
        <v>1004</v>
      </c>
      <c r="K224" s="81" t="s">
        <v>1151</v>
      </c>
      <c r="L224" s="81" t="s">
        <v>1348</v>
      </c>
      <c r="M224" s="82" t="str">
        <f t="shared" si="6"/>
        <v>TIEN HAI</v>
      </c>
      <c r="N224" s="82" t="s">
        <v>2541</v>
      </c>
      <c r="O224" s="78"/>
    </row>
    <row r="225" spans="1:15">
      <c r="A225" s="80">
        <v>224</v>
      </c>
      <c r="B225" s="81"/>
      <c r="C225" s="81" t="s">
        <v>2266</v>
      </c>
      <c r="D225" s="81" t="s">
        <v>64</v>
      </c>
      <c r="E225" s="81" t="s">
        <v>1268</v>
      </c>
      <c r="F225" s="81" t="s">
        <v>2093</v>
      </c>
      <c r="G225" s="81" t="s">
        <v>1268</v>
      </c>
      <c r="H225" s="81" t="s">
        <v>1878</v>
      </c>
      <c r="I225" s="81" t="s">
        <v>906</v>
      </c>
      <c r="J225" s="81" t="s">
        <v>1004</v>
      </c>
      <c r="K225" s="81" t="s">
        <v>1152</v>
      </c>
      <c r="L225" s="81" t="s">
        <v>1537</v>
      </c>
      <c r="M225" s="82" t="str">
        <f t="shared" si="6"/>
        <v>BINH TRI</v>
      </c>
      <c r="N225" s="82" t="s">
        <v>2541</v>
      </c>
      <c r="O225" s="78"/>
    </row>
    <row r="226" spans="1:15">
      <c r="A226" s="80">
        <v>225</v>
      </c>
      <c r="B226" s="78"/>
      <c r="C226" s="78"/>
      <c r="D226" s="78" t="s">
        <v>492</v>
      </c>
      <c r="E226" s="84" t="s">
        <v>491</v>
      </c>
      <c r="F226" s="78"/>
      <c r="G226" s="78"/>
      <c r="H226" s="78"/>
      <c r="I226" s="78"/>
      <c r="J226" s="78"/>
      <c r="K226" s="78"/>
      <c r="L226" s="81">
        <v>0</v>
      </c>
      <c r="M226" s="82">
        <f t="shared" si="6"/>
        <v>0</v>
      </c>
      <c r="N226" s="82"/>
      <c r="O226" s="78"/>
    </row>
    <row r="227" spans="1:15">
      <c r="A227" s="80">
        <v>226</v>
      </c>
      <c r="B227" s="78"/>
      <c r="C227" s="78"/>
      <c r="D227" s="78" t="s">
        <v>494</v>
      </c>
      <c r="E227" s="84" t="s">
        <v>493</v>
      </c>
      <c r="F227" s="78"/>
      <c r="G227" s="78"/>
      <c r="H227" s="78"/>
      <c r="I227" s="78"/>
      <c r="J227" s="78"/>
      <c r="K227" s="78"/>
      <c r="L227" s="81">
        <v>0</v>
      </c>
      <c r="M227" s="82">
        <f t="shared" si="6"/>
        <v>0</v>
      </c>
      <c r="N227" s="82"/>
      <c r="O227" s="78"/>
    </row>
    <row r="228" spans="1:15">
      <c r="A228" s="80">
        <v>227</v>
      </c>
      <c r="B228" s="78"/>
      <c r="C228" s="78"/>
      <c r="D228" s="78" t="s">
        <v>496</v>
      </c>
      <c r="E228" s="84" t="s">
        <v>495</v>
      </c>
      <c r="F228" s="78" t="s">
        <v>2094</v>
      </c>
      <c r="G228" s="78" t="s">
        <v>495</v>
      </c>
      <c r="H228" s="78" t="s">
        <v>1879</v>
      </c>
      <c r="I228" s="78" t="s">
        <v>913</v>
      </c>
      <c r="J228" s="78" t="s">
        <v>1004</v>
      </c>
      <c r="K228" s="78" t="s">
        <v>1880</v>
      </c>
      <c r="L228" s="81">
        <v>0</v>
      </c>
      <c r="M228" s="82">
        <f t="shared" si="6"/>
        <v>0</v>
      </c>
      <c r="N228" s="82" t="s">
        <v>2541</v>
      </c>
      <c r="O228" s="78"/>
    </row>
    <row r="229" spans="1:15">
      <c r="A229" s="80">
        <v>228</v>
      </c>
      <c r="B229" s="78"/>
      <c r="C229" s="78"/>
      <c r="D229" s="78" t="s">
        <v>498</v>
      </c>
      <c r="E229" s="84" t="s">
        <v>497</v>
      </c>
      <c r="F229" s="78"/>
      <c r="G229" s="78"/>
      <c r="H229" s="78"/>
      <c r="I229" s="78"/>
      <c r="J229" s="78"/>
      <c r="K229" s="78"/>
      <c r="L229" s="81">
        <v>0</v>
      </c>
      <c r="M229" s="82">
        <f t="shared" si="6"/>
        <v>0</v>
      </c>
      <c r="N229" s="82"/>
      <c r="O229" s="78"/>
    </row>
    <row r="230" spans="1:15">
      <c r="A230" s="80">
        <v>229</v>
      </c>
      <c r="B230" s="78"/>
      <c r="C230" s="81" t="s">
        <v>1784</v>
      </c>
      <c r="D230" s="78" t="s">
        <v>65</v>
      </c>
      <c r="E230" s="84" t="s">
        <v>499</v>
      </c>
      <c r="F230" s="78"/>
      <c r="G230" s="78"/>
      <c r="H230" s="78"/>
      <c r="I230" s="78"/>
      <c r="J230" s="78" t="s">
        <v>1588</v>
      </c>
      <c r="K230" s="78"/>
      <c r="L230" s="81">
        <v>0</v>
      </c>
      <c r="M230" s="82" t="str">
        <f t="shared" si="6"/>
        <v>SURFACTANT</v>
      </c>
      <c r="N230" s="82"/>
      <c r="O230" s="78"/>
    </row>
    <row r="231" spans="1:15">
      <c r="A231" s="80">
        <v>230</v>
      </c>
      <c r="B231" s="81"/>
      <c r="C231" s="81" t="s">
        <v>500</v>
      </c>
      <c r="D231" s="81" t="s">
        <v>66</v>
      </c>
      <c r="E231" s="82" t="s">
        <v>501</v>
      </c>
      <c r="F231" s="81" t="s">
        <v>2095</v>
      </c>
      <c r="G231" s="81" t="s">
        <v>1881</v>
      </c>
      <c r="H231" s="81" t="s">
        <v>1882</v>
      </c>
      <c r="I231" s="81" t="s">
        <v>890</v>
      </c>
      <c r="J231" s="81" t="s">
        <v>1004</v>
      </c>
      <c r="K231" s="81" t="s">
        <v>1153</v>
      </c>
      <c r="L231" s="81" t="s">
        <v>1348</v>
      </c>
      <c r="M231" s="82" t="str">
        <f t="shared" si="6"/>
        <v>Gia Hưng Phát</v>
      </c>
      <c r="N231" s="82" t="s">
        <v>2541</v>
      </c>
      <c r="O231" s="78"/>
    </row>
    <row r="232" spans="1:15">
      <c r="A232" s="80">
        <v>231</v>
      </c>
      <c r="B232" s="81"/>
      <c r="C232" s="81" t="s">
        <v>2511</v>
      </c>
      <c r="D232" s="81" t="s">
        <v>2506</v>
      </c>
      <c r="E232" s="82" t="s">
        <v>501</v>
      </c>
      <c r="F232" s="81" t="s">
        <v>2095</v>
      </c>
      <c r="G232" s="81" t="s">
        <v>1881</v>
      </c>
      <c r="H232" s="81" t="s">
        <v>1882</v>
      </c>
      <c r="I232" s="81" t="s">
        <v>890</v>
      </c>
      <c r="J232" s="81" t="s">
        <v>1004</v>
      </c>
      <c r="K232" s="81" t="s">
        <v>1153</v>
      </c>
      <c r="L232" s="81" t="s">
        <v>1348</v>
      </c>
      <c r="M232" s="82" t="str">
        <f t="shared" ref="M232" si="7">C232</f>
        <v>Nam Bình</v>
      </c>
      <c r="N232" s="82" t="s">
        <v>2541</v>
      </c>
      <c r="O232" s="78"/>
    </row>
    <row r="233" spans="1:15">
      <c r="A233" s="80">
        <v>232</v>
      </c>
      <c r="B233" s="78"/>
      <c r="C233" s="78" t="s">
        <v>502</v>
      </c>
      <c r="D233" s="78" t="s">
        <v>504</v>
      </c>
      <c r="E233" s="84" t="s">
        <v>503</v>
      </c>
      <c r="F233" s="78"/>
      <c r="G233" s="78"/>
      <c r="H233" s="78"/>
      <c r="I233" s="78"/>
      <c r="J233" s="78"/>
      <c r="K233" s="78"/>
      <c r="L233" s="81">
        <v>0</v>
      </c>
      <c r="M233" s="82" t="str">
        <f t="shared" si="6"/>
        <v>DUY PHAT</v>
      </c>
      <c r="N233" s="82" t="s">
        <v>2541</v>
      </c>
      <c r="O233" s="78"/>
    </row>
    <row r="234" spans="1:15">
      <c r="A234" s="80">
        <v>233</v>
      </c>
      <c r="B234" s="81"/>
      <c r="C234" s="81" t="s">
        <v>2271</v>
      </c>
      <c r="D234" s="81" t="s">
        <v>67</v>
      </c>
      <c r="E234" s="82" t="s">
        <v>1269</v>
      </c>
      <c r="F234" s="81" t="s">
        <v>2096</v>
      </c>
      <c r="G234" s="81" t="s">
        <v>505</v>
      </c>
      <c r="H234" s="81" t="s">
        <v>1883</v>
      </c>
      <c r="I234" s="81" t="s">
        <v>906</v>
      </c>
      <c r="J234" s="81" t="s">
        <v>1004</v>
      </c>
      <c r="K234" s="81" t="s">
        <v>1154</v>
      </c>
      <c r="L234" s="81" t="s">
        <v>1538</v>
      </c>
      <c r="M234" s="82" t="str">
        <f t="shared" si="6"/>
        <v>Duy Phat</v>
      </c>
      <c r="N234" s="82" t="s">
        <v>2541</v>
      </c>
      <c r="O234" s="78"/>
    </row>
    <row r="235" spans="1:15">
      <c r="A235" s="80">
        <v>234</v>
      </c>
      <c r="B235" s="78"/>
      <c r="C235" s="78" t="s">
        <v>2267</v>
      </c>
      <c r="D235" s="78" t="s">
        <v>507</v>
      </c>
      <c r="E235" s="84" t="s">
        <v>506</v>
      </c>
      <c r="F235" s="78"/>
      <c r="G235" s="78"/>
      <c r="H235" s="78"/>
      <c r="I235" s="78"/>
      <c r="J235" s="78"/>
      <c r="K235" s="78"/>
      <c r="L235" s="81">
        <v>0</v>
      </c>
      <c r="M235" s="82" t="str">
        <f t="shared" si="6"/>
        <v>NGUYEN CHI</v>
      </c>
      <c r="N235" s="82"/>
      <c r="O235" s="78"/>
    </row>
    <row r="236" spans="1:15" ht="31.5">
      <c r="A236" s="80">
        <v>235</v>
      </c>
      <c r="B236" s="78"/>
      <c r="C236" s="78" t="s">
        <v>2289</v>
      </c>
      <c r="D236" s="78" t="s">
        <v>68</v>
      </c>
      <c r="E236" s="84" t="s">
        <v>508</v>
      </c>
      <c r="F236" s="78"/>
      <c r="G236" s="78"/>
      <c r="H236" s="78"/>
      <c r="I236" s="78"/>
      <c r="J236" s="78" t="s">
        <v>1006</v>
      </c>
      <c r="K236" s="78"/>
      <c r="L236" s="81" t="s">
        <v>1531</v>
      </c>
      <c r="M236" s="82" t="str">
        <f t="shared" si="6"/>
        <v>JY</v>
      </c>
      <c r="N236" s="82" t="s">
        <v>2544</v>
      </c>
      <c r="O236" s="78"/>
    </row>
    <row r="237" spans="1:15">
      <c r="A237" s="80">
        <v>236</v>
      </c>
      <c r="B237" s="78"/>
      <c r="C237" s="78"/>
      <c r="D237" s="78" t="s">
        <v>148</v>
      </c>
      <c r="E237" s="78" t="s">
        <v>825</v>
      </c>
      <c r="F237" s="78"/>
      <c r="G237" s="78"/>
      <c r="H237" s="78"/>
      <c r="I237" s="78"/>
      <c r="J237" s="78"/>
      <c r="K237" s="78"/>
      <c r="L237" s="81">
        <v>0</v>
      </c>
      <c r="M237" s="82">
        <f t="shared" si="6"/>
        <v>0</v>
      </c>
      <c r="N237" s="82"/>
      <c r="O237" s="78"/>
    </row>
    <row r="238" spans="1:15">
      <c r="A238" s="80">
        <v>237</v>
      </c>
      <c r="B238" s="78"/>
      <c r="C238" s="78" t="s">
        <v>826</v>
      </c>
      <c r="D238" s="78" t="s">
        <v>509</v>
      </c>
      <c r="E238" s="78" t="s">
        <v>827</v>
      </c>
      <c r="F238" s="78" t="s">
        <v>2097</v>
      </c>
      <c r="G238" s="78"/>
      <c r="H238" s="78"/>
      <c r="I238" s="78" t="s">
        <v>1294</v>
      </c>
      <c r="J238" s="78" t="s">
        <v>1006</v>
      </c>
      <c r="K238" s="78"/>
      <c r="L238" s="81" t="s">
        <v>1531</v>
      </c>
      <c r="M238" s="82" t="str">
        <f t="shared" si="6"/>
        <v>JIUYI</v>
      </c>
      <c r="N238" s="82"/>
      <c r="O238" s="78"/>
    </row>
    <row r="239" spans="1:15" ht="31.5">
      <c r="A239" s="80">
        <v>238</v>
      </c>
      <c r="B239" s="81"/>
      <c r="C239" s="81"/>
      <c r="D239" s="81" t="s">
        <v>511</v>
      </c>
      <c r="E239" s="81" t="s">
        <v>510</v>
      </c>
      <c r="F239" s="81" t="s">
        <v>2098</v>
      </c>
      <c r="G239" s="81" t="s">
        <v>1270</v>
      </c>
      <c r="H239" s="81" t="s">
        <v>510</v>
      </c>
      <c r="I239" s="81" t="s">
        <v>890</v>
      </c>
      <c r="J239" s="81" t="s">
        <v>1004</v>
      </c>
      <c r="K239" s="81" t="s">
        <v>1155</v>
      </c>
      <c r="L239" s="81">
        <v>0</v>
      </c>
      <c r="M239" s="82">
        <f t="shared" si="6"/>
        <v>0</v>
      </c>
      <c r="N239" s="82" t="s">
        <v>2541</v>
      </c>
      <c r="O239" s="78"/>
    </row>
    <row r="240" spans="1:15">
      <c r="A240" s="80">
        <v>239</v>
      </c>
      <c r="B240" s="78"/>
      <c r="C240" s="78"/>
      <c r="D240" s="78" t="s">
        <v>513</v>
      </c>
      <c r="E240" s="78" t="s">
        <v>512</v>
      </c>
      <c r="F240" s="78"/>
      <c r="G240" s="78"/>
      <c r="H240" s="78"/>
      <c r="I240" s="78"/>
      <c r="J240" s="78"/>
      <c r="K240" s="78"/>
      <c r="L240" s="81">
        <v>0</v>
      </c>
      <c r="M240" s="82">
        <f t="shared" si="6"/>
        <v>0</v>
      </c>
      <c r="N240" s="82"/>
      <c r="O240" s="78"/>
    </row>
    <row r="241" spans="1:15">
      <c r="A241" s="80">
        <v>240</v>
      </c>
      <c r="B241" s="78"/>
      <c r="C241" s="78"/>
      <c r="D241" s="78" t="s">
        <v>514</v>
      </c>
      <c r="E241" s="78" t="s">
        <v>128</v>
      </c>
      <c r="F241" s="78"/>
      <c r="G241" s="78"/>
      <c r="H241" s="78"/>
      <c r="I241" s="78"/>
      <c r="J241" s="78"/>
      <c r="K241" s="78"/>
      <c r="L241" s="81">
        <v>0</v>
      </c>
      <c r="M241" s="82">
        <f t="shared" si="6"/>
        <v>0</v>
      </c>
      <c r="N241" s="82"/>
      <c r="O241" s="78"/>
    </row>
    <row r="242" spans="1:15">
      <c r="A242" s="80">
        <v>241</v>
      </c>
      <c r="B242" s="78"/>
      <c r="C242" s="78"/>
      <c r="D242" s="78" t="s">
        <v>149</v>
      </c>
      <c r="E242" s="78" t="s">
        <v>150</v>
      </c>
      <c r="F242" s="78"/>
      <c r="G242" s="78"/>
      <c r="H242" s="78"/>
      <c r="I242" s="78"/>
      <c r="J242" s="78"/>
      <c r="K242" s="78"/>
      <c r="L242" s="81">
        <v>0</v>
      </c>
      <c r="M242" s="82">
        <f t="shared" si="6"/>
        <v>0</v>
      </c>
      <c r="N242" s="82"/>
      <c r="O242" s="78"/>
    </row>
    <row r="243" spans="1:15">
      <c r="A243" s="80">
        <v>242</v>
      </c>
      <c r="B243" s="78"/>
      <c r="C243" s="78"/>
      <c r="D243" s="78" t="s">
        <v>516</v>
      </c>
      <c r="E243" s="78" t="s">
        <v>515</v>
      </c>
      <c r="F243" s="78"/>
      <c r="G243" s="78"/>
      <c r="H243" s="78"/>
      <c r="I243" s="78"/>
      <c r="J243" s="78"/>
      <c r="K243" s="78"/>
      <c r="L243" s="81">
        <v>0</v>
      </c>
      <c r="M243" s="82">
        <f t="shared" si="6"/>
        <v>0</v>
      </c>
      <c r="N243" s="82" t="s">
        <v>2541</v>
      </c>
      <c r="O243" s="78"/>
    </row>
    <row r="244" spans="1:15">
      <c r="A244" s="80">
        <v>243</v>
      </c>
      <c r="B244" s="81"/>
      <c r="C244" s="81" t="s">
        <v>1723</v>
      </c>
      <c r="D244" s="81" t="s">
        <v>69</v>
      </c>
      <c r="E244" s="81" t="s">
        <v>517</v>
      </c>
      <c r="F244" s="81" t="s">
        <v>2076</v>
      </c>
      <c r="G244" s="81" t="s">
        <v>1863</v>
      </c>
      <c r="H244" s="81"/>
      <c r="I244" s="81" t="s">
        <v>901</v>
      </c>
      <c r="J244" s="81" t="s">
        <v>1012</v>
      </c>
      <c r="K244" s="81"/>
      <c r="L244" s="81" t="s">
        <v>1521</v>
      </c>
      <c r="M244" s="82" t="str">
        <f t="shared" si="6"/>
        <v>MKS</v>
      </c>
      <c r="N244" s="82" t="s">
        <v>2541</v>
      </c>
      <c r="O244" s="78"/>
    </row>
    <row r="245" spans="1:15">
      <c r="A245" s="80">
        <v>244</v>
      </c>
      <c r="B245" s="81"/>
      <c r="C245" s="81" t="s">
        <v>1784</v>
      </c>
      <c r="D245" s="81" t="s">
        <v>1</v>
      </c>
      <c r="E245" s="81" t="s">
        <v>518</v>
      </c>
      <c r="F245" s="81"/>
      <c r="G245" s="81"/>
      <c r="H245" s="81"/>
      <c r="I245" s="81" t="s">
        <v>886</v>
      </c>
      <c r="J245" s="81" t="s">
        <v>1588</v>
      </c>
      <c r="K245" s="81"/>
      <c r="L245" s="81" t="s">
        <v>1531</v>
      </c>
      <c r="M245" s="82" t="str">
        <f t="shared" si="6"/>
        <v>SURFACTANT</v>
      </c>
      <c r="N245" s="82" t="s">
        <v>2542</v>
      </c>
      <c r="O245" s="78"/>
    </row>
    <row r="246" spans="1:15">
      <c r="A246" s="80">
        <v>245</v>
      </c>
      <c r="B246" s="81"/>
      <c r="C246" s="81" t="s">
        <v>2928</v>
      </c>
      <c r="D246" s="81" t="s">
        <v>172</v>
      </c>
      <c r="E246" s="81" t="s">
        <v>519</v>
      </c>
      <c r="F246" s="81" t="s">
        <v>2319</v>
      </c>
      <c r="G246" s="81"/>
      <c r="H246" s="81"/>
      <c r="I246" s="81" t="s">
        <v>887</v>
      </c>
      <c r="J246" s="81" t="s">
        <v>1588</v>
      </c>
      <c r="K246" s="81"/>
      <c r="L246" s="81" t="s">
        <v>1359</v>
      </c>
      <c r="M246" s="82" t="str">
        <f t="shared" si="6"/>
        <v>SINO JAPAN</v>
      </c>
      <c r="N246" s="82" t="s">
        <v>2542</v>
      </c>
      <c r="O246" s="78"/>
    </row>
    <row r="247" spans="1:15">
      <c r="A247" s="80">
        <v>246</v>
      </c>
      <c r="B247" s="81"/>
      <c r="C247" s="81" t="s">
        <v>2928</v>
      </c>
      <c r="D247" s="81" t="s">
        <v>70</v>
      </c>
      <c r="E247" s="81" t="s">
        <v>520</v>
      </c>
      <c r="F247" s="81" t="s">
        <v>2319</v>
      </c>
      <c r="G247" s="81"/>
      <c r="H247" s="81"/>
      <c r="I247" s="81" t="s">
        <v>887</v>
      </c>
      <c r="J247" s="81" t="s">
        <v>1588</v>
      </c>
      <c r="K247" s="81"/>
      <c r="L247" s="81" t="s">
        <v>1535</v>
      </c>
      <c r="M247" s="82" t="str">
        <f t="shared" si="6"/>
        <v>SINO JAPAN</v>
      </c>
      <c r="N247" s="82" t="s">
        <v>2542</v>
      </c>
      <c r="O247" s="78"/>
    </row>
    <row r="248" spans="1:15">
      <c r="A248" s="80">
        <v>247</v>
      </c>
      <c r="B248" s="81"/>
      <c r="C248" s="81" t="s">
        <v>2928</v>
      </c>
      <c r="D248" s="81" t="s">
        <v>522</v>
      </c>
      <c r="E248" s="81" t="s">
        <v>521</v>
      </c>
      <c r="F248" s="81" t="s">
        <v>2319</v>
      </c>
      <c r="G248" s="81"/>
      <c r="H248" s="81"/>
      <c r="I248" s="81" t="s">
        <v>887</v>
      </c>
      <c r="J248" s="81" t="s">
        <v>1588</v>
      </c>
      <c r="K248" s="81"/>
      <c r="L248" s="81">
        <v>0</v>
      </c>
      <c r="M248" s="82" t="str">
        <f t="shared" si="6"/>
        <v>SINO JAPAN</v>
      </c>
      <c r="N248" s="82" t="s">
        <v>2542</v>
      </c>
      <c r="O248" s="78"/>
    </row>
    <row r="249" spans="1:15">
      <c r="A249" s="80">
        <v>248</v>
      </c>
      <c r="B249" s="81"/>
      <c r="C249" s="81" t="s">
        <v>1014</v>
      </c>
      <c r="D249" s="81" t="s">
        <v>71</v>
      </c>
      <c r="E249" s="81" t="s">
        <v>523</v>
      </c>
      <c r="F249" s="81"/>
      <c r="G249" s="81"/>
      <c r="H249" s="81"/>
      <c r="I249" s="81" t="s">
        <v>887</v>
      </c>
      <c r="J249" s="81" t="s">
        <v>1006</v>
      </c>
      <c r="K249" s="81"/>
      <c r="L249" s="81">
        <v>0</v>
      </c>
      <c r="M249" s="82" t="str">
        <f t="shared" si="6"/>
        <v>PANYA</v>
      </c>
      <c r="N249" s="82" t="s">
        <v>2542</v>
      </c>
      <c r="O249" s="78"/>
    </row>
    <row r="250" spans="1:15">
      <c r="A250" s="80">
        <v>249</v>
      </c>
      <c r="B250" s="81"/>
      <c r="C250" s="81" t="s">
        <v>1015</v>
      </c>
      <c r="D250" s="81" t="s">
        <v>525</v>
      </c>
      <c r="E250" s="94" t="s">
        <v>524</v>
      </c>
      <c r="F250" s="81"/>
      <c r="G250" s="81"/>
      <c r="H250" s="81"/>
      <c r="I250" s="81" t="s">
        <v>908</v>
      </c>
      <c r="J250" s="81" t="s">
        <v>1006</v>
      </c>
      <c r="K250" s="81"/>
      <c r="L250" s="81">
        <v>0</v>
      </c>
      <c r="M250" s="82" t="str">
        <f t="shared" si="6"/>
        <v>3E</v>
      </c>
      <c r="N250" s="82" t="s">
        <v>2541</v>
      </c>
      <c r="O250" s="78"/>
    </row>
    <row r="251" spans="1:15">
      <c r="A251" s="80">
        <v>250</v>
      </c>
      <c r="B251" s="78"/>
      <c r="C251" s="78" t="s">
        <v>1585</v>
      </c>
      <c r="D251" s="78" t="s">
        <v>527</v>
      </c>
      <c r="E251" s="78" t="s">
        <v>2702</v>
      </c>
      <c r="F251" s="78" t="s">
        <v>2099</v>
      </c>
      <c r="G251" s="78" t="s">
        <v>526</v>
      </c>
      <c r="H251" s="78" t="s">
        <v>1884</v>
      </c>
      <c r="I251" s="78" t="s">
        <v>913</v>
      </c>
      <c r="J251" s="78" t="s">
        <v>1006</v>
      </c>
      <c r="K251" s="78" t="s">
        <v>1885</v>
      </c>
      <c r="L251" s="81" t="s">
        <v>1347</v>
      </c>
      <c r="M251" s="82" t="str">
        <f t="shared" si="6"/>
        <v>CTY ISHENG-LIAN</v>
      </c>
      <c r="N251" s="82" t="s">
        <v>2541</v>
      </c>
      <c r="O251" s="78"/>
    </row>
    <row r="252" spans="1:15">
      <c r="A252" s="80">
        <v>251</v>
      </c>
      <c r="B252" s="78"/>
      <c r="C252" s="78" t="s">
        <v>528</v>
      </c>
      <c r="D252" s="78" t="s">
        <v>530</v>
      </c>
      <c r="E252" s="78" t="s">
        <v>529</v>
      </c>
      <c r="F252" s="78" t="s">
        <v>2100</v>
      </c>
      <c r="G252" s="78" t="s">
        <v>529</v>
      </c>
      <c r="H252" s="78"/>
      <c r="I252" s="78"/>
      <c r="J252" s="78"/>
      <c r="K252" s="78"/>
      <c r="L252" s="81">
        <v>0</v>
      </c>
      <c r="M252" s="82" t="str">
        <f t="shared" si="6"/>
        <v>MUDANJIANG</v>
      </c>
      <c r="N252" s="82" t="s">
        <v>2541</v>
      </c>
      <c r="O252" s="78"/>
    </row>
    <row r="253" spans="1:15" ht="47.25">
      <c r="A253" s="80">
        <v>252</v>
      </c>
      <c r="B253" s="78"/>
      <c r="C253" s="78"/>
      <c r="D253" s="78" t="s">
        <v>532</v>
      </c>
      <c r="E253" s="78" t="s">
        <v>531</v>
      </c>
      <c r="F253" s="78" t="s">
        <v>2101</v>
      </c>
      <c r="G253" s="78" t="s">
        <v>533</v>
      </c>
      <c r="H253" s="78" t="s">
        <v>1886</v>
      </c>
      <c r="I253" s="78"/>
      <c r="J253" s="78"/>
      <c r="K253" s="78"/>
      <c r="L253" s="81">
        <v>0</v>
      </c>
      <c r="M253" s="82">
        <f t="shared" si="6"/>
        <v>0</v>
      </c>
      <c r="N253" s="82" t="s">
        <v>2541</v>
      </c>
      <c r="O253" s="78"/>
    </row>
    <row r="254" spans="1:15" ht="31.5">
      <c r="A254" s="80">
        <v>253</v>
      </c>
      <c r="B254" s="78"/>
      <c r="C254" s="78"/>
      <c r="D254" s="78" t="s">
        <v>535</v>
      </c>
      <c r="E254" s="78" t="s">
        <v>534</v>
      </c>
      <c r="F254" s="78" t="s">
        <v>2102</v>
      </c>
      <c r="G254" s="78" t="s">
        <v>2103</v>
      </c>
      <c r="H254" s="78"/>
      <c r="I254" s="78"/>
      <c r="J254" s="78"/>
      <c r="K254" s="78"/>
      <c r="L254" s="81">
        <v>0</v>
      </c>
      <c r="M254" s="82">
        <f t="shared" si="6"/>
        <v>0</v>
      </c>
      <c r="N254" s="82" t="s">
        <v>2541</v>
      </c>
      <c r="O254" s="78"/>
    </row>
    <row r="255" spans="1:15" ht="31.5">
      <c r="A255" s="80">
        <v>254</v>
      </c>
      <c r="B255" s="78"/>
      <c r="C255" s="78"/>
      <c r="D255" s="78" t="s">
        <v>537</v>
      </c>
      <c r="E255" s="78" t="s">
        <v>536</v>
      </c>
      <c r="F255" s="78" t="s">
        <v>2104</v>
      </c>
      <c r="G255" s="78" t="s">
        <v>538</v>
      </c>
      <c r="H255" s="78" t="s">
        <v>536</v>
      </c>
      <c r="I255" s="78" t="s">
        <v>913</v>
      </c>
      <c r="J255" s="78"/>
      <c r="K255" s="78" t="s">
        <v>1887</v>
      </c>
      <c r="L255" s="81">
        <v>0</v>
      </c>
      <c r="M255" s="82">
        <f t="shared" si="6"/>
        <v>0</v>
      </c>
      <c r="N255" s="82" t="s">
        <v>2541</v>
      </c>
      <c r="O255" s="78"/>
    </row>
    <row r="256" spans="1:15">
      <c r="A256" s="80">
        <v>255</v>
      </c>
      <c r="B256" s="78"/>
      <c r="C256" s="78" t="s">
        <v>1784</v>
      </c>
      <c r="D256" s="78" t="s">
        <v>72</v>
      </c>
      <c r="E256" s="78" t="s">
        <v>539</v>
      </c>
      <c r="F256" s="78"/>
      <c r="G256" s="78"/>
      <c r="H256" s="78"/>
      <c r="I256" s="78" t="s">
        <v>899</v>
      </c>
      <c r="J256" s="78" t="s">
        <v>1588</v>
      </c>
      <c r="K256" s="78"/>
      <c r="L256" s="81" t="s">
        <v>1554</v>
      </c>
      <c r="M256" s="82" t="str">
        <f t="shared" si="6"/>
        <v>SURFACTANT</v>
      </c>
      <c r="N256" s="82" t="s">
        <v>2541</v>
      </c>
      <c r="O256" s="78"/>
    </row>
    <row r="257" spans="1:15">
      <c r="A257" s="80">
        <v>256</v>
      </c>
      <c r="B257" s="81"/>
      <c r="C257" s="81" t="s">
        <v>1015</v>
      </c>
      <c r="D257" s="81" t="s">
        <v>73</v>
      </c>
      <c r="E257" s="94" t="s">
        <v>540</v>
      </c>
      <c r="F257" s="81"/>
      <c r="G257" s="81"/>
      <c r="H257" s="81"/>
      <c r="I257" s="81" t="s">
        <v>908</v>
      </c>
      <c r="J257" s="81" t="s">
        <v>1006</v>
      </c>
      <c r="K257" s="81"/>
      <c r="L257" s="81">
        <v>0</v>
      </c>
      <c r="M257" s="82" t="str">
        <f t="shared" si="6"/>
        <v>3E</v>
      </c>
      <c r="N257" s="82" t="s">
        <v>2541</v>
      </c>
      <c r="O257" s="78"/>
    </row>
    <row r="258" spans="1:15">
      <c r="A258" s="80">
        <v>257</v>
      </c>
      <c r="B258" s="81"/>
      <c r="C258" s="81" t="s">
        <v>1015</v>
      </c>
      <c r="D258" s="81" t="s">
        <v>542</v>
      </c>
      <c r="E258" s="81" t="s">
        <v>541</v>
      </c>
      <c r="F258" s="81"/>
      <c r="G258" s="81"/>
      <c r="H258" s="81"/>
      <c r="I258" s="81" t="s">
        <v>924</v>
      </c>
      <c r="J258" s="81" t="s">
        <v>1006</v>
      </c>
      <c r="K258" s="81"/>
      <c r="L258" s="81">
        <v>0</v>
      </c>
      <c r="M258" s="82" t="str">
        <f t="shared" si="6"/>
        <v>3E</v>
      </c>
      <c r="N258" s="82" t="s">
        <v>2541</v>
      </c>
      <c r="O258" s="78"/>
    </row>
    <row r="259" spans="1:15">
      <c r="A259" s="80">
        <v>258</v>
      </c>
      <c r="B259" s="78"/>
      <c r="C259" s="78"/>
      <c r="D259" s="78" t="s">
        <v>544</v>
      </c>
      <c r="E259" s="78" t="s">
        <v>543</v>
      </c>
      <c r="F259" s="78" t="s">
        <v>2105</v>
      </c>
      <c r="G259" s="78"/>
      <c r="H259" s="78"/>
      <c r="I259" s="78"/>
      <c r="J259" s="78"/>
      <c r="K259" s="78"/>
      <c r="L259" s="81">
        <v>0</v>
      </c>
      <c r="M259" s="82">
        <f t="shared" si="6"/>
        <v>0</v>
      </c>
      <c r="N259" s="82"/>
      <c r="O259" s="78"/>
    </row>
    <row r="260" spans="1:15">
      <c r="A260" s="80">
        <v>259</v>
      </c>
      <c r="B260" s="78"/>
      <c r="C260" s="78"/>
      <c r="D260" s="78" t="s">
        <v>828</v>
      </c>
      <c r="E260" s="78" t="s">
        <v>545</v>
      </c>
      <c r="F260" s="78" t="s">
        <v>2106</v>
      </c>
      <c r="G260" s="78"/>
      <c r="H260" s="78"/>
      <c r="I260" s="78"/>
      <c r="J260" s="78"/>
      <c r="K260" s="78"/>
      <c r="L260" s="81">
        <v>0</v>
      </c>
      <c r="M260" s="82">
        <f t="shared" si="6"/>
        <v>0</v>
      </c>
      <c r="N260" s="82"/>
      <c r="O260" s="78"/>
    </row>
    <row r="261" spans="1:15">
      <c r="A261" s="80">
        <v>260</v>
      </c>
      <c r="B261" s="78"/>
      <c r="C261" s="78"/>
      <c r="D261" s="78" t="s">
        <v>546</v>
      </c>
      <c r="E261" s="78" t="s">
        <v>2554</v>
      </c>
      <c r="F261" s="78" t="s">
        <v>2107</v>
      </c>
      <c r="G261" s="78" t="s">
        <v>2554</v>
      </c>
      <c r="H261" s="78"/>
      <c r="I261" s="78"/>
      <c r="J261" s="78"/>
      <c r="K261" s="78"/>
      <c r="L261" s="81">
        <v>0</v>
      </c>
      <c r="M261" s="82">
        <f t="shared" si="6"/>
        <v>0</v>
      </c>
      <c r="N261" s="82"/>
      <c r="O261" s="78"/>
    </row>
    <row r="262" spans="1:15">
      <c r="A262" s="80">
        <v>261</v>
      </c>
      <c r="B262" s="81"/>
      <c r="C262" s="81" t="s">
        <v>547</v>
      </c>
      <c r="D262" s="81" t="s">
        <v>6</v>
      </c>
      <c r="E262" s="81" t="s">
        <v>548</v>
      </c>
      <c r="F262" s="81"/>
      <c r="G262" s="81"/>
      <c r="H262" s="81"/>
      <c r="I262" s="81" t="s">
        <v>898</v>
      </c>
      <c r="J262" s="81" t="s">
        <v>1006</v>
      </c>
      <c r="K262" s="81"/>
      <c r="L262" s="81" t="s">
        <v>1545</v>
      </c>
      <c r="M262" s="82" t="str">
        <f t="shared" si="6"/>
        <v>EVONIK INDUSTRIES</v>
      </c>
      <c r="N262" s="82" t="s">
        <v>2542</v>
      </c>
      <c r="O262" s="78"/>
    </row>
    <row r="263" spans="1:15" ht="47.25">
      <c r="A263" s="80">
        <v>262</v>
      </c>
      <c r="B263" s="81"/>
      <c r="C263" s="81" t="s">
        <v>528</v>
      </c>
      <c r="D263" s="81" t="s">
        <v>0</v>
      </c>
      <c r="E263" s="81" t="s">
        <v>1046</v>
      </c>
      <c r="F263" s="83" t="s">
        <v>2108</v>
      </c>
      <c r="G263" s="81" t="s">
        <v>1046</v>
      </c>
      <c r="H263" s="81"/>
      <c r="I263" s="81" t="s">
        <v>887</v>
      </c>
      <c r="J263" s="81" t="s">
        <v>1006</v>
      </c>
      <c r="K263" s="81"/>
      <c r="L263" s="81" t="s">
        <v>1555</v>
      </c>
      <c r="M263" s="82" t="str">
        <f t="shared" si="6"/>
        <v>MUDANJIANG</v>
      </c>
      <c r="N263" s="82" t="s">
        <v>2542</v>
      </c>
      <c r="O263" s="78"/>
    </row>
    <row r="264" spans="1:15" ht="34.5">
      <c r="A264" s="80">
        <v>263</v>
      </c>
      <c r="B264" s="81"/>
      <c r="C264" s="81"/>
      <c r="D264" s="81" t="s">
        <v>550</v>
      </c>
      <c r="E264" s="81" t="s">
        <v>549</v>
      </c>
      <c r="F264" s="81" t="s">
        <v>1970</v>
      </c>
      <c r="G264" s="81" t="s">
        <v>2109</v>
      </c>
      <c r="H264" s="81" t="s">
        <v>549</v>
      </c>
      <c r="I264" s="81" t="s">
        <v>890</v>
      </c>
      <c r="J264" s="81" t="s">
        <v>1004</v>
      </c>
      <c r="K264" s="81" t="s">
        <v>1098</v>
      </c>
      <c r="L264" s="81">
        <v>0</v>
      </c>
      <c r="M264" s="82">
        <f t="shared" si="6"/>
        <v>0</v>
      </c>
      <c r="N264" s="82" t="s">
        <v>2541</v>
      </c>
      <c r="O264" s="78"/>
    </row>
    <row r="265" spans="1:15" ht="31.5">
      <c r="A265" s="80">
        <v>264</v>
      </c>
      <c r="B265" s="81"/>
      <c r="C265" s="81" t="s">
        <v>2110</v>
      </c>
      <c r="D265" s="81" t="s">
        <v>551</v>
      </c>
      <c r="E265" s="81" t="s">
        <v>151</v>
      </c>
      <c r="F265" s="81" t="s">
        <v>2111</v>
      </c>
      <c r="G265" s="81"/>
      <c r="H265" s="81"/>
      <c r="I265" s="81" t="s">
        <v>884</v>
      </c>
      <c r="J265" s="81" t="s">
        <v>1006</v>
      </c>
      <c r="K265" s="81"/>
      <c r="L265" s="81">
        <v>0</v>
      </c>
      <c r="M265" s="82" t="str">
        <f t="shared" si="6"/>
        <v>business 远巧股份有限公司</v>
      </c>
      <c r="N265" s="82" t="s">
        <v>2544</v>
      </c>
      <c r="O265" s="78"/>
    </row>
    <row r="266" spans="1:15">
      <c r="A266" s="80">
        <v>265</v>
      </c>
      <c r="B266" s="81"/>
      <c r="C266" s="81" t="s">
        <v>2928</v>
      </c>
      <c r="D266" s="81" t="s">
        <v>74</v>
      </c>
      <c r="E266" s="81" t="s">
        <v>552</v>
      </c>
      <c r="F266" s="81" t="s">
        <v>2321</v>
      </c>
      <c r="G266" s="81"/>
      <c r="H266" s="81"/>
      <c r="I266" s="81" t="s">
        <v>887</v>
      </c>
      <c r="J266" s="81" t="s">
        <v>1588</v>
      </c>
      <c r="K266" s="81"/>
      <c r="L266" s="81" t="s">
        <v>1347</v>
      </c>
      <c r="M266" s="82" t="str">
        <f t="shared" ref="M266:M329" si="8">C266</f>
        <v>SINO JAPAN</v>
      </c>
      <c r="N266" s="82" t="s">
        <v>2542</v>
      </c>
      <c r="O266" s="78"/>
    </row>
    <row r="267" spans="1:15">
      <c r="A267" s="80">
        <v>266</v>
      </c>
      <c r="B267" s="81"/>
      <c r="C267" s="81" t="s">
        <v>2256</v>
      </c>
      <c r="D267" s="81" t="s">
        <v>75</v>
      </c>
      <c r="E267" s="81" t="s">
        <v>553</v>
      </c>
      <c r="F267" s="81"/>
      <c r="G267" s="81" t="s">
        <v>554</v>
      </c>
      <c r="H267" s="81"/>
      <c r="I267" s="81" t="s">
        <v>950</v>
      </c>
      <c r="J267" s="81" t="s">
        <v>1006</v>
      </c>
      <c r="K267" s="81"/>
      <c r="L267" s="81" t="s">
        <v>1519</v>
      </c>
      <c r="M267" s="82" t="str">
        <f t="shared" si="8"/>
        <v>全巨</v>
      </c>
      <c r="N267" s="82" t="s">
        <v>2541</v>
      </c>
      <c r="O267" s="78"/>
    </row>
    <row r="268" spans="1:15" ht="34.5">
      <c r="A268" s="80">
        <v>267</v>
      </c>
      <c r="B268" s="81"/>
      <c r="C268" s="81" t="s">
        <v>212</v>
      </c>
      <c r="D268" s="81" t="s">
        <v>76</v>
      </c>
      <c r="E268" s="81" t="s">
        <v>555</v>
      </c>
      <c r="F268" s="81" t="s">
        <v>2345</v>
      </c>
      <c r="G268" s="81" t="s">
        <v>2112</v>
      </c>
      <c r="H268" s="81" t="s">
        <v>1890</v>
      </c>
      <c r="I268" s="81" t="s">
        <v>924</v>
      </c>
      <c r="J268" s="81" t="s">
        <v>1006</v>
      </c>
      <c r="K268" s="81" t="s">
        <v>1091</v>
      </c>
      <c r="L268" s="81" t="s">
        <v>1518</v>
      </c>
      <c r="M268" s="82" t="str">
        <f t="shared" si="8"/>
        <v>HONG YE</v>
      </c>
      <c r="N268" s="82" t="s">
        <v>2541</v>
      </c>
      <c r="O268" s="78"/>
    </row>
    <row r="269" spans="1:15" ht="31.5">
      <c r="A269" s="80">
        <v>268</v>
      </c>
      <c r="B269" s="78"/>
      <c r="C269" s="78" t="s">
        <v>2113</v>
      </c>
      <c r="D269" s="78" t="s">
        <v>556</v>
      </c>
      <c r="E269" s="78" t="s">
        <v>1572</v>
      </c>
      <c r="F269" s="78" t="s">
        <v>2114</v>
      </c>
      <c r="G269" s="78" t="s">
        <v>1572</v>
      </c>
      <c r="H269" s="78"/>
      <c r="I269" s="78"/>
      <c r="J269" s="78"/>
      <c r="K269" s="78"/>
      <c r="L269" s="81">
        <v>0</v>
      </c>
      <c r="M269" s="82" t="str">
        <f t="shared" si="8"/>
        <v>宏业生化股份有限公司</v>
      </c>
      <c r="N269" s="82" t="s">
        <v>2541</v>
      </c>
      <c r="O269" s="78"/>
    </row>
    <row r="270" spans="1:15">
      <c r="A270" s="80">
        <v>269</v>
      </c>
      <c r="B270" s="81"/>
      <c r="C270" s="81" t="s">
        <v>547</v>
      </c>
      <c r="D270" s="81" t="s">
        <v>77</v>
      </c>
      <c r="E270" s="81" t="s">
        <v>557</v>
      </c>
      <c r="F270" s="81"/>
      <c r="G270" s="81" t="s">
        <v>558</v>
      </c>
      <c r="H270" s="81"/>
      <c r="I270" s="81" t="s">
        <v>898</v>
      </c>
      <c r="J270" s="81" t="s">
        <v>1006</v>
      </c>
      <c r="K270" s="81"/>
      <c r="L270" s="81" t="s">
        <v>1347</v>
      </c>
      <c r="M270" s="82" t="str">
        <f t="shared" si="8"/>
        <v>EVONIK INDUSTRIES</v>
      </c>
      <c r="N270" s="82" t="s">
        <v>2541</v>
      </c>
      <c r="O270" s="78"/>
    </row>
    <row r="271" spans="1:15">
      <c r="A271" s="80">
        <v>270</v>
      </c>
      <c r="B271" s="78"/>
      <c r="C271" s="78" t="s">
        <v>829</v>
      </c>
      <c r="D271" s="78" t="s">
        <v>559</v>
      </c>
      <c r="E271" s="78" t="s">
        <v>152</v>
      </c>
      <c r="F271" s="78" t="s">
        <v>2115</v>
      </c>
      <c r="G271" s="78"/>
      <c r="H271" s="78"/>
      <c r="I271" s="78"/>
      <c r="J271" s="78"/>
      <c r="K271" s="78"/>
      <c r="L271" s="81">
        <v>0</v>
      </c>
      <c r="M271" s="82" t="str">
        <f t="shared" si="8"/>
        <v>EVONIK INDUSTRIES</v>
      </c>
      <c r="N271" s="82"/>
      <c r="O271" s="78"/>
    </row>
    <row r="272" spans="1:15" ht="32.25" customHeight="1">
      <c r="A272" s="80">
        <v>271</v>
      </c>
      <c r="B272" s="81"/>
      <c r="C272" s="81" t="s">
        <v>2928</v>
      </c>
      <c r="D272" s="81" t="s">
        <v>78</v>
      </c>
      <c r="E272" s="81" t="s">
        <v>989</v>
      </c>
      <c r="F272" s="81" t="s">
        <v>2319</v>
      </c>
      <c r="G272" s="81" t="s">
        <v>2328</v>
      </c>
      <c r="H272" s="81"/>
      <c r="I272" s="81" t="s">
        <v>887</v>
      </c>
      <c r="J272" s="81" t="s">
        <v>1588</v>
      </c>
      <c r="K272" s="81"/>
      <c r="L272" s="81" t="s">
        <v>1347</v>
      </c>
      <c r="M272" s="82" t="str">
        <f t="shared" si="8"/>
        <v>SINO JAPAN</v>
      </c>
      <c r="N272" s="82" t="s">
        <v>2542</v>
      </c>
      <c r="O272" s="78"/>
    </row>
    <row r="273" spans="1:15" ht="34.5" customHeight="1">
      <c r="A273" s="80">
        <v>272</v>
      </c>
      <c r="B273" s="81"/>
      <c r="C273" s="81" t="s">
        <v>2928</v>
      </c>
      <c r="D273" s="81" t="s">
        <v>79</v>
      </c>
      <c r="E273" s="81" t="s">
        <v>988</v>
      </c>
      <c r="F273" s="81" t="s">
        <v>2319</v>
      </c>
      <c r="G273" s="81" t="s">
        <v>2328</v>
      </c>
      <c r="H273" s="81"/>
      <c r="I273" s="81" t="s">
        <v>887</v>
      </c>
      <c r="J273" s="81" t="s">
        <v>1588</v>
      </c>
      <c r="K273" s="81"/>
      <c r="L273" s="81" t="s">
        <v>1359</v>
      </c>
      <c r="M273" s="82" t="str">
        <f t="shared" si="8"/>
        <v>SINO JAPAN</v>
      </c>
      <c r="N273" s="82" t="s">
        <v>2542</v>
      </c>
      <c r="O273" s="78"/>
    </row>
    <row r="274" spans="1:15" ht="47.25">
      <c r="A274" s="80">
        <v>273</v>
      </c>
      <c r="B274" s="81"/>
      <c r="C274" s="81" t="s">
        <v>528</v>
      </c>
      <c r="D274" s="81" t="s">
        <v>80</v>
      </c>
      <c r="E274" s="81" t="s">
        <v>1047</v>
      </c>
      <c r="F274" s="81" t="s">
        <v>2116</v>
      </c>
      <c r="G274" s="81" t="s">
        <v>1047</v>
      </c>
      <c r="H274" s="81"/>
      <c r="I274" s="81" t="s">
        <v>887</v>
      </c>
      <c r="J274" s="81" t="s">
        <v>1006</v>
      </c>
      <c r="K274" s="81"/>
      <c r="L274" s="81" t="s">
        <v>1555</v>
      </c>
      <c r="M274" s="82" t="str">
        <f t="shared" si="8"/>
        <v>MUDANJIANG</v>
      </c>
      <c r="N274" s="82" t="s">
        <v>2542</v>
      </c>
      <c r="O274" s="78"/>
    </row>
    <row r="275" spans="1:15">
      <c r="A275" s="80">
        <v>274</v>
      </c>
      <c r="B275" s="81"/>
      <c r="C275" s="81" t="s">
        <v>547</v>
      </c>
      <c r="D275" s="81" t="s">
        <v>81</v>
      </c>
      <c r="E275" s="81" t="s">
        <v>560</v>
      </c>
      <c r="F275" s="81"/>
      <c r="G275" s="81" t="s">
        <v>561</v>
      </c>
      <c r="H275" s="81"/>
      <c r="I275" s="81" t="s">
        <v>898</v>
      </c>
      <c r="J275" s="81" t="s">
        <v>1006</v>
      </c>
      <c r="K275" s="81"/>
      <c r="L275" s="81" t="s">
        <v>1359</v>
      </c>
      <c r="M275" s="82" t="str">
        <f t="shared" si="8"/>
        <v>EVONIK INDUSTRIES</v>
      </c>
      <c r="N275" s="82" t="s">
        <v>2541</v>
      </c>
      <c r="O275" s="78"/>
    </row>
    <row r="276" spans="1:15">
      <c r="A276" s="80">
        <v>275</v>
      </c>
      <c r="B276" s="81"/>
      <c r="C276" s="81" t="s">
        <v>547</v>
      </c>
      <c r="D276" s="81" t="s">
        <v>82</v>
      </c>
      <c r="E276" s="81" t="s">
        <v>562</v>
      </c>
      <c r="F276" s="81"/>
      <c r="G276" s="81"/>
      <c r="H276" s="81"/>
      <c r="I276" s="81" t="s">
        <v>929</v>
      </c>
      <c r="J276" s="81" t="s">
        <v>1006</v>
      </c>
      <c r="K276" s="81"/>
      <c r="L276" s="81" t="s">
        <v>1357</v>
      </c>
      <c r="M276" s="82" t="str">
        <f t="shared" si="8"/>
        <v>EVONIK INDUSTRIES</v>
      </c>
      <c r="N276" s="82" t="s">
        <v>2543</v>
      </c>
      <c r="O276" s="78"/>
    </row>
    <row r="277" spans="1:15">
      <c r="A277" s="80">
        <v>276</v>
      </c>
      <c r="B277" s="81"/>
      <c r="C277" s="81" t="s">
        <v>547</v>
      </c>
      <c r="D277" s="81" t="s">
        <v>83</v>
      </c>
      <c r="E277" s="81" t="s">
        <v>563</v>
      </c>
      <c r="F277" s="81"/>
      <c r="G277" s="81"/>
      <c r="H277" s="81"/>
      <c r="I277" s="81" t="s">
        <v>929</v>
      </c>
      <c r="J277" s="81" t="s">
        <v>1006</v>
      </c>
      <c r="K277" s="81"/>
      <c r="L277" s="81" t="s">
        <v>1357</v>
      </c>
      <c r="M277" s="82" t="str">
        <f t="shared" si="8"/>
        <v>EVONIK INDUSTRIES</v>
      </c>
      <c r="N277" s="82" t="s">
        <v>2543</v>
      </c>
      <c r="O277" s="78"/>
    </row>
    <row r="278" spans="1:15" ht="31.5">
      <c r="A278" s="80">
        <v>277</v>
      </c>
      <c r="B278" s="78"/>
      <c r="C278" s="78" t="s">
        <v>2242</v>
      </c>
      <c r="D278" s="78" t="s">
        <v>830</v>
      </c>
      <c r="E278" s="78" t="s">
        <v>564</v>
      </c>
      <c r="F278" s="78"/>
      <c r="G278" s="78"/>
      <c r="H278" s="78"/>
      <c r="I278" s="78"/>
      <c r="J278" s="78"/>
      <c r="K278" s="78"/>
      <c r="L278" s="81">
        <v>0</v>
      </c>
      <c r="M278" s="82" t="str">
        <f t="shared" si="8"/>
        <v>business 远巧股份有限公司</v>
      </c>
      <c r="N278" s="82"/>
      <c r="O278" s="78"/>
    </row>
    <row r="279" spans="1:15">
      <c r="A279" s="80">
        <v>278</v>
      </c>
      <c r="B279" s="78"/>
      <c r="C279" s="78"/>
      <c r="D279" s="78" t="s">
        <v>566</v>
      </c>
      <c r="E279" s="78" t="s">
        <v>565</v>
      </c>
      <c r="F279" s="78" t="s">
        <v>2117</v>
      </c>
      <c r="G279" s="78"/>
      <c r="H279" s="78"/>
      <c r="I279" s="78"/>
      <c r="J279" s="78"/>
      <c r="K279" s="78"/>
      <c r="L279" s="81">
        <v>0</v>
      </c>
      <c r="M279" s="82">
        <f t="shared" si="8"/>
        <v>0</v>
      </c>
      <c r="N279" s="82"/>
      <c r="O279" s="78"/>
    </row>
    <row r="280" spans="1:15">
      <c r="A280" s="80">
        <v>279</v>
      </c>
      <c r="B280" s="78"/>
      <c r="C280" s="78" t="s">
        <v>2283</v>
      </c>
      <c r="D280" s="78" t="s">
        <v>568</v>
      </c>
      <c r="E280" s="78" t="s">
        <v>567</v>
      </c>
      <c r="F280" s="78"/>
      <c r="G280" s="78"/>
      <c r="H280" s="78"/>
      <c r="I280" s="78"/>
      <c r="J280" s="78"/>
      <c r="K280" s="78"/>
      <c r="L280" s="81">
        <v>0</v>
      </c>
      <c r="M280" s="82" t="str">
        <f t="shared" si="8"/>
        <v>EUROCHEM</v>
      </c>
      <c r="N280" s="82"/>
      <c r="O280" s="78"/>
    </row>
    <row r="281" spans="1:15">
      <c r="A281" s="80">
        <v>280</v>
      </c>
      <c r="B281" s="81"/>
      <c r="C281" s="81" t="s">
        <v>645</v>
      </c>
      <c r="D281" s="81" t="s">
        <v>570</v>
      </c>
      <c r="E281" s="81" t="s">
        <v>796</v>
      </c>
      <c r="F281" s="81"/>
      <c r="G281" s="81" t="s">
        <v>569</v>
      </c>
      <c r="H281" s="81"/>
      <c r="I281" s="81" t="s">
        <v>915</v>
      </c>
      <c r="J281" s="81" t="s">
        <v>1006</v>
      </c>
      <c r="K281" s="81"/>
      <c r="L281" s="81">
        <v>0</v>
      </c>
      <c r="M281" s="82" t="str">
        <f t="shared" si="8"/>
        <v>JINLU</v>
      </c>
      <c r="N281" s="82" t="s">
        <v>2541</v>
      </c>
      <c r="O281" s="78"/>
    </row>
    <row r="282" spans="1:15">
      <c r="A282" s="80">
        <v>281</v>
      </c>
      <c r="B282" s="81"/>
      <c r="C282" s="81" t="s">
        <v>645</v>
      </c>
      <c r="D282" s="81" t="s">
        <v>794</v>
      </c>
      <c r="E282" s="81" t="s">
        <v>796</v>
      </c>
      <c r="F282" s="81"/>
      <c r="G282" s="81" t="s">
        <v>569</v>
      </c>
      <c r="H282" s="81"/>
      <c r="I282" s="81" t="s">
        <v>915</v>
      </c>
      <c r="J282" s="81" t="s">
        <v>1006</v>
      </c>
      <c r="K282" s="81"/>
      <c r="L282" s="81">
        <v>0</v>
      </c>
      <c r="M282" s="82" t="str">
        <f t="shared" si="8"/>
        <v>JINLU</v>
      </c>
      <c r="N282" s="82" t="s">
        <v>2541</v>
      </c>
      <c r="O282" s="78"/>
    </row>
    <row r="283" spans="1:15">
      <c r="A283" s="80">
        <v>282</v>
      </c>
      <c r="B283" s="81"/>
      <c r="C283" s="81" t="s">
        <v>1017</v>
      </c>
      <c r="D283" s="81" t="s">
        <v>175</v>
      </c>
      <c r="E283" s="81" t="s">
        <v>571</v>
      </c>
      <c r="F283" s="81"/>
      <c r="G283" s="81"/>
      <c r="H283" s="81"/>
      <c r="I283" s="81" t="s">
        <v>883</v>
      </c>
      <c r="J283" s="81" t="s">
        <v>1006</v>
      </c>
      <c r="K283" s="81"/>
      <c r="L283" s="81" t="s">
        <v>1348</v>
      </c>
      <c r="M283" s="82" t="str">
        <f t="shared" si="8"/>
        <v>GLOBAL</v>
      </c>
      <c r="N283" s="82" t="s">
        <v>2541</v>
      </c>
      <c r="O283" s="78"/>
    </row>
    <row r="284" spans="1:15">
      <c r="A284" s="80">
        <v>283</v>
      </c>
      <c r="B284" s="78"/>
      <c r="C284" s="78"/>
      <c r="D284" s="78" t="s">
        <v>573</v>
      </c>
      <c r="E284" s="78" t="s">
        <v>572</v>
      </c>
      <c r="F284" s="78"/>
      <c r="G284" s="78"/>
      <c r="H284" s="78"/>
      <c r="I284" s="78"/>
      <c r="J284" s="78"/>
      <c r="K284" s="78"/>
      <c r="L284" s="81">
        <v>0</v>
      </c>
      <c r="M284" s="82">
        <f t="shared" si="8"/>
        <v>0</v>
      </c>
      <c r="N284" s="82"/>
      <c r="O284" s="78"/>
    </row>
    <row r="285" spans="1:15" ht="47.25">
      <c r="A285" s="80">
        <v>284</v>
      </c>
      <c r="B285" s="81"/>
      <c r="C285" s="81" t="s">
        <v>1018</v>
      </c>
      <c r="D285" s="81" t="s">
        <v>575</v>
      </c>
      <c r="E285" s="81" t="s">
        <v>574</v>
      </c>
      <c r="F285" s="81" t="s">
        <v>2118</v>
      </c>
      <c r="G285" s="81"/>
      <c r="H285" s="81"/>
      <c r="I285" s="81" t="s">
        <v>970</v>
      </c>
      <c r="J285" s="81" t="s">
        <v>1006</v>
      </c>
      <c r="K285" s="81"/>
      <c r="L285" s="81">
        <v>0</v>
      </c>
      <c r="M285" s="82" t="str">
        <f t="shared" si="8"/>
        <v>ARGUS (SHANGHAI) TEXTILE AUXILIARY CO., LTD.</v>
      </c>
      <c r="N285" s="82"/>
      <c r="O285" s="78"/>
    </row>
    <row r="286" spans="1:15" ht="31.5">
      <c r="A286" s="80">
        <v>285</v>
      </c>
      <c r="B286" s="81"/>
      <c r="C286" s="81" t="s">
        <v>624</v>
      </c>
      <c r="D286" s="81" t="s">
        <v>576</v>
      </c>
      <c r="E286" s="81" t="s">
        <v>135</v>
      </c>
      <c r="F286" s="81" t="s">
        <v>2119</v>
      </c>
      <c r="G286" s="81"/>
      <c r="H286" s="81"/>
      <c r="I286" s="81" t="s">
        <v>880</v>
      </c>
      <c r="J286" s="81" t="s">
        <v>1006</v>
      </c>
      <c r="K286" s="81"/>
      <c r="L286" s="81" t="s">
        <v>1539</v>
      </c>
      <c r="M286" s="82" t="str">
        <f t="shared" si="8"/>
        <v>TOLAS</v>
      </c>
      <c r="N286" s="82" t="s">
        <v>2544</v>
      </c>
      <c r="O286" s="78"/>
    </row>
    <row r="287" spans="1:15">
      <c r="A287" s="80">
        <v>286</v>
      </c>
      <c r="B287" s="81"/>
      <c r="C287" s="81" t="s">
        <v>2257</v>
      </c>
      <c r="D287" s="81" t="s">
        <v>84</v>
      </c>
      <c r="E287" s="95" t="s">
        <v>1157</v>
      </c>
      <c r="F287" s="81" t="s">
        <v>2120</v>
      </c>
      <c r="G287" s="81"/>
      <c r="H287" s="81" t="s">
        <v>2380</v>
      </c>
      <c r="I287" s="95" t="s">
        <v>881</v>
      </c>
      <c r="J287" s="81" t="s">
        <v>1004</v>
      </c>
      <c r="K287" s="81" t="s">
        <v>1156</v>
      </c>
      <c r="L287" s="81" t="s">
        <v>1348</v>
      </c>
      <c r="M287" s="82" t="str">
        <f t="shared" si="8"/>
        <v>HƯNG LONG PHÁT</v>
      </c>
      <c r="N287" s="82" t="s">
        <v>2541</v>
      </c>
      <c r="O287" s="78"/>
    </row>
    <row r="288" spans="1:15">
      <c r="A288" s="80">
        <v>287</v>
      </c>
      <c r="B288" s="78"/>
      <c r="C288" s="78"/>
      <c r="D288" s="78" t="s">
        <v>578</v>
      </c>
      <c r="E288" s="78" t="s">
        <v>577</v>
      </c>
      <c r="F288" s="78" t="s">
        <v>2121</v>
      </c>
      <c r="G288" s="78" t="s">
        <v>579</v>
      </c>
      <c r="H288" s="78" t="s">
        <v>1888</v>
      </c>
      <c r="I288" s="78" t="s">
        <v>913</v>
      </c>
      <c r="J288" s="78"/>
      <c r="K288" s="78"/>
      <c r="L288" s="81">
        <v>0</v>
      </c>
      <c r="M288" s="82">
        <f t="shared" si="8"/>
        <v>0</v>
      </c>
      <c r="N288" s="82" t="s">
        <v>2541</v>
      </c>
      <c r="O288" s="78"/>
    </row>
    <row r="289" spans="1:15">
      <c r="A289" s="80">
        <v>288</v>
      </c>
      <c r="B289" s="81"/>
      <c r="C289" s="81" t="s">
        <v>502</v>
      </c>
      <c r="D289" s="81" t="s">
        <v>85</v>
      </c>
      <c r="E289" s="81" t="s">
        <v>580</v>
      </c>
      <c r="F289" s="81"/>
      <c r="G289" s="81" t="s">
        <v>580</v>
      </c>
      <c r="H289" s="81"/>
      <c r="I289" s="81" t="s">
        <v>913</v>
      </c>
      <c r="J289" s="81" t="s">
        <v>1004</v>
      </c>
      <c r="K289" s="81"/>
      <c r="L289" s="81" t="s">
        <v>1354</v>
      </c>
      <c r="M289" s="82" t="str">
        <f t="shared" si="8"/>
        <v>DUY PHAT</v>
      </c>
      <c r="N289" s="82" t="s">
        <v>2541</v>
      </c>
      <c r="O289" s="78"/>
    </row>
    <row r="290" spans="1:15">
      <c r="A290" s="80">
        <v>289</v>
      </c>
      <c r="B290" s="78"/>
      <c r="C290" s="78" t="s">
        <v>1784</v>
      </c>
      <c r="D290" s="78" t="s">
        <v>581</v>
      </c>
      <c r="E290" s="78" t="s">
        <v>147</v>
      </c>
      <c r="F290" s="78"/>
      <c r="G290" s="78"/>
      <c r="H290" s="78"/>
      <c r="I290" s="78"/>
      <c r="J290" s="78" t="s">
        <v>1588</v>
      </c>
      <c r="K290" s="78"/>
      <c r="L290" s="81">
        <v>0</v>
      </c>
      <c r="M290" s="82" t="str">
        <f t="shared" si="8"/>
        <v>SURFACTANT</v>
      </c>
      <c r="N290" s="82"/>
      <c r="O290" s="78"/>
    </row>
    <row r="291" spans="1:15">
      <c r="A291" s="80">
        <v>290</v>
      </c>
      <c r="B291" s="81"/>
      <c r="C291" s="81" t="s">
        <v>582</v>
      </c>
      <c r="D291" s="81" t="s">
        <v>86</v>
      </c>
      <c r="E291" s="81" t="s">
        <v>583</v>
      </c>
      <c r="F291" s="81"/>
      <c r="G291" s="81"/>
      <c r="H291" s="81"/>
      <c r="I291" s="81" t="s">
        <v>882</v>
      </c>
      <c r="J291" s="81" t="s">
        <v>1006</v>
      </c>
      <c r="K291" s="81"/>
      <c r="L291" s="81" t="s">
        <v>1546</v>
      </c>
      <c r="M291" s="82" t="str">
        <f t="shared" si="8"/>
        <v>LIAN SHENG</v>
      </c>
      <c r="N291" s="82" t="s">
        <v>2541</v>
      </c>
      <c r="O291" s="78"/>
    </row>
    <row r="292" spans="1:15">
      <c r="A292" s="80">
        <v>291</v>
      </c>
      <c r="B292" s="81"/>
      <c r="C292" s="81" t="s">
        <v>1784</v>
      </c>
      <c r="D292" s="81" t="s">
        <v>5</v>
      </c>
      <c r="E292" s="81" t="s">
        <v>584</v>
      </c>
      <c r="F292" s="81"/>
      <c r="G292" s="81"/>
      <c r="H292" s="81"/>
      <c r="I292" s="81" t="s">
        <v>883</v>
      </c>
      <c r="J292" s="81" t="s">
        <v>1588</v>
      </c>
      <c r="K292" s="81"/>
      <c r="L292" s="81" t="s">
        <v>1348</v>
      </c>
      <c r="M292" s="82" t="str">
        <f t="shared" si="8"/>
        <v>SURFACTANT</v>
      </c>
      <c r="N292" s="82" t="s">
        <v>2541</v>
      </c>
      <c r="O292" s="78"/>
    </row>
    <row r="293" spans="1:15">
      <c r="A293" s="80">
        <v>292</v>
      </c>
      <c r="B293" s="81"/>
      <c r="C293" s="81" t="s">
        <v>1784</v>
      </c>
      <c r="D293" s="81" t="s">
        <v>87</v>
      </c>
      <c r="E293" s="81" t="s">
        <v>585</v>
      </c>
      <c r="F293" s="81"/>
      <c r="G293" s="81"/>
      <c r="H293" s="81"/>
      <c r="I293" s="81" t="s">
        <v>1320</v>
      </c>
      <c r="J293" s="81" t="s">
        <v>1588</v>
      </c>
      <c r="K293" s="81"/>
      <c r="L293" s="81" t="s">
        <v>1348</v>
      </c>
      <c r="M293" s="82" t="str">
        <f t="shared" si="8"/>
        <v>SURFACTANT</v>
      </c>
      <c r="N293" s="82" t="s">
        <v>2541</v>
      </c>
      <c r="O293" s="78"/>
    </row>
    <row r="294" spans="1:15">
      <c r="A294" s="80">
        <v>293</v>
      </c>
      <c r="B294" s="81"/>
      <c r="C294" s="81" t="s">
        <v>586</v>
      </c>
      <c r="D294" s="81" t="s">
        <v>88</v>
      </c>
      <c r="E294" s="81" t="s">
        <v>587</v>
      </c>
      <c r="F294" s="81"/>
      <c r="G294" s="81"/>
      <c r="H294" s="81"/>
      <c r="I294" s="81" t="s">
        <v>952</v>
      </c>
      <c r="J294" s="81" t="s">
        <v>1004</v>
      </c>
      <c r="K294" s="81"/>
      <c r="L294" s="81">
        <v>0</v>
      </c>
      <c r="M294" s="82" t="str">
        <f t="shared" si="8"/>
        <v>VINMIN</v>
      </c>
      <c r="N294" s="82" t="s">
        <v>2541</v>
      </c>
      <c r="O294" s="78"/>
    </row>
    <row r="295" spans="1:15">
      <c r="A295" s="80">
        <v>294</v>
      </c>
      <c r="B295" s="81"/>
      <c r="C295" s="81" t="s">
        <v>547</v>
      </c>
      <c r="D295" s="81" t="s">
        <v>589</v>
      </c>
      <c r="E295" s="81" t="s">
        <v>588</v>
      </c>
      <c r="F295" s="81"/>
      <c r="G295" s="81"/>
      <c r="H295" s="81"/>
      <c r="I295" s="81" t="s">
        <v>898</v>
      </c>
      <c r="J295" s="81" t="s">
        <v>1006</v>
      </c>
      <c r="K295" s="81"/>
      <c r="L295" s="81">
        <v>0</v>
      </c>
      <c r="M295" s="82" t="str">
        <f t="shared" si="8"/>
        <v>EVONIK INDUSTRIES</v>
      </c>
      <c r="N295" s="82"/>
      <c r="O295" s="78"/>
    </row>
    <row r="296" spans="1:15">
      <c r="A296" s="80">
        <v>295</v>
      </c>
      <c r="B296" s="78"/>
      <c r="C296" s="78"/>
      <c r="D296" s="78" t="s">
        <v>591</v>
      </c>
      <c r="E296" s="78" t="s">
        <v>590</v>
      </c>
      <c r="F296" s="78"/>
      <c r="G296" s="78"/>
      <c r="H296" s="78"/>
      <c r="I296" s="78"/>
      <c r="J296" s="78"/>
      <c r="K296" s="78"/>
      <c r="L296" s="81">
        <v>0</v>
      </c>
      <c r="M296" s="82">
        <f t="shared" si="8"/>
        <v>0</v>
      </c>
      <c r="N296" s="82"/>
      <c r="O296" s="78"/>
    </row>
    <row r="297" spans="1:15" ht="31.5">
      <c r="A297" s="80">
        <v>296</v>
      </c>
      <c r="B297" s="81"/>
      <c r="C297" s="81" t="s">
        <v>2110</v>
      </c>
      <c r="D297" s="81" t="s">
        <v>592</v>
      </c>
      <c r="E297" s="81" t="s">
        <v>153</v>
      </c>
      <c r="F297" s="81" t="s">
        <v>2122</v>
      </c>
      <c r="G297" s="81"/>
      <c r="H297" s="81"/>
      <c r="I297" s="81" t="s">
        <v>884</v>
      </c>
      <c r="J297" s="81" t="s">
        <v>1006</v>
      </c>
      <c r="K297" s="81"/>
      <c r="L297" s="81">
        <v>0</v>
      </c>
      <c r="M297" s="82" t="str">
        <f t="shared" si="8"/>
        <v>business 远巧股份有限公司</v>
      </c>
      <c r="N297" s="82" t="s">
        <v>2544</v>
      </c>
      <c r="O297" s="78"/>
    </row>
    <row r="298" spans="1:15" ht="31.5">
      <c r="A298" s="80">
        <v>297</v>
      </c>
      <c r="B298" s="81"/>
      <c r="C298" s="81" t="s">
        <v>2110</v>
      </c>
      <c r="D298" s="81" t="s">
        <v>593</v>
      </c>
      <c r="E298" s="81" t="s">
        <v>154</v>
      </c>
      <c r="F298" s="81" t="s">
        <v>2111</v>
      </c>
      <c r="G298" s="81"/>
      <c r="H298" s="81"/>
      <c r="I298" s="81" t="s">
        <v>884</v>
      </c>
      <c r="J298" s="81" t="s">
        <v>1006</v>
      </c>
      <c r="K298" s="81"/>
      <c r="L298" s="81">
        <v>0</v>
      </c>
      <c r="M298" s="82" t="str">
        <f t="shared" si="8"/>
        <v>business 远巧股份有限公司</v>
      </c>
      <c r="N298" s="82" t="s">
        <v>2544</v>
      </c>
      <c r="O298" s="78"/>
    </row>
    <row r="299" spans="1:15" ht="38.25" customHeight="1">
      <c r="A299" s="80">
        <v>298</v>
      </c>
      <c r="B299" s="81"/>
      <c r="C299" s="81" t="s">
        <v>2294</v>
      </c>
      <c r="D299" s="81" t="s">
        <v>594</v>
      </c>
      <c r="E299" s="81" t="s">
        <v>744</v>
      </c>
      <c r="F299" s="81" t="s">
        <v>2342</v>
      </c>
      <c r="G299" s="81"/>
      <c r="H299" s="81"/>
      <c r="I299" s="81" t="s">
        <v>755</v>
      </c>
      <c r="J299" s="81" t="s">
        <v>1006</v>
      </c>
      <c r="K299" s="81"/>
      <c r="L299" s="81" t="s">
        <v>1348</v>
      </c>
      <c r="M299" s="82" t="str">
        <f t="shared" si="8"/>
        <v>J&amp;D</v>
      </c>
      <c r="N299" s="82" t="s">
        <v>2541</v>
      </c>
      <c r="O299" s="78"/>
    </row>
    <row r="300" spans="1:15">
      <c r="A300" s="80">
        <v>299</v>
      </c>
      <c r="B300" s="81"/>
      <c r="C300" s="81" t="s">
        <v>2928</v>
      </c>
      <c r="D300" s="81" t="s">
        <v>596</v>
      </c>
      <c r="E300" s="81" t="s">
        <v>595</v>
      </c>
      <c r="F300" s="81"/>
      <c r="G300" s="81"/>
      <c r="H300" s="81"/>
      <c r="I300" s="81" t="s">
        <v>887</v>
      </c>
      <c r="J300" s="81" t="s">
        <v>1588</v>
      </c>
      <c r="K300" s="81"/>
      <c r="L300" s="81" t="s">
        <v>1556</v>
      </c>
      <c r="M300" s="82" t="str">
        <f t="shared" si="8"/>
        <v>SINO JAPAN</v>
      </c>
      <c r="N300" s="82" t="s">
        <v>2542</v>
      </c>
      <c r="O300" s="78"/>
    </row>
    <row r="301" spans="1:15">
      <c r="A301" s="80">
        <v>300</v>
      </c>
      <c r="B301" s="78"/>
      <c r="C301" s="78" t="s">
        <v>831</v>
      </c>
      <c r="D301" s="78" t="s">
        <v>597</v>
      </c>
      <c r="E301" s="78" t="s">
        <v>832</v>
      </c>
      <c r="F301" s="78" t="s">
        <v>2123</v>
      </c>
      <c r="G301" s="78"/>
      <c r="H301" s="78"/>
      <c r="I301" s="78" t="s">
        <v>2124</v>
      </c>
      <c r="J301" s="78"/>
      <c r="K301" s="78"/>
      <c r="L301" s="81">
        <v>0</v>
      </c>
      <c r="M301" s="82" t="str">
        <f t="shared" si="8"/>
        <v>TOLAS</v>
      </c>
      <c r="N301" s="82"/>
      <c r="O301" s="78"/>
    </row>
    <row r="302" spans="1:15">
      <c r="A302" s="80">
        <v>301</v>
      </c>
      <c r="B302" s="78"/>
      <c r="C302" s="78" t="s">
        <v>831</v>
      </c>
      <c r="D302" s="78" t="s">
        <v>598</v>
      </c>
      <c r="E302" s="78" t="s">
        <v>833</v>
      </c>
      <c r="F302" s="78" t="s">
        <v>2125</v>
      </c>
      <c r="G302" s="78"/>
      <c r="H302" s="78"/>
      <c r="I302" s="78" t="s">
        <v>2126</v>
      </c>
      <c r="J302" s="78"/>
      <c r="K302" s="78"/>
      <c r="L302" s="81">
        <v>0</v>
      </c>
      <c r="M302" s="82" t="str">
        <f t="shared" si="8"/>
        <v>TOLAS</v>
      </c>
      <c r="N302" s="82"/>
      <c r="O302" s="78"/>
    </row>
    <row r="303" spans="1:15">
      <c r="A303" s="80">
        <v>302</v>
      </c>
      <c r="B303" s="78"/>
      <c r="C303" s="78" t="s">
        <v>831</v>
      </c>
      <c r="D303" s="78" t="s">
        <v>599</v>
      </c>
      <c r="E303" s="78" t="s">
        <v>834</v>
      </c>
      <c r="F303" s="78" t="s">
        <v>2127</v>
      </c>
      <c r="G303" s="78"/>
      <c r="H303" s="78"/>
      <c r="I303" s="78" t="s">
        <v>2128</v>
      </c>
      <c r="J303" s="78"/>
      <c r="K303" s="78"/>
      <c r="L303" s="81">
        <v>0</v>
      </c>
      <c r="M303" s="82" t="str">
        <f t="shared" si="8"/>
        <v>TOLAS</v>
      </c>
      <c r="N303" s="82"/>
      <c r="O303" s="78"/>
    </row>
    <row r="304" spans="1:15">
      <c r="A304" s="80">
        <v>303</v>
      </c>
      <c r="B304" s="78"/>
      <c r="C304" s="78" t="s">
        <v>831</v>
      </c>
      <c r="D304" s="78" t="s">
        <v>600</v>
      </c>
      <c r="E304" s="78" t="s">
        <v>835</v>
      </c>
      <c r="F304" s="78" t="s">
        <v>2129</v>
      </c>
      <c r="G304" s="78"/>
      <c r="H304" s="78"/>
      <c r="I304" s="78"/>
      <c r="J304" s="78"/>
      <c r="K304" s="78"/>
      <c r="L304" s="81">
        <v>0</v>
      </c>
      <c r="M304" s="82" t="str">
        <f t="shared" si="8"/>
        <v>TOLAS</v>
      </c>
      <c r="N304" s="82"/>
      <c r="O304" s="78"/>
    </row>
    <row r="305" spans="1:15">
      <c r="A305" s="80">
        <v>304</v>
      </c>
      <c r="B305" s="78"/>
      <c r="C305" s="78" t="s">
        <v>831</v>
      </c>
      <c r="D305" s="78" t="s">
        <v>601</v>
      </c>
      <c r="E305" s="78" t="s">
        <v>162</v>
      </c>
      <c r="F305" s="78" t="s">
        <v>2130</v>
      </c>
      <c r="G305" s="78"/>
      <c r="H305" s="78"/>
      <c r="I305" s="78"/>
      <c r="J305" s="78"/>
      <c r="K305" s="78"/>
      <c r="L305" s="81">
        <v>0</v>
      </c>
      <c r="M305" s="82" t="str">
        <f t="shared" si="8"/>
        <v>TOLAS</v>
      </c>
      <c r="N305" s="82"/>
      <c r="O305" s="78"/>
    </row>
    <row r="306" spans="1:15">
      <c r="A306" s="80">
        <v>305</v>
      </c>
      <c r="B306" s="78"/>
      <c r="C306" s="78" t="s">
        <v>831</v>
      </c>
      <c r="D306" s="78" t="s">
        <v>602</v>
      </c>
      <c r="E306" s="78" t="s">
        <v>836</v>
      </c>
      <c r="F306" s="78" t="s">
        <v>2075</v>
      </c>
      <c r="G306" s="78"/>
      <c r="H306" s="78"/>
      <c r="I306" s="78" t="s">
        <v>2131</v>
      </c>
      <c r="J306" s="78"/>
      <c r="K306" s="78"/>
      <c r="L306" s="81">
        <v>0</v>
      </c>
      <c r="M306" s="82" t="str">
        <f t="shared" si="8"/>
        <v>TOLAS</v>
      </c>
      <c r="N306" s="82"/>
      <c r="O306" s="78"/>
    </row>
    <row r="307" spans="1:15">
      <c r="A307" s="80">
        <v>306</v>
      </c>
      <c r="B307" s="78"/>
      <c r="C307" s="78" t="s">
        <v>831</v>
      </c>
      <c r="D307" s="78" t="s">
        <v>603</v>
      </c>
      <c r="E307" s="78" t="s">
        <v>837</v>
      </c>
      <c r="F307" s="78" t="s">
        <v>2132</v>
      </c>
      <c r="G307" s="78"/>
      <c r="H307" s="78"/>
      <c r="I307" s="78"/>
      <c r="J307" s="78"/>
      <c r="K307" s="78"/>
      <c r="L307" s="81">
        <v>0</v>
      </c>
      <c r="M307" s="82" t="str">
        <f t="shared" si="8"/>
        <v>TOLAS</v>
      </c>
      <c r="N307" s="82"/>
      <c r="O307" s="78"/>
    </row>
    <row r="308" spans="1:15" ht="31.5">
      <c r="A308" s="80">
        <v>307</v>
      </c>
      <c r="B308" s="81"/>
      <c r="C308" s="81" t="s">
        <v>604</v>
      </c>
      <c r="D308" s="81" t="s">
        <v>606</v>
      </c>
      <c r="E308" s="81" t="s">
        <v>605</v>
      </c>
      <c r="F308" s="81" t="s">
        <v>2133</v>
      </c>
      <c r="G308" s="81" t="s">
        <v>1889</v>
      </c>
      <c r="H308" s="81" t="s">
        <v>605</v>
      </c>
      <c r="I308" s="81" t="s">
        <v>912</v>
      </c>
      <c r="J308" s="81" t="s">
        <v>1004</v>
      </c>
      <c r="K308" s="81" t="s">
        <v>1158</v>
      </c>
      <c r="L308" s="81">
        <v>0</v>
      </c>
      <c r="M308" s="82" t="str">
        <f t="shared" si="8"/>
        <v>CTY CP HÒA PHÁT ĐÔNG NAI</v>
      </c>
      <c r="N308" s="82" t="s">
        <v>2541</v>
      </c>
      <c r="O308" s="78"/>
    </row>
    <row r="309" spans="1:15">
      <c r="A309" s="80">
        <v>308</v>
      </c>
      <c r="B309" s="81"/>
      <c r="C309" s="81" t="s">
        <v>582</v>
      </c>
      <c r="D309" s="81" t="s">
        <v>89</v>
      </c>
      <c r="E309" s="81" t="s">
        <v>607</v>
      </c>
      <c r="F309" s="81"/>
      <c r="G309" s="81"/>
      <c r="H309" s="81"/>
      <c r="I309" s="81" t="s">
        <v>885</v>
      </c>
      <c r="J309" s="81" t="s">
        <v>1006</v>
      </c>
      <c r="K309" s="81"/>
      <c r="L309" s="81">
        <v>0</v>
      </c>
      <c r="M309" s="82" t="str">
        <f t="shared" si="8"/>
        <v>LIAN SHENG</v>
      </c>
      <c r="N309" s="82" t="s">
        <v>2541</v>
      </c>
      <c r="O309" s="78"/>
    </row>
    <row r="310" spans="1:15">
      <c r="A310" s="80">
        <v>309</v>
      </c>
      <c r="B310" s="81"/>
      <c r="C310" s="81"/>
      <c r="D310" s="81" t="s">
        <v>90</v>
      </c>
      <c r="E310" s="81" t="s">
        <v>608</v>
      </c>
      <c r="F310" s="81" t="s">
        <v>2343</v>
      </c>
      <c r="G310" s="81"/>
      <c r="H310" s="81"/>
      <c r="I310" s="81" t="s">
        <v>901</v>
      </c>
      <c r="J310" s="81" t="s">
        <v>1004</v>
      </c>
      <c r="K310" s="81"/>
      <c r="L310" s="81" t="s">
        <v>1521</v>
      </c>
      <c r="M310" s="82">
        <f t="shared" si="8"/>
        <v>0</v>
      </c>
      <c r="N310" s="82" t="s">
        <v>2541</v>
      </c>
      <c r="O310" s="78"/>
    </row>
    <row r="311" spans="1:15" ht="31.5">
      <c r="A311" s="80">
        <v>310</v>
      </c>
      <c r="B311" s="81"/>
      <c r="C311" s="81" t="s">
        <v>2928</v>
      </c>
      <c r="D311" s="81" t="s">
        <v>91</v>
      </c>
      <c r="E311" s="81" t="s">
        <v>609</v>
      </c>
      <c r="F311" s="96" t="s">
        <v>2303</v>
      </c>
      <c r="G311" s="81"/>
      <c r="H311" s="81"/>
      <c r="I311" s="81" t="s">
        <v>886</v>
      </c>
      <c r="J311" s="81" t="s">
        <v>1588</v>
      </c>
      <c r="K311" s="81"/>
      <c r="L311" s="81" t="s">
        <v>1557</v>
      </c>
      <c r="M311" s="82" t="str">
        <f t="shared" si="8"/>
        <v>SINO JAPAN</v>
      </c>
      <c r="N311" s="82" t="s">
        <v>2542</v>
      </c>
      <c r="O311" s="78"/>
    </row>
    <row r="312" spans="1:15">
      <c r="A312" s="80">
        <v>311</v>
      </c>
      <c r="B312" s="81"/>
      <c r="C312" s="81" t="s">
        <v>2928</v>
      </c>
      <c r="D312" s="81" t="s">
        <v>92</v>
      </c>
      <c r="E312" s="81" t="s">
        <v>610</v>
      </c>
      <c r="F312" s="81"/>
      <c r="G312" s="81"/>
      <c r="H312" s="81"/>
      <c r="I312" s="81" t="s">
        <v>887</v>
      </c>
      <c r="J312" s="81" t="s">
        <v>1588</v>
      </c>
      <c r="K312" s="81"/>
      <c r="L312" s="81" t="s">
        <v>1535</v>
      </c>
      <c r="M312" s="82" t="str">
        <f t="shared" si="8"/>
        <v>SINO JAPAN</v>
      </c>
      <c r="N312" s="82" t="s">
        <v>2542</v>
      </c>
      <c r="O312" s="78"/>
    </row>
    <row r="313" spans="1:15">
      <c r="A313" s="80">
        <v>312</v>
      </c>
      <c r="B313" s="81"/>
      <c r="C313" s="81" t="s">
        <v>2928</v>
      </c>
      <c r="D313" s="81" t="s">
        <v>93</v>
      </c>
      <c r="E313" s="81" t="s">
        <v>611</v>
      </c>
      <c r="F313" s="81" t="s">
        <v>2320</v>
      </c>
      <c r="G313" s="81"/>
      <c r="H313" s="81"/>
      <c r="I313" s="81" t="s">
        <v>887</v>
      </c>
      <c r="J313" s="81" t="s">
        <v>1588</v>
      </c>
      <c r="K313" s="81"/>
      <c r="L313" s="81" t="s">
        <v>1359</v>
      </c>
      <c r="M313" s="82" t="str">
        <f t="shared" si="8"/>
        <v>SINO JAPAN</v>
      </c>
      <c r="N313" s="82" t="s">
        <v>2542</v>
      </c>
      <c r="O313" s="78"/>
    </row>
    <row r="314" spans="1:15" ht="31.5">
      <c r="A314" s="80">
        <v>313</v>
      </c>
      <c r="B314" s="81"/>
      <c r="C314" s="81" t="s">
        <v>612</v>
      </c>
      <c r="D314" s="81" t="s">
        <v>94</v>
      </c>
      <c r="E314" s="81" t="s">
        <v>613</v>
      </c>
      <c r="F314" s="81" t="s">
        <v>1962</v>
      </c>
      <c r="G314" s="81" t="s">
        <v>614</v>
      </c>
      <c r="H314" s="81" t="s">
        <v>1890</v>
      </c>
      <c r="I314" s="81" t="s">
        <v>924</v>
      </c>
      <c r="J314" s="81" t="s">
        <v>1006</v>
      </c>
      <c r="K314" s="81" t="s">
        <v>1091</v>
      </c>
      <c r="L314" s="81" t="s">
        <v>1518</v>
      </c>
      <c r="M314" s="82" t="str">
        <f t="shared" si="8"/>
        <v>PUYANG HEXING CHEMICAL CO., LTD</v>
      </c>
      <c r="N314" s="82" t="s">
        <v>2541</v>
      </c>
      <c r="O314" s="78"/>
    </row>
    <row r="315" spans="1:15">
      <c r="A315" s="80">
        <v>314</v>
      </c>
      <c r="B315" s="81"/>
      <c r="C315" s="81" t="s">
        <v>2928</v>
      </c>
      <c r="D315" s="81" t="s">
        <v>95</v>
      </c>
      <c r="E315" s="81" t="s">
        <v>615</v>
      </c>
      <c r="F315" s="81"/>
      <c r="G315" s="81"/>
      <c r="H315" s="81"/>
      <c r="I315" s="81" t="s">
        <v>953</v>
      </c>
      <c r="J315" s="81" t="s">
        <v>1588</v>
      </c>
      <c r="K315" s="81"/>
      <c r="L315" s="81" t="s">
        <v>1357</v>
      </c>
      <c r="M315" s="82" t="str">
        <f t="shared" si="8"/>
        <v>SINO JAPAN</v>
      </c>
      <c r="N315" s="82" t="s">
        <v>2542</v>
      </c>
      <c r="O315" s="78"/>
    </row>
    <row r="316" spans="1:15" ht="47.25">
      <c r="A316" s="80">
        <v>315</v>
      </c>
      <c r="B316" s="81"/>
      <c r="C316" s="81" t="s">
        <v>784</v>
      </c>
      <c r="D316" s="81" t="s">
        <v>617</v>
      </c>
      <c r="E316" s="81" t="s">
        <v>616</v>
      </c>
      <c r="F316" s="81" t="s">
        <v>2734</v>
      </c>
      <c r="G316" s="81"/>
      <c r="H316" s="81"/>
      <c r="I316" s="81" t="s">
        <v>954</v>
      </c>
      <c r="J316" s="81" t="s">
        <v>1006</v>
      </c>
      <c r="K316" s="81"/>
      <c r="L316" s="81" t="s">
        <v>1361</v>
      </c>
      <c r="M316" s="82" t="str">
        <f t="shared" si="8"/>
        <v>KUAN CHUAN CHEMICAL INDUSTRIES LTD</v>
      </c>
      <c r="N316" s="82" t="s">
        <v>2541</v>
      </c>
      <c r="O316" s="78"/>
    </row>
    <row r="317" spans="1:15">
      <c r="A317" s="80">
        <v>316</v>
      </c>
      <c r="B317" s="81"/>
      <c r="C317" s="81" t="s">
        <v>618</v>
      </c>
      <c r="D317" s="81" t="s">
        <v>96</v>
      </c>
      <c r="E317" s="81" t="s">
        <v>619</v>
      </c>
      <c r="F317" s="81"/>
      <c r="G317" s="81"/>
      <c r="H317" s="81"/>
      <c r="I317" s="81" t="s">
        <v>901</v>
      </c>
      <c r="J317" s="81" t="s">
        <v>1004</v>
      </c>
      <c r="K317" s="81"/>
      <c r="L317" s="81">
        <v>0</v>
      </c>
      <c r="M317" s="82" t="str">
        <f t="shared" si="8"/>
        <v>PHỐ BÌNH</v>
      </c>
      <c r="N317" s="82" t="s">
        <v>2541</v>
      </c>
      <c r="O317" s="78"/>
    </row>
    <row r="318" spans="1:15" ht="31.5">
      <c r="A318" s="80">
        <v>317</v>
      </c>
      <c r="B318" s="78"/>
      <c r="C318" s="78" t="s">
        <v>2110</v>
      </c>
      <c r="D318" s="78" t="s">
        <v>620</v>
      </c>
      <c r="E318" s="78" t="s">
        <v>155</v>
      </c>
      <c r="F318" s="78" t="s">
        <v>2134</v>
      </c>
      <c r="G318" s="78"/>
      <c r="H318" s="78"/>
      <c r="I318" s="78" t="s">
        <v>1292</v>
      </c>
      <c r="J318" s="78" t="s">
        <v>1006</v>
      </c>
      <c r="K318" s="78"/>
      <c r="L318" s="81" t="s">
        <v>1560</v>
      </c>
      <c r="M318" s="82" t="str">
        <f t="shared" si="8"/>
        <v>business 远巧股份有限公司</v>
      </c>
      <c r="N318" s="82" t="s">
        <v>2542</v>
      </c>
      <c r="O318" s="78"/>
    </row>
    <row r="319" spans="1:15" ht="31.5">
      <c r="A319" s="80">
        <v>318</v>
      </c>
      <c r="B319" s="78"/>
      <c r="C319" s="78" t="s">
        <v>2110</v>
      </c>
      <c r="D319" s="78" t="s">
        <v>621</v>
      </c>
      <c r="E319" s="78" t="s">
        <v>838</v>
      </c>
      <c r="F319" s="78" t="s">
        <v>2135</v>
      </c>
      <c r="G319" s="78"/>
      <c r="H319" s="78"/>
      <c r="I319" s="78" t="s">
        <v>1319</v>
      </c>
      <c r="J319" s="78" t="s">
        <v>1006</v>
      </c>
      <c r="K319" s="78"/>
      <c r="L319" s="81" t="s">
        <v>1531</v>
      </c>
      <c r="M319" s="82" t="str">
        <f t="shared" si="8"/>
        <v>business 远巧股份有限公司</v>
      </c>
      <c r="N319" s="82" t="s">
        <v>2544</v>
      </c>
      <c r="O319" s="78"/>
    </row>
    <row r="320" spans="1:15">
      <c r="A320" s="80">
        <v>319</v>
      </c>
      <c r="B320" s="81"/>
      <c r="C320" s="81" t="s">
        <v>635</v>
      </c>
      <c r="D320" s="81" t="s">
        <v>623</v>
      </c>
      <c r="E320" s="95" t="s">
        <v>622</v>
      </c>
      <c r="F320" s="97" t="s">
        <v>2249</v>
      </c>
      <c r="G320" s="95" t="s">
        <v>2136</v>
      </c>
      <c r="H320" s="81" t="s">
        <v>1891</v>
      </c>
      <c r="I320" s="81" t="s">
        <v>887</v>
      </c>
      <c r="J320" s="81" t="s">
        <v>1004</v>
      </c>
      <c r="K320" s="81" t="s">
        <v>1159</v>
      </c>
      <c r="L320" s="81" t="s">
        <v>1348</v>
      </c>
      <c r="M320" s="82" t="str">
        <f t="shared" si="8"/>
        <v>MINH TRƯỜNG</v>
      </c>
      <c r="N320" s="82" t="s">
        <v>2542</v>
      </c>
      <c r="O320" s="78"/>
    </row>
    <row r="321" spans="1:15">
      <c r="A321" s="80">
        <v>320</v>
      </c>
      <c r="B321" s="78"/>
      <c r="C321" s="78" t="s">
        <v>624</v>
      </c>
      <c r="D321" s="78" t="s">
        <v>626</v>
      </c>
      <c r="E321" s="78" t="s">
        <v>1289</v>
      </c>
      <c r="F321" s="78" t="s">
        <v>2137</v>
      </c>
      <c r="G321" s="78" t="s">
        <v>625</v>
      </c>
      <c r="H321" s="78"/>
      <c r="I321" s="78" t="s">
        <v>1419</v>
      </c>
      <c r="J321" s="78" t="s">
        <v>1006</v>
      </c>
      <c r="K321" s="78"/>
      <c r="L321" s="81">
        <v>0</v>
      </c>
      <c r="M321" s="82" t="str">
        <f t="shared" si="8"/>
        <v>TOLAS</v>
      </c>
      <c r="N321" s="82"/>
      <c r="O321" s="78"/>
    </row>
    <row r="322" spans="1:15">
      <c r="A322" s="80">
        <v>321</v>
      </c>
      <c r="B322" s="78"/>
      <c r="C322" s="78" t="s">
        <v>624</v>
      </c>
      <c r="D322" s="78" t="s">
        <v>628</v>
      </c>
      <c r="E322" s="78" t="s">
        <v>1290</v>
      </c>
      <c r="F322" s="78" t="s">
        <v>2138</v>
      </c>
      <c r="G322" s="78" t="s">
        <v>627</v>
      </c>
      <c r="H322" s="78"/>
      <c r="I322" s="78" t="s">
        <v>1272</v>
      </c>
      <c r="J322" s="78" t="s">
        <v>1006</v>
      </c>
      <c r="K322" s="78"/>
      <c r="L322" s="81">
        <v>0</v>
      </c>
      <c r="M322" s="82" t="str">
        <f t="shared" si="8"/>
        <v>TOLAS</v>
      </c>
      <c r="N322" s="82"/>
      <c r="O322" s="78"/>
    </row>
    <row r="323" spans="1:15">
      <c r="A323" s="80">
        <v>322</v>
      </c>
      <c r="B323" s="78"/>
      <c r="C323" s="78" t="s">
        <v>820</v>
      </c>
      <c r="D323" s="78" t="s">
        <v>630</v>
      </c>
      <c r="E323" s="78" t="s">
        <v>629</v>
      </c>
      <c r="F323" s="78"/>
      <c r="G323" s="78"/>
      <c r="H323" s="78"/>
      <c r="I323" s="78"/>
      <c r="J323" s="78"/>
      <c r="K323" s="78"/>
      <c r="L323" s="81">
        <v>0</v>
      </c>
      <c r="M323" s="82" t="str">
        <f t="shared" si="8"/>
        <v>thuận phát hưng</v>
      </c>
      <c r="N323" s="82"/>
      <c r="O323" s="78"/>
    </row>
    <row r="324" spans="1:15" ht="31.5">
      <c r="A324" s="80">
        <v>323</v>
      </c>
      <c r="B324" s="81"/>
      <c r="C324" s="81" t="s">
        <v>2110</v>
      </c>
      <c r="D324" s="81" t="s">
        <v>97</v>
      </c>
      <c r="E324" s="81" t="s">
        <v>631</v>
      </c>
      <c r="F324" s="81" t="s">
        <v>2139</v>
      </c>
      <c r="G324" s="81"/>
      <c r="H324" s="81"/>
      <c r="I324" s="81" t="s">
        <v>888</v>
      </c>
      <c r="J324" s="81" t="s">
        <v>1006</v>
      </c>
      <c r="K324" s="81"/>
      <c r="L324" s="81" t="s">
        <v>1531</v>
      </c>
      <c r="M324" s="82" t="str">
        <f t="shared" si="8"/>
        <v>business 远巧股份有限公司</v>
      </c>
      <c r="N324" s="82" t="s">
        <v>2544</v>
      </c>
      <c r="O324" s="78"/>
    </row>
    <row r="325" spans="1:15" ht="31.5">
      <c r="A325" s="80">
        <v>324</v>
      </c>
      <c r="B325" s="81"/>
      <c r="C325" s="81" t="s">
        <v>2110</v>
      </c>
      <c r="D325" s="81" t="s">
        <v>632</v>
      </c>
      <c r="E325" s="81" t="s">
        <v>839</v>
      </c>
      <c r="F325" s="81" t="s">
        <v>2140</v>
      </c>
      <c r="G325" s="81"/>
      <c r="H325" s="81"/>
      <c r="I325" s="81" t="s">
        <v>884</v>
      </c>
      <c r="J325" s="81" t="s">
        <v>1006</v>
      </c>
      <c r="K325" s="81"/>
      <c r="L325" s="81">
        <v>0</v>
      </c>
      <c r="M325" s="82" t="str">
        <f t="shared" si="8"/>
        <v>business 远巧股份有限公司</v>
      </c>
      <c r="N325" s="82" t="s">
        <v>2544</v>
      </c>
      <c r="O325" s="78"/>
    </row>
    <row r="326" spans="1:15" ht="31.5">
      <c r="A326" s="80">
        <v>325</v>
      </c>
      <c r="B326" s="78"/>
      <c r="C326" s="78" t="s">
        <v>2110</v>
      </c>
      <c r="D326" s="78" t="s">
        <v>633</v>
      </c>
      <c r="E326" s="78" t="s">
        <v>840</v>
      </c>
      <c r="F326" s="78"/>
      <c r="G326" s="78"/>
      <c r="H326" s="78"/>
      <c r="I326" s="78"/>
      <c r="J326" s="78" t="s">
        <v>1006</v>
      </c>
      <c r="K326" s="78"/>
      <c r="L326" s="81">
        <v>0</v>
      </c>
      <c r="M326" s="82" t="str">
        <f t="shared" si="8"/>
        <v>business 远巧股份有限公司</v>
      </c>
      <c r="N326" s="82"/>
      <c r="O326" s="78"/>
    </row>
    <row r="327" spans="1:15" ht="31.5">
      <c r="A327" s="80">
        <v>326</v>
      </c>
      <c r="B327" s="78"/>
      <c r="C327" s="78" t="s">
        <v>2110</v>
      </c>
      <c r="D327" s="78" t="s">
        <v>634</v>
      </c>
      <c r="E327" s="78" t="s">
        <v>841</v>
      </c>
      <c r="F327" s="78"/>
      <c r="G327" s="78"/>
      <c r="H327" s="78"/>
      <c r="I327" s="78"/>
      <c r="J327" s="78" t="s">
        <v>1006</v>
      </c>
      <c r="K327" s="78"/>
      <c r="L327" s="81">
        <v>0</v>
      </c>
      <c r="M327" s="82" t="str">
        <f t="shared" si="8"/>
        <v>business 远巧股份有限公司</v>
      </c>
      <c r="N327" s="82"/>
      <c r="O327" s="78"/>
    </row>
    <row r="328" spans="1:15">
      <c r="A328" s="80">
        <v>327</v>
      </c>
      <c r="B328" s="81"/>
      <c r="C328" s="81" t="s">
        <v>635</v>
      </c>
      <c r="D328" s="81" t="s">
        <v>170</v>
      </c>
      <c r="E328" s="94" t="s">
        <v>889</v>
      </c>
      <c r="F328" s="95" t="s">
        <v>2141</v>
      </c>
      <c r="G328" s="81" t="s">
        <v>889</v>
      </c>
      <c r="H328" s="81" t="s">
        <v>1892</v>
      </c>
      <c r="I328" s="81" t="s">
        <v>890</v>
      </c>
      <c r="J328" s="81" t="s">
        <v>1004</v>
      </c>
      <c r="K328" s="81" t="s">
        <v>1160</v>
      </c>
      <c r="L328" s="81" t="s">
        <v>1348</v>
      </c>
      <c r="M328" s="82" t="str">
        <f t="shared" si="8"/>
        <v>MINH TRƯỜNG</v>
      </c>
      <c r="N328" s="82" t="s">
        <v>2541</v>
      </c>
      <c r="O328" s="78"/>
    </row>
    <row r="329" spans="1:15" ht="47.25">
      <c r="A329" s="80">
        <v>328</v>
      </c>
      <c r="B329" s="81"/>
      <c r="C329" s="81" t="s">
        <v>624</v>
      </c>
      <c r="D329" s="81" t="s">
        <v>98</v>
      </c>
      <c r="E329" s="81" t="s">
        <v>636</v>
      </c>
      <c r="F329" s="81" t="s">
        <v>2142</v>
      </c>
      <c r="G329" s="81"/>
      <c r="H329" s="81"/>
      <c r="I329" s="81" t="s">
        <v>946</v>
      </c>
      <c r="J329" s="81" t="s">
        <v>1006</v>
      </c>
      <c r="K329" s="81"/>
      <c r="L329" s="81" t="s">
        <v>1348</v>
      </c>
      <c r="M329" s="82" t="str">
        <f t="shared" si="8"/>
        <v>TOLAS</v>
      </c>
      <c r="N329" s="82" t="s">
        <v>2541</v>
      </c>
      <c r="O329" s="78"/>
    </row>
    <row r="330" spans="1:15" ht="47.25">
      <c r="A330" s="80">
        <v>329</v>
      </c>
      <c r="B330" s="81"/>
      <c r="C330" s="81" t="s">
        <v>624</v>
      </c>
      <c r="D330" s="81" t="s">
        <v>99</v>
      </c>
      <c r="E330" s="81" t="s">
        <v>637</v>
      </c>
      <c r="F330" s="81" t="s">
        <v>2142</v>
      </c>
      <c r="G330" s="81"/>
      <c r="H330" s="81"/>
      <c r="I330" s="81" t="s">
        <v>946</v>
      </c>
      <c r="J330" s="81" t="s">
        <v>1006</v>
      </c>
      <c r="K330" s="81"/>
      <c r="L330" s="81" t="s">
        <v>1348</v>
      </c>
      <c r="M330" s="82" t="str">
        <f t="shared" ref="M330:M393" si="9">C330</f>
        <v>TOLAS</v>
      </c>
      <c r="N330" s="82" t="s">
        <v>2541</v>
      </c>
      <c r="O330" s="78"/>
    </row>
    <row r="331" spans="1:15" ht="47.25">
      <c r="A331" s="80">
        <v>330</v>
      </c>
      <c r="B331" s="81"/>
      <c r="C331" s="81" t="s">
        <v>624</v>
      </c>
      <c r="D331" s="81" t="s">
        <v>100</v>
      </c>
      <c r="E331" s="81" t="s">
        <v>638</v>
      </c>
      <c r="F331" s="81" t="s">
        <v>2142</v>
      </c>
      <c r="G331" s="81"/>
      <c r="H331" s="81"/>
      <c r="I331" s="81" t="s">
        <v>946</v>
      </c>
      <c r="J331" s="81" t="s">
        <v>1006</v>
      </c>
      <c r="K331" s="81"/>
      <c r="L331" s="81" t="s">
        <v>1348</v>
      </c>
      <c r="M331" s="82" t="str">
        <f t="shared" si="9"/>
        <v>TOLAS</v>
      </c>
      <c r="N331" s="82" t="s">
        <v>2541</v>
      </c>
      <c r="O331" s="78"/>
    </row>
    <row r="332" spans="1:15">
      <c r="A332" s="80">
        <v>331</v>
      </c>
      <c r="B332" s="78"/>
      <c r="C332" s="78" t="s">
        <v>2143</v>
      </c>
      <c r="D332" s="78" t="s">
        <v>640</v>
      </c>
      <c r="E332" s="98" t="s">
        <v>639</v>
      </c>
      <c r="F332" s="78"/>
      <c r="G332" s="78"/>
      <c r="H332" s="78"/>
      <c r="I332" s="78"/>
      <c r="J332" s="78"/>
      <c r="K332" s="78"/>
      <c r="L332" s="81">
        <v>0</v>
      </c>
      <c r="M332" s="82" t="str">
        <f t="shared" si="9"/>
        <v>仲酷璟公司</v>
      </c>
      <c r="N332" s="82"/>
      <c r="O332" s="78"/>
    </row>
    <row r="333" spans="1:15" ht="33.75" customHeight="1">
      <c r="A333" s="80">
        <v>332</v>
      </c>
      <c r="B333" s="81"/>
      <c r="C333" s="81" t="s">
        <v>641</v>
      </c>
      <c r="D333" s="81" t="s">
        <v>642</v>
      </c>
      <c r="E333" s="81" t="s">
        <v>842</v>
      </c>
      <c r="F333" s="81" t="s">
        <v>2061</v>
      </c>
      <c r="G333" s="81"/>
      <c r="H333" s="81"/>
      <c r="I333" s="81" t="s">
        <v>916</v>
      </c>
      <c r="J333" s="81" t="s">
        <v>1006</v>
      </c>
      <c r="K333" s="81"/>
      <c r="L333" s="81" t="s">
        <v>1348</v>
      </c>
      <c r="M333" s="82" t="str">
        <f t="shared" si="9"/>
        <v>JIN LU</v>
      </c>
      <c r="N333" s="82" t="s">
        <v>2541</v>
      </c>
      <c r="O333" s="78"/>
    </row>
    <row r="334" spans="1:15" ht="31.5">
      <c r="A334" s="80">
        <v>333</v>
      </c>
      <c r="B334" s="81"/>
      <c r="C334" s="81" t="s">
        <v>641</v>
      </c>
      <c r="D334" s="81" t="s">
        <v>643</v>
      </c>
      <c r="E334" s="81" t="s">
        <v>156</v>
      </c>
      <c r="F334" s="81" t="s">
        <v>2131</v>
      </c>
      <c r="G334" s="81"/>
      <c r="H334" s="81"/>
      <c r="I334" s="81" t="s">
        <v>891</v>
      </c>
      <c r="J334" s="81" t="s">
        <v>1006</v>
      </c>
      <c r="K334" s="81"/>
      <c r="L334" s="81" t="s">
        <v>1539</v>
      </c>
      <c r="M334" s="82" t="str">
        <f t="shared" si="9"/>
        <v>JIN LU</v>
      </c>
      <c r="N334" s="82" t="s">
        <v>2544</v>
      </c>
      <c r="O334" s="78"/>
    </row>
    <row r="335" spans="1:15" ht="31.5">
      <c r="A335" s="80">
        <v>334</v>
      </c>
      <c r="B335" s="81"/>
      <c r="C335" s="81" t="s">
        <v>547</v>
      </c>
      <c r="D335" s="81" t="s">
        <v>101</v>
      </c>
      <c r="E335" s="81" t="s">
        <v>644</v>
      </c>
      <c r="F335" s="81"/>
      <c r="G335" s="81"/>
      <c r="H335" s="81"/>
      <c r="I335" s="81" t="s">
        <v>951</v>
      </c>
      <c r="J335" s="81" t="s">
        <v>1006</v>
      </c>
      <c r="K335" s="81"/>
      <c r="L335" s="81">
        <v>0</v>
      </c>
      <c r="M335" s="82" t="str">
        <f t="shared" si="9"/>
        <v>EVONIK INDUSTRIES</v>
      </c>
      <c r="N335" s="82" t="s">
        <v>2544</v>
      </c>
      <c r="O335" s="78"/>
    </row>
    <row r="336" spans="1:15">
      <c r="A336" s="80">
        <v>335</v>
      </c>
      <c r="B336" s="81"/>
      <c r="C336" s="81" t="s">
        <v>820</v>
      </c>
      <c r="D336" s="81" t="s">
        <v>102</v>
      </c>
      <c r="E336" s="81" t="s">
        <v>818</v>
      </c>
      <c r="F336" s="81"/>
      <c r="G336" s="81"/>
      <c r="H336" s="81"/>
      <c r="I336" s="81" t="s">
        <v>892</v>
      </c>
      <c r="J336" s="81" t="s">
        <v>1004</v>
      </c>
      <c r="K336" s="81"/>
      <c r="L336" s="81" t="s">
        <v>1348</v>
      </c>
      <c r="M336" s="82" t="str">
        <f t="shared" si="9"/>
        <v>thuận phát hưng</v>
      </c>
      <c r="N336" s="82" t="s">
        <v>2541</v>
      </c>
      <c r="O336" s="78"/>
    </row>
    <row r="337" spans="1:15">
      <c r="A337" s="80">
        <v>336</v>
      </c>
      <c r="B337" s="78"/>
      <c r="C337" s="78" t="s">
        <v>645</v>
      </c>
      <c r="D337" s="78" t="s">
        <v>646</v>
      </c>
      <c r="E337" s="78" t="s">
        <v>843</v>
      </c>
      <c r="F337" s="78" t="s">
        <v>2144</v>
      </c>
      <c r="G337" s="78"/>
      <c r="H337" s="78"/>
      <c r="I337" s="78"/>
      <c r="J337" s="78" t="s">
        <v>1006</v>
      </c>
      <c r="K337" s="78"/>
      <c r="L337" s="81">
        <v>0</v>
      </c>
      <c r="M337" s="82" t="str">
        <f t="shared" si="9"/>
        <v>JINLU</v>
      </c>
      <c r="N337" s="82"/>
      <c r="O337" s="78"/>
    </row>
    <row r="338" spans="1:15" ht="31.5">
      <c r="A338" s="80">
        <v>337</v>
      </c>
      <c r="B338" s="81"/>
      <c r="C338" s="81" t="s">
        <v>645</v>
      </c>
      <c r="D338" s="81" t="s">
        <v>103</v>
      </c>
      <c r="E338" s="81" t="s">
        <v>647</v>
      </c>
      <c r="F338" s="81" t="s">
        <v>2145</v>
      </c>
      <c r="G338" s="81"/>
      <c r="H338" s="81"/>
      <c r="I338" s="81" t="s">
        <v>893</v>
      </c>
      <c r="J338" s="81" t="s">
        <v>1006</v>
      </c>
      <c r="K338" s="81"/>
      <c r="L338" s="81" t="s">
        <v>1531</v>
      </c>
      <c r="M338" s="82" t="str">
        <f t="shared" si="9"/>
        <v>JINLU</v>
      </c>
      <c r="N338" s="82" t="s">
        <v>2544</v>
      </c>
      <c r="O338" s="78"/>
    </row>
    <row r="339" spans="1:15" ht="31.5">
      <c r="A339" s="80">
        <v>338</v>
      </c>
      <c r="B339" s="78"/>
      <c r="C339" s="78" t="s">
        <v>645</v>
      </c>
      <c r="D339" s="78" t="s">
        <v>649</v>
      </c>
      <c r="E339" s="78" t="s">
        <v>648</v>
      </c>
      <c r="F339" s="78" t="s">
        <v>2146</v>
      </c>
      <c r="G339" s="78"/>
      <c r="H339" s="78"/>
      <c r="I339" s="78"/>
      <c r="J339" s="78"/>
      <c r="K339" s="78"/>
      <c r="L339" s="81">
        <v>0</v>
      </c>
      <c r="M339" s="82" t="str">
        <f t="shared" si="9"/>
        <v>JINLU</v>
      </c>
      <c r="N339" s="82" t="s">
        <v>2544</v>
      </c>
      <c r="O339" s="78"/>
    </row>
    <row r="340" spans="1:15" ht="31.5">
      <c r="A340" s="80">
        <v>339</v>
      </c>
      <c r="B340" s="78"/>
      <c r="C340" s="78" t="s">
        <v>645</v>
      </c>
      <c r="D340" s="78" t="s">
        <v>651</v>
      </c>
      <c r="E340" s="78" t="s">
        <v>650</v>
      </c>
      <c r="F340" s="78" t="s">
        <v>2147</v>
      </c>
      <c r="G340" s="78"/>
      <c r="H340" s="78"/>
      <c r="I340" s="78"/>
      <c r="J340" s="78"/>
      <c r="K340" s="78"/>
      <c r="L340" s="81">
        <v>0</v>
      </c>
      <c r="M340" s="82" t="str">
        <f t="shared" si="9"/>
        <v>JINLU</v>
      </c>
      <c r="N340" s="82" t="s">
        <v>2544</v>
      </c>
      <c r="O340" s="78"/>
    </row>
    <row r="341" spans="1:15">
      <c r="A341" s="80">
        <v>340</v>
      </c>
      <c r="B341" s="81"/>
      <c r="C341" s="81" t="s">
        <v>652</v>
      </c>
      <c r="D341" s="81" t="s">
        <v>654</v>
      </c>
      <c r="E341" s="81" t="s">
        <v>653</v>
      </c>
      <c r="F341" s="81"/>
      <c r="G341" s="81"/>
      <c r="H341" s="81"/>
      <c r="I341" s="81" t="s">
        <v>951</v>
      </c>
      <c r="J341" s="81" t="s">
        <v>1004</v>
      </c>
      <c r="K341" s="81"/>
      <c r="L341" s="81">
        <v>0</v>
      </c>
      <c r="M341" s="82" t="str">
        <f t="shared" si="9"/>
        <v>BRENNTAG</v>
      </c>
      <c r="N341" s="82"/>
      <c r="O341" s="78"/>
    </row>
    <row r="342" spans="1:15" ht="31.5">
      <c r="A342" s="80">
        <v>341</v>
      </c>
      <c r="B342" s="78"/>
      <c r="C342" s="78" t="s">
        <v>2110</v>
      </c>
      <c r="D342" s="78" t="s">
        <v>656</v>
      </c>
      <c r="E342" s="78" t="s">
        <v>655</v>
      </c>
      <c r="F342" s="78"/>
      <c r="G342" s="78"/>
      <c r="H342" s="78"/>
      <c r="I342" s="78"/>
      <c r="J342" s="78"/>
      <c r="K342" s="78"/>
      <c r="L342" s="81">
        <v>0</v>
      </c>
      <c r="M342" s="82" t="str">
        <f t="shared" si="9"/>
        <v>business 远巧股份有限公司</v>
      </c>
      <c r="N342" s="82"/>
      <c r="O342" s="78"/>
    </row>
    <row r="343" spans="1:15" ht="31.5">
      <c r="A343" s="80">
        <v>342</v>
      </c>
      <c r="B343" s="81"/>
      <c r="C343" s="81" t="s">
        <v>547</v>
      </c>
      <c r="D343" s="81" t="s">
        <v>4</v>
      </c>
      <c r="E343" s="81" t="s">
        <v>657</v>
      </c>
      <c r="F343" s="81"/>
      <c r="G343" s="81"/>
      <c r="H343" s="81"/>
      <c r="I343" s="81" t="s">
        <v>951</v>
      </c>
      <c r="J343" s="81" t="s">
        <v>1006</v>
      </c>
      <c r="K343" s="81"/>
      <c r="L343" s="81">
        <v>0</v>
      </c>
      <c r="M343" s="82" t="str">
        <f t="shared" si="9"/>
        <v>EVONIK INDUSTRIES</v>
      </c>
      <c r="N343" s="82" t="s">
        <v>2544</v>
      </c>
      <c r="O343" s="78"/>
    </row>
    <row r="344" spans="1:15">
      <c r="A344" s="80">
        <v>343</v>
      </c>
      <c r="B344" s="78"/>
      <c r="C344" s="78" t="s">
        <v>658</v>
      </c>
      <c r="D344" s="78" t="s">
        <v>104</v>
      </c>
      <c r="E344" s="78" t="s">
        <v>659</v>
      </c>
      <c r="F344" s="78"/>
      <c r="G344" s="78"/>
      <c r="H344" s="78"/>
      <c r="I344" s="78"/>
      <c r="J344" s="78" t="s">
        <v>1004</v>
      </c>
      <c r="K344" s="78"/>
      <c r="L344" s="81" t="s">
        <v>1348</v>
      </c>
      <c r="M344" s="82" t="str">
        <f t="shared" si="9"/>
        <v>cty vedan</v>
      </c>
      <c r="N344" s="82" t="s">
        <v>2541</v>
      </c>
      <c r="O344" s="78"/>
    </row>
    <row r="345" spans="1:15">
      <c r="A345" s="80">
        <v>344</v>
      </c>
      <c r="B345" s="81"/>
      <c r="C345" s="81" t="s">
        <v>1723</v>
      </c>
      <c r="D345" s="81" t="s">
        <v>105</v>
      </c>
      <c r="E345" s="81" t="s">
        <v>660</v>
      </c>
      <c r="F345" s="81" t="s">
        <v>2076</v>
      </c>
      <c r="G345" s="81" t="s">
        <v>1863</v>
      </c>
      <c r="H345" s="81"/>
      <c r="I345" s="81" t="s">
        <v>901</v>
      </c>
      <c r="J345" s="81" t="s">
        <v>1012</v>
      </c>
      <c r="K345" s="81"/>
      <c r="L345" s="81" t="s">
        <v>1521</v>
      </c>
      <c r="M345" s="82" t="str">
        <f t="shared" si="9"/>
        <v>MKS</v>
      </c>
      <c r="N345" s="82" t="s">
        <v>2541</v>
      </c>
      <c r="O345" s="78"/>
    </row>
    <row r="346" spans="1:15">
      <c r="A346" s="80">
        <v>345</v>
      </c>
      <c r="B346" s="81"/>
      <c r="C346" s="81" t="s">
        <v>1723</v>
      </c>
      <c r="D346" s="81" t="s">
        <v>106</v>
      </c>
      <c r="E346" s="81" t="s">
        <v>661</v>
      </c>
      <c r="F346" s="81" t="s">
        <v>2076</v>
      </c>
      <c r="G346" s="81" t="s">
        <v>1863</v>
      </c>
      <c r="H346" s="81"/>
      <c r="I346" s="81" t="s">
        <v>901</v>
      </c>
      <c r="J346" s="81" t="s">
        <v>1012</v>
      </c>
      <c r="K346" s="81"/>
      <c r="L346" s="81" t="s">
        <v>1521</v>
      </c>
      <c r="M346" s="82" t="str">
        <f t="shared" si="9"/>
        <v>MKS</v>
      </c>
      <c r="N346" s="82" t="s">
        <v>2541</v>
      </c>
      <c r="O346" s="78"/>
    </row>
    <row r="347" spans="1:15">
      <c r="A347" s="80">
        <v>346</v>
      </c>
      <c r="B347" s="78"/>
      <c r="C347" s="78" t="s">
        <v>662</v>
      </c>
      <c r="D347" s="78" t="s">
        <v>664</v>
      </c>
      <c r="E347" s="98" t="s">
        <v>663</v>
      </c>
      <c r="F347" s="99" t="s">
        <v>2148</v>
      </c>
      <c r="G347" s="78"/>
      <c r="H347" s="78"/>
      <c r="I347" s="78"/>
      <c r="J347" s="78"/>
      <c r="K347" s="78"/>
      <c r="L347" s="81">
        <v>0</v>
      </c>
      <c r="M347" s="82" t="str">
        <f t="shared" si="9"/>
        <v>BERLIN</v>
      </c>
      <c r="N347" s="82"/>
      <c r="O347" s="78"/>
    </row>
    <row r="348" spans="1:15" ht="63">
      <c r="A348" s="80">
        <v>347</v>
      </c>
      <c r="B348" s="78"/>
      <c r="C348" s="98" t="s">
        <v>665</v>
      </c>
      <c r="D348" s="78" t="s">
        <v>667</v>
      </c>
      <c r="E348" s="98" t="s">
        <v>666</v>
      </c>
      <c r="F348" s="78"/>
      <c r="G348" s="78"/>
      <c r="H348" s="78"/>
      <c r="I348" s="78"/>
      <c r="J348" s="78"/>
      <c r="K348" s="78"/>
      <c r="L348" s="81">
        <v>0</v>
      </c>
      <c r="M348" s="82" t="str">
        <f t="shared" si="9"/>
        <v>SUZHOU LIANSHENG CHEMISTRY CO ., LTD</v>
      </c>
      <c r="N348" s="82"/>
      <c r="O348" s="78"/>
    </row>
    <row r="349" spans="1:15" ht="31.5">
      <c r="A349" s="80">
        <v>348</v>
      </c>
      <c r="B349" s="78"/>
      <c r="C349" s="78" t="s">
        <v>1061</v>
      </c>
      <c r="D349" s="78" t="s">
        <v>669</v>
      </c>
      <c r="E349" s="78" t="s">
        <v>668</v>
      </c>
      <c r="F349" s="78"/>
      <c r="G349" s="78"/>
      <c r="H349" s="78"/>
      <c r="I349" s="78"/>
      <c r="J349" s="78" t="s">
        <v>1926</v>
      </c>
      <c r="K349" s="78"/>
      <c r="L349" s="81">
        <v>0</v>
      </c>
      <c r="M349" s="82" t="str">
        <f t="shared" si="9"/>
        <v xml:space="preserve">CÔNG TY SETAS KIMYA </v>
      </c>
      <c r="N349" s="82"/>
      <c r="O349" s="78"/>
    </row>
    <row r="350" spans="1:15">
      <c r="A350" s="80">
        <v>349</v>
      </c>
      <c r="B350" s="81"/>
      <c r="C350" s="81" t="s">
        <v>2928</v>
      </c>
      <c r="D350" s="81" t="s">
        <v>107</v>
      </c>
      <c r="E350" s="81" t="s">
        <v>670</v>
      </c>
      <c r="F350" s="81"/>
      <c r="G350" s="81"/>
      <c r="H350" s="81"/>
      <c r="I350" s="81" t="s">
        <v>905</v>
      </c>
      <c r="J350" s="81" t="s">
        <v>1588</v>
      </c>
      <c r="K350" s="81"/>
      <c r="L350" s="81">
        <v>0</v>
      </c>
      <c r="M350" s="82" t="str">
        <f t="shared" si="9"/>
        <v>SINO JAPAN</v>
      </c>
      <c r="N350" s="82" t="s">
        <v>2542</v>
      </c>
      <c r="O350" s="78"/>
    </row>
    <row r="351" spans="1:15" ht="31.5">
      <c r="A351" s="80">
        <v>350</v>
      </c>
      <c r="B351" s="81"/>
      <c r="C351" s="81" t="s">
        <v>671</v>
      </c>
      <c r="D351" s="81" t="s">
        <v>673</v>
      </c>
      <c r="E351" s="81" t="s">
        <v>672</v>
      </c>
      <c r="F351" s="81" t="s">
        <v>2149</v>
      </c>
      <c r="G351" s="81" t="s">
        <v>672</v>
      </c>
      <c r="H351" s="81" t="s">
        <v>1893</v>
      </c>
      <c r="I351" s="81" t="s">
        <v>890</v>
      </c>
      <c r="J351" s="81" t="s">
        <v>1004</v>
      </c>
      <c r="K351" s="81" t="s">
        <v>1161</v>
      </c>
      <c r="L351" s="81">
        <v>0</v>
      </c>
      <c r="M351" s="82" t="str">
        <f t="shared" si="9"/>
        <v>CH HOA CHAT 11B</v>
      </c>
      <c r="N351" s="82" t="s">
        <v>2541</v>
      </c>
      <c r="O351" s="78"/>
    </row>
    <row r="352" spans="1:15">
      <c r="A352" s="80">
        <v>351</v>
      </c>
      <c r="B352" s="81"/>
      <c r="C352" s="81" t="s">
        <v>652</v>
      </c>
      <c r="D352" s="81" t="s">
        <v>108</v>
      </c>
      <c r="E352" s="81" t="s">
        <v>674</v>
      </c>
      <c r="F352" s="81"/>
      <c r="G352" s="81"/>
      <c r="H352" s="81"/>
      <c r="I352" s="81" t="s">
        <v>894</v>
      </c>
      <c r="J352" s="81" t="s">
        <v>1004</v>
      </c>
      <c r="K352" s="81"/>
      <c r="L352" s="81">
        <v>0</v>
      </c>
      <c r="M352" s="82" t="str">
        <f t="shared" si="9"/>
        <v>BRENNTAG</v>
      </c>
      <c r="N352" s="82" t="s">
        <v>2541</v>
      </c>
      <c r="O352" s="78"/>
    </row>
    <row r="353" spans="1:15" ht="31.5">
      <c r="A353" s="80">
        <v>352</v>
      </c>
      <c r="B353" s="81"/>
      <c r="C353" s="81" t="s">
        <v>675</v>
      </c>
      <c r="D353" s="81" t="s">
        <v>109</v>
      </c>
      <c r="E353" s="81" t="s">
        <v>1894</v>
      </c>
      <c r="F353" s="83" t="s">
        <v>2344</v>
      </c>
      <c r="G353" s="81" t="s">
        <v>1163</v>
      </c>
      <c r="H353" s="81" t="s">
        <v>1895</v>
      </c>
      <c r="I353" s="81" t="s">
        <v>890</v>
      </c>
      <c r="J353" s="81" t="s">
        <v>1004</v>
      </c>
      <c r="K353" s="81" t="s">
        <v>1162</v>
      </c>
      <c r="L353" s="81" t="s">
        <v>1348</v>
      </c>
      <c r="M353" s="82" t="str">
        <f t="shared" si="9"/>
        <v>MINH TRUONG</v>
      </c>
      <c r="N353" s="82" t="s">
        <v>2541</v>
      </c>
      <c r="O353" s="78"/>
    </row>
    <row r="354" spans="1:15">
      <c r="A354" s="80">
        <v>353</v>
      </c>
      <c r="B354" s="81"/>
      <c r="C354" s="81" t="s">
        <v>2277</v>
      </c>
      <c r="D354" s="81" t="s">
        <v>110</v>
      </c>
      <c r="E354" s="81" t="s">
        <v>676</v>
      </c>
      <c r="F354" s="81" t="s">
        <v>2150</v>
      </c>
      <c r="G354" s="81" t="s">
        <v>1165</v>
      </c>
      <c r="H354" s="81" t="s">
        <v>1896</v>
      </c>
      <c r="I354" s="81" t="s">
        <v>890</v>
      </c>
      <c r="J354" s="81" t="s">
        <v>1004</v>
      </c>
      <c r="K354" s="81" t="s">
        <v>1164</v>
      </c>
      <c r="L354" s="81" t="s">
        <v>1348</v>
      </c>
      <c r="M354" s="82" t="str">
        <f t="shared" si="9"/>
        <v>TIEN HAI</v>
      </c>
      <c r="N354" s="82" t="s">
        <v>2541</v>
      </c>
      <c r="O354" s="78"/>
    </row>
    <row r="355" spans="1:15">
      <c r="A355" s="80">
        <v>354</v>
      </c>
      <c r="B355" s="81"/>
      <c r="C355" s="81" t="s">
        <v>645</v>
      </c>
      <c r="D355" s="81" t="s">
        <v>111</v>
      </c>
      <c r="E355" s="81" t="s">
        <v>146</v>
      </c>
      <c r="F355" s="81" t="s">
        <v>2151</v>
      </c>
      <c r="G355" s="81"/>
      <c r="H355" s="81"/>
      <c r="I355" s="81" t="s">
        <v>905</v>
      </c>
      <c r="J355" s="81" t="s">
        <v>1006</v>
      </c>
      <c r="K355" s="81"/>
      <c r="L355" s="81">
        <v>0</v>
      </c>
      <c r="M355" s="82" t="str">
        <f t="shared" si="9"/>
        <v>JINLU</v>
      </c>
      <c r="N355" s="82" t="s">
        <v>2542</v>
      </c>
      <c r="O355" s="78"/>
    </row>
    <row r="356" spans="1:15" ht="31.5">
      <c r="A356" s="80">
        <v>355</v>
      </c>
      <c r="B356" s="81"/>
      <c r="C356" s="81" t="s">
        <v>645</v>
      </c>
      <c r="D356" s="81" t="s">
        <v>678</v>
      </c>
      <c r="E356" s="81" t="s">
        <v>677</v>
      </c>
      <c r="F356" s="81" t="s">
        <v>2152</v>
      </c>
      <c r="G356" s="81"/>
      <c r="H356" s="81"/>
      <c r="I356" s="81" t="s">
        <v>895</v>
      </c>
      <c r="J356" s="81" t="s">
        <v>1006</v>
      </c>
      <c r="K356" s="81"/>
      <c r="L356" s="81" t="s">
        <v>1539</v>
      </c>
      <c r="M356" s="82" t="str">
        <f t="shared" si="9"/>
        <v>JINLU</v>
      </c>
      <c r="N356" s="82" t="s">
        <v>2544</v>
      </c>
      <c r="O356" s="78"/>
    </row>
    <row r="357" spans="1:15">
      <c r="A357" s="80">
        <v>356</v>
      </c>
      <c r="B357" s="78"/>
      <c r="C357" s="78"/>
      <c r="D357" s="78" t="s">
        <v>680</v>
      </c>
      <c r="E357" s="78" t="s">
        <v>679</v>
      </c>
      <c r="F357" s="78" t="s">
        <v>1960</v>
      </c>
      <c r="G357" s="78"/>
      <c r="H357" s="78"/>
      <c r="I357" s="78"/>
      <c r="J357" s="78"/>
      <c r="K357" s="78"/>
      <c r="L357" s="81">
        <v>0</v>
      </c>
      <c r="M357" s="82">
        <f t="shared" si="9"/>
        <v>0</v>
      </c>
      <c r="N357" s="82" t="s">
        <v>2542</v>
      </c>
      <c r="O357" s="78"/>
    </row>
    <row r="358" spans="1:15">
      <c r="A358" s="80">
        <v>357</v>
      </c>
      <c r="B358" s="81"/>
      <c r="C358" s="81" t="s">
        <v>681</v>
      </c>
      <c r="D358" s="81" t="s">
        <v>683</v>
      </c>
      <c r="E358" s="81" t="s">
        <v>682</v>
      </c>
      <c r="F358" s="83" t="s">
        <v>2346</v>
      </c>
      <c r="G358" s="81" t="s">
        <v>955</v>
      </c>
      <c r="H358" s="81" t="s">
        <v>682</v>
      </c>
      <c r="I358" s="81" t="s">
        <v>890</v>
      </c>
      <c r="J358" s="81" t="s">
        <v>1004</v>
      </c>
      <c r="K358" s="81" t="s">
        <v>1166</v>
      </c>
      <c r="L358" s="81" t="s">
        <v>1522</v>
      </c>
      <c r="M358" s="82" t="str">
        <f t="shared" si="9"/>
        <v>KHANH AN SAI GON</v>
      </c>
      <c r="N358" s="82" t="s">
        <v>2541</v>
      </c>
      <c r="O358" s="78"/>
    </row>
    <row r="359" spans="1:15">
      <c r="A359" s="80">
        <v>358</v>
      </c>
      <c r="B359" s="81"/>
      <c r="C359" s="81" t="s">
        <v>684</v>
      </c>
      <c r="D359" s="81" t="s">
        <v>112</v>
      </c>
      <c r="E359" s="81" t="s">
        <v>685</v>
      </c>
      <c r="F359" s="81"/>
      <c r="G359" s="81" t="s">
        <v>1573</v>
      </c>
      <c r="H359" s="81"/>
      <c r="I359" s="81" t="s">
        <v>1573</v>
      </c>
      <c r="J359" s="81" t="s">
        <v>1013</v>
      </c>
      <c r="K359" s="81"/>
      <c r="L359" s="81">
        <v>0</v>
      </c>
      <c r="M359" s="82" t="str">
        <f t="shared" si="9"/>
        <v>ELKEY</v>
      </c>
      <c r="N359" s="82" t="s">
        <v>2543</v>
      </c>
      <c r="O359" s="78"/>
    </row>
    <row r="360" spans="1:15">
      <c r="A360" s="80">
        <v>359</v>
      </c>
      <c r="B360" s="81"/>
      <c r="C360" s="81" t="s">
        <v>684</v>
      </c>
      <c r="D360" s="81" t="s">
        <v>113</v>
      </c>
      <c r="E360" s="81" t="s">
        <v>686</v>
      </c>
      <c r="F360" s="81"/>
      <c r="G360" s="81" t="s">
        <v>1573</v>
      </c>
      <c r="H360" s="81"/>
      <c r="I360" s="81" t="s">
        <v>1573</v>
      </c>
      <c r="J360" s="81" t="s">
        <v>1013</v>
      </c>
      <c r="K360" s="81"/>
      <c r="L360" s="81">
        <v>0</v>
      </c>
      <c r="M360" s="82" t="str">
        <f t="shared" si="9"/>
        <v>ELKEY</v>
      </c>
      <c r="N360" s="82" t="s">
        <v>2543</v>
      </c>
      <c r="O360" s="78"/>
    </row>
    <row r="361" spans="1:15">
      <c r="A361" s="80">
        <v>360</v>
      </c>
      <c r="B361" s="81"/>
      <c r="C361" s="81" t="s">
        <v>684</v>
      </c>
      <c r="D361" s="81" t="s">
        <v>114</v>
      </c>
      <c r="E361" s="81" t="s">
        <v>687</v>
      </c>
      <c r="F361" s="81"/>
      <c r="G361" s="81" t="s">
        <v>1573</v>
      </c>
      <c r="H361" s="81"/>
      <c r="I361" s="81" t="s">
        <v>1573</v>
      </c>
      <c r="J361" s="81" t="s">
        <v>1013</v>
      </c>
      <c r="K361" s="81"/>
      <c r="L361" s="81" t="s">
        <v>1535</v>
      </c>
      <c r="M361" s="82" t="str">
        <f t="shared" si="9"/>
        <v>ELKEY</v>
      </c>
      <c r="N361" s="82" t="s">
        <v>2543</v>
      </c>
      <c r="O361" s="78"/>
    </row>
    <row r="362" spans="1:15">
      <c r="A362" s="80">
        <v>361</v>
      </c>
      <c r="B362" s="81"/>
      <c r="C362" s="81" t="s">
        <v>684</v>
      </c>
      <c r="D362" s="81" t="s">
        <v>115</v>
      </c>
      <c r="E362" s="81" t="s">
        <v>688</v>
      </c>
      <c r="F362" s="81"/>
      <c r="G362" s="81" t="s">
        <v>1573</v>
      </c>
      <c r="H362" s="81"/>
      <c r="I362" s="81" t="s">
        <v>1573</v>
      </c>
      <c r="J362" s="81" t="s">
        <v>1013</v>
      </c>
      <c r="K362" s="81"/>
      <c r="L362" s="81" t="s">
        <v>1357</v>
      </c>
      <c r="M362" s="82" t="str">
        <f t="shared" si="9"/>
        <v>ELKEY</v>
      </c>
      <c r="N362" s="82" t="s">
        <v>2543</v>
      </c>
      <c r="O362" s="78"/>
    </row>
    <row r="363" spans="1:15">
      <c r="A363" s="80">
        <v>362</v>
      </c>
      <c r="B363" s="81"/>
      <c r="C363" s="81" t="s">
        <v>684</v>
      </c>
      <c r="D363" s="81" t="s">
        <v>116</v>
      </c>
      <c r="E363" s="81" t="s">
        <v>689</v>
      </c>
      <c r="F363" s="81"/>
      <c r="G363" s="81" t="s">
        <v>1573</v>
      </c>
      <c r="H363" s="81"/>
      <c r="I363" s="81" t="s">
        <v>1573</v>
      </c>
      <c r="J363" s="81" t="s">
        <v>1013</v>
      </c>
      <c r="K363" s="81"/>
      <c r="L363" s="81" t="s">
        <v>1357</v>
      </c>
      <c r="M363" s="82" t="str">
        <f t="shared" si="9"/>
        <v>ELKEY</v>
      </c>
      <c r="N363" s="82" t="s">
        <v>2543</v>
      </c>
      <c r="O363" s="78"/>
    </row>
    <row r="364" spans="1:15">
      <c r="A364" s="80">
        <v>363</v>
      </c>
      <c r="B364" s="81"/>
      <c r="C364" s="81" t="s">
        <v>2928</v>
      </c>
      <c r="D364" s="81" t="s">
        <v>117</v>
      </c>
      <c r="E364" s="81" t="s">
        <v>157</v>
      </c>
      <c r="F364" s="81"/>
      <c r="G364" s="81"/>
      <c r="H364" s="81"/>
      <c r="I364" s="81" t="s">
        <v>887</v>
      </c>
      <c r="J364" s="81" t="s">
        <v>1588</v>
      </c>
      <c r="K364" s="81"/>
      <c r="L364" s="81" t="s">
        <v>1357</v>
      </c>
      <c r="M364" s="82" t="str">
        <f t="shared" si="9"/>
        <v>SINO JAPAN</v>
      </c>
      <c r="N364" s="82" t="s">
        <v>2542</v>
      </c>
      <c r="O364" s="78"/>
    </row>
    <row r="365" spans="1:15">
      <c r="A365" s="80">
        <v>364</v>
      </c>
      <c r="B365" s="78"/>
      <c r="C365" s="78" t="s">
        <v>690</v>
      </c>
      <c r="D365" s="78" t="s">
        <v>692</v>
      </c>
      <c r="E365" s="78" t="s">
        <v>691</v>
      </c>
      <c r="F365" s="78" t="s">
        <v>2153</v>
      </c>
      <c r="G365" s="78" t="s">
        <v>691</v>
      </c>
      <c r="H365" s="78" t="s">
        <v>1897</v>
      </c>
      <c r="I365" s="78" t="s">
        <v>881</v>
      </c>
      <c r="J365" s="78" t="s">
        <v>1004</v>
      </c>
      <c r="K365" s="78" t="s">
        <v>1898</v>
      </c>
      <c r="L365" s="81">
        <v>0</v>
      </c>
      <c r="M365" s="82" t="str">
        <f t="shared" si="9"/>
        <v>CONG TY VIET MY</v>
      </c>
      <c r="N365" s="82" t="s">
        <v>2541</v>
      </c>
      <c r="O365" s="78"/>
    </row>
    <row r="366" spans="1:15">
      <c r="A366" s="80">
        <v>365</v>
      </c>
      <c r="B366" s="81"/>
      <c r="C366" s="81" t="s">
        <v>652</v>
      </c>
      <c r="D366" s="81" t="s">
        <v>118</v>
      </c>
      <c r="E366" s="81" t="s">
        <v>693</v>
      </c>
      <c r="F366" s="81"/>
      <c r="G366" s="81"/>
      <c r="H366" s="81"/>
      <c r="I366" s="81" t="s">
        <v>887</v>
      </c>
      <c r="J366" s="81" t="s">
        <v>1004</v>
      </c>
      <c r="K366" s="81"/>
      <c r="L366" s="81">
        <v>0</v>
      </c>
      <c r="M366" s="82" t="str">
        <f t="shared" si="9"/>
        <v>BRENNTAG</v>
      </c>
      <c r="N366" s="82" t="s">
        <v>2542</v>
      </c>
      <c r="O366" s="78"/>
    </row>
    <row r="367" spans="1:15">
      <c r="A367" s="80">
        <v>366</v>
      </c>
      <c r="B367" s="81"/>
      <c r="C367" s="81" t="s">
        <v>694</v>
      </c>
      <c r="D367" s="81" t="s">
        <v>696</v>
      </c>
      <c r="E367" s="81" t="s">
        <v>695</v>
      </c>
      <c r="F367" s="81" t="s">
        <v>2154</v>
      </c>
      <c r="G367" s="81" t="s">
        <v>695</v>
      </c>
      <c r="H367" s="81" t="s">
        <v>697</v>
      </c>
      <c r="I367" s="81" t="s">
        <v>906</v>
      </c>
      <c r="J367" s="81" t="s">
        <v>1004</v>
      </c>
      <c r="K367" s="81" t="s">
        <v>1167</v>
      </c>
      <c r="L367" s="81">
        <v>0</v>
      </c>
      <c r="M367" s="82" t="str">
        <f t="shared" si="9"/>
        <v>CÔNG TY HỮU VINH</v>
      </c>
      <c r="N367" s="82" t="s">
        <v>2541</v>
      </c>
      <c r="O367" s="78"/>
    </row>
    <row r="368" spans="1:15" ht="31.5">
      <c r="A368" s="80">
        <v>367</v>
      </c>
      <c r="B368" s="81"/>
      <c r="C368" s="100" t="s">
        <v>698</v>
      </c>
      <c r="D368" s="81" t="s">
        <v>177</v>
      </c>
      <c r="E368" s="87" t="s">
        <v>699</v>
      </c>
      <c r="F368" s="81"/>
      <c r="G368" s="81"/>
      <c r="H368" s="81"/>
      <c r="I368" s="81" t="s">
        <v>952</v>
      </c>
      <c r="J368" s="81" t="s">
        <v>1004</v>
      </c>
      <c r="K368" s="81"/>
      <c r="L368" s="81" t="s">
        <v>1348</v>
      </c>
      <c r="M368" s="82" t="str">
        <f t="shared" si="9"/>
        <v>CÔNG TY HẢI NGUYÊN</v>
      </c>
      <c r="N368" s="82" t="s">
        <v>2541</v>
      </c>
      <c r="O368" s="78"/>
    </row>
    <row r="369" spans="1:15" ht="47.25">
      <c r="A369" s="80">
        <v>368</v>
      </c>
      <c r="B369" s="81"/>
      <c r="C369" s="81" t="s">
        <v>624</v>
      </c>
      <c r="D369" s="81" t="s">
        <v>700</v>
      </c>
      <c r="E369" s="81" t="s">
        <v>160</v>
      </c>
      <c r="F369" s="81" t="s">
        <v>2142</v>
      </c>
      <c r="G369" s="81"/>
      <c r="H369" s="81"/>
      <c r="I369" s="81" t="s">
        <v>946</v>
      </c>
      <c r="J369" s="81" t="s">
        <v>1006</v>
      </c>
      <c r="K369" s="81"/>
      <c r="L369" s="81" t="s">
        <v>1348</v>
      </c>
      <c r="M369" s="82" t="str">
        <f t="shared" si="9"/>
        <v>TOLAS</v>
      </c>
      <c r="N369" s="82" t="s">
        <v>2541</v>
      </c>
      <c r="O369" s="78"/>
    </row>
    <row r="370" spans="1:15" ht="78.75">
      <c r="A370" s="80">
        <v>369</v>
      </c>
      <c r="B370" s="81"/>
      <c r="C370" s="81" t="s">
        <v>2155</v>
      </c>
      <c r="D370" s="81" t="s">
        <v>845</v>
      </c>
      <c r="E370" s="81" t="s">
        <v>844</v>
      </c>
      <c r="F370" s="81"/>
      <c r="G370" s="81"/>
      <c r="H370" s="81"/>
      <c r="I370" s="81" t="s">
        <v>894</v>
      </c>
      <c r="J370" s="81" t="s">
        <v>1004</v>
      </c>
      <c r="K370" s="81"/>
      <c r="L370" s="81" t="s">
        <v>1352</v>
      </c>
      <c r="M370" s="82" t="str">
        <f t="shared" si="9"/>
        <v>福建利迩康生物料枝有限公司 FUJIAN LERKAM BIOTECHNOLOGY CO ., LTD</v>
      </c>
      <c r="N370" s="82" t="s">
        <v>2541</v>
      </c>
      <c r="O370" s="78"/>
    </row>
    <row r="371" spans="1:15" ht="78.75">
      <c r="A371" s="80">
        <v>370</v>
      </c>
      <c r="B371" s="81"/>
      <c r="C371" s="81" t="s">
        <v>2155</v>
      </c>
      <c r="D371" s="81" t="s">
        <v>846</v>
      </c>
      <c r="E371" s="81" t="s">
        <v>701</v>
      </c>
      <c r="F371" s="81" t="s">
        <v>2040</v>
      </c>
      <c r="G371" s="81"/>
      <c r="H371" s="81"/>
      <c r="I371" s="81" t="s">
        <v>897</v>
      </c>
      <c r="J371" s="81" t="s">
        <v>1004</v>
      </c>
      <c r="K371" s="81"/>
      <c r="L371" s="81" t="s">
        <v>1531</v>
      </c>
      <c r="M371" s="82" t="str">
        <f t="shared" si="9"/>
        <v>福建利迩康生物料枝有限公司 FUJIAN LERKAM BIOTECHNOLOGY CO ., LTD</v>
      </c>
      <c r="N371" s="82" t="s">
        <v>2544</v>
      </c>
      <c r="O371" s="78"/>
    </row>
    <row r="372" spans="1:15">
      <c r="A372" s="80">
        <v>371</v>
      </c>
      <c r="B372" s="81"/>
      <c r="C372" s="81" t="s">
        <v>582</v>
      </c>
      <c r="D372" s="81" t="s">
        <v>848</v>
      </c>
      <c r="E372" s="81" t="s">
        <v>847</v>
      </c>
      <c r="F372" s="81" t="s">
        <v>2156</v>
      </c>
      <c r="G372" s="81"/>
      <c r="H372" s="81"/>
      <c r="I372" s="81" t="s">
        <v>883</v>
      </c>
      <c r="J372" s="81" t="s">
        <v>1006</v>
      </c>
      <c r="K372" s="81"/>
      <c r="L372" s="81" t="s">
        <v>1348</v>
      </c>
      <c r="M372" s="82" t="str">
        <f t="shared" si="9"/>
        <v>LIAN SHENG</v>
      </c>
      <c r="N372" s="82" t="s">
        <v>2541</v>
      </c>
      <c r="O372" s="78"/>
    </row>
    <row r="373" spans="1:15" ht="31.5">
      <c r="A373" s="80">
        <v>372</v>
      </c>
      <c r="B373" s="81"/>
      <c r="C373" s="94" t="s">
        <v>702</v>
      </c>
      <c r="D373" s="81" t="s">
        <v>119</v>
      </c>
      <c r="E373" s="81" t="s">
        <v>703</v>
      </c>
      <c r="F373" s="81" t="s">
        <v>2157</v>
      </c>
      <c r="G373" s="81"/>
      <c r="H373" s="81"/>
      <c r="I373" s="94" t="s">
        <v>756</v>
      </c>
      <c r="J373" s="81" t="s">
        <v>1013</v>
      </c>
      <c r="K373" s="81"/>
      <c r="L373" s="81" t="s">
        <v>1348</v>
      </c>
      <c r="M373" s="82" t="str">
        <f t="shared" si="9"/>
        <v>ADGUMS PRIVATE LIMITED</v>
      </c>
      <c r="N373" s="82" t="s">
        <v>2541</v>
      </c>
      <c r="O373" s="78"/>
    </row>
    <row r="374" spans="1:15" ht="31.5">
      <c r="A374" s="80">
        <v>373</v>
      </c>
      <c r="B374" s="81"/>
      <c r="C374" s="94" t="s">
        <v>702</v>
      </c>
      <c r="D374" s="81" t="s">
        <v>120</v>
      </c>
      <c r="E374" s="81" t="s">
        <v>704</v>
      </c>
      <c r="F374" s="81" t="s">
        <v>2157</v>
      </c>
      <c r="G374" s="81"/>
      <c r="H374" s="81"/>
      <c r="I374" s="94" t="s">
        <v>756</v>
      </c>
      <c r="J374" s="81" t="s">
        <v>1013</v>
      </c>
      <c r="K374" s="81"/>
      <c r="L374" s="81" t="s">
        <v>1348</v>
      </c>
      <c r="M374" s="82" t="str">
        <f t="shared" si="9"/>
        <v>ADGUMS PRIVATE LIMITED</v>
      </c>
      <c r="N374" s="82" t="s">
        <v>2541</v>
      </c>
      <c r="O374" s="78"/>
    </row>
    <row r="375" spans="1:15" ht="47.25">
      <c r="A375" s="80">
        <v>374</v>
      </c>
      <c r="B375" s="78"/>
      <c r="C375" s="101" t="s">
        <v>2158</v>
      </c>
      <c r="D375" s="78" t="s">
        <v>706</v>
      </c>
      <c r="E375" s="98" t="s">
        <v>705</v>
      </c>
      <c r="F375" s="78" t="s">
        <v>2678</v>
      </c>
      <c r="G375" s="78"/>
      <c r="H375" s="78"/>
      <c r="I375" s="78" t="s">
        <v>2679</v>
      </c>
      <c r="J375" s="78" t="s">
        <v>1004</v>
      </c>
      <c r="K375" s="78"/>
      <c r="L375" s="81">
        <v>0</v>
      </c>
      <c r="M375" s="82" t="str">
        <f t="shared" si="9"/>
        <v>BEST SOUTH VIET NAM CO.,LTD 庆南股份有限公司</v>
      </c>
      <c r="N375" s="82"/>
      <c r="O375" s="78"/>
    </row>
    <row r="376" spans="1:15" ht="47.25">
      <c r="A376" s="80">
        <v>375</v>
      </c>
      <c r="B376" s="81"/>
      <c r="C376" s="102" t="s">
        <v>2158</v>
      </c>
      <c r="D376" s="81" t="s">
        <v>850</v>
      </c>
      <c r="E376" s="81" t="s">
        <v>849</v>
      </c>
      <c r="F376" s="81"/>
      <c r="G376" s="81"/>
      <c r="H376" s="81"/>
      <c r="I376" s="81" t="s">
        <v>880</v>
      </c>
      <c r="J376" s="81" t="s">
        <v>1004</v>
      </c>
      <c r="K376" s="81"/>
      <c r="L376" s="81">
        <v>0</v>
      </c>
      <c r="M376" s="82" t="str">
        <f t="shared" si="9"/>
        <v>BEST SOUTH VIET NAM CO.,LTD 庆南股份有限公司</v>
      </c>
      <c r="N376" s="82" t="s">
        <v>2544</v>
      </c>
      <c r="O376" s="78"/>
    </row>
    <row r="377" spans="1:15">
      <c r="A377" s="80">
        <v>376</v>
      </c>
      <c r="B377" s="81"/>
      <c r="C377" s="81" t="s">
        <v>547</v>
      </c>
      <c r="D377" s="81" t="s">
        <v>851</v>
      </c>
      <c r="E377" s="81" t="s">
        <v>1301</v>
      </c>
      <c r="F377" s="81"/>
      <c r="G377" s="81"/>
      <c r="H377" s="81"/>
      <c r="I377" s="81" t="s">
        <v>898</v>
      </c>
      <c r="J377" s="81" t="s">
        <v>1006</v>
      </c>
      <c r="K377" s="81"/>
      <c r="L377" s="81" t="s">
        <v>1347</v>
      </c>
      <c r="M377" s="82" t="str">
        <f t="shared" si="9"/>
        <v>EVONIK INDUSTRIES</v>
      </c>
      <c r="N377" s="82" t="s">
        <v>2541</v>
      </c>
      <c r="O377" s="78"/>
    </row>
    <row r="378" spans="1:15" ht="47.25">
      <c r="A378" s="80">
        <v>377</v>
      </c>
      <c r="B378" s="78"/>
      <c r="C378" s="101" t="s">
        <v>2158</v>
      </c>
      <c r="D378" s="78" t="s">
        <v>853</v>
      </c>
      <c r="E378" s="78" t="s">
        <v>852</v>
      </c>
      <c r="F378" s="78" t="s">
        <v>2159</v>
      </c>
      <c r="G378" s="78"/>
      <c r="H378" s="78"/>
      <c r="I378" s="78"/>
      <c r="J378" s="78"/>
      <c r="K378" s="78"/>
      <c r="L378" s="81">
        <v>0</v>
      </c>
      <c r="M378" s="82" t="str">
        <f t="shared" si="9"/>
        <v>BEST SOUTH VIET NAM CO.,LTD 庆南股份有限公司</v>
      </c>
      <c r="N378" s="82"/>
      <c r="O378" s="78"/>
    </row>
    <row r="379" spans="1:15" ht="31.5">
      <c r="A379" s="80">
        <v>378</v>
      </c>
      <c r="B379" s="78"/>
      <c r="C379" s="78" t="s">
        <v>854</v>
      </c>
      <c r="D379" s="78" t="s">
        <v>855</v>
      </c>
      <c r="E379" s="78" t="s">
        <v>707</v>
      </c>
      <c r="F379" s="78" t="s">
        <v>2075</v>
      </c>
      <c r="G379" s="78"/>
      <c r="H379" s="78"/>
      <c r="I379" s="78"/>
      <c r="J379" s="78" t="s">
        <v>1926</v>
      </c>
      <c r="K379" s="78"/>
      <c r="L379" s="81">
        <v>0</v>
      </c>
      <c r="M379" s="82" t="str">
        <f t="shared" si="9"/>
        <v xml:space="preserve">CÔNG TY SETAS KIMYA </v>
      </c>
      <c r="N379" s="82"/>
      <c r="O379" s="78"/>
    </row>
    <row r="380" spans="1:15">
      <c r="A380" s="80">
        <v>379</v>
      </c>
      <c r="B380" s="78"/>
      <c r="C380" s="78"/>
      <c r="D380" s="78" t="s">
        <v>857</v>
      </c>
      <c r="E380" s="78" t="s">
        <v>856</v>
      </c>
      <c r="F380" s="78" t="s">
        <v>2160</v>
      </c>
      <c r="G380" s="78"/>
      <c r="H380" s="78"/>
      <c r="I380" s="78"/>
      <c r="J380" s="78"/>
      <c r="K380" s="78"/>
      <c r="L380" s="81">
        <v>0</v>
      </c>
      <c r="M380" s="82">
        <f t="shared" si="9"/>
        <v>0</v>
      </c>
      <c r="N380" s="82"/>
      <c r="O380" s="78"/>
    </row>
    <row r="381" spans="1:15">
      <c r="A381" s="80">
        <v>380</v>
      </c>
      <c r="B381" s="81"/>
      <c r="C381" s="81" t="s">
        <v>652</v>
      </c>
      <c r="D381" s="81" t="s">
        <v>859</v>
      </c>
      <c r="E381" s="81" t="s">
        <v>858</v>
      </c>
      <c r="F381" s="81"/>
      <c r="G381" s="81"/>
      <c r="H381" s="81"/>
      <c r="I381" s="81" t="s">
        <v>939</v>
      </c>
      <c r="J381" s="81" t="s">
        <v>1004</v>
      </c>
      <c r="K381" s="81"/>
      <c r="L381" s="81">
        <v>0</v>
      </c>
      <c r="M381" s="82" t="str">
        <f t="shared" si="9"/>
        <v>BRENNTAG</v>
      </c>
      <c r="N381" s="82"/>
      <c r="O381" s="78"/>
    </row>
    <row r="382" spans="1:15" ht="31.5">
      <c r="A382" s="80">
        <v>381</v>
      </c>
      <c r="B382" s="81"/>
      <c r="C382" s="81" t="s">
        <v>1784</v>
      </c>
      <c r="D382" s="81" t="s">
        <v>860</v>
      </c>
      <c r="E382" s="81" t="s">
        <v>708</v>
      </c>
      <c r="F382" s="81" t="s">
        <v>2161</v>
      </c>
      <c r="G382" s="81"/>
      <c r="H382" s="81"/>
      <c r="I382" s="81" t="s">
        <v>898</v>
      </c>
      <c r="J382" s="81" t="s">
        <v>1588</v>
      </c>
      <c r="K382" s="81"/>
      <c r="L382" s="81" t="s">
        <v>1519</v>
      </c>
      <c r="M382" s="82" t="str">
        <f t="shared" si="9"/>
        <v>SURFACTANT</v>
      </c>
      <c r="N382" s="82" t="s">
        <v>2541</v>
      </c>
      <c r="O382" s="78"/>
    </row>
    <row r="383" spans="1:15">
      <c r="A383" s="80">
        <v>382</v>
      </c>
      <c r="B383" s="81"/>
      <c r="C383" s="81" t="s">
        <v>2928</v>
      </c>
      <c r="D383" s="81" t="s">
        <v>861</v>
      </c>
      <c r="E383" s="81" t="s">
        <v>709</v>
      </c>
      <c r="F383" s="81"/>
      <c r="G383" s="81"/>
      <c r="H383" s="81"/>
      <c r="I383" s="81" t="s">
        <v>899</v>
      </c>
      <c r="J383" s="81" t="s">
        <v>1588</v>
      </c>
      <c r="K383" s="81"/>
      <c r="L383" s="81" t="s">
        <v>2243</v>
      </c>
      <c r="M383" s="82" t="str">
        <f t="shared" si="9"/>
        <v>SINO JAPAN</v>
      </c>
      <c r="N383" s="82" t="s">
        <v>2541</v>
      </c>
      <c r="O383" s="78"/>
    </row>
    <row r="384" spans="1:15">
      <c r="A384" s="80">
        <v>383</v>
      </c>
      <c r="B384" s="81"/>
      <c r="C384" s="81" t="s">
        <v>2928</v>
      </c>
      <c r="D384" s="81" t="s">
        <v>862</v>
      </c>
      <c r="E384" s="81" t="s">
        <v>710</v>
      </c>
      <c r="F384" s="81"/>
      <c r="G384" s="81"/>
      <c r="H384" s="81"/>
      <c r="I384" s="81" t="s">
        <v>881</v>
      </c>
      <c r="J384" s="81" t="s">
        <v>1588</v>
      </c>
      <c r="K384" s="81"/>
      <c r="L384" s="81" t="s">
        <v>1525</v>
      </c>
      <c r="M384" s="82" t="str">
        <f t="shared" si="9"/>
        <v>SINO JAPAN</v>
      </c>
      <c r="N384" s="82" t="s">
        <v>2542</v>
      </c>
      <c r="O384" s="78"/>
    </row>
    <row r="385" spans="1:15">
      <c r="A385" s="80">
        <v>384</v>
      </c>
      <c r="B385" s="81"/>
      <c r="C385" s="81" t="s">
        <v>711</v>
      </c>
      <c r="D385" s="81" t="s">
        <v>713</v>
      </c>
      <c r="E385" s="81" t="s">
        <v>712</v>
      </c>
      <c r="F385" s="81" t="s">
        <v>2162</v>
      </c>
      <c r="G385" s="81" t="s">
        <v>712</v>
      </c>
      <c r="H385" s="81" t="s">
        <v>1899</v>
      </c>
      <c r="I385" s="81" t="s">
        <v>890</v>
      </c>
      <c r="J385" s="81" t="s">
        <v>1004</v>
      </c>
      <c r="K385" s="81" t="s">
        <v>1168</v>
      </c>
      <c r="L385" s="81" t="s">
        <v>1348</v>
      </c>
      <c r="M385" s="82" t="str">
        <f t="shared" si="9"/>
        <v>cty Thuận Duyên</v>
      </c>
      <c r="N385" s="82" t="s">
        <v>2541</v>
      </c>
      <c r="O385" s="78"/>
    </row>
    <row r="386" spans="1:15">
      <c r="A386" s="80">
        <v>385</v>
      </c>
      <c r="B386" s="81"/>
      <c r="C386" s="81" t="s">
        <v>1180</v>
      </c>
      <c r="D386" s="81" t="s">
        <v>1179</v>
      </c>
      <c r="E386" s="81" t="s">
        <v>1181</v>
      </c>
      <c r="F386" s="81" t="s">
        <v>2162</v>
      </c>
      <c r="G386" s="81" t="s">
        <v>712</v>
      </c>
      <c r="H386" s="81" t="s">
        <v>1899</v>
      </c>
      <c r="I386" s="81" t="s">
        <v>890</v>
      </c>
      <c r="J386" s="81" t="s">
        <v>1004</v>
      </c>
      <c r="K386" s="81" t="s">
        <v>1168</v>
      </c>
      <c r="L386" s="81" t="s">
        <v>1348</v>
      </c>
      <c r="M386" s="82" t="str">
        <f t="shared" si="9"/>
        <v>cty MUDANJIAN</v>
      </c>
      <c r="N386" s="82" t="s">
        <v>2541</v>
      </c>
      <c r="O386" s="78"/>
    </row>
    <row r="387" spans="1:15" ht="31.5">
      <c r="A387" s="80">
        <v>386</v>
      </c>
      <c r="B387" s="81"/>
      <c r="C387" s="81" t="s">
        <v>1061</v>
      </c>
      <c r="D387" s="81" t="s">
        <v>718</v>
      </c>
      <c r="E387" s="81" t="s">
        <v>717</v>
      </c>
      <c r="F387" s="81"/>
      <c r="G387" s="81"/>
      <c r="H387" s="81"/>
      <c r="I387" s="81" t="s">
        <v>895</v>
      </c>
      <c r="J387" s="81" t="s">
        <v>1926</v>
      </c>
      <c r="K387" s="81"/>
      <c r="L387" s="81" t="s">
        <v>1528</v>
      </c>
      <c r="M387" s="82" t="str">
        <f t="shared" si="9"/>
        <v xml:space="preserve">CÔNG TY SETAS KIMYA </v>
      </c>
      <c r="N387" s="82" t="s">
        <v>2544</v>
      </c>
      <c r="O387" s="78"/>
    </row>
    <row r="388" spans="1:15" ht="31.5">
      <c r="A388" s="80">
        <v>387</v>
      </c>
      <c r="B388" s="81"/>
      <c r="C388" s="81" t="s">
        <v>1061</v>
      </c>
      <c r="D388" s="81" t="s">
        <v>720</v>
      </c>
      <c r="E388" s="81" t="s">
        <v>719</v>
      </c>
      <c r="F388" s="81"/>
      <c r="G388" s="81"/>
      <c r="H388" s="81"/>
      <c r="I388" s="81" t="s">
        <v>893</v>
      </c>
      <c r="J388" s="81" t="s">
        <v>1926</v>
      </c>
      <c r="K388" s="81"/>
      <c r="L388" s="81" t="s">
        <v>1528</v>
      </c>
      <c r="M388" s="82" t="str">
        <f t="shared" si="9"/>
        <v xml:space="preserve">CÔNG TY SETAS KIMYA </v>
      </c>
      <c r="N388" s="82" t="s">
        <v>2544</v>
      </c>
      <c r="O388" s="78"/>
    </row>
    <row r="389" spans="1:15">
      <c r="A389" s="80">
        <v>388</v>
      </c>
      <c r="B389" s="81"/>
      <c r="C389" s="81" t="s">
        <v>528</v>
      </c>
      <c r="D389" s="81" t="s">
        <v>732</v>
      </c>
      <c r="E389" s="81" t="s">
        <v>731</v>
      </c>
      <c r="F389" s="81" t="s">
        <v>2163</v>
      </c>
      <c r="G389" s="81" t="s">
        <v>731</v>
      </c>
      <c r="H389" s="81" t="s">
        <v>1900</v>
      </c>
      <c r="I389" s="81" t="s">
        <v>890</v>
      </c>
      <c r="J389" s="81" t="s">
        <v>1006</v>
      </c>
      <c r="K389" s="81" t="s">
        <v>1169</v>
      </c>
      <c r="L389" s="81" t="s">
        <v>1530</v>
      </c>
      <c r="M389" s="82" t="str">
        <f t="shared" si="9"/>
        <v>MUDANJIANG</v>
      </c>
      <c r="N389" s="82" t="s">
        <v>2541</v>
      </c>
      <c r="O389" s="78"/>
    </row>
    <row r="390" spans="1:15" ht="31.5">
      <c r="A390" s="80">
        <v>389</v>
      </c>
      <c r="B390" s="81"/>
      <c r="C390" s="81" t="s">
        <v>734</v>
      </c>
      <c r="D390" s="81" t="s">
        <v>735</v>
      </c>
      <c r="E390" s="81" t="s">
        <v>733</v>
      </c>
      <c r="F390" s="81"/>
      <c r="G390" s="81"/>
      <c r="H390" s="81"/>
      <c r="I390" s="81" t="s">
        <v>956</v>
      </c>
      <c r="J390" s="81" t="s">
        <v>1926</v>
      </c>
      <c r="K390" s="81"/>
      <c r="L390" s="81">
        <v>0</v>
      </c>
      <c r="M390" s="82" t="str">
        <f t="shared" si="9"/>
        <v>CÔNG TY SETAS KIMYA</v>
      </c>
      <c r="N390" s="82"/>
      <c r="O390" s="78"/>
    </row>
    <row r="391" spans="1:15" ht="31.5">
      <c r="A391" s="80">
        <v>390</v>
      </c>
      <c r="B391" s="81"/>
      <c r="C391" s="81" t="s">
        <v>702</v>
      </c>
      <c r="D391" s="81" t="s">
        <v>737</v>
      </c>
      <c r="E391" s="81" t="s">
        <v>736</v>
      </c>
      <c r="F391" s="81"/>
      <c r="G391" s="81"/>
      <c r="H391" s="81"/>
      <c r="I391" s="81" t="s">
        <v>956</v>
      </c>
      <c r="J391" s="81" t="s">
        <v>1013</v>
      </c>
      <c r="K391" s="81"/>
      <c r="L391" s="81">
        <v>0</v>
      </c>
      <c r="M391" s="82" t="str">
        <f t="shared" si="9"/>
        <v>ADGUMS PRIVATE LIMITED</v>
      </c>
      <c r="N391" s="82" t="s">
        <v>2544</v>
      </c>
      <c r="O391" s="78"/>
    </row>
    <row r="392" spans="1:15" ht="31.5">
      <c r="A392" s="80">
        <v>391</v>
      </c>
      <c r="B392" s="81"/>
      <c r="C392" s="81" t="s">
        <v>734</v>
      </c>
      <c r="D392" s="81" t="s">
        <v>739</v>
      </c>
      <c r="E392" s="81" t="s">
        <v>738</v>
      </c>
      <c r="F392" s="81" t="s">
        <v>2680</v>
      </c>
      <c r="G392" s="81" t="s">
        <v>738</v>
      </c>
      <c r="H392" s="81"/>
      <c r="I392" s="81" t="s">
        <v>957</v>
      </c>
      <c r="J392" s="81" t="s">
        <v>1926</v>
      </c>
      <c r="K392" s="81"/>
      <c r="L392" s="81">
        <v>0</v>
      </c>
      <c r="M392" s="82" t="str">
        <f t="shared" si="9"/>
        <v>CÔNG TY SETAS KIMYA</v>
      </c>
      <c r="N392" s="82" t="s">
        <v>2544</v>
      </c>
      <c r="O392" s="78"/>
    </row>
    <row r="393" spans="1:15" ht="31.5">
      <c r="A393" s="80">
        <v>392</v>
      </c>
      <c r="B393" s="81"/>
      <c r="C393" s="81" t="s">
        <v>734</v>
      </c>
      <c r="D393" s="81" t="s">
        <v>741</v>
      </c>
      <c r="E393" s="81" t="s">
        <v>740</v>
      </c>
      <c r="F393" s="81" t="s">
        <v>2681</v>
      </c>
      <c r="G393" s="81" t="s">
        <v>740</v>
      </c>
      <c r="H393" s="81"/>
      <c r="I393" s="81" t="s">
        <v>958</v>
      </c>
      <c r="J393" s="81" t="s">
        <v>1926</v>
      </c>
      <c r="K393" s="81"/>
      <c r="L393" s="81">
        <v>0</v>
      </c>
      <c r="M393" s="82" t="str">
        <f t="shared" si="9"/>
        <v>CÔNG TY SETAS KIMYA</v>
      </c>
      <c r="N393" s="82" t="s">
        <v>2544</v>
      </c>
      <c r="O393" s="78"/>
    </row>
    <row r="394" spans="1:15">
      <c r="A394" s="80">
        <v>393</v>
      </c>
      <c r="B394" s="81"/>
      <c r="C394" s="81" t="s">
        <v>2928</v>
      </c>
      <c r="D394" s="81" t="s">
        <v>742</v>
      </c>
      <c r="E394" s="81" t="s">
        <v>159</v>
      </c>
      <c r="F394" s="82" t="s">
        <v>2061</v>
      </c>
      <c r="G394" s="81"/>
      <c r="H394" s="81"/>
      <c r="I394" s="81" t="s">
        <v>887</v>
      </c>
      <c r="J394" s="81" t="s">
        <v>1588</v>
      </c>
      <c r="K394" s="81"/>
      <c r="L394" s="81">
        <v>0</v>
      </c>
      <c r="M394" s="82" t="str">
        <f t="shared" ref="M394:M457" si="10">C394</f>
        <v>SINO JAPAN</v>
      </c>
      <c r="N394" s="82" t="s">
        <v>2542</v>
      </c>
      <c r="O394" s="78"/>
    </row>
    <row r="395" spans="1:15">
      <c r="A395" s="80">
        <v>394</v>
      </c>
      <c r="B395" s="81"/>
      <c r="C395" s="81"/>
      <c r="D395" s="81" t="s">
        <v>743</v>
      </c>
      <c r="E395" s="81" t="s">
        <v>131</v>
      </c>
      <c r="F395" s="81" t="s">
        <v>2076</v>
      </c>
      <c r="G395" s="81" t="s">
        <v>1863</v>
      </c>
      <c r="H395" s="81"/>
      <c r="I395" s="81" t="s">
        <v>901</v>
      </c>
      <c r="J395" s="81" t="s">
        <v>1004</v>
      </c>
      <c r="K395" s="81"/>
      <c r="L395" s="81" t="s">
        <v>1529</v>
      </c>
      <c r="M395" s="82">
        <f t="shared" si="10"/>
        <v>0</v>
      </c>
      <c r="N395" s="82" t="s">
        <v>2541</v>
      </c>
      <c r="O395" s="78"/>
    </row>
    <row r="396" spans="1:15" ht="31.5">
      <c r="A396" s="80">
        <v>395</v>
      </c>
      <c r="B396" s="78"/>
      <c r="C396" s="78" t="s">
        <v>2164</v>
      </c>
      <c r="D396" s="78" t="s">
        <v>747</v>
      </c>
      <c r="E396" s="78" t="s">
        <v>745</v>
      </c>
      <c r="F396" s="78" t="s">
        <v>2165</v>
      </c>
      <c r="G396" s="78"/>
      <c r="H396" s="78"/>
      <c r="I396" s="78"/>
      <c r="J396" s="78"/>
      <c r="K396" s="78"/>
      <c r="L396" s="81">
        <v>0</v>
      </c>
      <c r="M396" s="82" t="str">
        <f t="shared" si="10"/>
        <v>遠瑞實業股份有限公司</v>
      </c>
      <c r="N396" s="82"/>
      <c r="O396" s="78"/>
    </row>
    <row r="397" spans="1:15" ht="47.25">
      <c r="A397" s="80">
        <v>396</v>
      </c>
      <c r="B397" s="81"/>
      <c r="C397" s="81" t="s">
        <v>1018</v>
      </c>
      <c r="D397" s="81" t="s">
        <v>750</v>
      </c>
      <c r="E397" s="81" t="s">
        <v>751</v>
      </c>
      <c r="F397" s="81"/>
      <c r="G397" s="81"/>
      <c r="H397" s="81"/>
      <c r="I397" s="81" t="s">
        <v>959</v>
      </c>
      <c r="J397" s="81" t="s">
        <v>1006</v>
      </c>
      <c r="K397" s="81"/>
      <c r="L397" s="81">
        <v>0</v>
      </c>
      <c r="M397" s="82" t="str">
        <f t="shared" si="10"/>
        <v>ARGUS (SHANGHAI) TEXTILE AUXILIARY CO., LTD.</v>
      </c>
      <c r="N397" s="82"/>
      <c r="O397" s="78"/>
    </row>
    <row r="398" spans="1:15">
      <c r="A398" s="80">
        <v>397</v>
      </c>
      <c r="B398" s="81"/>
      <c r="C398" s="81" t="s">
        <v>1784</v>
      </c>
      <c r="D398" s="81" t="s">
        <v>749</v>
      </c>
      <c r="E398" s="81" t="s">
        <v>752</v>
      </c>
      <c r="F398" s="81" t="s">
        <v>2166</v>
      </c>
      <c r="G398" s="81"/>
      <c r="H398" s="81"/>
      <c r="I398" s="81" t="s">
        <v>902</v>
      </c>
      <c r="J398" s="81" t="s">
        <v>1588</v>
      </c>
      <c r="K398" s="81"/>
      <c r="L398" s="81" t="s">
        <v>1531</v>
      </c>
      <c r="M398" s="82" t="str">
        <f t="shared" si="10"/>
        <v>SURFACTANT</v>
      </c>
      <c r="N398" s="82" t="s">
        <v>2541</v>
      </c>
      <c r="O398" s="78"/>
    </row>
    <row r="399" spans="1:15">
      <c r="A399" s="80">
        <v>398</v>
      </c>
      <c r="B399" s="81"/>
      <c r="C399" s="81" t="s">
        <v>652</v>
      </c>
      <c r="D399" s="81" t="s">
        <v>753</v>
      </c>
      <c r="E399" s="94" t="s">
        <v>759</v>
      </c>
      <c r="F399" s="81"/>
      <c r="G399" s="81"/>
      <c r="H399" s="81"/>
      <c r="I399" s="81" t="s">
        <v>960</v>
      </c>
      <c r="J399" s="81" t="s">
        <v>1004</v>
      </c>
      <c r="K399" s="81"/>
      <c r="L399" s="81">
        <v>0</v>
      </c>
      <c r="M399" s="82" t="str">
        <f t="shared" si="10"/>
        <v>BRENNTAG</v>
      </c>
      <c r="N399" s="82"/>
      <c r="O399" s="78"/>
    </row>
    <row r="400" spans="1:15" ht="47.25">
      <c r="A400" s="80">
        <v>399</v>
      </c>
      <c r="B400" s="81"/>
      <c r="C400" s="81" t="s">
        <v>758</v>
      </c>
      <c r="D400" s="81" t="s">
        <v>757</v>
      </c>
      <c r="E400" s="81" t="s">
        <v>760</v>
      </c>
      <c r="F400" s="81"/>
      <c r="G400" s="81"/>
      <c r="H400" s="81"/>
      <c r="I400" s="81" t="s">
        <v>956</v>
      </c>
      <c r="J400" s="81" t="s">
        <v>1004</v>
      </c>
      <c r="K400" s="81"/>
      <c r="L400" s="81">
        <v>0</v>
      </c>
      <c r="M400" s="82" t="str">
        <f t="shared" si="10"/>
        <v>V.V.ECO GUM MANUFACTURING PVT.LTD</v>
      </c>
      <c r="N400" s="82"/>
      <c r="O400" s="78"/>
    </row>
    <row r="401" spans="1:15" ht="31.5">
      <c r="A401" s="80">
        <v>400</v>
      </c>
      <c r="B401" s="81"/>
      <c r="C401" s="81" t="s">
        <v>652</v>
      </c>
      <c r="D401" s="81" t="s">
        <v>761</v>
      </c>
      <c r="E401" s="103" t="s">
        <v>762</v>
      </c>
      <c r="F401" s="81"/>
      <c r="G401" s="81"/>
      <c r="H401" s="81"/>
      <c r="I401" s="81" t="s">
        <v>903</v>
      </c>
      <c r="J401" s="81" t="s">
        <v>1004</v>
      </c>
      <c r="K401" s="81"/>
      <c r="L401" s="81" t="s">
        <v>1357</v>
      </c>
      <c r="M401" s="82" t="str">
        <f t="shared" si="10"/>
        <v>BRENNTAG</v>
      </c>
      <c r="N401" s="82" t="s">
        <v>2544</v>
      </c>
      <c r="O401" s="78"/>
    </row>
    <row r="402" spans="1:15">
      <c r="A402" s="80">
        <v>401</v>
      </c>
      <c r="B402" s="78"/>
      <c r="C402" s="98" t="s">
        <v>782</v>
      </c>
      <c r="D402" s="78" t="s">
        <v>767</v>
      </c>
      <c r="E402" s="78" t="s">
        <v>773</v>
      </c>
      <c r="F402" s="78"/>
      <c r="G402" s="78"/>
      <c r="H402" s="78"/>
      <c r="I402" s="78" t="s">
        <v>785</v>
      </c>
      <c r="J402" s="78"/>
      <c r="K402" s="78"/>
      <c r="L402" s="81">
        <v>0</v>
      </c>
      <c r="M402" s="82" t="str">
        <f t="shared" si="10"/>
        <v>THÀNH Ý</v>
      </c>
      <c r="N402" s="82"/>
      <c r="O402" s="78"/>
    </row>
    <row r="403" spans="1:15">
      <c r="A403" s="80">
        <v>402</v>
      </c>
      <c r="B403" s="78"/>
      <c r="C403" s="98" t="s">
        <v>782</v>
      </c>
      <c r="D403" s="78" t="s">
        <v>768</v>
      </c>
      <c r="E403" s="78" t="s">
        <v>774</v>
      </c>
      <c r="F403" s="78"/>
      <c r="G403" s="78"/>
      <c r="H403" s="78"/>
      <c r="I403" s="78" t="s">
        <v>785</v>
      </c>
      <c r="J403" s="78"/>
      <c r="K403" s="78"/>
      <c r="L403" s="81">
        <v>0</v>
      </c>
      <c r="M403" s="82" t="str">
        <f t="shared" si="10"/>
        <v>THÀNH Ý</v>
      </c>
      <c r="N403" s="82"/>
      <c r="O403" s="78"/>
    </row>
    <row r="404" spans="1:15" ht="31.5">
      <c r="A404" s="80">
        <v>403</v>
      </c>
      <c r="B404" s="78"/>
      <c r="C404" s="98" t="s">
        <v>782</v>
      </c>
      <c r="D404" s="78" t="s">
        <v>769</v>
      </c>
      <c r="E404" s="78" t="s">
        <v>775</v>
      </c>
      <c r="F404" s="78"/>
      <c r="G404" s="78"/>
      <c r="H404" s="78"/>
      <c r="I404" s="78" t="s">
        <v>786</v>
      </c>
      <c r="J404" s="78"/>
      <c r="K404" s="78"/>
      <c r="L404" s="81">
        <v>0</v>
      </c>
      <c r="M404" s="82" t="str">
        <f t="shared" si="10"/>
        <v>THÀNH Ý</v>
      </c>
      <c r="N404" s="82"/>
      <c r="O404" s="78"/>
    </row>
    <row r="405" spans="1:15" ht="31.5">
      <c r="A405" s="80">
        <v>404</v>
      </c>
      <c r="B405" s="78"/>
      <c r="C405" s="98" t="s">
        <v>782</v>
      </c>
      <c r="D405" s="78" t="s">
        <v>770</v>
      </c>
      <c r="E405" s="78" t="s">
        <v>776</v>
      </c>
      <c r="F405" s="78"/>
      <c r="G405" s="78"/>
      <c r="H405" s="78"/>
      <c r="I405" s="78" t="s">
        <v>786</v>
      </c>
      <c r="J405" s="78"/>
      <c r="K405" s="78"/>
      <c r="L405" s="81">
        <v>0</v>
      </c>
      <c r="M405" s="82" t="str">
        <f t="shared" si="10"/>
        <v>THÀNH Ý</v>
      </c>
      <c r="N405" s="82"/>
      <c r="O405" s="78"/>
    </row>
    <row r="406" spans="1:15">
      <c r="A406" s="80">
        <v>405</v>
      </c>
      <c r="B406" s="81"/>
      <c r="C406" s="81"/>
      <c r="D406" s="81" t="s">
        <v>763</v>
      </c>
      <c r="E406" s="81" t="s">
        <v>777</v>
      </c>
      <c r="F406" s="81" t="s">
        <v>2061</v>
      </c>
      <c r="G406" s="81"/>
      <c r="H406" s="81"/>
      <c r="I406" s="81" t="s">
        <v>900</v>
      </c>
      <c r="J406" s="81" t="s">
        <v>1006</v>
      </c>
      <c r="K406" s="81"/>
      <c r="L406" s="81">
        <v>0</v>
      </c>
      <c r="M406" s="82">
        <f t="shared" si="10"/>
        <v>0</v>
      </c>
      <c r="N406" s="82" t="s">
        <v>2542</v>
      </c>
      <c r="O406" s="78"/>
    </row>
    <row r="407" spans="1:15">
      <c r="A407" s="80">
        <v>406</v>
      </c>
      <c r="B407" s="81"/>
      <c r="C407" s="104" t="s">
        <v>2254</v>
      </c>
      <c r="D407" s="81" t="s">
        <v>764</v>
      </c>
      <c r="E407" s="81" t="s">
        <v>778</v>
      </c>
      <c r="F407" s="81" t="s">
        <v>1983</v>
      </c>
      <c r="G407" s="81"/>
      <c r="H407" s="81"/>
      <c r="I407" s="81" t="s">
        <v>2264</v>
      </c>
      <c r="J407" s="81" t="s">
        <v>1588</v>
      </c>
      <c r="K407" s="81"/>
      <c r="L407" s="81" t="s">
        <v>1525</v>
      </c>
      <c r="M407" s="82" t="str">
        <f t="shared" si="10"/>
        <v>Lysurf</v>
      </c>
      <c r="N407" s="82" t="s">
        <v>2543</v>
      </c>
      <c r="O407" s="78"/>
    </row>
    <row r="408" spans="1:15">
      <c r="A408" s="80">
        <v>407</v>
      </c>
      <c r="B408" s="81"/>
      <c r="C408" s="81" t="s">
        <v>1286</v>
      </c>
      <c r="D408" s="81" t="s">
        <v>1515</v>
      </c>
      <c r="E408" s="81" t="s">
        <v>778</v>
      </c>
      <c r="F408" s="81" t="s">
        <v>1983</v>
      </c>
      <c r="G408" s="81"/>
      <c r="H408" s="81"/>
      <c r="I408" s="81" t="s">
        <v>2264</v>
      </c>
      <c r="J408" s="81" t="s">
        <v>1004</v>
      </c>
      <c r="K408" s="81"/>
      <c r="L408" s="81" t="s">
        <v>1546</v>
      </c>
      <c r="M408" s="82" t="str">
        <f t="shared" si="10"/>
        <v>NGHIỆP MẬU</v>
      </c>
      <c r="N408" s="82" t="s">
        <v>2543</v>
      </c>
      <c r="O408" s="78"/>
    </row>
    <row r="409" spans="1:15" ht="31.5">
      <c r="A409" s="80">
        <v>408</v>
      </c>
      <c r="B409" s="78"/>
      <c r="C409" s="98" t="s">
        <v>783</v>
      </c>
      <c r="D409" s="78" t="s">
        <v>765</v>
      </c>
      <c r="E409" s="78" t="s">
        <v>779</v>
      </c>
      <c r="F409" s="78"/>
      <c r="G409" s="78"/>
      <c r="H409" s="78"/>
      <c r="I409" s="78" t="s">
        <v>960</v>
      </c>
      <c r="J409" s="78" t="s">
        <v>1004</v>
      </c>
      <c r="K409" s="78"/>
      <c r="L409" s="81">
        <v>0</v>
      </c>
      <c r="M409" s="82" t="str">
        <f t="shared" si="10"/>
        <v>CONG TY CO PHAN HIRO VIET NAM</v>
      </c>
      <c r="N409" s="82"/>
      <c r="O409" s="78"/>
    </row>
    <row r="410" spans="1:15" ht="78.75">
      <c r="A410" s="80">
        <v>409</v>
      </c>
      <c r="B410" s="81"/>
      <c r="C410" s="81" t="s">
        <v>2155</v>
      </c>
      <c r="D410" s="81" t="s">
        <v>766</v>
      </c>
      <c r="E410" s="81" t="s">
        <v>780</v>
      </c>
      <c r="F410" s="81"/>
      <c r="G410" s="81"/>
      <c r="H410" s="81"/>
      <c r="I410" s="81" t="s">
        <v>961</v>
      </c>
      <c r="J410" s="81" t="s">
        <v>1004</v>
      </c>
      <c r="K410" s="81"/>
      <c r="L410" s="81">
        <v>0</v>
      </c>
      <c r="M410" s="82" t="str">
        <f t="shared" si="10"/>
        <v>福建利迩康生物料枝有限公司 FUJIAN LERKAM BIOTECHNOLOGY CO ., LTD</v>
      </c>
      <c r="N410" s="82" t="s">
        <v>2541</v>
      </c>
      <c r="O410" s="78"/>
    </row>
    <row r="411" spans="1:15" ht="47.25">
      <c r="A411" s="80">
        <v>410</v>
      </c>
      <c r="B411" s="81"/>
      <c r="C411" s="94" t="s">
        <v>784</v>
      </c>
      <c r="D411" s="81" t="s">
        <v>771</v>
      </c>
      <c r="E411" s="81" t="s">
        <v>1423</v>
      </c>
      <c r="F411" s="81" t="s">
        <v>2167</v>
      </c>
      <c r="G411" s="81"/>
      <c r="H411" s="81"/>
      <c r="I411" s="81" t="s">
        <v>962</v>
      </c>
      <c r="J411" s="81" t="s">
        <v>1006</v>
      </c>
      <c r="K411" s="81"/>
      <c r="L411" s="81" t="s">
        <v>1560</v>
      </c>
      <c r="M411" s="82" t="str">
        <f t="shared" si="10"/>
        <v>KUAN CHUAN CHEMICAL INDUSTRIES LTD</v>
      </c>
      <c r="N411" s="82" t="s">
        <v>2544</v>
      </c>
      <c r="O411" s="78"/>
    </row>
    <row r="412" spans="1:15" ht="47.25">
      <c r="A412" s="80">
        <v>411</v>
      </c>
      <c r="B412" s="81"/>
      <c r="C412" s="94" t="s">
        <v>784</v>
      </c>
      <c r="D412" s="81" t="s">
        <v>772</v>
      </c>
      <c r="E412" s="81" t="s">
        <v>781</v>
      </c>
      <c r="F412" s="81" t="s">
        <v>2168</v>
      </c>
      <c r="G412" s="81"/>
      <c r="H412" s="81"/>
      <c r="I412" s="81" t="s">
        <v>963</v>
      </c>
      <c r="J412" s="81" t="s">
        <v>1006</v>
      </c>
      <c r="K412" s="81"/>
      <c r="L412" s="81" t="s">
        <v>1560</v>
      </c>
      <c r="M412" s="82" t="str">
        <f t="shared" si="10"/>
        <v>KUAN CHUAN CHEMICAL INDUSTRIES LTD</v>
      </c>
      <c r="N412" s="82" t="s">
        <v>2544</v>
      </c>
      <c r="O412" s="78"/>
    </row>
    <row r="413" spans="1:15">
      <c r="A413" s="80">
        <v>412</v>
      </c>
      <c r="B413" s="78"/>
      <c r="C413" s="78" t="s">
        <v>810</v>
      </c>
      <c r="D413" s="78" t="s">
        <v>799</v>
      </c>
      <c r="E413" s="78" t="s">
        <v>805</v>
      </c>
      <c r="F413" s="78" t="s">
        <v>2169</v>
      </c>
      <c r="G413" s="78"/>
      <c r="H413" s="78"/>
      <c r="I413" s="78"/>
      <c r="J413" s="78"/>
      <c r="K413" s="78"/>
      <c r="L413" s="81" t="s">
        <v>1531</v>
      </c>
      <c r="M413" s="82" t="str">
        <f t="shared" si="10"/>
        <v>cty Siam Pro (Thái Lan)</v>
      </c>
      <c r="N413" s="82"/>
      <c r="O413" s="78"/>
    </row>
    <row r="414" spans="1:15">
      <c r="A414" s="80">
        <v>413</v>
      </c>
      <c r="B414" s="78"/>
      <c r="C414" s="78" t="s">
        <v>810</v>
      </c>
      <c r="D414" s="78" t="s">
        <v>800</v>
      </c>
      <c r="E414" s="78" t="s">
        <v>787</v>
      </c>
      <c r="F414" s="78"/>
      <c r="G414" s="78"/>
      <c r="H414" s="78"/>
      <c r="I414" s="78"/>
      <c r="J414" s="78"/>
      <c r="K414" s="78"/>
      <c r="L414" s="81">
        <v>0</v>
      </c>
      <c r="M414" s="82" t="str">
        <f t="shared" si="10"/>
        <v>cty Siam Pro (Thái Lan)</v>
      </c>
      <c r="N414" s="82"/>
      <c r="O414" s="78"/>
    </row>
    <row r="415" spans="1:15">
      <c r="A415" s="80">
        <v>414</v>
      </c>
      <c r="B415" s="78"/>
      <c r="C415" s="78" t="s">
        <v>810</v>
      </c>
      <c r="D415" s="78" t="s">
        <v>801</v>
      </c>
      <c r="E415" s="78" t="s">
        <v>788</v>
      </c>
      <c r="F415" s="78"/>
      <c r="G415" s="78"/>
      <c r="H415" s="78"/>
      <c r="I415" s="78"/>
      <c r="J415" s="78"/>
      <c r="K415" s="78"/>
      <c r="L415" s="81">
        <v>0</v>
      </c>
      <c r="M415" s="82" t="str">
        <f t="shared" si="10"/>
        <v>cty Siam Pro (Thái Lan)</v>
      </c>
      <c r="N415" s="82"/>
      <c r="O415" s="78"/>
    </row>
    <row r="416" spans="1:15">
      <c r="A416" s="80">
        <v>415</v>
      </c>
      <c r="B416" s="78"/>
      <c r="C416" s="78" t="s">
        <v>810</v>
      </c>
      <c r="D416" s="78" t="s">
        <v>802</v>
      </c>
      <c r="E416" s="78" t="s">
        <v>806</v>
      </c>
      <c r="F416" s="78"/>
      <c r="G416" s="78"/>
      <c r="H416" s="78"/>
      <c r="I416" s="78"/>
      <c r="J416" s="78"/>
      <c r="K416" s="78"/>
      <c r="L416" s="81">
        <v>0</v>
      </c>
      <c r="M416" s="82" t="str">
        <f t="shared" si="10"/>
        <v>cty Siam Pro (Thái Lan)</v>
      </c>
      <c r="N416" s="82"/>
      <c r="O416" s="78"/>
    </row>
    <row r="417" spans="1:15">
      <c r="A417" s="80">
        <v>416</v>
      </c>
      <c r="B417" s="78"/>
      <c r="C417" s="78" t="s">
        <v>810</v>
      </c>
      <c r="D417" s="78" t="s">
        <v>803</v>
      </c>
      <c r="E417" s="78" t="s">
        <v>789</v>
      </c>
      <c r="F417" s="78"/>
      <c r="G417" s="78"/>
      <c r="H417" s="78"/>
      <c r="I417" s="78"/>
      <c r="J417" s="78"/>
      <c r="K417" s="78"/>
      <c r="L417" s="81">
        <v>0</v>
      </c>
      <c r="M417" s="82" t="str">
        <f t="shared" si="10"/>
        <v>cty Siam Pro (Thái Lan)</v>
      </c>
      <c r="N417" s="82"/>
      <c r="O417" s="78"/>
    </row>
    <row r="418" spans="1:15">
      <c r="A418" s="80">
        <v>417</v>
      </c>
      <c r="B418" s="78"/>
      <c r="C418" s="78" t="s">
        <v>810</v>
      </c>
      <c r="D418" s="78" t="s">
        <v>804</v>
      </c>
      <c r="E418" s="78" t="s">
        <v>807</v>
      </c>
      <c r="F418" s="78"/>
      <c r="G418" s="78"/>
      <c r="H418" s="78"/>
      <c r="I418" s="78"/>
      <c r="J418" s="78"/>
      <c r="K418" s="78"/>
      <c r="L418" s="81">
        <v>0</v>
      </c>
      <c r="M418" s="82" t="str">
        <f t="shared" si="10"/>
        <v>cty Siam Pro (Thái Lan)</v>
      </c>
      <c r="N418" s="82"/>
      <c r="O418" s="78"/>
    </row>
    <row r="419" spans="1:15">
      <c r="A419" s="80">
        <v>418</v>
      </c>
      <c r="B419" s="81"/>
      <c r="C419" s="81" t="s">
        <v>1901</v>
      </c>
      <c r="D419" s="81" t="s">
        <v>798</v>
      </c>
      <c r="E419" s="81" t="s">
        <v>808</v>
      </c>
      <c r="F419" s="81" t="s">
        <v>2076</v>
      </c>
      <c r="G419" s="81" t="s">
        <v>1863</v>
      </c>
      <c r="H419" s="81"/>
      <c r="I419" s="81" t="s">
        <v>901</v>
      </c>
      <c r="J419" s="81" t="s">
        <v>1004</v>
      </c>
      <c r="K419" s="81"/>
      <c r="L419" s="81" t="s">
        <v>1521</v>
      </c>
      <c r="M419" s="82" t="str">
        <f t="shared" si="10"/>
        <v>CHAN CHUN</v>
      </c>
      <c r="N419" s="82" t="s">
        <v>2541</v>
      </c>
      <c r="O419" s="78"/>
    </row>
    <row r="420" spans="1:15" ht="31.5">
      <c r="A420" s="80">
        <v>419</v>
      </c>
      <c r="B420" s="81"/>
      <c r="C420" s="81" t="s">
        <v>973</v>
      </c>
      <c r="D420" s="81" t="s">
        <v>797</v>
      </c>
      <c r="E420" s="81" t="s">
        <v>809</v>
      </c>
      <c r="F420" s="81"/>
      <c r="G420" s="81"/>
      <c r="H420" s="81"/>
      <c r="I420" s="81" t="s">
        <v>881</v>
      </c>
      <c r="J420" s="81" t="s">
        <v>1004</v>
      </c>
      <c r="K420" s="81"/>
      <c r="L420" s="81" t="s">
        <v>1547</v>
      </c>
      <c r="M420" s="82" t="str">
        <f t="shared" si="10"/>
        <v>CMS</v>
      </c>
      <c r="N420" s="82" t="s">
        <v>2544</v>
      </c>
      <c r="O420" s="78"/>
    </row>
    <row r="421" spans="1:15" ht="31.5">
      <c r="A421" s="80">
        <v>420</v>
      </c>
      <c r="B421" s="81"/>
      <c r="C421" s="81" t="s">
        <v>748</v>
      </c>
      <c r="D421" s="81" t="s">
        <v>814</v>
      </c>
      <c r="E421" s="81" t="s">
        <v>811</v>
      </c>
      <c r="F421" s="81" t="s">
        <v>2076</v>
      </c>
      <c r="G421" s="81" t="s">
        <v>1863</v>
      </c>
      <c r="H421" s="81"/>
      <c r="I421" s="81" t="s">
        <v>901</v>
      </c>
      <c r="J421" s="81" t="s">
        <v>1006</v>
      </c>
      <c r="K421" s="81"/>
      <c r="L421" s="81" t="s">
        <v>1348</v>
      </c>
      <c r="M421" s="82" t="str">
        <f t="shared" si="10"/>
        <v>cty shenyang yunheng international</v>
      </c>
      <c r="N421" s="82" t="s">
        <v>2541</v>
      </c>
      <c r="O421" s="78"/>
    </row>
    <row r="422" spans="1:15" ht="31.5">
      <c r="A422" s="80">
        <v>421</v>
      </c>
      <c r="B422" s="81"/>
      <c r="C422" s="81" t="s">
        <v>748</v>
      </c>
      <c r="D422" s="81" t="s">
        <v>815</v>
      </c>
      <c r="E422" s="81" t="s">
        <v>812</v>
      </c>
      <c r="F422" s="81" t="s">
        <v>2076</v>
      </c>
      <c r="G422" s="81" t="s">
        <v>1863</v>
      </c>
      <c r="H422" s="81"/>
      <c r="I422" s="81" t="s">
        <v>901</v>
      </c>
      <c r="J422" s="81" t="s">
        <v>1006</v>
      </c>
      <c r="K422" s="81"/>
      <c r="L422" s="81" t="s">
        <v>1348</v>
      </c>
      <c r="M422" s="82" t="str">
        <f t="shared" si="10"/>
        <v>cty shenyang yunheng international</v>
      </c>
      <c r="N422" s="82" t="s">
        <v>2541</v>
      </c>
      <c r="O422" s="78"/>
    </row>
    <row r="423" spans="1:15" ht="31.5">
      <c r="A423" s="80">
        <v>422</v>
      </c>
      <c r="B423" s="81"/>
      <c r="C423" s="81" t="s">
        <v>748</v>
      </c>
      <c r="D423" s="81" t="s">
        <v>816</v>
      </c>
      <c r="E423" s="81" t="s">
        <v>813</v>
      </c>
      <c r="F423" s="81" t="s">
        <v>2076</v>
      </c>
      <c r="G423" s="81" t="s">
        <v>1863</v>
      </c>
      <c r="H423" s="81"/>
      <c r="I423" s="81" t="s">
        <v>901</v>
      </c>
      <c r="J423" s="81" t="s">
        <v>1006</v>
      </c>
      <c r="K423" s="81"/>
      <c r="L423" s="81" t="s">
        <v>1348</v>
      </c>
      <c r="M423" s="82" t="str">
        <f t="shared" si="10"/>
        <v>cty shenyang yunheng international</v>
      </c>
      <c r="N423" s="82" t="s">
        <v>2541</v>
      </c>
      <c r="O423" s="78"/>
    </row>
    <row r="424" spans="1:15">
      <c r="A424" s="80">
        <v>423</v>
      </c>
      <c r="B424" s="78"/>
      <c r="C424" s="78" t="s">
        <v>864</v>
      </c>
      <c r="D424" s="78" t="s">
        <v>863</v>
      </c>
      <c r="E424" s="78" t="s">
        <v>817</v>
      </c>
      <c r="F424" s="78" t="s">
        <v>2170</v>
      </c>
      <c r="G424" s="78" t="s">
        <v>1263</v>
      </c>
      <c r="H424" s="78"/>
      <c r="I424" s="78"/>
      <c r="J424" s="78" t="s">
        <v>1004</v>
      </c>
      <c r="K424" s="78"/>
      <c r="L424" s="81" t="s">
        <v>1357</v>
      </c>
      <c r="M424" s="82" t="str">
        <f t="shared" si="10"/>
        <v>CTY UCC</v>
      </c>
      <c r="N424" s="82"/>
      <c r="O424" s="78"/>
    </row>
    <row r="425" spans="1:15" ht="31.5">
      <c r="A425" s="80">
        <v>424</v>
      </c>
      <c r="B425" s="78"/>
      <c r="C425" s="78" t="s">
        <v>2242</v>
      </c>
      <c r="D425" s="78" t="s">
        <v>865</v>
      </c>
      <c r="E425" s="78" t="s">
        <v>866</v>
      </c>
      <c r="F425" s="78" t="s">
        <v>2171</v>
      </c>
      <c r="G425" s="78"/>
      <c r="H425" s="78"/>
      <c r="I425" s="78"/>
      <c r="J425" s="78"/>
      <c r="K425" s="78"/>
      <c r="L425" s="81">
        <v>0</v>
      </c>
      <c r="M425" s="82" t="str">
        <f t="shared" si="10"/>
        <v>business 远巧股份有限公司</v>
      </c>
      <c r="N425" s="82"/>
      <c r="O425" s="78"/>
    </row>
    <row r="426" spans="1:15" ht="31.5">
      <c r="A426" s="80">
        <v>425</v>
      </c>
      <c r="B426" s="78"/>
      <c r="C426" s="78" t="s">
        <v>2242</v>
      </c>
      <c r="D426" s="78" t="s">
        <v>867</v>
      </c>
      <c r="E426" s="78" t="s">
        <v>868</v>
      </c>
      <c r="F426" s="78" t="s">
        <v>2172</v>
      </c>
      <c r="G426" s="78"/>
      <c r="H426" s="78"/>
      <c r="I426" s="78"/>
      <c r="J426" s="78"/>
      <c r="K426" s="78"/>
      <c r="L426" s="81">
        <v>0</v>
      </c>
      <c r="M426" s="82" t="str">
        <f t="shared" si="10"/>
        <v>business 远巧股份有限公司</v>
      </c>
      <c r="N426" s="82"/>
      <c r="O426" s="78"/>
    </row>
    <row r="427" spans="1:15">
      <c r="A427" s="80">
        <v>426</v>
      </c>
      <c r="B427" s="78"/>
      <c r="C427" s="78" t="s">
        <v>982</v>
      </c>
      <c r="D427" s="78" t="s">
        <v>971</v>
      </c>
      <c r="E427" s="78" t="s">
        <v>972</v>
      </c>
      <c r="F427" s="78"/>
      <c r="G427" s="78"/>
      <c r="H427" s="78"/>
      <c r="I427" s="78" t="s">
        <v>756</v>
      </c>
      <c r="J427" s="78"/>
      <c r="K427" s="78"/>
      <c r="L427" s="81">
        <v>0</v>
      </c>
      <c r="M427" s="82" t="str">
        <f t="shared" si="10"/>
        <v>công ty CHAN CHEM</v>
      </c>
      <c r="N427" s="82"/>
      <c r="O427" s="78"/>
    </row>
    <row r="428" spans="1:15">
      <c r="A428" s="80">
        <v>427</v>
      </c>
      <c r="B428" s="78"/>
      <c r="C428" s="78"/>
      <c r="D428" s="78" t="s">
        <v>984</v>
      </c>
      <c r="E428" s="78" t="s">
        <v>985</v>
      </c>
      <c r="F428" s="78"/>
      <c r="G428" s="78"/>
      <c r="H428" s="78"/>
      <c r="I428" s="78" t="s">
        <v>756</v>
      </c>
      <c r="J428" s="78"/>
      <c r="K428" s="78"/>
      <c r="L428" s="81">
        <v>0</v>
      </c>
      <c r="M428" s="82">
        <f t="shared" si="10"/>
        <v>0</v>
      </c>
      <c r="N428" s="82"/>
      <c r="O428" s="78"/>
    </row>
    <row r="429" spans="1:15" ht="31.5">
      <c r="A429" s="80">
        <v>428</v>
      </c>
      <c r="B429" s="81"/>
      <c r="C429" s="81" t="s">
        <v>547</v>
      </c>
      <c r="D429" s="81" t="s">
        <v>987</v>
      </c>
      <c r="E429" s="81" t="s">
        <v>986</v>
      </c>
      <c r="F429" s="81"/>
      <c r="G429" s="81"/>
      <c r="H429" s="81"/>
      <c r="I429" s="81" t="s">
        <v>951</v>
      </c>
      <c r="J429" s="81" t="s">
        <v>1006</v>
      </c>
      <c r="K429" s="81"/>
      <c r="L429" s="81" t="s">
        <v>1540</v>
      </c>
      <c r="M429" s="82" t="str">
        <f t="shared" si="10"/>
        <v>EVONIK INDUSTRIES</v>
      </c>
      <c r="N429" s="82" t="s">
        <v>2544</v>
      </c>
      <c r="O429" s="78"/>
    </row>
    <row r="430" spans="1:15">
      <c r="A430" s="80">
        <v>429</v>
      </c>
      <c r="B430" s="78"/>
      <c r="C430" s="78" t="s">
        <v>810</v>
      </c>
      <c r="D430" s="78" t="s">
        <v>992</v>
      </c>
      <c r="E430" s="78" t="s">
        <v>990</v>
      </c>
      <c r="F430" s="78"/>
      <c r="G430" s="78"/>
      <c r="H430" s="78"/>
      <c r="I430" s="78"/>
      <c r="J430" s="78"/>
      <c r="K430" s="78"/>
      <c r="L430" s="81">
        <v>0</v>
      </c>
      <c r="M430" s="82" t="str">
        <f t="shared" si="10"/>
        <v>cty Siam Pro (Thái Lan)</v>
      </c>
      <c r="N430" s="82"/>
      <c r="O430" s="78"/>
    </row>
    <row r="431" spans="1:15">
      <c r="A431" s="80">
        <v>430</v>
      </c>
      <c r="B431" s="78"/>
      <c r="C431" s="78" t="s">
        <v>810</v>
      </c>
      <c r="D431" s="78" t="s">
        <v>993</v>
      </c>
      <c r="E431" s="78" t="s">
        <v>991</v>
      </c>
      <c r="F431" s="78"/>
      <c r="G431" s="78"/>
      <c r="H431" s="78"/>
      <c r="I431" s="78" t="s">
        <v>1767</v>
      </c>
      <c r="J431" s="78"/>
      <c r="K431" s="78"/>
      <c r="L431" s="81">
        <v>0</v>
      </c>
      <c r="M431" s="82" t="str">
        <f t="shared" si="10"/>
        <v>cty Siam Pro (Thái Lan)</v>
      </c>
      <c r="N431" s="82"/>
      <c r="O431" s="78"/>
    </row>
    <row r="432" spans="1:15">
      <c r="A432" s="80">
        <v>431</v>
      </c>
      <c r="B432" s="78"/>
      <c r="C432" s="78" t="s">
        <v>996</v>
      </c>
      <c r="D432" s="78" t="s">
        <v>999</v>
      </c>
      <c r="E432" s="78" t="s">
        <v>995</v>
      </c>
      <c r="F432" s="78"/>
      <c r="G432" s="78"/>
      <c r="H432" s="78"/>
      <c r="I432" s="78" t="s">
        <v>994</v>
      </c>
      <c r="J432" s="78"/>
      <c r="K432" s="78"/>
      <c r="L432" s="81">
        <v>0</v>
      </c>
      <c r="M432" s="82" t="str">
        <f t="shared" si="10"/>
        <v>CTy Thanh Phát</v>
      </c>
      <c r="N432" s="82"/>
      <c r="O432" s="78"/>
    </row>
    <row r="433" spans="1:15">
      <c r="A433" s="80">
        <v>432</v>
      </c>
      <c r="B433" s="78"/>
      <c r="C433" s="78" t="s">
        <v>997</v>
      </c>
      <c r="D433" s="78" t="s">
        <v>1000</v>
      </c>
      <c r="E433" s="78" t="s">
        <v>998</v>
      </c>
      <c r="F433" s="78"/>
      <c r="G433" s="78"/>
      <c r="H433" s="78"/>
      <c r="I433" s="78" t="s">
        <v>994</v>
      </c>
      <c r="J433" s="78"/>
      <c r="K433" s="78"/>
      <c r="L433" s="81">
        <v>0</v>
      </c>
      <c r="M433" s="82" t="str">
        <f t="shared" si="10"/>
        <v>cty Hóa Chất Việt</v>
      </c>
      <c r="N433" s="82"/>
      <c r="O433" s="78"/>
    </row>
    <row r="434" spans="1:15">
      <c r="A434" s="80">
        <v>433</v>
      </c>
      <c r="B434" s="78"/>
      <c r="C434" s="78" t="s">
        <v>1011</v>
      </c>
      <c r="D434" s="78" t="s">
        <v>1009</v>
      </c>
      <c r="E434" s="78" t="s">
        <v>1008</v>
      </c>
      <c r="F434" s="78"/>
      <c r="G434" s="78"/>
      <c r="H434" s="78"/>
      <c r="I434" s="78" t="s">
        <v>1271</v>
      </c>
      <c r="J434" s="78"/>
      <c r="K434" s="78"/>
      <c r="L434" s="81">
        <v>0</v>
      </c>
      <c r="M434" s="82" t="str">
        <f t="shared" si="10"/>
        <v>ADACHI</v>
      </c>
      <c r="N434" s="82"/>
      <c r="O434" s="78"/>
    </row>
    <row r="435" spans="1:15" ht="31.5">
      <c r="A435" s="80">
        <v>434</v>
      </c>
      <c r="B435" s="78"/>
      <c r="C435" s="78" t="s">
        <v>1011</v>
      </c>
      <c r="D435" s="78" t="s">
        <v>1010</v>
      </c>
      <c r="E435" s="78" t="s">
        <v>1007</v>
      </c>
      <c r="F435" s="78"/>
      <c r="G435" s="78"/>
      <c r="H435" s="78"/>
      <c r="I435" s="78" t="s">
        <v>1271</v>
      </c>
      <c r="J435" s="78"/>
      <c r="K435" s="78"/>
      <c r="L435" s="81">
        <v>0</v>
      </c>
      <c r="M435" s="82" t="str">
        <f t="shared" si="10"/>
        <v>ADACHI</v>
      </c>
      <c r="N435" s="82"/>
      <c r="O435" s="78"/>
    </row>
    <row r="436" spans="1:15" ht="31.5">
      <c r="A436" s="80">
        <v>435</v>
      </c>
      <c r="B436" s="78"/>
      <c r="C436" s="78" t="s">
        <v>2110</v>
      </c>
      <c r="D436" s="78" t="s">
        <v>1033</v>
      </c>
      <c r="E436" s="78" t="s">
        <v>1032</v>
      </c>
      <c r="F436" s="78" t="s">
        <v>2173</v>
      </c>
      <c r="G436" s="78"/>
      <c r="H436" s="78"/>
      <c r="I436" s="78" t="s">
        <v>1034</v>
      </c>
      <c r="J436" s="78"/>
      <c r="K436" s="78"/>
      <c r="L436" s="81" t="s">
        <v>1560</v>
      </c>
      <c r="M436" s="82" t="str">
        <f t="shared" si="10"/>
        <v>business 远巧股份有限公司</v>
      </c>
      <c r="N436" s="82"/>
      <c r="O436" s="78"/>
    </row>
    <row r="437" spans="1:15">
      <c r="A437" s="80">
        <v>436</v>
      </c>
      <c r="B437" s="78"/>
      <c r="C437" s="78" t="s">
        <v>810</v>
      </c>
      <c r="D437" s="78" t="s">
        <v>1037</v>
      </c>
      <c r="E437" s="78" t="s">
        <v>1035</v>
      </c>
      <c r="F437" s="78" t="s">
        <v>2174</v>
      </c>
      <c r="G437" s="78"/>
      <c r="H437" s="78"/>
      <c r="I437" s="78" t="s">
        <v>1272</v>
      </c>
      <c r="J437" s="78"/>
      <c r="K437" s="78"/>
      <c r="L437" s="81">
        <v>0</v>
      </c>
      <c r="M437" s="82" t="str">
        <f t="shared" si="10"/>
        <v>cty Siam Pro (Thái Lan)</v>
      </c>
      <c r="N437" s="82"/>
      <c r="O437" s="78"/>
    </row>
    <row r="438" spans="1:15" ht="31.5">
      <c r="A438" s="80">
        <v>437</v>
      </c>
      <c r="B438" s="78"/>
      <c r="C438" s="78" t="s">
        <v>810</v>
      </c>
      <c r="D438" s="78" t="s">
        <v>1038</v>
      </c>
      <c r="E438" s="78" t="s">
        <v>1036</v>
      </c>
      <c r="F438" s="78" t="s">
        <v>2175</v>
      </c>
      <c r="G438" s="78"/>
      <c r="H438" s="78"/>
      <c r="I438" s="78" t="s">
        <v>1273</v>
      </c>
      <c r="J438" s="78"/>
      <c r="K438" s="78"/>
      <c r="L438" s="81">
        <v>0</v>
      </c>
      <c r="M438" s="82" t="str">
        <f t="shared" si="10"/>
        <v>cty Siam Pro (Thái Lan)</v>
      </c>
      <c r="N438" s="82"/>
      <c r="O438" s="78"/>
    </row>
    <row r="439" spans="1:15" ht="31.5">
      <c r="A439" s="80">
        <v>438</v>
      </c>
      <c r="B439" s="78"/>
      <c r="C439" s="78" t="s">
        <v>1042</v>
      </c>
      <c r="D439" s="78" t="s">
        <v>1041</v>
      </c>
      <c r="E439" s="78" t="s">
        <v>1043</v>
      </c>
      <c r="F439" s="78" t="s">
        <v>2176</v>
      </c>
      <c r="G439" s="78"/>
      <c r="H439" s="78"/>
      <c r="I439" s="78" t="s">
        <v>1274</v>
      </c>
      <c r="J439" s="78"/>
      <c r="K439" s="78"/>
      <c r="L439" s="81">
        <v>0</v>
      </c>
      <c r="M439" s="82" t="str">
        <f t="shared" si="10"/>
        <v xml:space="preserve">công ty AMANDA CHEM </v>
      </c>
      <c r="N439" s="82"/>
      <c r="O439" s="78"/>
    </row>
    <row r="440" spans="1:15" ht="47.25">
      <c r="A440" s="80">
        <v>439</v>
      </c>
      <c r="B440" s="78"/>
      <c r="C440" s="78" t="s">
        <v>1940</v>
      </c>
      <c r="D440" s="78" t="s">
        <v>1049</v>
      </c>
      <c r="E440" s="78" t="s">
        <v>1048</v>
      </c>
      <c r="F440" s="78" t="s">
        <v>2177</v>
      </c>
      <c r="G440" s="78" t="s">
        <v>2933</v>
      </c>
      <c r="H440" s="78"/>
      <c r="I440" s="78" t="s">
        <v>893</v>
      </c>
      <c r="J440" s="78" t="s">
        <v>1004</v>
      </c>
      <c r="K440" s="78"/>
      <c r="L440" s="81" t="s">
        <v>1535</v>
      </c>
      <c r="M440" s="82" t="str">
        <f t="shared" si="10"/>
        <v>BEST SOUTH VIET NAM CO.,LTD 庆南股份有限公司</v>
      </c>
      <c r="N440" s="82" t="s">
        <v>2544</v>
      </c>
      <c r="O440" s="78"/>
    </row>
    <row r="441" spans="1:15">
      <c r="A441" s="80">
        <v>440</v>
      </c>
      <c r="B441" s="78"/>
      <c r="C441" s="78" t="s">
        <v>1055</v>
      </c>
      <c r="D441" s="78" t="s">
        <v>1056</v>
      </c>
      <c r="E441" s="78" t="s">
        <v>1050</v>
      </c>
      <c r="F441" s="78" t="s">
        <v>2178</v>
      </c>
      <c r="G441" s="78"/>
      <c r="H441" s="78"/>
      <c r="I441" s="78"/>
      <c r="J441" s="78"/>
      <c r="K441" s="78"/>
      <c r="L441" s="81">
        <v>0</v>
      </c>
      <c r="M441" s="82" t="str">
        <f t="shared" si="10"/>
        <v>Cty Khang Liên</v>
      </c>
      <c r="N441" s="82"/>
      <c r="O441" s="78"/>
    </row>
    <row r="442" spans="1:15">
      <c r="A442" s="80">
        <v>441</v>
      </c>
      <c r="B442" s="78"/>
      <c r="C442" s="78" t="s">
        <v>1055</v>
      </c>
      <c r="D442" s="78" t="s">
        <v>1057</v>
      </c>
      <c r="E442" s="78" t="s">
        <v>1051</v>
      </c>
      <c r="F442" s="78" t="s">
        <v>2179</v>
      </c>
      <c r="G442" s="78"/>
      <c r="H442" s="78"/>
      <c r="I442" s="78"/>
      <c r="J442" s="78"/>
      <c r="K442" s="78"/>
      <c r="L442" s="81">
        <v>0</v>
      </c>
      <c r="M442" s="82" t="str">
        <f t="shared" si="10"/>
        <v>Cty Khang Liên</v>
      </c>
      <c r="N442" s="82"/>
      <c r="O442" s="78"/>
    </row>
    <row r="443" spans="1:15">
      <c r="A443" s="80">
        <v>442</v>
      </c>
      <c r="B443" s="78"/>
      <c r="C443" s="78" t="s">
        <v>1055</v>
      </c>
      <c r="D443" s="78" t="s">
        <v>1058</v>
      </c>
      <c r="E443" s="78" t="s">
        <v>1052</v>
      </c>
      <c r="F443" s="78" t="s">
        <v>2180</v>
      </c>
      <c r="G443" s="78"/>
      <c r="H443" s="78"/>
      <c r="I443" s="78"/>
      <c r="J443" s="78"/>
      <c r="K443" s="78"/>
      <c r="L443" s="81">
        <v>0</v>
      </c>
      <c r="M443" s="82" t="str">
        <f t="shared" si="10"/>
        <v>Cty Khang Liên</v>
      </c>
      <c r="N443" s="82"/>
      <c r="O443" s="78"/>
    </row>
    <row r="444" spans="1:15">
      <c r="A444" s="80">
        <v>443</v>
      </c>
      <c r="B444" s="78"/>
      <c r="C444" s="78" t="s">
        <v>1055</v>
      </c>
      <c r="D444" s="78" t="s">
        <v>1059</v>
      </c>
      <c r="E444" s="78" t="s">
        <v>1053</v>
      </c>
      <c r="F444" s="78" t="s">
        <v>2181</v>
      </c>
      <c r="G444" s="78"/>
      <c r="H444" s="78"/>
      <c r="I444" s="78"/>
      <c r="J444" s="78"/>
      <c r="K444" s="78"/>
      <c r="L444" s="81">
        <v>0</v>
      </c>
      <c r="M444" s="82" t="str">
        <f t="shared" si="10"/>
        <v>Cty Khang Liên</v>
      </c>
      <c r="N444" s="82"/>
      <c r="O444" s="78"/>
    </row>
    <row r="445" spans="1:15">
      <c r="A445" s="80">
        <v>444</v>
      </c>
      <c r="B445" s="78"/>
      <c r="C445" s="78" t="s">
        <v>1055</v>
      </c>
      <c r="D445" s="78" t="s">
        <v>1060</v>
      </c>
      <c r="E445" s="78" t="s">
        <v>1054</v>
      </c>
      <c r="F445" s="78" t="s">
        <v>2182</v>
      </c>
      <c r="G445" s="78"/>
      <c r="H445" s="78"/>
      <c r="I445" s="78"/>
      <c r="J445" s="78"/>
      <c r="K445" s="78"/>
      <c r="L445" s="81">
        <v>0</v>
      </c>
      <c r="M445" s="82" t="str">
        <f t="shared" si="10"/>
        <v>Cty Khang Liên</v>
      </c>
      <c r="N445" s="82"/>
      <c r="O445" s="78"/>
    </row>
    <row r="446" spans="1:15">
      <c r="A446" s="80">
        <v>445</v>
      </c>
      <c r="B446" s="78"/>
      <c r="C446" s="78" t="s">
        <v>1282</v>
      </c>
      <c r="D446" s="78" t="s">
        <v>1063</v>
      </c>
      <c r="E446" s="78" t="s">
        <v>1062</v>
      </c>
      <c r="F446" s="78" t="s">
        <v>2183</v>
      </c>
      <c r="G446" s="78" t="s">
        <v>1062</v>
      </c>
      <c r="H446" s="78" t="s">
        <v>1902</v>
      </c>
      <c r="I446" s="78" t="s">
        <v>1062</v>
      </c>
      <c r="J446" s="78" t="s">
        <v>1004</v>
      </c>
      <c r="K446" s="78" t="s">
        <v>1733</v>
      </c>
      <c r="L446" s="81" t="s">
        <v>1360</v>
      </c>
      <c r="M446" s="82" t="str">
        <f t="shared" si="10"/>
        <v>Cty Duy Phát</v>
      </c>
      <c r="N446" s="82"/>
      <c r="O446" s="78"/>
    </row>
    <row r="447" spans="1:15">
      <c r="A447" s="80">
        <v>446</v>
      </c>
      <c r="B447" s="78"/>
      <c r="C447" s="78" t="s">
        <v>1689</v>
      </c>
      <c r="D447" s="78" t="s">
        <v>1065</v>
      </c>
      <c r="E447" s="78" t="s">
        <v>1064</v>
      </c>
      <c r="F447" s="78" t="s">
        <v>2184</v>
      </c>
      <c r="G447" s="78" t="s">
        <v>1064</v>
      </c>
      <c r="H447" s="78" t="s">
        <v>1903</v>
      </c>
      <c r="I447" s="78" t="s">
        <v>1064</v>
      </c>
      <c r="J447" s="78" t="s">
        <v>1004</v>
      </c>
      <c r="K447" s="78" t="s">
        <v>1732</v>
      </c>
      <c r="L447" s="81" t="s">
        <v>1350</v>
      </c>
      <c r="M447" s="82" t="str">
        <f t="shared" si="10"/>
        <v>THIÊN ĐẠI PHÚC</v>
      </c>
      <c r="N447" s="82"/>
      <c r="O447" s="78"/>
    </row>
    <row r="448" spans="1:15">
      <c r="A448" s="80">
        <v>447</v>
      </c>
      <c r="B448" s="78"/>
      <c r="C448" s="78"/>
      <c r="D448" s="78" t="s">
        <v>1070</v>
      </c>
      <c r="E448" s="78" t="s">
        <v>2557</v>
      </c>
      <c r="F448" s="78"/>
      <c r="G448" s="78" t="s">
        <v>878</v>
      </c>
      <c r="H448" s="78"/>
      <c r="I448" s="78" t="s">
        <v>1616</v>
      </c>
      <c r="J448" s="78" t="s">
        <v>1006</v>
      </c>
      <c r="K448" s="78"/>
      <c r="L448" s="81" t="s">
        <v>1348</v>
      </c>
      <c r="M448" s="82">
        <f t="shared" si="10"/>
        <v>0</v>
      </c>
      <c r="N448" s="82"/>
      <c r="O448" s="78"/>
    </row>
    <row r="449" spans="1:15" ht="47.25">
      <c r="A449" s="80">
        <v>448</v>
      </c>
      <c r="B449" s="78"/>
      <c r="C449" s="78" t="s">
        <v>784</v>
      </c>
      <c r="D449" s="78" t="s">
        <v>1173</v>
      </c>
      <c r="E449" s="78" t="s">
        <v>1068</v>
      </c>
      <c r="F449" s="73" t="s">
        <v>2735</v>
      </c>
      <c r="G449" s="78"/>
      <c r="H449" s="78"/>
      <c r="I449" s="78" t="s">
        <v>2736</v>
      </c>
      <c r="J449" s="78" t="s">
        <v>1006</v>
      </c>
      <c r="K449" s="78"/>
      <c r="L449" s="81">
        <v>0</v>
      </c>
      <c r="M449" s="82" t="str">
        <f t="shared" si="10"/>
        <v>KUAN CHUAN CHEMICAL INDUSTRIES LTD</v>
      </c>
      <c r="N449" s="82"/>
      <c r="O449" s="78"/>
    </row>
    <row r="450" spans="1:15" ht="47.25">
      <c r="A450" s="80">
        <v>449</v>
      </c>
      <c r="B450" s="78"/>
      <c r="C450" s="78" t="s">
        <v>1940</v>
      </c>
      <c r="D450" s="78" t="s">
        <v>1174</v>
      </c>
      <c r="E450" s="78" t="s">
        <v>1175</v>
      </c>
      <c r="F450" s="78" t="s">
        <v>2068</v>
      </c>
      <c r="G450" s="78"/>
      <c r="H450" s="78"/>
      <c r="I450" s="78" t="s">
        <v>1176</v>
      </c>
      <c r="J450" s="78" t="s">
        <v>1004</v>
      </c>
      <c r="K450" s="78"/>
      <c r="L450" s="81">
        <v>0</v>
      </c>
      <c r="M450" s="82" t="str">
        <f t="shared" si="10"/>
        <v>BEST SOUTH VIET NAM CO.,LTD 庆南股份有限公司</v>
      </c>
      <c r="N450" s="82"/>
      <c r="O450" s="78"/>
    </row>
    <row r="451" spans="1:15">
      <c r="A451" s="80">
        <v>450</v>
      </c>
      <c r="B451" s="78"/>
      <c r="C451" s="78" t="s">
        <v>624</v>
      </c>
      <c r="D451" s="78" t="s">
        <v>1254</v>
      </c>
      <c r="E451" s="78" t="s">
        <v>161</v>
      </c>
      <c r="F451" s="78"/>
      <c r="G451" s="78"/>
      <c r="H451" s="78"/>
      <c r="I451" s="78" t="s">
        <v>1318</v>
      </c>
      <c r="J451" s="78" t="s">
        <v>1006</v>
      </c>
      <c r="K451" s="78"/>
      <c r="L451" s="81" t="s">
        <v>1348</v>
      </c>
      <c r="M451" s="82" t="str">
        <f t="shared" si="10"/>
        <v>TOLAS</v>
      </c>
      <c r="N451" s="82"/>
      <c r="O451" s="78"/>
    </row>
    <row r="452" spans="1:15">
      <c r="A452" s="80">
        <v>451</v>
      </c>
      <c r="B452" s="81"/>
      <c r="C452" s="81" t="s">
        <v>1017</v>
      </c>
      <c r="D452" s="81" t="s">
        <v>1255</v>
      </c>
      <c r="E452" s="81" t="s">
        <v>1256</v>
      </c>
      <c r="F452" s="81" t="s">
        <v>2185</v>
      </c>
      <c r="G452" s="81"/>
      <c r="H452" s="81"/>
      <c r="I452" s="81" t="s">
        <v>883</v>
      </c>
      <c r="J452" s="81" t="s">
        <v>1006</v>
      </c>
      <c r="K452" s="81"/>
      <c r="L452" s="81" t="s">
        <v>1348</v>
      </c>
      <c r="M452" s="82" t="str">
        <f t="shared" si="10"/>
        <v>GLOBAL</v>
      </c>
      <c r="N452" s="82" t="s">
        <v>2541</v>
      </c>
      <c r="O452" s="78"/>
    </row>
    <row r="453" spans="1:15">
      <c r="A453" s="80">
        <v>452</v>
      </c>
      <c r="B453" s="78"/>
      <c r="C453" s="78" t="s">
        <v>1178</v>
      </c>
      <c r="D453" s="78" t="s">
        <v>1259</v>
      </c>
      <c r="E453" s="78" t="s">
        <v>1258</v>
      </c>
      <c r="F453" s="78" t="s">
        <v>2186</v>
      </c>
      <c r="G453" s="78"/>
      <c r="H453" s="78"/>
      <c r="I453" s="78"/>
      <c r="J453" s="78"/>
      <c r="K453" s="78"/>
      <c r="L453" s="81">
        <v>0</v>
      </c>
      <c r="M453" s="82" t="str">
        <f t="shared" si="10"/>
        <v>cty Jun Chem</v>
      </c>
      <c r="N453" s="82"/>
      <c r="O453" s="78"/>
    </row>
    <row r="454" spans="1:15">
      <c r="A454" s="80">
        <v>453</v>
      </c>
      <c r="B454" s="78"/>
      <c r="C454" s="78" t="s">
        <v>1178</v>
      </c>
      <c r="D454" s="78" t="s">
        <v>1260</v>
      </c>
      <c r="E454" s="78"/>
      <c r="F454" s="78" t="s">
        <v>2187</v>
      </c>
      <c r="G454" s="78"/>
      <c r="H454" s="78"/>
      <c r="I454" s="78"/>
      <c r="J454" s="78"/>
      <c r="K454" s="78"/>
      <c r="L454" s="81">
        <v>0</v>
      </c>
      <c r="M454" s="82" t="str">
        <f t="shared" si="10"/>
        <v>cty Jun Chem</v>
      </c>
      <c r="N454" s="82"/>
      <c r="O454" s="78"/>
    </row>
    <row r="455" spans="1:15" ht="31.5">
      <c r="A455" s="80">
        <v>454</v>
      </c>
      <c r="B455" s="78"/>
      <c r="C455" s="78" t="s">
        <v>2188</v>
      </c>
      <c r="D455" s="78" t="s">
        <v>1262</v>
      </c>
      <c r="E455" s="78" t="s">
        <v>1261</v>
      </c>
      <c r="F455" s="78" t="s">
        <v>2189</v>
      </c>
      <c r="G455" s="78"/>
      <c r="H455" s="78"/>
      <c r="I455" s="78"/>
      <c r="J455" s="78"/>
      <c r="K455" s="78"/>
      <c r="L455" s="81">
        <v>0</v>
      </c>
      <c r="M455" s="82" t="str">
        <f t="shared" si="10"/>
        <v>南寶樹脂(越南)有限公司</v>
      </c>
      <c r="N455" s="82"/>
      <c r="O455" s="78"/>
    </row>
    <row r="456" spans="1:15">
      <c r="A456" s="80">
        <v>455</v>
      </c>
      <c r="B456" s="78"/>
      <c r="C456" s="78" t="s">
        <v>810</v>
      </c>
      <c r="D456" s="78" t="s">
        <v>1276</v>
      </c>
      <c r="E456" s="78" t="s">
        <v>1275</v>
      </c>
      <c r="F456" s="78" t="s">
        <v>2190</v>
      </c>
      <c r="G456" s="78"/>
      <c r="H456" s="78"/>
      <c r="I456" s="78"/>
      <c r="J456" s="78"/>
      <c r="K456" s="78"/>
      <c r="L456" s="81">
        <v>0</v>
      </c>
      <c r="M456" s="82" t="str">
        <f t="shared" si="10"/>
        <v>cty Siam Pro (Thái Lan)</v>
      </c>
      <c r="N456" s="82"/>
      <c r="O456" s="78"/>
    </row>
    <row r="457" spans="1:15" ht="31.5">
      <c r="A457" s="80">
        <v>456</v>
      </c>
      <c r="B457" s="78"/>
      <c r="C457" s="78" t="s">
        <v>748</v>
      </c>
      <c r="D457" s="78" t="s">
        <v>1279</v>
      </c>
      <c r="E457" s="78" t="s">
        <v>1278</v>
      </c>
      <c r="F457" s="81" t="s">
        <v>2076</v>
      </c>
      <c r="G457" s="81" t="s">
        <v>1863</v>
      </c>
      <c r="H457" s="78"/>
      <c r="I457" s="78" t="s">
        <v>901</v>
      </c>
      <c r="J457" s="78" t="s">
        <v>1006</v>
      </c>
      <c r="K457" s="78"/>
      <c r="L457" s="81" t="s">
        <v>1348</v>
      </c>
      <c r="M457" s="82" t="str">
        <f t="shared" si="10"/>
        <v>cty shenyang yunheng international</v>
      </c>
      <c r="N457" s="82" t="s">
        <v>2541</v>
      </c>
      <c r="O457" s="78"/>
    </row>
    <row r="458" spans="1:15" ht="31.5">
      <c r="A458" s="80">
        <v>457</v>
      </c>
      <c r="B458" s="78"/>
      <c r="C458" s="78" t="s">
        <v>702</v>
      </c>
      <c r="D458" s="78" t="s">
        <v>1281</v>
      </c>
      <c r="E458" s="78" t="s">
        <v>1280</v>
      </c>
      <c r="F458" s="78"/>
      <c r="G458" s="78" t="s">
        <v>1284</v>
      </c>
      <c r="H458" s="78"/>
      <c r="I458" s="78" t="s">
        <v>1284</v>
      </c>
      <c r="J458" s="78" t="s">
        <v>1013</v>
      </c>
      <c r="K458" s="78"/>
      <c r="L458" s="81" t="s">
        <v>1348</v>
      </c>
      <c r="M458" s="82" t="str">
        <f t="shared" ref="M458:M522" si="11">C458</f>
        <v>ADGUMS PRIVATE LIMITED</v>
      </c>
      <c r="N458" s="82" t="s">
        <v>2541</v>
      </c>
      <c r="O458" s="78"/>
    </row>
    <row r="459" spans="1:15" ht="31.5">
      <c r="A459" s="80">
        <v>458</v>
      </c>
      <c r="B459" s="78"/>
      <c r="C459" s="78" t="s">
        <v>2191</v>
      </c>
      <c r="D459" s="78" t="s">
        <v>1300</v>
      </c>
      <c r="E459" s="78" t="s">
        <v>1299</v>
      </c>
      <c r="F459" s="78" t="s">
        <v>2245</v>
      </c>
      <c r="G459" s="78" t="s">
        <v>1299</v>
      </c>
      <c r="H459" s="78"/>
      <c r="I459" s="78" t="s">
        <v>1615</v>
      </c>
      <c r="J459" s="78" t="s">
        <v>1006</v>
      </c>
      <c r="K459" s="78"/>
      <c r="L459" s="81">
        <v>0</v>
      </c>
      <c r="M459" s="82" t="str">
        <f t="shared" si="11"/>
        <v>連云港天天海藻工業有限公司</v>
      </c>
      <c r="N459" s="82" t="s">
        <v>2541</v>
      </c>
      <c r="O459" s="78"/>
    </row>
    <row r="460" spans="1:15">
      <c r="A460" s="80">
        <v>459</v>
      </c>
      <c r="B460" s="78"/>
      <c r="C460" s="78" t="s">
        <v>973</v>
      </c>
      <c r="D460" s="78" t="s">
        <v>1302</v>
      </c>
      <c r="E460" s="78" t="s">
        <v>1304</v>
      </c>
      <c r="F460" s="78"/>
      <c r="G460" s="78" t="s">
        <v>1303</v>
      </c>
      <c r="H460" s="78"/>
      <c r="I460" s="78" t="s">
        <v>951</v>
      </c>
      <c r="J460" s="78" t="s">
        <v>1004</v>
      </c>
      <c r="K460" s="78"/>
      <c r="L460" s="81" t="s">
        <v>1526</v>
      </c>
      <c r="M460" s="82" t="str">
        <f t="shared" si="11"/>
        <v>CMS</v>
      </c>
      <c r="N460" s="82"/>
      <c r="O460" s="78"/>
    </row>
    <row r="461" spans="1:15">
      <c r="A461" s="80">
        <v>460</v>
      </c>
      <c r="B461" s="78"/>
      <c r="C461" s="78" t="s">
        <v>1306</v>
      </c>
      <c r="D461" s="78" t="s">
        <v>1305</v>
      </c>
      <c r="E461" s="78" t="s">
        <v>1595</v>
      </c>
      <c r="F461" s="81" t="s">
        <v>2076</v>
      </c>
      <c r="G461" s="81" t="s">
        <v>1863</v>
      </c>
      <c r="H461" s="78"/>
      <c r="I461" s="78" t="s">
        <v>901</v>
      </c>
      <c r="J461" s="78" t="s">
        <v>1004</v>
      </c>
      <c r="K461" s="78"/>
      <c r="L461" s="81" t="s">
        <v>1521</v>
      </c>
      <c r="M461" s="82" t="str">
        <f t="shared" si="11"/>
        <v>OPTIMA(ĐẠI VIỆT)</v>
      </c>
      <c r="N461" s="82" t="s">
        <v>2541</v>
      </c>
      <c r="O461" s="78"/>
    </row>
    <row r="462" spans="1:15">
      <c r="A462" s="80">
        <v>461</v>
      </c>
      <c r="B462" s="78"/>
      <c r="C462" s="78" t="s">
        <v>1308</v>
      </c>
      <c r="D462" s="78" t="s">
        <v>1307</v>
      </c>
      <c r="E462" s="78" t="s">
        <v>1309</v>
      </c>
      <c r="F462" s="81" t="s">
        <v>2076</v>
      </c>
      <c r="G462" s="81" t="s">
        <v>1863</v>
      </c>
      <c r="H462" s="78"/>
      <c r="I462" s="78" t="s">
        <v>901</v>
      </c>
      <c r="J462" s="78" t="s">
        <v>1004</v>
      </c>
      <c r="K462" s="78"/>
      <c r="L462" s="81" t="s">
        <v>1521</v>
      </c>
      <c r="M462" s="82" t="str">
        <f t="shared" si="11"/>
        <v>DUY PHÁT</v>
      </c>
      <c r="N462" s="82" t="s">
        <v>2541</v>
      </c>
      <c r="O462" s="78"/>
    </row>
    <row r="463" spans="1:15" s="104" customFormat="1" ht="31.5">
      <c r="A463" s="80">
        <v>462</v>
      </c>
      <c r="B463" s="81"/>
      <c r="C463" s="81" t="s">
        <v>1315</v>
      </c>
      <c r="D463" s="81" t="s">
        <v>1313</v>
      </c>
      <c r="E463" s="81" t="s">
        <v>1314</v>
      </c>
      <c r="F463" s="81"/>
      <c r="G463" s="81"/>
      <c r="H463" s="81"/>
      <c r="I463" s="81" t="s">
        <v>951</v>
      </c>
      <c r="J463" s="81" t="s">
        <v>1004</v>
      </c>
      <c r="K463" s="81"/>
      <c r="L463" s="81" t="s">
        <v>1520</v>
      </c>
      <c r="M463" s="82" t="str">
        <f t="shared" si="11"/>
        <v>AN THUẬN PHÁT</v>
      </c>
      <c r="N463" s="82" t="s">
        <v>2544</v>
      </c>
      <c r="O463" s="81"/>
    </row>
    <row r="464" spans="1:15">
      <c r="A464" s="80">
        <v>463</v>
      </c>
      <c r="B464" s="78"/>
      <c r="C464" s="78" t="s">
        <v>1784</v>
      </c>
      <c r="D464" s="78" t="s">
        <v>1317</v>
      </c>
      <c r="E464" s="78" t="s">
        <v>1283</v>
      </c>
      <c r="F464" s="78"/>
      <c r="G464" s="78"/>
      <c r="H464" s="78"/>
      <c r="I464" s="78" t="s">
        <v>899</v>
      </c>
      <c r="J464" s="78" t="s">
        <v>1588</v>
      </c>
      <c r="K464" s="78"/>
      <c r="L464" s="81" t="s">
        <v>1521</v>
      </c>
      <c r="M464" s="82" t="str">
        <f t="shared" si="11"/>
        <v>SURFACTANT</v>
      </c>
      <c r="N464" s="82" t="s">
        <v>2541</v>
      </c>
      <c r="O464" s="78"/>
    </row>
    <row r="465" spans="1:15">
      <c r="A465" s="80">
        <v>464</v>
      </c>
      <c r="B465" s="78"/>
      <c r="C465" s="78" t="s">
        <v>2928</v>
      </c>
      <c r="D465" s="78" t="s">
        <v>1345</v>
      </c>
      <c r="E465" s="78" t="s">
        <v>1411</v>
      </c>
      <c r="F465" s="78" t="s">
        <v>887</v>
      </c>
      <c r="G465" s="78"/>
      <c r="H465" s="78"/>
      <c r="I465" s="78" t="s">
        <v>887</v>
      </c>
      <c r="J465" s="78" t="s">
        <v>1588</v>
      </c>
      <c r="K465" s="78"/>
      <c r="L465" s="81" t="s">
        <v>1348</v>
      </c>
      <c r="M465" s="82" t="str">
        <f t="shared" si="11"/>
        <v>SINO JAPAN</v>
      </c>
      <c r="N465" s="82" t="s">
        <v>2542</v>
      </c>
      <c r="O465" s="78"/>
    </row>
    <row r="466" spans="1:15" s="104" customFormat="1">
      <c r="A466" s="80">
        <v>465</v>
      </c>
      <c r="B466" s="81"/>
      <c r="C466" s="81" t="s">
        <v>1306</v>
      </c>
      <c r="D466" s="81" t="s">
        <v>1346</v>
      </c>
      <c r="E466" s="81" t="s">
        <v>1285</v>
      </c>
      <c r="F466" s="81" t="s">
        <v>2076</v>
      </c>
      <c r="G466" s="81" t="s">
        <v>1863</v>
      </c>
      <c r="H466" s="81"/>
      <c r="I466" s="81" t="s">
        <v>901</v>
      </c>
      <c r="J466" s="81" t="s">
        <v>1004</v>
      </c>
      <c r="K466" s="81"/>
      <c r="L466" s="81" t="s">
        <v>1348</v>
      </c>
      <c r="M466" s="82" t="str">
        <f t="shared" si="11"/>
        <v>OPTIMA(ĐẠI VIỆT)</v>
      </c>
      <c r="N466" s="82" t="s">
        <v>2541</v>
      </c>
      <c r="O466" s="81"/>
    </row>
    <row r="467" spans="1:15" s="104" customFormat="1">
      <c r="A467" s="80">
        <v>466</v>
      </c>
      <c r="B467" s="81"/>
      <c r="C467" s="81" t="s">
        <v>1689</v>
      </c>
      <c r="D467" s="81" t="s">
        <v>1362</v>
      </c>
      <c r="E467" s="81" t="s">
        <v>2379</v>
      </c>
      <c r="F467" s="81" t="s">
        <v>2192</v>
      </c>
      <c r="G467" s="81" t="s">
        <v>1363</v>
      </c>
      <c r="H467" s="81" t="s">
        <v>1905</v>
      </c>
      <c r="I467" s="81" t="s">
        <v>913</v>
      </c>
      <c r="J467" s="81" t="s">
        <v>1004</v>
      </c>
      <c r="K467" s="81" t="s">
        <v>1904</v>
      </c>
      <c r="L467" s="81" t="s">
        <v>1350</v>
      </c>
      <c r="M467" s="82" t="str">
        <f t="shared" si="11"/>
        <v>THIÊN ĐẠI PHÚC</v>
      </c>
      <c r="N467" s="82" t="s">
        <v>2541</v>
      </c>
      <c r="O467" s="81"/>
    </row>
    <row r="468" spans="1:15" s="104" customFormat="1">
      <c r="A468" s="80">
        <v>467</v>
      </c>
      <c r="B468" s="81"/>
      <c r="C468" s="81" t="s">
        <v>1365</v>
      </c>
      <c r="D468" s="81" t="s">
        <v>1364</v>
      </c>
      <c r="E468" s="81" t="s">
        <v>132</v>
      </c>
      <c r="F468" s="81" t="s">
        <v>2076</v>
      </c>
      <c r="G468" s="81" t="s">
        <v>1863</v>
      </c>
      <c r="H468" s="81"/>
      <c r="I468" s="81" t="s">
        <v>901</v>
      </c>
      <c r="J468" s="81" t="s">
        <v>1004</v>
      </c>
      <c r="K468" s="81"/>
      <c r="L468" s="81" t="s">
        <v>1521</v>
      </c>
      <c r="M468" s="82" t="str">
        <f t="shared" si="11"/>
        <v>KIẾN VƯƠNG</v>
      </c>
      <c r="N468" s="82" t="s">
        <v>2541</v>
      </c>
      <c r="O468" s="81"/>
    </row>
    <row r="469" spans="1:15">
      <c r="A469" s="80">
        <v>468</v>
      </c>
      <c r="B469" s="78"/>
      <c r="C469" s="78" t="s">
        <v>1286</v>
      </c>
      <c r="D469" s="78" t="s">
        <v>1366</v>
      </c>
      <c r="E469" s="78" t="s">
        <v>1367</v>
      </c>
      <c r="F469" s="78"/>
      <c r="G469" s="78"/>
      <c r="H469" s="78"/>
      <c r="I469" s="78" t="s">
        <v>1813</v>
      </c>
      <c r="J469" s="78" t="s">
        <v>1004</v>
      </c>
      <c r="K469" s="78"/>
      <c r="L469" s="81">
        <v>0</v>
      </c>
      <c r="M469" s="82" t="str">
        <f t="shared" si="11"/>
        <v>NGHIỆP MẬU</v>
      </c>
      <c r="N469" s="82"/>
      <c r="O469" s="78"/>
    </row>
    <row r="470" spans="1:15">
      <c r="A470" s="80">
        <v>469</v>
      </c>
      <c r="B470" s="78"/>
      <c r="C470" s="78" t="s">
        <v>1372</v>
      </c>
      <c r="D470" s="78" t="s">
        <v>1369</v>
      </c>
      <c r="E470" s="78" t="s">
        <v>1368</v>
      </c>
      <c r="F470" s="78"/>
      <c r="G470" s="78"/>
      <c r="H470" s="78"/>
      <c r="I470" s="78" t="s">
        <v>887</v>
      </c>
      <c r="J470" s="78" t="s">
        <v>1588</v>
      </c>
      <c r="K470" s="78"/>
      <c r="L470" s="81" t="s">
        <v>1347</v>
      </c>
      <c r="M470" s="82" t="str">
        <f t="shared" si="11"/>
        <v>CTY PAN ASIA</v>
      </c>
      <c r="N470" s="82"/>
      <c r="O470" s="78"/>
    </row>
    <row r="471" spans="1:15">
      <c r="A471" s="80">
        <v>470</v>
      </c>
      <c r="B471" s="78"/>
      <c r="C471" s="78" t="s">
        <v>1372</v>
      </c>
      <c r="D471" s="78" t="s">
        <v>1371</v>
      </c>
      <c r="E471" s="78" t="s">
        <v>1370</v>
      </c>
      <c r="F471" s="78"/>
      <c r="G471" s="78"/>
      <c r="H471" s="78"/>
      <c r="I471" s="78" t="s">
        <v>887</v>
      </c>
      <c r="J471" s="78" t="s">
        <v>1006</v>
      </c>
      <c r="K471" s="78"/>
      <c r="L471" s="81" t="s">
        <v>1348</v>
      </c>
      <c r="M471" s="82" t="str">
        <f t="shared" si="11"/>
        <v>CTY PAN ASIA</v>
      </c>
      <c r="N471" s="82"/>
      <c r="O471" s="78"/>
    </row>
    <row r="472" spans="1:15" ht="78.75">
      <c r="A472" s="80">
        <v>471</v>
      </c>
      <c r="B472" s="78"/>
      <c r="C472" s="78" t="s">
        <v>2155</v>
      </c>
      <c r="D472" s="78" t="s">
        <v>1413</v>
      </c>
      <c r="E472" s="78" t="s">
        <v>1414</v>
      </c>
      <c r="F472" s="78" t="s">
        <v>2193</v>
      </c>
      <c r="G472" s="78"/>
      <c r="H472" s="78"/>
      <c r="I472" s="78" t="s">
        <v>885</v>
      </c>
      <c r="J472" s="78" t="s">
        <v>1004</v>
      </c>
      <c r="K472" s="78"/>
      <c r="L472" s="81" t="s">
        <v>1540</v>
      </c>
      <c r="M472" s="82" t="str">
        <f t="shared" si="11"/>
        <v>福建利迩康生物料枝有限公司 FUJIAN LERKAM BIOTECHNOLOGY CO ., LTD</v>
      </c>
      <c r="N472" s="82"/>
      <c r="O472" s="78"/>
    </row>
    <row r="473" spans="1:15">
      <c r="A473" s="80">
        <v>472</v>
      </c>
      <c r="B473" s="78"/>
      <c r="C473" s="78" t="s">
        <v>624</v>
      </c>
      <c r="D473" s="78" t="s">
        <v>1416</v>
      </c>
      <c r="E473" s="78" t="s">
        <v>1287</v>
      </c>
      <c r="F473" s="78" t="s">
        <v>2194</v>
      </c>
      <c r="G473" s="78"/>
      <c r="H473" s="78"/>
      <c r="I473" s="78" t="s">
        <v>1421</v>
      </c>
      <c r="J473" s="78" t="s">
        <v>1006</v>
      </c>
      <c r="K473" s="78"/>
      <c r="L473" s="81" t="s">
        <v>1348</v>
      </c>
      <c r="M473" s="82" t="str">
        <f t="shared" si="11"/>
        <v>TOLAS</v>
      </c>
      <c r="N473" s="82"/>
      <c r="O473" s="78"/>
    </row>
    <row r="474" spans="1:15">
      <c r="A474" s="80">
        <v>473</v>
      </c>
      <c r="B474" s="78"/>
      <c r="C474" s="78" t="s">
        <v>624</v>
      </c>
      <c r="D474" s="78" t="s">
        <v>1417</v>
      </c>
      <c r="E474" s="78" t="s">
        <v>1415</v>
      </c>
      <c r="F474" s="78" t="s">
        <v>2195</v>
      </c>
      <c r="G474" s="78"/>
      <c r="H474" s="78"/>
      <c r="I474" s="78" t="s">
        <v>1436</v>
      </c>
      <c r="J474" s="78" t="s">
        <v>1006</v>
      </c>
      <c r="K474" s="78"/>
      <c r="L474" s="81" t="s">
        <v>1548</v>
      </c>
      <c r="M474" s="82" t="str">
        <f t="shared" si="11"/>
        <v>TOLAS</v>
      </c>
      <c r="N474" s="82"/>
      <c r="O474" s="78"/>
    </row>
    <row r="475" spans="1:15">
      <c r="A475" s="80">
        <v>474</v>
      </c>
      <c r="B475" s="78"/>
      <c r="C475" s="78" t="s">
        <v>624</v>
      </c>
      <c r="D475" s="78" t="s">
        <v>1418</v>
      </c>
      <c r="E475" s="78" t="s">
        <v>1288</v>
      </c>
      <c r="F475" s="73" t="s">
        <v>2196</v>
      </c>
      <c r="G475" s="78"/>
      <c r="H475" s="78"/>
      <c r="I475" s="78" t="s">
        <v>1420</v>
      </c>
      <c r="J475" s="78" t="s">
        <v>1006</v>
      </c>
      <c r="K475" s="78"/>
      <c r="L475" s="81" t="s">
        <v>1347</v>
      </c>
      <c r="M475" s="82" t="str">
        <f t="shared" si="11"/>
        <v>TOLAS</v>
      </c>
      <c r="N475" s="82"/>
      <c r="O475" s="78"/>
    </row>
    <row r="476" spans="1:15" ht="31.5">
      <c r="A476" s="80">
        <v>475</v>
      </c>
      <c r="B476" s="78"/>
      <c r="C476" s="78" t="s">
        <v>702</v>
      </c>
      <c r="D476" s="78" t="s">
        <v>1431</v>
      </c>
      <c r="E476" s="78" t="s">
        <v>1429</v>
      </c>
      <c r="F476" s="78"/>
      <c r="G476" s="78"/>
      <c r="H476" s="78"/>
      <c r="I476" s="78" t="s">
        <v>1433</v>
      </c>
      <c r="J476" s="78" t="s">
        <v>1013</v>
      </c>
      <c r="K476" s="78"/>
      <c r="L476" s="81" t="s">
        <v>1348</v>
      </c>
      <c r="M476" s="82" t="str">
        <f t="shared" si="11"/>
        <v>ADGUMS PRIVATE LIMITED</v>
      </c>
      <c r="N476" s="82"/>
      <c r="O476" s="78"/>
    </row>
    <row r="477" spans="1:15" ht="31.5">
      <c r="A477" s="80">
        <v>476</v>
      </c>
      <c r="B477" s="78"/>
      <c r="C477" s="78" t="s">
        <v>702</v>
      </c>
      <c r="D477" s="78" t="s">
        <v>1432</v>
      </c>
      <c r="E477" s="78" t="s">
        <v>1430</v>
      </c>
      <c r="F477" s="78"/>
      <c r="G477" s="78"/>
      <c r="H477" s="78"/>
      <c r="I477" s="78" t="s">
        <v>1435</v>
      </c>
      <c r="J477" s="78" t="s">
        <v>1013</v>
      </c>
      <c r="K477" s="78"/>
      <c r="L477" s="81" t="s">
        <v>1348</v>
      </c>
      <c r="M477" s="82" t="str">
        <f t="shared" si="11"/>
        <v>ADGUMS PRIVATE LIMITED</v>
      </c>
      <c r="N477" s="82"/>
      <c r="O477" s="78"/>
    </row>
    <row r="478" spans="1:15" ht="47.25">
      <c r="A478" s="80">
        <v>477</v>
      </c>
      <c r="B478" s="78"/>
      <c r="C478" s="78" t="s">
        <v>1940</v>
      </c>
      <c r="D478" s="78" t="s">
        <v>1450</v>
      </c>
      <c r="E478" s="78" t="s">
        <v>1451</v>
      </c>
      <c r="F478" s="78" t="s">
        <v>2159</v>
      </c>
      <c r="G478" s="78"/>
      <c r="H478" s="78"/>
      <c r="I478" s="78"/>
      <c r="J478" s="78" t="s">
        <v>1004</v>
      </c>
      <c r="K478" s="78"/>
      <c r="L478" s="81" t="s">
        <v>1348</v>
      </c>
      <c r="M478" s="82" t="str">
        <f t="shared" si="11"/>
        <v>BEST SOUTH VIET NAM CO.,LTD 庆南股份有限公司</v>
      </c>
      <c r="N478" s="82"/>
      <c r="O478" s="78"/>
    </row>
    <row r="479" spans="1:15">
      <c r="A479" s="80">
        <v>478</v>
      </c>
      <c r="B479" s="78"/>
      <c r="C479" s="78" t="s">
        <v>1457</v>
      </c>
      <c r="D479" s="78" t="s">
        <v>1458</v>
      </c>
      <c r="E479" s="78" t="s">
        <v>1456</v>
      </c>
      <c r="F479" s="78"/>
      <c r="G479" s="78"/>
      <c r="H479" s="78"/>
      <c r="I479" s="78" t="s">
        <v>1812</v>
      </c>
      <c r="J479" s="78" t="s">
        <v>1006</v>
      </c>
      <c r="K479" s="78"/>
      <c r="L479" s="81" t="s">
        <v>1357</v>
      </c>
      <c r="M479" s="82" t="str">
        <f t="shared" si="11"/>
        <v>BIOTEXT</v>
      </c>
      <c r="N479" s="82"/>
      <c r="O479" s="78"/>
    </row>
    <row r="480" spans="1:15" ht="47.25">
      <c r="A480" s="80">
        <v>479</v>
      </c>
      <c r="B480" s="78"/>
      <c r="C480" s="78" t="s">
        <v>2197</v>
      </c>
      <c r="D480" s="78" t="s">
        <v>1460</v>
      </c>
      <c r="E480" s="78" t="s">
        <v>1459</v>
      </c>
      <c r="F480" s="78" t="s">
        <v>2198</v>
      </c>
      <c r="G480" s="78"/>
      <c r="H480" s="78"/>
      <c r="I480" s="78" t="s">
        <v>1463</v>
      </c>
      <c r="J480" s="78" t="s">
        <v>1006</v>
      </c>
      <c r="K480" s="78"/>
      <c r="L480" s="81" t="s">
        <v>1531</v>
      </c>
      <c r="M480" s="82" t="str">
        <f t="shared" si="11"/>
        <v>TAI COUNTY 台邦矽調股份有限公司</v>
      </c>
      <c r="N480" s="82"/>
      <c r="O480" s="78"/>
    </row>
    <row r="481" spans="1:15" ht="47.25">
      <c r="A481" s="80">
        <v>480</v>
      </c>
      <c r="B481" s="78"/>
      <c r="C481" s="78" t="s">
        <v>2197</v>
      </c>
      <c r="D481" s="78" t="s">
        <v>1462</v>
      </c>
      <c r="E481" s="78" t="s">
        <v>1461</v>
      </c>
      <c r="F481" s="78" t="s">
        <v>2199</v>
      </c>
      <c r="G481" s="78"/>
      <c r="H481" s="78"/>
      <c r="I481" s="78" t="s">
        <v>1463</v>
      </c>
      <c r="J481" s="78" t="s">
        <v>1006</v>
      </c>
      <c r="K481" s="78"/>
      <c r="L481" s="81" t="s">
        <v>1531</v>
      </c>
      <c r="M481" s="82" t="str">
        <f t="shared" si="11"/>
        <v>TAI COUNTY 台邦矽調股份有限公司</v>
      </c>
      <c r="N481" s="82"/>
      <c r="O481" s="78"/>
    </row>
    <row r="482" spans="1:15" ht="47.25">
      <c r="A482" s="80">
        <v>481</v>
      </c>
      <c r="B482" s="78"/>
      <c r="C482" s="78" t="s">
        <v>2000</v>
      </c>
      <c r="D482" s="78" t="s">
        <v>1472</v>
      </c>
      <c r="E482" s="78" t="s">
        <v>1183</v>
      </c>
      <c r="F482" s="78"/>
      <c r="G482" s="78" t="s">
        <v>2382</v>
      </c>
      <c r="H482" s="78"/>
      <c r="I482" s="78" t="s">
        <v>888</v>
      </c>
      <c r="J482" s="78" t="s">
        <v>1006</v>
      </c>
      <c r="K482" s="78"/>
      <c r="L482" s="81" t="s">
        <v>1531</v>
      </c>
      <c r="M482" s="82" t="str">
        <f t="shared" si="11"/>
        <v>遠瑞實業股份有限公司
FARBRAVE CO., LTD.</v>
      </c>
      <c r="N482" s="82"/>
      <c r="O482" s="78"/>
    </row>
    <row r="483" spans="1:15">
      <c r="A483" s="80">
        <v>482</v>
      </c>
      <c r="B483" s="78"/>
      <c r="C483" s="78" t="s">
        <v>1457</v>
      </c>
      <c r="D483" s="78" t="s">
        <v>1480</v>
      </c>
      <c r="E483" s="78" t="s">
        <v>1477</v>
      </c>
      <c r="F483" s="78"/>
      <c r="G483" s="78"/>
      <c r="H483" s="78"/>
      <c r="I483" s="78" t="s">
        <v>1508</v>
      </c>
      <c r="J483" s="78" t="s">
        <v>1006</v>
      </c>
      <c r="K483" s="78"/>
      <c r="L483" s="81">
        <v>0</v>
      </c>
      <c r="M483" s="82" t="str">
        <f t="shared" si="11"/>
        <v>BIOTEXT</v>
      </c>
      <c r="N483" s="82"/>
      <c r="O483" s="78"/>
    </row>
    <row r="484" spans="1:15">
      <c r="A484" s="80">
        <v>483</v>
      </c>
      <c r="B484" s="78"/>
      <c r="C484" s="78" t="s">
        <v>1457</v>
      </c>
      <c r="D484" s="78" t="s">
        <v>1481</v>
      </c>
      <c r="E484" s="78" t="s">
        <v>1478</v>
      </c>
      <c r="F484" s="78"/>
      <c r="G484" s="78"/>
      <c r="H484" s="78"/>
      <c r="I484" s="78" t="s">
        <v>929</v>
      </c>
      <c r="J484" s="78" t="s">
        <v>1006</v>
      </c>
      <c r="K484" s="78"/>
      <c r="L484" s="81">
        <v>0</v>
      </c>
      <c r="M484" s="82" t="str">
        <f t="shared" si="11"/>
        <v>BIOTEXT</v>
      </c>
      <c r="N484" s="82"/>
      <c r="O484" s="78"/>
    </row>
    <row r="485" spans="1:15">
      <c r="A485" s="80">
        <v>484</v>
      </c>
      <c r="B485" s="78"/>
      <c r="C485" s="78" t="s">
        <v>1457</v>
      </c>
      <c r="D485" s="78" t="s">
        <v>1482</v>
      </c>
      <c r="E485" s="78" t="s">
        <v>1479</v>
      </c>
      <c r="F485" s="78"/>
      <c r="G485" s="78"/>
      <c r="H485" s="78"/>
      <c r="I485" s="78" t="s">
        <v>898</v>
      </c>
      <c r="J485" s="78" t="s">
        <v>1006</v>
      </c>
      <c r="K485" s="78"/>
      <c r="L485" s="81">
        <v>0</v>
      </c>
      <c r="M485" s="82" t="str">
        <f t="shared" si="11"/>
        <v>BIOTEXT</v>
      </c>
      <c r="N485" s="82"/>
      <c r="O485" s="78"/>
    </row>
    <row r="486" spans="1:15">
      <c r="A486" s="80">
        <v>485</v>
      </c>
      <c r="B486" s="78"/>
      <c r="C486" s="78" t="s">
        <v>1483</v>
      </c>
      <c r="D486" s="78" t="s">
        <v>1492</v>
      </c>
      <c r="E486" s="78" t="s">
        <v>1484</v>
      </c>
      <c r="F486" s="78" t="s">
        <v>2382</v>
      </c>
      <c r="G486" s="81" t="s">
        <v>1863</v>
      </c>
      <c r="H486" s="78" t="s">
        <v>2383</v>
      </c>
      <c r="I486" s="78" t="s">
        <v>901</v>
      </c>
      <c r="J486" s="78" t="s">
        <v>1004</v>
      </c>
      <c r="K486" s="78" t="s">
        <v>2383</v>
      </c>
      <c r="L486" s="81" t="s">
        <v>1521</v>
      </c>
      <c r="M486" s="82" t="str">
        <f t="shared" si="11"/>
        <v>PINNACLE (VN)</v>
      </c>
      <c r="N486" s="82" t="s">
        <v>2541</v>
      </c>
      <c r="O486" s="78" t="s">
        <v>1485</v>
      </c>
    </row>
    <row r="487" spans="1:15">
      <c r="A487" s="80">
        <v>486</v>
      </c>
      <c r="B487" s="78"/>
      <c r="C487" s="78" t="s">
        <v>1483</v>
      </c>
      <c r="D487" s="78" t="s">
        <v>1493</v>
      </c>
      <c r="E487" s="78" t="s">
        <v>1486</v>
      </c>
      <c r="F487" s="78" t="s">
        <v>2382</v>
      </c>
      <c r="G487" s="81" t="s">
        <v>1863</v>
      </c>
      <c r="H487" s="78" t="s">
        <v>2383</v>
      </c>
      <c r="I487" s="78" t="s">
        <v>901</v>
      </c>
      <c r="J487" s="78" t="s">
        <v>1004</v>
      </c>
      <c r="K487" s="78" t="s">
        <v>2383</v>
      </c>
      <c r="L487" s="81" t="s">
        <v>1521</v>
      </c>
      <c r="M487" s="82" t="str">
        <f t="shared" si="11"/>
        <v>PINNACLE (VN)</v>
      </c>
      <c r="N487" s="82" t="s">
        <v>2541</v>
      </c>
      <c r="O487" s="78" t="s">
        <v>1487</v>
      </c>
    </row>
    <row r="488" spans="1:15">
      <c r="A488" s="80">
        <v>487</v>
      </c>
      <c r="B488" s="78"/>
      <c r="C488" s="78" t="s">
        <v>1483</v>
      </c>
      <c r="D488" s="78" t="s">
        <v>1494</v>
      </c>
      <c r="E488" s="78" t="s">
        <v>1488</v>
      </c>
      <c r="F488" s="78" t="s">
        <v>2382</v>
      </c>
      <c r="G488" s="81" t="s">
        <v>1863</v>
      </c>
      <c r="H488" s="78" t="s">
        <v>2383</v>
      </c>
      <c r="I488" s="78" t="s">
        <v>901</v>
      </c>
      <c r="J488" s="78" t="s">
        <v>1004</v>
      </c>
      <c r="K488" s="78" t="s">
        <v>2383</v>
      </c>
      <c r="L488" s="81" t="s">
        <v>1521</v>
      </c>
      <c r="M488" s="82" t="str">
        <f t="shared" si="11"/>
        <v>PINNACLE (VN)</v>
      </c>
      <c r="N488" s="82" t="s">
        <v>2541</v>
      </c>
      <c r="O488" s="78" t="s">
        <v>1489</v>
      </c>
    </row>
    <row r="489" spans="1:15">
      <c r="A489" s="80">
        <v>488</v>
      </c>
      <c r="B489" s="78"/>
      <c r="C489" s="78" t="s">
        <v>1483</v>
      </c>
      <c r="D489" s="78" t="s">
        <v>1495</v>
      </c>
      <c r="E489" s="78" t="s">
        <v>1490</v>
      </c>
      <c r="F489" s="78" t="s">
        <v>2382</v>
      </c>
      <c r="G489" s="81" t="s">
        <v>1863</v>
      </c>
      <c r="H489" s="78" t="s">
        <v>2383</v>
      </c>
      <c r="I489" s="78" t="s">
        <v>901</v>
      </c>
      <c r="J489" s="78" t="s">
        <v>1004</v>
      </c>
      <c r="K489" s="78" t="s">
        <v>2383</v>
      </c>
      <c r="L489" s="81" t="s">
        <v>1521</v>
      </c>
      <c r="M489" s="82" t="str">
        <f t="shared" si="11"/>
        <v>PINNACLE (VN)</v>
      </c>
      <c r="N489" s="82" t="s">
        <v>2541</v>
      </c>
      <c r="O489" s="78" t="s">
        <v>1491</v>
      </c>
    </row>
    <row r="490" spans="1:15" ht="25.5" customHeight="1">
      <c r="A490" s="80">
        <v>489</v>
      </c>
      <c r="B490" s="78"/>
      <c r="C490" s="78" t="s">
        <v>1496</v>
      </c>
      <c r="D490" s="78" t="s">
        <v>1497</v>
      </c>
      <c r="E490" s="78" t="s">
        <v>1498</v>
      </c>
      <c r="F490" s="78" t="s">
        <v>2348</v>
      </c>
      <c r="G490" s="78" t="s">
        <v>1573</v>
      </c>
      <c r="H490" s="78"/>
      <c r="I490" s="78" t="s">
        <v>1573</v>
      </c>
      <c r="J490" s="78" t="s">
        <v>1004</v>
      </c>
      <c r="K490" s="78"/>
      <c r="L490" s="81" t="s">
        <v>1535</v>
      </c>
      <c r="M490" s="82" t="str">
        <f t="shared" si="11"/>
        <v>cty Tech Link</v>
      </c>
      <c r="N490" s="82" t="s">
        <v>2543</v>
      </c>
      <c r="O490" s="78"/>
    </row>
    <row r="491" spans="1:15">
      <c r="A491" s="80">
        <v>490</v>
      </c>
      <c r="B491" s="78"/>
      <c r="C491" s="78" t="s">
        <v>547</v>
      </c>
      <c r="D491" s="78" t="s">
        <v>1500</v>
      </c>
      <c r="E491" s="78" t="s">
        <v>1499</v>
      </c>
      <c r="F491" s="78"/>
      <c r="G491" s="78"/>
      <c r="H491" s="78"/>
      <c r="I491" s="78" t="s">
        <v>1291</v>
      </c>
      <c r="J491" s="78" t="s">
        <v>1006</v>
      </c>
      <c r="K491" s="78"/>
      <c r="L491" s="81"/>
      <c r="M491" s="82" t="str">
        <f t="shared" si="11"/>
        <v>EVONIK INDUSTRIES</v>
      </c>
      <c r="N491" s="82"/>
      <c r="O491" s="78"/>
    </row>
    <row r="492" spans="1:15" ht="31.5">
      <c r="A492" s="80">
        <v>491</v>
      </c>
      <c r="B492" s="78"/>
      <c r="C492" s="78"/>
      <c r="D492" s="78" t="s">
        <v>1502</v>
      </c>
      <c r="E492" s="78" t="s">
        <v>1501</v>
      </c>
      <c r="F492" s="78" t="s">
        <v>2200</v>
      </c>
      <c r="G492" s="78" t="s">
        <v>1501</v>
      </c>
      <c r="H492" s="78" t="s">
        <v>1906</v>
      </c>
      <c r="I492" s="78" t="s">
        <v>913</v>
      </c>
      <c r="J492" s="78" t="s">
        <v>1004</v>
      </c>
      <c r="K492" s="78" t="s">
        <v>1907</v>
      </c>
      <c r="L492" s="81">
        <v>0</v>
      </c>
      <c r="M492" s="82">
        <f t="shared" si="11"/>
        <v>0</v>
      </c>
      <c r="N492" s="82" t="s">
        <v>2541</v>
      </c>
      <c r="O492" s="78"/>
    </row>
    <row r="493" spans="1:15">
      <c r="A493" s="80">
        <v>492</v>
      </c>
      <c r="B493" s="78"/>
      <c r="C493" s="78" t="s">
        <v>1506</v>
      </c>
      <c r="D493" s="78" t="s">
        <v>1505</v>
      </c>
      <c r="E493" s="78" t="s">
        <v>1507</v>
      </c>
      <c r="F493" s="78" t="s">
        <v>2201</v>
      </c>
      <c r="G493" s="78"/>
      <c r="H493" s="78"/>
      <c r="I493" s="78" t="s">
        <v>1509</v>
      </c>
      <c r="J493" s="78" t="s">
        <v>1006</v>
      </c>
      <c r="K493" s="78"/>
      <c r="L493" s="81">
        <v>0</v>
      </c>
      <c r="M493" s="82" t="str">
        <f t="shared" si="11"/>
        <v>HOKKO CHEMICALS</v>
      </c>
      <c r="N493" s="82"/>
      <c r="O493" s="78"/>
    </row>
    <row r="494" spans="1:15" ht="29.25" customHeight="1">
      <c r="A494" s="80">
        <v>493</v>
      </c>
      <c r="B494" s="78"/>
      <c r="C494" s="78" t="s">
        <v>1496</v>
      </c>
      <c r="D494" s="78" t="s">
        <v>1510</v>
      </c>
      <c r="E494" s="78" t="s">
        <v>1511</v>
      </c>
      <c r="F494" s="78" t="s">
        <v>2348</v>
      </c>
      <c r="G494" s="78" t="s">
        <v>1573</v>
      </c>
      <c r="H494" s="78"/>
      <c r="I494" s="78" t="s">
        <v>1573</v>
      </c>
      <c r="J494" s="78" t="s">
        <v>1004</v>
      </c>
      <c r="K494" s="78"/>
      <c r="L494" s="81" t="s">
        <v>1535</v>
      </c>
      <c r="M494" s="82" t="str">
        <f t="shared" si="11"/>
        <v>cty Tech Link</v>
      </c>
      <c r="N494" s="82" t="s">
        <v>2543</v>
      </c>
      <c r="O494" s="78"/>
    </row>
    <row r="495" spans="1:15" s="104" customFormat="1">
      <c r="A495" s="80">
        <v>494</v>
      </c>
      <c r="B495" s="81"/>
      <c r="C495" s="81" t="s">
        <v>652</v>
      </c>
      <c r="D495" s="81" t="s">
        <v>1516</v>
      </c>
      <c r="E495" s="81" t="s">
        <v>1517</v>
      </c>
      <c r="F495" s="81" t="s">
        <v>2381</v>
      </c>
      <c r="G495" s="81" t="s">
        <v>580</v>
      </c>
      <c r="H495" s="81"/>
      <c r="I495" s="81" t="s">
        <v>913</v>
      </c>
      <c r="J495" s="81" t="s">
        <v>1004</v>
      </c>
      <c r="K495" s="81"/>
      <c r="L495" s="81" t="s">
        <v>1519</v>
      </c>
      <c r="M495" s="82" t="str">
        <f t="shared" si="11"/>
        <v>BRENNTAG</v>
      </c>
      <c r="N495" s="82" t="s">
        <v>2541</v>
      </c>
      <c r="O495" s="81"/>
    </row>
    <row r="496" spans="1:15">
      <c r="A496" s="80">
        <v>495</v>
      </c>
      <c r="B496" s="78"/>
      <c r="C496" s="78" t="s">
        <v>1532</v>
      </c>
      <c r="D496" s="78" t="s">
        <v>1534</v>
      </c>
      <c r="E496" s="78" t="s">
        <v>1533</v>
      </c>
      <c r="F496" s="78" t="s">
        <v>2202</v>
      </c>
      <c r="G496" s="78"/>
      <c r="H496" s="78"/>
      <c r="I496" s="78" t="s">
        <v>1576</v>
      </c>
      <c r="J496" s="78" t="s">
        <v>1004</v>
      </c>
      <c r="K496" s="78"/>
      <c r="L496" s="81"/>
      <c r="M496" s="82" t="str">
        <f t="shared" si="11"/>
        <v>CTY NGHIỆP MẬU</v>
      </c>
      <c r="N496" s="82"/>
      <c r="O496" s="78"/>
    </row>
    <row r="497" spans="1:15" s="104" customFormat="1">
      <c r="A497" s="80">
        <v>496</v>
      </c>
      <c r="B497" s="81"/>
      <c r="C497" s="81" t="s">
        <v>1308</v>
      </c>
      <c r="D497" s="81" t="s">
        <v>1549</v>
      </c>
      <c r="E497" s="81" t="s">
        <v>2250</v>
      </c>
      <c r="F497" s="81" t="s">
        <v>2203</v>
      </c>
      <c r="G497" s="81" t="s">
        <v>2250</v>
      </c>
      <c r="H497" s="81"/>
      <c r="I497" s="81" t="s">
        <v>913</v>
      </c>
      <c r="J497" s="81" t="s">
        <v>1004</v>
      </c>
      <c r="K497" s="81" t="s">
        <v>1919</v>
      </c>
      <c r="L497" s="81" t="s">
        <v>2507</v>
      </c>
      <c r="M497" s="82" t="str">
        <f t="shared" si="11"/>
        <v>DUY PHÁT</v>
      </c>
      <c r="N497" s="82" t="s">
        <v>2541</v>
      </c>
      <c r="O497" s="81"/>
    </row>
    <row r="498" spans="1:15">
      <c r="A498" s="80">
        <v>497</v>
      </c>
      <c r="B498" s="78"/>
      <c r="C498" s="78" t="s">
        <v>1563</v>
      </c>
      <c r="D498" s="78" t="s">
        <v>1564</v>
      </c>
      <c r="E498" s="78" t="s">
        <v>1565</v>
      </c>
      <c r="F498" s="78"/>
      <c r="G498" s="78"/>
      <c r="H498" s="78"/>
      <c r="I498" s="78" t="s">
        <v>895</v>
      </c>
      <c r="J498" s="78" t="s">
        <v>1006</v>
      </c>
      <c r="K498" s="78"/>
      <c r="L498" s="81" t="s">
        <v>2551</v>
      </c>
      <c r="M498" s="82" t="str">
        <f t="shared" si="11"/>
        <v>cty Foshan</v>
      </c>
      <c r="N498" s="82"/>
      <c r="O498" s="78"/>
    </row>
    <row r="499" spans="1:15">
      <c r="A499" s="80">
        <v>498</v>
      </c>
      <c r="B499" s="78"/>
      <c r="C499" s="78" t="s">
        <v>1567</v>
      </c>
      <c r="D499" s="78" t="s">
        <v>1568</v>
      </c>
      <c r="E499" s="78" t="s">
        <v>1569</v>
      </c>
      <c r="F499" s="78"/>
      <c r="G499" s="78"/>
      <c r="H499" s="78"/>
      <c r="I499" s="78" t="s">
        <v>1570</v>
      </c>
      <c r="J499" s="78" t="s">
        <v>1004</v>
      </c>
      <c r="K499" s="78"/>
      <c r="L499" s="81"/>
      <c r="M499" s="82" t="str">
        <f t="shared" si="11"/>
        <v>ĐAM DAN</v>
      </c>
      <c r="N499" s="82"/>
      <c r="O499" s="78"/>
    </row>
    <row r="500" spans="1:15">
      <c r="A500" s="80">
        <v>499</v>
      </c>
      <c r="B500" s="78"/>
      <c r="C500" s="78" t="s">
        <v>1532</v>
      </c>
      <c r="D500" s="78" t="s">
        <v>1574</v>
      </c>
      <c r="E500" s="78" t="s">
        <v>1575</v>
      </c>
      <c r="F500" s="78" t="s">
        <v>2204</v>
      </c>
      <c r="G500" s="78"/>
      <c r="H500" s="78"/>
      <c r="I500" s="78" t="s">
        <v>1577</v>
      </c>
      <c r="J500" s="78" t="s">
        <v>1004</v>
      </c>
      <c r="K500" s="78"/>
      <c r="L500" s="81"/>
      <c r="M500" s="82" t="str">
        <f t="shared" si="11"/>
        <v>CTY NGHIỆP MẬU</v>
      </c>
      <c r="N500" s="82"/>
      <c r="O500" s="78"/>
    </row>
    <row r="501" spans="1:15" s="104" customFormat="1">
      <c r="A501" s="80">
        <v>500</v>
      </c>
      <c r="B501" s="81"/>
      <c r="C501" s="81" t="s">
        <v>652</v>
      </c>
      <c r="D501" s="81" t="s">
        <v>1582</v>
      </c>
      <c r="E501" s="81" t="s">
        <v>1581</v>
      </c>
      <c r="F501" s="81" t="s">
        <v>2381</v>
      </c>
      <c r="G501" s="81" t="s">
        <v>580</v>
      </c>
      <c r="H501" s="81"/>
      <c r="I501" s="81" t="s">
        <v>913</v>
      </c>
      <c r="J501" s="81" t="s">
        <v>1004</v>
      </c>
      <c r="K501" s="81"/>
      <c r="L501" s="81" t="s">
        <v>2508</v>
      </c>
      <c r="M501" s="82" t="str">
        <f t="shared" si="11"/>
        <v>BRENNTAG</v>
      </c>
      <c r="N501" s="82" t="s">
        <v>2541</v>
      </c>
      <c r="O501" s="81"/>
    </row>
    <row r="502" spans="1:15" s="104" customFormat="1" ht="31.5">
      <c r="A502" s="80">
        <v>501</v>
      </c>
      <c r="B502" s="81"/>
      <c r="C502" s="81" t="s">
        <v>1585</v>
      </c>
      <c r="D502" s="81" t="s">
        <v>1589</v>
      </c>
      <c r="E502" s="81" t="s">
        <v>1583</v>
      </c>
      <c r="F502" s="83" t="s">
        <v>2317</v>
      </c>
      <c r="G502" s="81" t="s">
        <v>1583</v>
      </c>
      <c r="H502" s="81"/>
      <c r="I502" s="81" t="s">
        <v>1421</v>
      </c>
      <c r="J502" s="81" t="s">
        <v>1588</v>
      </c>
      <c r="K502" s="81" t="s">
        <v>2703</v>
      </c>
      <c r="L502" s="81" t="s">
        <v>1522</v>
      </c>
      <c r="M502" s="82" t="str">
        <f t="shared" si="11"/>
        <v>CTY ISHENG-LIAN</v>
      </c>
      <c r="N502" s="82" t="s">
        <v>2541</v>
      </c>
      <c r="O502" s="81"/>
    </row>
    <row r="503" spans="1:15" s="104" customFormat="1">
      <c r="A503" s="80">
        <v>502</v>
      </c>
      <c r="B503" s="81"/>
      <c r="C503" s="81" t="s">
        <v>1585</v>
      </c>
      <c r="D503" s="81" t="s">
        <v>1590</v>
      </c>
      <c r="E503" s="81" t="s">
        <v>1584</v>
      </c>
      <c r="F503" s="81" t="s">
        <v>2756</v>
      </c>
      <c r="G503" s="81"/>
      <c r="H503" s="81"/>
      <c r="I503" s="81" t="s">
        <v>913</v>
      </c>
      <c r="J503" s="81" t="s">
        <v>1588</v>
      </c>
      <c r="K503" s="81"/>
      <c r="L503" s="81" t="s">
        <v>1522</v>
      </c>
      <c r="M503" s="82" t="str">
        <f t="shared" si="11"/>
        <v>CTY ISHENG-LIAN</v>
      </c>
      <c r="N503" s="82" t="s">
        <v>2541</v>
      </c>
      <c r="O503" s="81"/>
    </row>
    <row r="504" spans="1:15" s="104" customFormat="1">
      <c r="A504" s="80">
        <v>503</v>
      </c>
      <c r="B504" s="81"/>
      <c r="C504" s="81" t="s">
        <v>1585</v>
      </c>
      <c r="D504" s="81" t="s">
        <v>1587</v>
      </c>
      <c r="E504" s="81" t="s">
        <v>1586</v>
      </c>
      <c r="F504" s="81" t="s">
        <v>2205</v>
      </c>
      <c r="G504" s="81"/>
      <c r="H504" s="81"/>
      <c r="I504" s="81" t="s">
        <v>1420</v>
      </c>
      <c r="J504" s="81" t="s">
        <v>1588</v>
      </c>
      <c r="K504" s="81"/>
      <c r="L504" s="81" t="s">
        <v>1347</v>
      </c>
      <c r="M504" s="82" t="str">
        <f t="shared" si="11"/>
        <v>CTY ISHENG-LIAN</v>
      </c>
      <c r="N504" s="82" t="s">
        <v>2543</v>
      </c>
      <c r="O504" s="81"/>
    </row>
    <row r="505" spans="1:15" ht="78.75">
      <c r="A505" s="80">
        <v>504</v>
      </c>
      <c r="B505" s="78"/>
      <c r="C505" s="78" t="s">
        <v>2155</v>
      </c>
      <c r="D505" s="78" t="s">
        <v>1594</v>
      </c>
      <c r="E505" s="78" t="s">
        <v>1593</v>
      </c>
      <c r="F505" s="78"/>
      <c r="G505" s="78"/>
      <c r="H505" s="78"/>
      <c r="I505" s="78" t="s">
        <v>882</v>
      </c>
      <c r="J505" s="78" t="s">
        <v>1004</v>
      </c>
      <c r="K505" s="78"/>
      <c r="L505" s="81" t="s">
        <v>1608</v>
      </c>
      <c r="M505" s="82" t="str">
        <f t="shared" si="11"/>
        <v>福建利迩康生物料枝有限公司 FUJIAN LERKAM BIOTECHNOLOGY CO ., LTD</v>
      </c>
      <c r="N505" s="82" t="s">
        <v>2544</v>
      </c>
      <c r="O505" s="78"/>
    </row>
    <row r="506" spans="1:15">
      <c r="A506" s="80">
        <v>505</v>
      </c>
      <c r="B506" s="78"/>
      <c r="C506" s="78" t="s">
        <v>1689</v>
      </c>
      <c r="D506" s="78" t="s">
        <v>1602</v>
      </c>
      <c r="E506" s="78" t="s">
        <v>1601</v>
      </c>
      <c r="F506" s="78"/>
      <c r="G506" s="78"/>
      <c r="H506" s="78"/>
      <c r="I506" s="78" t="s">
        <v>1603</v>
      </c>
      <c r="J506" s="78" t="s">
        <v>1004</v>
      </c>
      <c r="K506" s="78"/>
      <c r="L506" s="81" t="s">
        <v>1522</v>
      </c>
      <c r="M506" s="82" t="str">
        <f t="shared" si="11"/>
        <v>THIÊN ĐẠI PHÚC</v>
      </c>
      <c r="N506" s="82" t="s">
        <v>2541</v>
      </c>
      <c r="O506" s="78"/>
    </row>
    <row r="507" spans="1:15">
      <c r="A507" s="80">
        <v>506</v>
      </c>
      <c r="B507" s="78"/>
      <c r="C507" s="78" t="s">
        <v>1784</v>
      </c>
      <c r="D507" s="78" t="s">
        <v>1604</v>
      </c>
      <c r="E507" s="78" t="s">
        <v>1605</v>
      </c>
      <c r="F507" s="78" t="s">
        <v>2206</v>
      </c>
      <c r="G507" s="78"/>
      <c r="H507" s="78"/>
      <c r="I507" s="78" t="s">
        <v>897</v>
      </c>
      <c r="J507" s="78" t="s">
        <v>1588</v>
      </c>
      <c r="K507" s="78"/>
      <c r="L507" s="81" t="s">
        <v>1531</v>
      </c>
      <c r="M507" s="82" t="str">
        <f t="shared" si="11"/>
        <v>SURFACTANT</v>
      </c>
      <c r="N507" s="82" t="s">
        <v>2542</v>
      </c>
      <c r="O507" s="78"/>
    </row>
    <row r="508" spans="1:15" ht="31.5">
      <c r="A508" s="80">
        <v>507</v>
      </c>
      <c r="B508" s="78"/>
      <c r="C508" s="78" t="s">
        <v>2242</v>
      </c>
      <c r="D508" s="78" t="s">
        <v>1607</v>
      </c>
      <c r="E508" s="78" t="s">
        <v>1606</v>
      </c>
      <c r="F508" s="78"/>
      <c r="G508" s="78"/>
      <c r="H508" s="78"/>
      <c r="I508" s="78" t="s">
        <v>888</v>
      </c>
      <c r="J508" s="78" t="s">
        <v>1588</v>
      </c>
      <c r="K508" s="78"/>
      <c r="L508" s="81" t="s">
        <v>1531</v>
      </c>
      <c r="M508" s="82" t="str">
        <f t="shared" si="11"/>
        <v>business 远巧股份有限公司</v>
      </c>
      <c r="N508" s="82" t="s">
        <v>2544</v>
      </c>
      <c r="O508" s="78"/>
    </row>
    <row r="509" spans="1:15">
      <c r="A509" s="80">
        <v>508</v>
      </c>
      <c r="B509" s="78"/>
      <c r="C509" s="78" t="s">
        <v>1613</v>
      </c>
      <c r="D509" s="78" t="s">
        <v>1614</v>
      </c>
      <c r="E509" s="78" t="s">
        <v>1612</v>
      </c>
      <c r="F509" s="78" t="s">
        <v>2245</v>
      </c>
      <c r="G509" s="78" t="s">
        <v>1299</v>
      </c>
      <c r="H509" s="78"/>
      <c r="I509" s="78" t="s">
        <v>1615</v>
      </c>
      <c r="J509" s="78" t="s">
        <v>1006</v>
      </c>
      <c r="K509" s="78"/>
      <c r="L509" s="81" t="s">
        <v>1348</v>
      </c>
      <c r="M509" s="82" t="str">
        <f t="shared" si="11"/>
        <v>cty Bright Moon</v>
      </c>
      <c r="N509" s="82" t="s">
        <v>2541</v>
      </c>
      <c r="O509" s="78"/>
    </row>
    <row r="510" spans="1:15">
      <c r="A510" s="80">
        <v>509</v>
      </c>
      <c r="B510" s="78"/>
      <c r="C510" s="78" t="s">
        <v>1308</v>
      </c>
      <c r="D510" s="78" t="s">
        <v>1618</v>
      </c>
      <c r="E510" s="78" t="s">
        <v>2540</v>
      </c>
      <c r="F510" s="78" t="s">
        <v>2207</v>
      </c>
      <c r="G510" s="78" t="s">
        <v>1908</v>
      </c>
      <c r="H510" s="78"/>
      <c r="I510" s="78" t="s">
        <v>1619</v>
      </c>
      <c r="J510" s="78" t="s">
        <v>1004</v>
      </c>
      <c r="K510" s="78"/>
      <c r="L510" s="81" t="s">
        <v>1540</v>
      </c>
      <c r="M510" s="82" t="str">
        <f t="shared" si="11"/>
        <v>DUY PHÁT</v>
      </c>
      <c r="N510" s="82" t="s">
        <v>2541</v>
      </c>
      <c r="O510" s="78"/>
    </row>
    <row r="511" spans="1:15" ht="31.5">
      <c r="A511" s="80">
        <v>510</v>
      </c>
      <c r="B511" s="78"/>
      <c r="C511" s="78" t="s">
        <v>2501</v>
      </c>
      <c r="D511" s="78" t="s">
        <v>2512</v>
      </c>
      <c r="E511" s="78" t="s">
        <v>2539</v>
      </c>
      <c r="F511" s="78" t="s">
        <v>2207</v>
      </c>
      <c r="G511" s="78" t="s">
        <v>1908</v>
      </c>
      <c r="H511" s="78"/>
      <c r="I511" s="78" t="s">
        <v>1619</v>
      </c>
      <c r="J511" s="78" t="s">
        <v>1004</v>
      </c>
      <c r="K511" s="78"/>
      <c r="L511" s="81" t="s">
        <v>1540</v>
      </c>
      <c r="M511" s="82" t="str">
        <f t="shared" ref="M511" si="12">C511</f>
        <v>VĨNH NAM ANH</v>
      </c>
      <c r="N511" s="82" t="s">
        <v>2541</v>
      </c>
      <c r="O511" s="78"/>
    </row>
    <row r="512" spans="1:15" ht="31.5">
      <c r="A512" s="80">
        <v>511</v>
      </c>
      <c r="B512" s="78"/>
      <c r="C512" s="78" t="s">
        <v>702</v>
      </c>
      <c r="D512" s="78" t="s">
        <v>1650</v>
      </c>
      <c r="E512" s="78" t="s">
        <v>1611</v>
      </c>
      <c r="F512" s="78"/>
      <c r="G512" s="78"/>
      <c r="H512" s="78"/>
      <c r="I512" s="78" t="s">
        <v>756</v>
      </c>
      <c r="J512" s="78" t="s">
        <v>1013</v>
      </c>
      <c r="K512" s="78"/>
      <c r="L512" s="81" t="s">
        <v>1348</v>
      </c>
      <c r="M512" s="82" t="str">
        <f t="shared" si="11"/>
        <v>ADGUMS PRIVATE LIMITED</v>
      </c>
      <c r="N512" s="82"/>
      <c r="O512" s="78"/>
    </row>
    <row r="513" spans="1:15">
      <c r="A513" s="80">
        <v>512</v>
      </c>
      <c r="B513" s="78"/>
      <c r="C513" s="78"/>
      <c r="D513" s="78" t="s">
        <v>1651</v>
      </c>
      <c r="E513" s="78" t="s">
        <v>1571</v>
      </c>
      <c r="F513" s="78" t="s">
        <v>2208</v>
      </c>
      <c r="G513" s="78" t="s">
        <v>1652</v>
      </c>
      <c r="H513" s="78" t="s">
        <v>2209</v>
      </c>
      <c r="I513" s="78" t="s">
        <v>913</v>
      </c>
      <c r="J513" s="78" t="s">
        <v>1004</v>
      </c>
      <c r="K513" s="78" t="s">
        <v>1734</v>
      </c>
      <c r="L513" s="81"/>
      <c r="M513" s="82">
        <f t="shared" si="11"/>
        <v>0</v>
      </c>
      <c r="N513" s="82" t="s">
        <v>2541</v>
      </c>
      <c r="O513" s="78"/>
    </row>
    <row r="514" spans="1:15" ht="47.25">
      <c r="A514" s="80">
        <v>513</v>
      </c>
      <c r="B514" s="78"/>
      <c r="C514" s="78" t="s">
        <v>784</v>
      </c>
      <c r="D514" s="78" t="s">
        <v>1655</v>
      </c>
      <c r="E514" s="78" t="s">
        <v>1653</v>
      </c>
      <c r="F514" s="78"/>
      <c r="G514" s="78"/>
      <c r="H514" s="78"/>
      <c r="I514" s="78" t="s">
        <v>1293</v>
      </c>
      <c r="J514" s="78" t="s">
        <v>1588</v>
      </c>
      <c r="K514" s="78"/>
      <c r="L514" s="81"/>
      <c r="M514" s="82" t="str">
        <f t="shared" si="11"/>
        <v>KUAN CHUAN CHEMICAL INDUSTRIES LTD</v>
      </c>
      <c r="N514" s="82"/>
      <c r="O514" s="78"/>
    </row>
    <row r="515" spans="1:15" ht="47.25">
      <c r="A515" s="80">
        <v>514</v>
      </c>
      <c r="B515" s="78"/>
      <c r="C515" s="78" t="s">
        <v>784</v>
      </c>
      <c r="D515" s="78" t="s">
        <v>1656</v>
      </c>
      <c r="E515" s="78" t="s">
        <v>1654</v>
      </c>
      <c r="F515" s="78"/>
      <c r="G515" s="78"/>
      <c r="H515" s="78"/>
      <c r="I515" s="78" t="s">
        <v>1293</v>
      </c>
      <c r="J515" s="78" t="s">
        <v>1588</v>
      </c>
      <c r="K515" s="78"/>
      <c r="L515" s="81"/>
      <c r="M515" s="82" t="str">
        <f t="shared" si="11"/>
        <v>KUAN CHUAN CHEMICAL INDUSTRIES LTD</v>
      </c>
      <c r="N515" s="82"/>
      <c r="O515" s="78"/>
    </row>
    <row r="516" spans="1:15">
      <c r="A516" s="80">
        <v>515</v>
      </c>
      <c r="B516" s="78"/>
      <c r="C516" s="78" t="s">
        <v>1689</v>
      </c>
      <c r="D516" s="78" t="s">
        <v>1657</v>
      </c>
      <c r="E516" s="78" t="s">
        <v>1690</v>
      </c>
      <c r="F516" s="78" t="s">
        <v>2208</v>
      </c>
      <c r="G516" s="78" t="s">
        <v>1652</v>
      </c>
      <c r="H516" s="78" t="s">
        <v>1690</v>
      </c>
      <c r="I516" s="78" t="s">
        <v>913</v>
      </c>
      <c r="J516" s="78" t="s">
        <v>1004</v>
      </c>
      <c r="K516" s="78"/>
      <c r="L516" s="81" t="s">
        <v>1348</v>
      </c>
      <c r="M516" s="82" t="str">
        <f t="shared" si="11"/>
        <v>THIÊN ĐẠI PHÚC</v>
      </c>
      <c r="N516" s="82" t="s">
        <v>2541</v>
      </c>
      <c r="O516" s="78"/>
    </row>
    <row r="517" spans="1:15" ht="31.5">
      <c r="A517" s="80">
        <v>516</v>
      </c>
      <c r="B517" s="78"/>
      <c r="C517" s="78" t="s">
        <v>1695</v>
      </c>
      <c r="D517" s="78" t="s">
        <v>1696</v>
      </c>
      <c r="E517" s="78" t="s">
        <v>1697</v>
      </c>
      <c r="F517" s="78"/>
      <c r="G517" s="78" t="s">
        <v>1698</v>
      </c>
      <c r="H517" s="78"/>
      <c r="I517" s="78" t="s">
        <v>1699</v>
      </c>
      <c r="J517" s="78" t="s">
        <v>1006</v>
      </c>
      <c r="K517" s="78"/>
      <c r="L517" s="81"/>
      <c r="M517" s="82" t="str">
        <f t="shared" si="11"/>
        <v>HT Fine Chemical Co.,Ltd</v>
      </c>
      <c r="N517" s="82"/>
      <c r="O517" s="78"/>
    </row>
    <row r="518" spans="1:15" ht="31.5">
      <c r="A518" s="80">
        <v>517</v>
      </c>
      <c r="B518" s="78"/>
      <c r="C518" s="78" t="s">
        <v>1702</v>
      </c>
      <c r="D518" s="78" t="s">
        <v>1700</v>
      </c>
      <c r="E518" s="78" t="s">
        <v>1704</v>
      </c>
      <c r="F518" s="78" t="s">
        <v>2210</v>
      </c>
      <c r="G518" s="78" t="s">
        <v>1704</v>
      </c>
      <c r="H518" s="78"/>
      <c r="I518" s="78" t="s">
        <v>1768</v>
      </c>
      <c r="J518" s="78" t="s">
        <v>1006</v>
      </c>
      <c r="K518" s="78"/>
      <c r="L518" s="81"/>
      <c r="M518" s="82" t="str">
        <f t="shared" si="11"/>
        <v>CTY LEJIN</v>
      </c>
      <c r="N518" s="82"/>
      <c r="O518" s="78"/>
    </row>
    <row r="519" spans="1:15">
      <c r="A519" s="80">
        <v>518</v>
      </c>
      <c r="B519" s="78"/>
      <c r="C519" s="78" t="s">
        <v>1702</v>
      </c>
      <c r="D519" s="78" t="s">
        <v>1701</v>
      </c>
      <c r="E519" s="78" t="s">
        <v>1703</v>
      </c>
      <c r="F519" s="78" t="s">
        <v>2211</v>
      </c>
      <c r="G519" s="78" t="s">
        <v>1703</v>
      </c>
      <c r="H519" s="78"/>
      <c r="I519" s="78" t="s">
        <v>1769</v>
      </c>
      <c r="J519" s="78" t="s">
        <v>1006</v>
      </c>
      <c r="K519" s="78"/>
      <c r="L519" s="81"/>
      <c r="M519" s="82" t="str">
        <f t="shared" si="11"/>
        <v>CTY LEJIN</v>
      </c>
      <c r="N519" s="82"/>
      <c r="O519" s="78"/>
    </row>
    <row r="520" spans="1:15" ht="31.5">
      <c r="A520" s="80">
        <v>519</v>
      </c>
      <c r="B520" s="81"/>
      <c r="C520" s="81" t="s">
        <v>1061</v>
      </c>
      <c r="D520" s="81" t="s">
        <v>1705</v>
      </c>
      <c r="E520" s="81" t="s">
        <v>1706</v>
      </c>
      <c r="F520" s="81"/>
      <c r="G520" s="81"/>
      <c r="H520" s="81"/>
      <c r="I520" s="81" t="s">
        <v>1709</v>
      </c>
      <c r="J520" s="81" t="s">
        <v>1926</v>
      </c>
      <c r="K520" s="81"/>
      <c r="L520" s="81" t="s">
        <v>1608</v>
      </c>
      <c r="M520" s="82" t="str">
        <f t="shared" si="11"/>
        <v xml:space="preserve">CÔNG TY SETAS KIMYA </v>
      </c>
      <c r="N520" s="82" t="s">
        <v>2544</v>
      </c>
      <c r="O520" s="78"/>
    </row>
    <row r="521" spans="1:15" s="104" customFormat="1">
      <c r="A521" s="80">
        <v>520</v>
      </c>
      <c r="B521" s="81"/>
      <c r="C521" s="81" t="s">
        <v>1496</v>
      </c>
      <c r="D521" s="81" t="s">
        <v>1707</v>
      </c>
      <c r="E521" s="81" t="s">
        <v>1708</v>
      </c>
      <c r="F521" s="81"/>
      <c r="G521" s="81"/>
      <c r="H521" s="81"/>
      <c r="I521" s="81" t="s">
        <v>1463</v>
      </c>
      <c r="J521" s="81" t="s">
        <v>1004</v>
      </c>
      <c r="K521" s="81"/>
      <c r="L521" s="81" t="s">
        <v>1357</v>
      </c>
      <c r="M521" s="82" t="str">
        <f t="shared" si="11"/>
        <v>cty Tech Link</v>
      </c>
      <c r="N521" s="82" t="s">
        <v>2543</v>
      </c>
      <c r="O521" s="81"/>
    </row>
    <row r="522" spans="1:15" s="104" customFormat="1" ht="31.5">
      <c r="A522" s="80">
        <v>521</v>
      </c>
      <c r="B522" s="81"/>
      <c r="C522" s="81" t="s">
        <v>652</v>
      </c>
      <c r="D522" s="81" t="s">
        <v>1710</v>
      </c>
      <c r="E522" s="81" t="s">
        <v>1711</v>
      </c>
      <c r="F522" s="81"/>
      <c r="G522" s="81"/>
      <c r="H522" s="81"/>
      <c r="I522" s="81" t="s">
        <v>1709</v>
      </c>
      <c r="J522" s="81" t="s">
        <v>1004</v>
      </c>
      <c r="K522" s="81"/>
      <c r="L522" s="81" t="s">
        <v>1357</v>
      </c>
      <c r="M522" s="82" t="str">
        <f t="shared" si="11"/>
        <v>BRENNTAG</v>
      </c>
      <c r="N522" s="82" t="s">
        <v>2544</v>
      </c>
      <c r="O522" s="81"/>
    </row>
    <row r="523" spans="1:15" ht="31.5">
      <c r="A523" s="80">
        <v>522</v>
      </c>
      <c r="B523" s="78"/>
      <c r="C523" s="78" t="s">
        <v>2212</v>
      </c>
      <c r="D523" s="78" t="s">
        <v>1712</v>
      </c>
      <c r="E523" s="78" t="s">
        <v>1713</v>
      </c>
      <c r="F523" s="78" t="s">
        <v>2213</v>
      </c>
      <c r="G523" s="78"/>
      <c r="H523" s="78"/>
      <c r="I523" s="78" t="s">
        <v>1725</v>
      </c>
      <c r="J523" s="78" t="s">
        <v>1006</v>
      </c>
      <c r="K523" s="78"/>
      <c r="L523" s="81"/>
      <c r="M523" s="82" t="str">
        <f t="shared" ref="M523:M586" si="13">C523</f>
        <v xml:space="preserve">广东中天胶浆有限公司 CTY ZHONG TIAN </v>
      </c>
      <c r="N523" s="82"/>
      <c r="O523" s="78"/>
    </row>
    <row r="524" spans="1:15" ht="47.25">
      <c r="A524" s="80">
        <v>523</v>
      </c>
      <c r="B524" s="78"/>
      <c r="C524" s="78" t="s">
        <v>2197</v>
      </c>
      <c r="D524" s="78" t="s">
        <v>1720</v>
      </c>
      <c r="E524" s="78" t="s">
        <v>1722</v>
      </c>
      <c r="F524" s="78" t="s">
        <v>2305</v>
      </c>
      <c r="G524" s="78"/>
      <c r="H524" s="78"/>
      <c r="I524" s="78" t="s">
        <v>1724</v>
      </c>
      <c r="J524" s="78" t="s">
        <v>1006</v>
      </c>
      <c r="K524" s="78"/>
      <c r="L524" s="81" t="s">
        <v>1531</v>
      </c>
      <c r="M524" s="82" t="str">
        <f t="shared" si="13"/>
        <v>TAI COUNTY 台邦矽調股份有限公司</v>
      </c>
      <c r="N524" s="82"/>
      <c r="O524" s="78"/>
    </row>
    <row r="525" spans="1:15" ht="47.25">
      <c r="A525" s="80">
        <v>524</v>
      </c>
      <c r="B525" s="78"/>
      <c r="C525" s="78" t="s">
        <v>2197</v>
      </c>
      <c r="D525" s="78" t="s">
        <v>1721</v>
      </c>
      <c r="E525" s="78" t="s">
        <v>1723</v>
      </c>
      <c r="F525" s="78" t="s">
        <v>2800</v>
      </c>
      <c r="G525" s="78"/>
      <c r="H525" s="78"/>
      <c r="I525" s="78" t="s">
        <v>1724</v>
      </c>
      <c r="J525" s="78" t="s">
        <v>1006</v>
      </c>
      <c r="K525" s="78"/>
      <c r="L525" s="81"/>
      <c r="M525" s="82" t="str">
        <f t="shared" si="13"/>
        <v>TAI COUNTY 台邦矽調股份有限公司</v>
      </c>
      <c r="N525" s="82"/>
      <c r="O525" s="78"/>
    </row>
    <row r="526" spans="1:15" ht="47.25">
      <c r="A526" s="80">
        <v>525</v>
      </c>
      <c r="B526" s="78"/>
      <c r="C526" s="78" t="s">
        <v>2197</v>
      </c>
      <c r="D526" s="78" t="s">
        <v>1726</v>
      </c>
      <c r="E526" s="78" t="s">
        <v>1727</v>
      </c>
      <c r="F526" s="78"/>
      <c r="G526" s="78"/>
      <c r="H526" s="78"/>
      <c r="I526" s="78" t="s">
        <v>1724</v>
      </c>
      <c r="J526" s="78" t="s">
        <v>1006</v>
      </c>
      <c r="K526" s="78"/>
      <c r="L526" s="81"/>
      <c r="M526" s="82" t="str">
        <f t="shared" si="13"/>
        <v>TAI COUNTY 台邦矽調股份有限公司</v>
      </c>
      <c r="N526" s="82"/>
      <c r="O526" s="78"/>
    </row>
    <row r="527" spans="1:15" ht="47.25">
      <c r="A527" s="80">
        <v>526</v>
      </c>
      <c r="B527" s="78"/>
      <c r="C527" s="78" t="s">
        <v>2197</v>
      </c>
      <c r="D527" s="78" t="s">
        <v>1728</v>
      </c>
      <c r="E527" s="78" t="s">
        <v>1729</v>
      </c>
      <c r="F527" s="78"/>
      <c r="G527" s="78"/>
      <c r="H527" s="78"/>
      <c r="I527" s="78" t="s">
        <v>1724</v>
      </c>
      <c r="J527" s="78" t="s">
        <v>1006</v>
      </c>
      <c r="K527" s="78"/>
      <c r="L527" s="81"/>
      <c r="M527" s="82" t="str">
        <f t="shared" si="13"/>
        <v>TAI COUNTY 台邦矽調股份有限公司</v>
      </c>
      <c r="N527" s="82"/>
      <c r="O527" s="78"/>
    </row>
    <row r="528" spans="1:15">
      <c r="A528" s="80">
        <v>527</v>
      </c>
      <c r="B528" s="78"/>
      <c r="C528" s="78" t="s">
        <v>1735</v>
      </c>
      <c r="D528" s="78" t="s">
        <v>1737</v>
      </c>
      <c r="E528" s="78" t="s">
        <v>1736</v>
      </c>
      <c r="F528" s="78" t="s">
        <v>2214</v>
      </c>
      <c r="G528" s="78"/>
      <c r="H528" s="78"/>
      <c r="I528" s="78"/>
      <c r="J528" s="78" t="s">
        <v>1006</v>
      </c>
      <c r="K528" s="78"/>
      <c r="L528" s="81"/>
      <c r="M528" s="82" t="str">
        <f t="shared" si="13"/>
        <v>CTY ZHONG TIAN</v>
      </c>
      <c r="N528" s="82"/>
      <c r="O528" s="78"/>
    </row>
    <row r="529" spans="1:15">
      <c r="A529" s="80">
        <v>528</v>
      </c>
      <c r="B529" s="78"/>
      <c r="C529" s="78" t="s">
        <v>1286</v>
      </c>
      <c r="D529" s="78" t="s">
        <v>1738</v>
      </c>
      <c r="E529" s="78" t="s">
        <v>1739</v>
      </c>
      <c r="F529" s="78" t="s">
        <v>2215</v>
      </c>
      <c r="G529" s="78"/>
      <c r="H529" s="78"/>
      <c r="I529" s="78"/>
      <c r="J529" s="78" t="s">
        <v>1004</v>
      </c>
      <c r="K529" s="78"/>
      <c r="L529" s="81"/>
      <c r="M529" s="82" t="str">
        <f t="shared" si="13"/>
        <v>NGHIỆP MẬU</v>
      </c>
      <c r="N529" s="82"/>
      <c r="O529" s="78"/>
    </row>
    <row r="530" spans="1:15">
      <c r="A530" s="80">
        <v>529</v>
      </c>
      <c r="B530" s="78"/>
      <c r="C530" s="78" t="s">
        <v>1286</v>
      </c>
      <c r="D530" s="78" t="s">
        <v>1740</v>
      </c>
      <c r="E530" s="78" t="s">
        <v>1741</v>
      </c>
      <c r="F530" s="78" t="s">
        <v>2216</v>
      </c>
      <c r="G530" s="78"/>
      <c r="H530" s="78"/>
      <c r="I530" s="78"/>
      <c r="J530" s="78" t="s">
        <v>1004</v>
      </c>
      <c r="K530" s="78"/>
      <c r="L530" s="81"/>
      <c r="M530" s="82" t="str">
        <f t="shared" si="13"/>
        <v>NGHIỆP MẬU</v>
      </c>
      <c r="N530" s="82"/>
      <c r="O530" s="78"/>
    </row>
    <row r="531" spans="1:15">
      <c r="A531" s="80">
        <v>530</v>
      </c>
      <c r="B531" s="78"/>
      <c r="C531" s="78" t="s">
        <v>1483</v>
      </c>
      <c r="D531" s="78" t="s">
        <v>1744</v>
      </c>
      <c r="E531" s="78" t="s">
        <v>1743</v>
      </c>
      <c r="F531" s="78"/>
      <c r="G531" s="78"/>
      <c r="H531" s="78"/>
      <c r="I531" s="78" t="s">
        <v>946</v>
      </c>
      <c r="J531" s="78" t="s">
        <v>1004</v>
      </c>
      <c r="K531" s="78"/>
      <c r="L531" s="81" t="s">
        <v>1348</v>
      </c>
      <c r="M531" s="82" t="str">
        <f t="shared" si="13"/>
        <v>PINNACLE (VN)</v>
      </c>
      <c r="N531" s="82"/>
      <c r="O531" s="78"/>
    </row>
    <row r="532" spans="1:15" ht="47.25">
      <c r="A532" s="80">
        <v>531</v>
      </c>
      <c r="B532" s="78"/>
      <c r="C532" s="78" t="s">
        <v>1940</v>
      </c>
      <c r="D532" s="78" t="s">
        <v>1745</v>
      </c>
      <c r="E532" s="78" t="s">
        <v>1746</v>
      </c>
      <c r="F532" s="78"/>
      <c r="G532" s="78"/>
      <c r="H532" s="78"/>
      <c r="I532" s="78" t="s">
        <v>1747</v>
      </c>
      <c r="J532" s="78" t="s">
        <v>1004</v>
      </c>
      <c r="K532" s="78"/>
      <c r="L532" s="81"/>
      <c r="M532" s="82" t="str">
        <f t="shared" si="13"/>
        <v>BEST SOUTH VIET NAM CO.,LTD 庆南股份有限公司</v>
      </c>
      <c r="N532" s="82"/>
      <c r="O532" s="78"/>
    </row>
    <row r="533" spans="1:15">
      <c r="A533" s="80">
        <v>532</v>
      </c>
      <c r="B533" s="78"/>
      <c r="C533" s="78"/>
      <c r="D533" s="78" t="s">
        <v>1748</v>
      </c>
      <c r="E533" s="78" t="s">
        <v>1911</v>
      </c>
      <c r="F533" s="78" t="s">
        <v>2217</v>
      </c>
      <c r="G533" s="78" t="s">
        <v>1909</v>
      </c>
      <c r="H533" s="78" t="s">
        <v>2218</v>
      </c>
      <c r="I533" s="78" t="s">
        <v>913</v>
      </c>
      <c r="J533" s="78" t="s">
        <v>1004</v>
      </c>
      <c r="K533" s="78" t="s">
        <v>1910</v>
      </c>
      <c r="L533" s="81"/>
      <c r="M533" s="82">
        <f t="shared" si="13"/>
        <v>0</v>
      </c>
      <c r="N533" s="82" t="s">
        <v>2541</v>
      </c>
      <c r="O533" s="78"/>
    </row>
    <row r="534" spans="1:15">
      <c r="A534" s="80">
        <v>533</v>
      </c>
      <c r="B534" s="78"/>
      <c r="C534" s="78" t="s">
        <v>1308</v>
      </c>
      <c r="D534" s="78" t="s">
        <v>1750</v>
      </c>
      <c r="E534" s="78" t="s">
        <v>1912</v>
      </c>
      <c r="F534" s="78" t="s">
        <v>2219</v>
      </c>
      <c r="G534" s="78" t="s">
        <v>1749</v>
      </c>
      <c r="H534" s="78" t="s">
        <v>1913</v>
      </c>
      <c r="I534" s="78" t="s">
        <v>906</v>
      </c>
      <c r="J534" s="78" t="s">
        <v>1004</v>
      </c>
      <c r="K534" s="78" t="s">
        <v>1914</v>
      </c>
      <c r="L534" s="81"/>
      <c r="M534" s="82" t="str">
        <f t="shared" si="13"/>
        <v>DUY PHÁT</v>
      </c>
      <c r="N534" s="82" t="s">
        <v>2541</v>
      </c>
      <c r="O534" s="78"/>
    </row>
    <row r="535" spans="1:15">
      <c r="A535" s="80">
        <v>534</v>
      </c>
      <c r="B535" s="78"/>
      <c r="C535" s="78" t="s">
        <v>2928</v>
      </c>
      <c r="D535" s="78" t="s">
        <v>1752</v>
      </c>
      <c r="E535" s="78" t="s">
        <v>158</v>
      </c>
      <c r="F535" s="78" t="s">
        <v>1959</v>
      </c>
      <c r="G535" s="78"/>
      <c r="H535" s="78"/>
      <c r="I535" s="78" t="s">
        <v>887</v>
      </c>
      <c r="J535" s="78" t="s">
        <v>1588</v>
      </c>
      <c r="K535" s="78"/>
      <c r="L535" s="81" t="s">
        <v>2509</v>
      </c>
      <c r="M535" s="82" t="str">
        <f t="shared" si="13"/>
        <v>SINO JAPAN</v>
      </c>
      <c r="N535" s="82" t="s">
        <v>2542</v>
      </c>
      <c r="O535" s="78"/>
    </row>
    <row r="536" spans="1:15" ht="31.5">
      <c r="A536" s="80">
        <v>535</v>
      </c>
      <c r="B536" s="78"/>
      <c r="C536" s="78" t="s">
        <v>1766</v>
      </c>
      <c r="D536" s="78" t="s">
        <v>1754</v>
      </c>
      <c r="E536" s="78" t="s">
        <v>1762</v>
      </c>
      <c r="F536" s="78"/>
      <c r="G536" s="78"/>
      <c r="H536" s="78"/>
      <c r="I536" s="78" t="s">
        <v>1753</v>
      </c>
      <c r="J536" s="78" t="s">
        <v>1004</v>
      </c>
      <c r="K536" s="78"/>
      <c r="L536" s="81"/>
      <c r="M536" s="82" t="str">
        <f t="shared" si="13"/>
        <v>CTY HƯƠNG LIỆU VIỆT HÀN</v>
      </c>
      <c r="N536" s="82" t="s">
        <v>2541</v>
      </c>
      <c r="O536" s="78"/>
    </row>
    <row r="537" spans="1:15" ht="31.5">
      <c r="A537" s="80">
        <v>536</v>
      </c>
      <c r="B537" s="78"/>
      <c r="C537" s="78"/>
      <c r="D537" s="78" t="s">
        <v>1756</v>
      </c>
      <c r="E537" s="78" t="s">
        <v>1755</v>
      </c>
      <c r="F537" s="78"/>
      <c r="G537" s="78"/>
      <c r="H537" s="78"/>
      <c r="I537" s="78" t="s">
        <v>1755</v>
      </c>
      <c r="J537" s="78" t="s">
        <v>1004</v>
      </c>
      <c r="K537" s="78"/>
      <c r="L537" s="81"/>
      <c r="M537" s="82">
        <f t="shared" si="13"/>
        <v>0</v>
      </c>
      <c r="N537" s="82"/>
      <c r="O537" s="78"/>
    </row>
    <row r="538" spans="1:15">
      <c r="A538" s="80">
        <v>537</v>
      </c>
      <c r="B538" s="78"/>
      <c r="C538" s="78" t="s">
        <v>2241</v>
      </c>
      <c r="D538" s="78" t="s">
        <v>1758</v>
      </c>
      <c r="E538" s="78" t="s">
        <v>1757</v>
      </c>
      <c r="F538" s="73" t="s">
        <v>2220</v>
      </c>
      <c r="G538" s="78" t="s">
        <v>1915</v>
      </c>
      <c r="H538" s="78" t="s">
        <v>1917</v>
      </c>
      <c r="I538" s="78" t="s">
        <v>910</v>
      </c>
      <c r="J538" s="78" t="s">
        <v>1004</v>
      </c>
      <c r="K538" s="78" t="s">
        <v>1916</v>
      </c>
      <c r="L538" s="81"/>
      <c r="M538" s="82" t="str">
        <f t="shared" si="13"/>
        <v>Công ty MIA Bình Tân</v>
      </c>
      <c r="N538" s="82" t="s">
        <v>2541</v>
      </c>
      <c r="O538" s="78"/>
    </row>
    <row r="539" spans="1:15" ht="31.5">
      <c r="A539" s="80">
        <v>538</v>
      </c>
      <c r="B539" s="78"/>
      <c r="C539" s="78"/>
      <c r="D539" s="78" t="s">
        <v>1761</v>
      </c>
      <c r="E539" s="78" t="s">
        <v>1760</v>
      </c>
      <c r="F539" s="78"/>
      <c r="G539" s="78"/>
      <c r="H539" s="78"/>
      <c r="I539" s="78" t="s">
        <v>1759</v>
      </c>
      <c r="J539" s="78" t="s">
        <v>1588</v>
      </c>
      <c r="K539" s="78"/>
      <c r="L539" s="81"/>
      <c r="M539" s="82">
        <f t="shared" si="13"/>
        <v>0</v>
      </c>
      <c r="N539" s="82"/>
      <c r="O539" s="78"/>
    </row>
    <row r="540" spans="1:15" ht="31.5">
      <c r="A540" s="80">
        <v>539</v>
      </c>
      <c r="B540" s="78"/>
      <c r="C540" s="78" t="s">
        <v>1765</v>
      </c>
      <c r="D540" s="78" t="s">
        <v>1764</v>
      </c>
      <c r="E540" s="78" t="s">
        <v>1763</v>
      </c>
      <c r="F540" s="78"/>
      <c r="G540" s="78"/>
      <c r="H540" s="78"/>
      <c r="I540" s="78" t="s">
        <v>1763</v>
      </c>
      <c r="J540" s="78" t="s">
        <v>1004</v>
      </c>
      <c r="K540" s="78"/>
      <c r="L540" s="81"/>
      <c r="M540" s="82" t="str">
        <f t="shared" si="13"/>
        <v>CTY MỶ PHẨM DẠ LAN</v>
      </c>
      <c r="N540" s="82" t="s">
        <v>2541</v>
      </c>
      <c r="O540" s="78"/>
    </row>
    <row r="541" spans="1:15">
      <c r="A541" s="80">
        <v>540</v>
      </c>
      <c r="B541" s="78"/>
      <c r="C541" s="78"/>
      <c r="D541" s="78" t="s">
        <v>1771</v>
      </c>
      <c r="E541" s="78" t="s">
        <v>1770</v>
      </c>
      <c r="F541" s="78"/>
      <c r="G541" s="78"/>
      <c r="H541" s="78"/>
      <c r="I541" s="78"/>
      <c r="J541" s="78" t="s">
        <v>1004</v>
      </c>
      <c r="K541" s="78"/>
      <c r="L541" s="81"/>
      <c r="M541" s="82">
        <f t="shared" si="13"/>
        <v>0</v>
      </c>
      <c r="N541" s="82" t="s">
        <v>2541</v>
      </c>
      <c r="O541" s="78"/>
    </row>
    <row r="542" spans="1:15" ht="47.25">
      <c r="A542" s="80">
        <v>541</v>
      </c>
      <c r="B542" s="78"/>
      <c r="C542" s="78" t="s">
        <v>2197</v>
      </c>
      <c r="D542" s="78" t="s">
        <v>1773</v>
      </c>
      <c r="E542" s="78" t="s">
        <v>1772</v>
      </c>
      <c r="F542" s="78" t="s">
        <v>2636</v>
      </c>
      <c r="G542" s="78"/>
      <c r="H542" s="78"/>
      <c r="I542" s="78" t="s">
        <v>2646</v>
      </c>
      <c r="J542" s="78" t="s">
        <v>1006</v>
      </c>
      <c r="K542" s="78"/>
      <c r="L542" s="81"/>
      <c r="M542" s="82" t="str">
        <f t="shared" si="13"/>
        <v>TAI COUNTY 台邦矽調股份有限公司</v>
      </c>
      <c r="N542" s="82"/>
      <c r="O542" s="78"/>
    </row>
    <row r="543" spans="1:15">
      <c r="A543" s="80">
        <v>542</v>
      </c>
      <c r="B543" s="89"/>
      <c r="C543" s="78" t="s">
        <v>2928</v>
      </c>
      <c r="D543" s="89" t="s">
        <v>1774</v>
      </c>
      <c r="E543" s="89" t="s">
        <v>1775</v>
      </c>
      <c r="F543" s="89"/>
      <c r="G543" s="89"/>
      <c r="H543" s="89"/>
      <c r="I543" s="89"/>
      <c r="J543" s="89" t="s">
        <v>1588</v>
      </c>
      <c r="K543" s="89"/>
      <c r="L543" s="90"/>
      <c r="M543" s="82" t="str">
        <f t="shared" si="13"/>
        <v>SINO JAPAN</v>
      </c>
      <c r="N543" s="82"/>
      <c r="O543" s="78"/>
    </row>
    <row r="544" spans="1:15" ht="31.5">
      <c r="A544" s="80">
        <v>543</v>
      </c>
      <c r="B544" s="89"/>
      <c r="C544" s="89" t="s">
        <v>1016</v>
      </c>
      <c r="D544" s="89" t="s">
        <v>1777</v>
      </c>
      <c r="E544" s="89" t="s">
        <v>1776</v>
      </c>
      <c r="F544" s="89" t="s">
        <v>2381</v>
      </c>
      <c r="G544" s="89" t="s">
        <v>580</v>
      </c>
      <c r="H544" s="89"/>
      <c r="I544" s="89" t="s">
        <v>2263</v>
      </c>
      <c r="J544" s="89" t="s">
        <v>1004</v>
      </c>
      <c r="K544" s="89"/>
      <c r="L544" s="90" t="s">
        <v>2367</v>
      </c>
      <c r="M544" s="82" t="str">
        <f t="shared" si="13"/>
        <v>SAMCHEM</v>
      </c>
      <c r="N544" s="82" t="s">
        <v>2541</v>
      </c>
      <c r="O544" s="78"/>
    </row>
    <row r="545" spans="1:15" ht="31.5">
      <c r="A545" s="80">
        <v>544</v>
      </c>
      <c r="B545" s="89"/>
      <c r="C545" s="89" t="s">
        <v>2242</v>
      </c>
      <c r="D545" s="89" t="s">
        <v>1781</v>
      </c>
      <c r="E545" s="89" t="s">
        <v>1778</v>
      </c>
      <c r="F545" s="89"/>
      <c r="G545" s="89"/>
      <c r="H545" s="89"/>
      <c r="I545" s="89"/>
      <c r="J545" s="89" t="s">
        <v>1006</v>
      </c>
      <c r="K545" s="89"/>
      <c r="L545" s="90"/>
      <c r="M545" s="82" t="str">
        <f t="shared" si="13"/>
        <v>business 远巧股份有限公司</v>
      </c>
      <c r="N545" s="82"/>
      <c r="O545" s="78"/>
    </row>
    <row r="546" spans="1:15" ht="31.5">
      <c r="A546" s="80">
        <v>545</v>
      </c>
      <c r="B546" s="89"/>
      <c r="C546" s="89" t="s">
        <v>2242</v>
      </c>
      <c r="D546" s="89" t="s">
        <v>1782</v>
      </c>
      <c r="E546" s="89" t="s">
        <v>1779</v>
      </c>
      <c r="F546" s="89"/>
      <c r="G546" s="89"/>
      <c r="H546" s="89"/>
      <c r="I546" s="89"/>
      <c r="J546" s="89" t="s">
        <v>1006</v>
      </c>
      <c r="K546" s="89"/>
      <c r="L546" s="90"/>
      <c r="M546" s="82" t="str">
        <f t="shared" si="13"/>
        <v>business 远巧股份有限公司</v>
      </c>
      <c r="N546" s="82"/>
      <c r="O546" s="78"/>
    </row>
    <row r="547" spans="1:15">
      <c r="A547" s="80">
        <v>546</v>
      </c>
      <c r="B547" s="89"/>
      <c r="C547" s="78" t="s">
        <v>1483</v>
      </c>
      <c r="D547" s="78" t="s">
        <v>1785</v>
      </c>
      <c r="E547" s="78" t="s">
        <v>1786</v>
      </c>
      <c r="F547" s="78"/>
      <c r="G547" s="78"/>
      <c r="H547" s="78"/>
      <c r="I547" s="78" t="s">
        <v>946</v>
      </c>
      <c r="J547" s="78" t="s">
        <v>1004</v>
      </c>
      <c r="K547" s="89"/>
      <c r="L547" s="90" t="s">
        <v>2368</v>
      </c>
      <c r="M547" s="82" t="str">
        <f t="shared" si="13"/>
        <v>PINNACLE (VN)</v>
      </c>
      <c r="N547" s="82" t="s">
        <v>2541</v>
      </c>
      <c r="O547" s="78"/>
    </row>
    <row r="548" spans="1:15">
      <c r="A548" s="80">
        <v>547</v>
      </c>
      <c r="B548" s="89"/>
      <c r="C548" s="78" t="s">
        <v>1483</v>
      </c>
      <c r="D548" s="89" t="s">
        <v>1787</v>
      </c>
      <c r="E548" s="89" t="s">
        <v>1788</v>
      </c>
      <c r="F548" s="89"/>
      <c r="G548" s="89"/>
      <c r="H548" s="89"/>
      <c r="I548" s="89" t="s">
        <v>1318</v>
      </c>
      <c r="J548" s="78" t="s">
        <v>1004</v>
      </c>
      <c r="K548" s="89"/>
      <c r="L548" s="90"/>
      <c r="M548" s="82" t="str">
        <f t="shared" si="13"/>
        <v>PINNACLE (VN)</v>
      </c>
      <c r="N548" s="82" t="s">
        <v>2541</v>
      </c>
      <c r="O548" s="78"/>
    </row>
    <row r="549" spans="1:15">
      <c r="A549" s="80">
        <v>548</v>
      </c>
      <c r="B549" s="89"/>
      <c r="C549" s="89" t="s">
        <v>1784</v>
      </c>
      <c r="D549" s="89" t="s">
        <v>1790</v>
      </c>
      <c r="E549" s="89" t="s">
        <v>1791</v>
      </c>
      <c r="F549" s="89"/>
      <c r="G549" s="89"/>
      <c r="H549" s="89"/>
      <c r="I549" s="89" t="s">
        <v>1792</v>
      </c>
      <c r="J549" s="89" t="s">
        <v>1588</v>
      </c>
      <c r="K549" s="89"/>
      <c r="L549" s="90" t="s">
        <v>2238</v>
      </c>
      <c r="M549" s="82" t="str">
        <f t="shared" si="13"/>
        <v>SURFACTANT</v>
      </c>
      <c r="N549" s="82"/>
      <c r="O549" s="78"/>
    </row>
    <row r="550" spans="1:15">
      <c r="A550" s="80">
        <v>549</v>
      </c>
      <c r="B550" s="89"/>
      <c r="C550" s="89" t="s">
        <v>1689</v>
      </c>
      <c r="D550" s="89" t="s">
        <v>1793</v>
      </c>
      <c r="E550" s="89" t="s">
        <v>2262</v>
      </c>
      <c r="F550" s="89"/>
      <c r="G550" s="89"/>
      <c r="H550" s="89"/>
      <c r="I550" s="89" t="s">
        <v>2262</v>
      </c>
      <c r="J550" s="89" t="s">
        <v>1004</v>
      </c>
      <c r="K550" s="89"/>
      <c r="L550" s="90" t="s">
        <v>2368</v>
      </c>
      <c r="M550" s="82" t="str">
        <f t="shared" si="13"/>
        <v>THIÊN ĐẠI PHÚC</v>
      </c>
      <c r="N550" s="82" t="s">
        <v>2541</v>
      </c>
      <c r="O550" s="78"/>
    </row>
    <row r="551" spans="1:15">
      <c r="A551" s="80">
        <v>550</v>
      </c>
      <c r="B551" s="89"/>
      <c r="C551" s="89" t="s">
        <v>1532</v>
      </c>
      <c r="D551" s="89" t="s">
        <v>1795</v>
      </c>
      <c r="E551" s="89" t="s">
        <v>1794</v>
      </c>
      <c r="F551" s="89"/>
      <c r="G551" s="89"/>
      <c r="H551" s="89"/>
      <c r="I551" s="89" t="s">
        <v>1796</v>
      </c>
      <c r="J551" s="89" t="s">
        <v>1004</v>
      </c>
      <c r="K551" s="89"/>
      <c r="L551" s="90"/>
      <c r="M551" s="82" t="str">
        <f t="shared" si="13"/>
        <v>CTY NGHIỆP MẬU</v>
      </c>
      <c r="N551" s="82"/>
      <c r="O551" s="78"/>
    </row>
    <row r="552" spans="1:15" ht="47.25">
      <c r="A552" s="80">
        <v>551</v>
      </c>
      <c r="B552" s="78"/>
      <c r="C552" s="78" t="s">
        <v>1940</v>
      </c>
      <c r="D552" s="78" t="s">
        <v>1797</v>
      </c>
      <c r="E552" s="78" t="s">
        <v>1799</v>
      </c>
      <c r="F552" s="78"/>
      <c r="G552" s="78"/>
      <c r="H552" s="78"/>
      <c r="I552" s="78" t="s">
        <v>880</v>
      </c>
      <c r="J552" s="78" t="s">
        <v>1004</v>
      </c>
      <c r="K552" s="78"/>
      <c r="L552" s="81"/>
      <c r="M552" s="82" t="str">
        <f t="shared" si="13"/>
        <v>BEST SOUTH VIET NAM CO.,LTD 庆南股份有限公司</v>
      </c>
      <c r="N552" s="82"/>
      <c r="O552" s="78"/>
    </row>
    <row r="553" spans="1:15" ht="47.25">
      <c r="A553" s="80">
        <v>552</v>
      </c>
      <c r="B553" s="78"/>
      <c r="C553" s="78" t="s">
        <v>1940</v>
      </c>
      <c r="D553" s="78" t="s">
        <v>1798</v>
      </c>
      <c r="E553" s="78" t="s">
        <v>1800</v>
      </c>
      <c r="F553" s="78" t="s">
        <v>2258</v>
      </c>
      <c r="G553" s="78" t="s">
        <v>2259</v>
      </c>
      <c r="H553" s="78"/>
      <c r="I553" s="78" t="s">
        <v>891</v>
      </c>
      <c r="J553" s="78" t="s">
        <v>1004</v>
      </c>
      <c r="K553" s="78"/>
      <c r="L553" s="81" t="s">
        <v>2265</v>
      </c>
      <c r="M553" s="82" t="str">
        <f t="shared" si="13"/>
        <v>BEST SOUTH VIET NAM CO.,LTD 庆南股份有限公司</v>
      </c>
      <c r="N553" s="82" t="s">
        <v>2544</v>
      </c>
      <c r="O553" s="78"/>
    </row>
    <row r="554" spans="1:15" ht="31.5">
      <c r="A554" s="80">
        <v>553</v>
      </c>
      <c r="B554" s="78"/>
      <c r="C554" s="78" t="s">
        <v>2930</v>
      </c>
      <c r="D554" s="78" t="s">
        <v>1808</v>
      </c>
      <c r="E554" s="78" t="s">
        <v>1801</v>
      </c>
      <c r="F554" s="78"/>
      <c r="G554" s="78"/>
      <c r="H554" s="78"/>
      <c r="I554" s="78" t="s">
        <v>1805</v>
      </c>
      <c r="J554" s="78" t="s">
        <v>1006</v>
      </c>
      <c r="K554" s="78"/>
      <c r="L554" s="81"/>
      <c r="M554" s="82" t="str">
        <f t="shared" si="13"/>
        <v>CIKO-HUNTSMAN</v>
      </c>
      <c r="N554" s="82"/>
      <c r="O554" s="78"/>
    </row>
    <row r="555" spans="1:15" ht="31.5">
      <c r="A555" s="80">
        <v>554</v>
      </c>
      <c r="B555" s="78"/>
      <c r="C555" s="78" t="s">
        <v>2930</v>
      </c>
      <c r="D555" s="78" t="s">
        <v>1809</v>
      </c>
      <c r="E555" s="78" t="s">
        <v>1802</v>
      </c>
      <c r="F555" s="78"/>
      <c r="G555" s="78"/>
      <c r="H555" s="78"/>
      <c r="I555" s="78" t="s">
        <v>1806</v>
      </c>
      <c r="J555" s="78" t="s">
        <v>1006</v>
      </c>
      <c r="K555" s="78"/>
      <c r="L555" s="81"/>
      <c r="M555" s="82" t="str">
        <f t="shared" si="13"/>
        <v>CIKO-HUNTSMAN</v>
      </c>
      <c r="N555" s="82"/>
      <c r="O555" s="78"/>
    </row>
    <row r="556" spans="1:15" ht="31.5">
      <c r="A556" s="80">
        <v>555</v>
      </c>
      <c r="B556" s="78"/>
      <c r="C556" s="78" t="s">
        <v>2930</v>
      </c>
      <c r="D556" s="78" t="s">
        <v>1810</v>
      </c>
      <c r="E556" s="78" t="s">
        <v>1803</v>
      </c>
      <c r="F556" s="78"/>
      <c r="G556" s="78"/>
      <c r="H556" s="78"/>
      <c r="I556" s="78" t="s">
        <v>1807</v>
      </c>
      <c r="J556" s="78" t="s">
        <v>1006</v>
      </c>
      <c r="K556" s="78"/>
      <c r="L556" s="81"/>
      <c r="M556" s="82" t="str">
        <f t="shared" si="13"/>
        <v>CIKO-HUNTSMAN</v>
      </c>
      <c r="N556" s="82"/>
      <c r="O556" s="78"/>
    </row>
    <row r="557" spans="1:15" ht="47.25">
      <c r="A557" s="80">
        <v>556</v>
      </c>
      <c r="B557" s="78"/>
      <c r="C557" s="78" t="s">
        <v>2930</v>
      </c>
      <c r="D557" s="78" t="s">
        <v>1811</v>
      </c>
      <c r="E557" s="78" t="s">
        <v>1804</v>
      </c>
      <c r="F557" s="78"/>
      <c r="G557" s="78"/>
      <c r="H557" s="78"/>
      <c r="I557" s="78" t="s">
        <v>2244</v>
      </c>
      <c r="J557" s="78" t="s">
        <v>1006</v>
      </c>
      <c r="K557" s="78"/>
      <c r="L557" s="81"/>
      <c r="M557" s="82" t="str">
        <f t="shared" si="13"/>
        <v>CIKO-HUNTSMAN</v>
      </c>
      <c r="N557" s="82"/>
      <c r="O557" s="78"/>
    </row>
    <row r="558" spans="1:15">
      <c r="A558" s="80">
        <v>557</v>
      </c>
      <c r="B558" s="78"/>
      <c r="C558" s="78" t="s">
        <v>1689</v>
      </c>
      <c r="D558" s="78" t="s">
        <v>1921</v>
      </c>
      <c r="E558" s="78" t="s">
        <v>1920</v>
      </c>
      <c r="F558" s="78"/>
      <c r="G558" s="78"/>
      <c r="H558" s="78"/>
      <c r="I558" s="78" t="s">
        <v>891</v>
      </c>
      <c r="J558" s="78" t="s">
        <v>1004</v>
      </c>
      <c r="K558" s="78"/>
      <c r="L558" s="81"/>
      <c r="M558" s="82" t="str">
        <f t="shared" si="13"/>
        <v>THIÊN ĐẠI PHÚC</v>
      </c>
      <c r="N558" s="82" t="s">
        <v>2541</v>
      </c>
      <c r="O558" s="78"/>
    </row>
    <row r="559" spans="1:15">
      <c r="A559" s="80">
        <v>558</v>
      </c>
      <c r="B559" s="78"/>
      <c r="C559" s="78" t="s">
        <v>1931</v>
      </c>
      <c r="D559" s="78" t="s">
        <v>1929</v>
      </c>
      <c r="E559" s="78" t="s">
        <v>1928</v>
      </c>
      <c r="F559" s="78"/>
      <c r="G559" s="78"/>
      <c r="H559" s="78"/>
      <c r="I559" s="78" t="s">
        <v>1930</v>
      </c>
      <c r="J559" s="78" t="s">
        <v>1006</v>
      </c>
      <c r="K559" s="78"/>
      <c r="L559" s="81"/>
      <c r="M559" s="82" t="str">
        <f t="shared" si="13"/>
        <v>DYNASTY</v>
      </c>
      <c r="N559" s="82"/>
      <c r="O559" s="78"/>
    </row>
    <row r="560" spans="1:15">
      <c r="A560" s="80">
        <v>559</v>
      </c>
      <c r="B560" s="78"/>
      <c r="C560" s="78" t="s">
        <v>2930</v>
      </c>
      <c r="D560" s="78" t="s">
        <v>1938</v>
      </c>
      <c r="E560" s="78" t="s">
        <v>1937</v>
      </c>
      <c r="F560" s="78"/>
      <c r="G560" s="78"/>
      <c r="H560" s="78"/>
      <c r="I560" s="78" t="s">
        <v>908</v>
      </c>
      <c r="J560" s="78" t="s">
        <v>1006</v>
      </c>
      <c r="K560" s="78"/>
      <c r="L560" s="81"/>
      <c r="M560" s="82" t="str">
        <f t="shared" si="13"/>
        <v>CIKO-HUNTSMAN</v>
      </c>
      <c r="N560" s="82"/>
      <c r="O560" s="78"/>
    </row>
    <row r="561" spans="1:15" ht="39" customHeight="1">
      <c r="A561" s="80">
        <v>560</v>
      </c>
      <c r="B561" s="78"/>
      <c r="C561" s="78" t="s">
        <v>2930</v>
      </c>
      <c r="D561" s="78" t="s">
        <v>2246</v>
      </c>
      <c r="E561" s="78" t="s">
        <v>2247</v>
      </c>
      <c r="F561" s="78"/>
      <c r="G561" s="78"/>
      <c r="H561" s="78"/>
      <c r="I561" s="78" t="s">
        <v>1936</v>
      </c>
      <c r="J561" s="78" t="s">
        <v>1006</v>
      </c>
      <c r="K561" s="78"/>
      <c r="L561" s="81"/>
      <c r="M561" s="82" t="str">
        <f t="shared" si="13"/>
        <v>CIKO-HUNTSMAN</v>
      </c>
      <c r="N561" s="82"/>
      <c r="O561" s="78"/>
    </row>
    <row r="562" spans="1:15">
      <c r="A562" s="80">
        <v>561</v>
      </c>
      <c r="B562" s="78"/>
      <c r="C562" s="78" t="s">
        <v>2302</v>
      </c>
      <c r="D562" s="78" t="s">
        <v>2299</v>
      </c>
      <c r="E562" s="78" t="s">
        <v>2300</v>
      </c>
      <c r="F562" s="78"/>
      <c r="G562" s="78"/>
      <c r="H562" s="78"/>
      <c r="I562" s="78" t="s">
        <v>2301</v>
      </c>
      <c r="J562" s="78" t="s">
        <v>1004</v>
      </c>
      <c r="K562" s="78"/>
      <c r="L562" s="81"/>
      <c r="M562" s="82" t="str">
        <f t="shared" si="13"/>
        <v>Cty Mỹ Việt</v>
      </c>
      <c r="N562" s="82"/>
      <c r="O562" s="78"/>
    </row>
    <row r="563" spans="1:15">
      <c r="A563" s="80">
        <v>562</v>
      </c>
      <c r="B563" s="89"/>
      <c r="C563" s="89" t="s">
        <v>2324</v>
      </c>
      <c r="D563" s="89" t="s">
        <v>2316</v>
      </c>
      <c r="E563" s="89" t="s">
        <v>2315</v>
      </c>
      <c r="F563" s="89" t="s">
        <v>2369</v>
      </c>
      <c r="G563" s="89" t="s">
        <v>2370</v>
      </c>
      <c r="H563" s="89" t="s">
        <v>2372</v>
      </c>
      <c r="I563" s="89" t="s">
        <v>2373</v>
      </c>
      <c r="J563" s="89" t="s">
        <v>1004</v>
      </c>
      <c r="K563" s="89"/>
      <c r="L563" s="90"/>
      <c r="M563" s="82" t="str">
        <f t="shared" si="13"/>
        <v>HÒA PHÁT</v>
      </c>
      <c r="N563" s="82" t="s">
        <v>2541</v>
      </c>
      <c r="O563" s="78"/>
    </row>
    <row r="564" spans="1:15">
      <c r="A564" s="80">
        <v>563</v>
      </c>
      <c r="B564" s="78"/>
      <c r="C564" s="78" t="s">
        <v>2272</v>
      </c>
      <c r="D564" s="78" t="s">
        <v>2318</v>
      </c>
      <c r="E564" s="78" t="s">
        <v>1762</v>
      </c>
      <c r="F564" s="78"/>
      <c r="G564" s="78"/>
      <c r="H564" s="78"/>
      <c r="I564" s="78" t="s">
        <v>1762</v>
      </c>
      <c r="J564" s="89" t="s">
        <v>1004</v>
      </c>
      <c r="K564" s="78"/>
      <c r="L564" s="81"/>
      <c r="M564" s="82" t="str">
        <f t="shared" si="13"/>
        <v>CTY MIA</v>
      </c>
      <c r="N564" s="82" t="s">
        <v>2541</v>
      </c>
      <c r="O564" s="78"/>
    </row>
    <row r="565" spans="1:15">
      <c r="A565" s="80">
        <v>564</v>
      </c>
      <c r="B565" s="78"/>
      <c r="C565" s="78" t="s">
        <v>2324</v>
      </c>
      <c r="D565" s="78" t="s">
        <v>2322</v>
      </c>
      <c r="E565" s="78" t="s">
        <v>2323</v>
      </c>
      <c r="F565" s="78"/>
      <c r="G565" s="78"/>
      <c r="H565" s="78"/>
      <c r="I565" s="78" t="s">
        <v>881</v>
      </c>
      <c r="J565" s="89" t="s">
        <v>1004</v>
      </c>
      <c r="K565" s="78"/>
      <c r="L565" s="81"/>
      <c r="M565" s="82" t="str">
        <f t="shared" si="13"/>
        <v>HÒA PHÁT</v>
      </c>
      <c r="N565" s="82" t="s">
        <v>2541</v>
      </c>
      <c r="O565" s="78"/>
    </row>
    <row r="566" spans="1:15" ht="31.5">
      <c r="A566" s="80">
        <v>565</v>
      </c>
      <c r="B566" s="78"/>
      <c r="C566" s="78" t="s">
        <v>2327</v>
      </c>
      <c r="D566" s="78" t="s">
        <v>2325</v>
      </c>
      <c r="E566" s="78" t="s">
        <v>2326</v>
      </c>
      <c r="F566" s="78"/>
      <c r="G566" s="78"/>
      <c r="H566" s="78"/>
      <c r="I566" s="78" t="s">
        <v>2326</v>
      </c>
      <c r="J566" s="89" t="s">
        <v>1004</v>
      </c>
      <c r="K566" s="78"/>
      <c r="L566" s="81"/>
      <c r="M566" s="82" t="str">
        <f t="shared" si="13"/>
        <v>CTY TNHH HƯƠNG LIỆU VIỆT HÀN</v>
      </c>
      <c r="N566" s="82" t="s">
        <v>2541</v>
      </c>
      <c r="O566" s="78"/>
    </row>
    <row r="567" spans="1:15">
      <c r="A567" s="80">
        <v>566</v>
      </c>
      <c r="B567" s="78"/>
      <c r="C567" s="105" t="s">
        <v>2332</v>
      </c>
      <c r="D567" s="78" t="s">
        <v>2333</v>
      </c>
      <c r="E567" s="78" t="s">
        <v>2329</v>
      </c>
      <c r="F567" s="78"/>
      <c r="G567" s="78"/>
      <c r="H567" s="78"/>
      <c r="I567" s="78" t="s">
        <v>887</v>
      </c>
      <c r="J567" s="89" t="s">
        <v>1004</v>
      </c>
      <c r="K567" s="78"/>
      <c r="L567" s="81"/>
      <c r="M567" s="82" t="str">
        <f t="shared" si="13"/>
        <v>O.BASF</v>
      </c>
      <c r="N567" s="82" t="s">
        <v>2542</v>
      </c>
      <c r="O567" s="78"/>
    </row>
    <row r="568" spans="1:15">
      <c r="A568" s="80">
        <v>567</v>
      </c>
      <c r="B568" s="78"/>
      <c r="C568" s="105" t="s">
        <v>2332</v>
      </c>
      <c r="D568" s="78" t="s">
        <v>2334</v>
      </c>
      <c r="E568" s="78" t="s">
        <v>2330</v>
      </c>
      <c r="F568" s="78"/>
      <c r="G568" s="78"/>
      <c r="H568" s="78"/>
      <c r="I568" s="78" t="s">
        <v>887</v>
      </c>
      <c r="J568" s="89" t="s">
        <v>1004</v>
      </c>
      <c r="K568" s="78"/>
      <c r="L568" s="81"/>
      <c r="M568" s="82" t="str">
        <f t="shared" si="13"/>
        <v>O.BASF</v>
      </c>
      <c r="N568" s="82" t="s">
        <v>2542</v>
      </c>
      <c r="O568" s="78"/>
    </row>
    <row r="569" spans="1:15">
      <c r="A569" s="80">
        <v>568</v>
      </c>
      <c r="B569" s="78"/>
      <c r="C569" s="105" t="s">
        <v>2332</v>
      </c>
      <c r="D569" s="78" t="s">
        <v>2335</v>
      </c>
      <c r="E569" s="78" t="s">
        <v>2331</v>
      </c>
      <c r="F569" s="78"/>
      <c r="G569" s="78"/>
      <c r="H569" s="78"/>
      <c r="I569" s="78" t="s">
        <v>887</v>
      </c>
      <c r="J569" s="89" t="s">
        <v>1004</v>
      </c>
      <c r="K569" s="78"/>
      <c r="L569" s="81"/>
      <c r="M569" s="82" t="str">
        <f t="shared" si="13"/>
        <v>O.BASF</v>
      </c>
      <c r="N569" s="82" t="s">
        <v>2542</v>
      </c>
      <c r="O569" s="78"/>
    </row>
    <row r="570" spans="1:15">
      <c r="A570" s="80">
        <v>569</v>
      </c>
      <c r="B570" s="78"/>
      <c r="C570" s="78" t="s">
        <v>1483</v>
      </c>
      <c r="D570" s="78" t="s">
        <v>2349</v>
      </c>
      <c r="E570" s="78" t="s">
        <v>2350</v>
      </c>
      <c r="F570" s="78"/>
      <c r="G570" s="78"/>
      <c r="H570" s="78"/>
      <c r="I570" s="78" t="s">
        <v>2351</v>
      </c>
      <c r="J570" s="89" t="s">
        <v>1004</v>
      </c>
      <c r="K570" s="78"/>
      <c r="L570" s="81"/>
      <c r="M570" s="82" t="str">
        <f t="shared" si="13"/>
        <v>PINNACLE (VN)</v>
      </c>
      <c r="N570" s="82"/>
      <c r="O570" s="78"/>
    </row>
    <row r="571" spans="1:15">
      <c r="A571" s="80">
        <v>570</v>
      </c>
      <c r="B571" s="78"/>
      <c r="C571" s="78" t="s">
        <v>1483</v>
      </c>
      <c r="D571" s="78" t="s">
        <v>2352</v>
      </c>
      <c r="E571" s="78" t="s">
        <v>2353</v>
      </c>
      <c r="F571" s="78"/>
      <c r="G571" s="78"/>
      <c r="H571" s="78"/>
      <c r="I571" s="78" t="s">
        <v>2351</v>
      </c>
      <c r="J571" s="89" t="s">
        <v>1004</v>
      </c>
      <c r="K571" s="78"/>
      <c r="L571" s="81"/>
      <c r="M571" s="82" t="str">
        <f t="shared" si="13"/>
        <v>PINNACLE (VN)</v>
      </c>
      <c r="N571" s="82"/>
      <c r="O571" s="78"/>
    </row>
    <row r="572" spans="1:15">
      <c r="A572" s="80">
        <v>571</v>
      </c>
      <c r="B572" s="78"/>
      <c r="C572" s="78" t="s">
        <v>2286</v>
      </c>
      <c r="D572" s="78" t="s">
        <v>2360</v>
      </c>
      <c r="E572" s="78" t="s">
        <v>2361</v>
      </c>
      <c r="F572" s="78" t="s">
        <v>2444</v>
      </c>
      <c r="G572" s="78"/>
      <c r="H572" s="78"/>
      <c r="I572" s="78" t="s">
        <v>886</v>
      </c>
      <c r="J572" s="78" t="s">
        <v>1004</v>
      </c>
      <c r="K572" s="78"/>
      <c r="L572" s="81" t="s">
        <v>2507</v>
      </c>
      <c r="M572" s="82" t="str">
        <f t="shared" si="13"/>
        <v>LERKAM</v>
      </c>
      <c r="N572" s="82" t="s">
        <v>2541</v>
      </c>
      <c r="O572" s="78"/>
    </row>
    <row r="573" spans="1:15">
      <c r="A573" s="80">
        <v>572</v>
      </c>
      <c r="B573" s="78"/>
      <c r="C573" s="78" t="s">
        <v>2366</v>
      </c>
      <c r="D573" s="78" t="s">
        <v>2362</v>
      </c>
      <c r="E573" s="78" t="s">
        <v>2364</v>
      </c>
      <c r="F573" s="78"/>
      <c r="G573" s="78"/>
      <c r="H573" s="78"/>
      <c r="I573" s="78" t="s">
        <v>887</v>
      </c>
      <c r="J573" s="78" t="s">
        <v>1004</v>
      </c>
      <c r="K573" s="78"/>
      <c r="L573" s="81"/>
      <c r="M573" s="82" t="str">
        <f t="shared" si="13"/>
        <v>AKZO NOBEL</v>
      </c>
      <c r="N573" s="82"/>
      <c r="O573" s="78"/>
    </row>
    <row r="574" spans="1:15">
      <c r="A574" s="80">
        <v>573</v>
      </c>
      <c r="B574" s="78"/>
      <c r="C574" s="78" t="s">
        <v>2366</v>
      </c>
      <c r="D574" s="78" t="s">
        <v>2363</v>
      </c>
      <c r="E574" s="78" t="s">
        <v>2365</v>
      </c>
      <c r="F574" s="78"/>
      <c r="G574" s="78"/>
      <c r="H574" s="78"/>
      <c r="I574" s="78" t="s">
        <v>886</v>
      </c>
      <c r="J574" s="78" t="s">
        <v>1004</v>
      </c>
      <c r="K574" s="78"/>
      <c r="L574" s="81"/>
      <c r="M574" s="82" t="str">
        <f t="shared" si="13"/>
        <v>AKZO NOBEL</v>
      </c>
      <c r="N574" s="82"/>
      <c r="O574" s="78"/>
    </row>
    <row r="575" spans="1:15" ht="82.5" customHeight="1">
      <c r="A575" s="80">
        <v>574</v>
      </c>
      <c r="B575" s="78"/>
      <c r="C575" s="78" t="s">
        <v>2390</v>
      </c>
      <c r="D575" s="78" t="s">
        <v>2371</v>
      </c>
      <c r="E575" s="78" t="s">
        <v>2580</v>
      </c>
      <c r="F575" s="78" t="s">
        <v>2444</v>
      </c>
      <c r="G575" s="78"/>
      <c r="H575" s="78"/>
      <c r="I575" s="78" t="s">
        <v>886</v>
      </c>
      <c r="J575" s="78" t="s">
        <v>1006</v>
      </c>
      <c r="K575" s="78"/>
      <c r="L575" s="81" t="s">
        <v>2507</v>
      </c>
      <c r="M575" s="82" t="str">
        <f t="shared" si="13"/>
        <v>银隆化工股份有限公司 RAINBOW CHEMICAL CO.,LTD</v>
      </c>
      <c r="N575" s="82"/>
      <c r="O575" s="78"/>
    </row>
    <row r="576" spans="1:15">
      <c r="A576" s="80">
        <v>575</v>
      </c>
      <c r="B576" s="78"/>
      <c r="C576" s="78" t="s">
        <v>1483</v>
      </c>
      <c r="D576" s="78" t="s">
        <v>2374</v>
      </c>
      <c r="E576" s="78" t="s">
        <v>2376</v>
      </c>
      <c r="F576" s="78"/>
      <c r="G576" s="78"/>
      <c r="H576" s="78"/>
      <c r="I576" s="78" t="s">
        <v>2378</v>
      </c>
      <c r="J576" s="78" t="s">
        <v>1004</v>
      </c>
      <c r="K576" s="78"/>
      <c r="L576" s="81" t="s">
        <v>1522</v>
      </c>
      <c r="M576" s="82" t="str">
        <f t="shared" si="13"/>
        <v>PINNACLE (VN)</v>
      </c>
      <c r="N576" s="82" t="s">
        <v>2541</v>
      </c>
      <c r="O576" s="78"/>
    </row>
    <row r="577" spans="1:15">
      <c r="A577" s="80">
        <v>576</v>
      </c>
      <c r="B577" s="78"/>
      <c r="C577" s="78" t="s">
        <v>1483</v>
      </c>
      <c r="D577" s="78" t="s">
        <v>2375</v>
      </c>
      <c r="E577" s="78" t="s">
        <v>2377</v>
      </c>
      <c r="F577" s="78"/>
      <c r="G577" s="78"/>
      <c r="H577" s="78"/>
      <c r="I577" s="78" t="s">
        <v>2378</v>
      </c>
      <c r="J577" s="78" t="s">
        <v>1004</v>
      </c>
      <c r="K577" s="78"/>
      <c r="L577" s="81"/>
      <c r="M577" s="82" t="str">
        <f t="shared" si="13"/>
        <v>PINNACLE (VN)</v>
      </c>
      <c r="N577" s="82" t="s">
        <v>2541</v>
      </c>
      <c r="O577" s="78"/>
    </row>
    <row r="578" spans="1:15" ht="47.25">
      <c r="A578" s="80">
        <v>577</v>
      </c>
      <c r="B578" s="78"/>
      <c r="C578" s="78" t="s">
        <v>2390</v>
      </c>
      <c r="D578" s="78" t="s">
        <v>2386</v>
      </c>
      <c r="E578" s="78" t="s">
        <v>2384</v>
      </c>
      <c r="F578" s="89" t="s">
        <v>2389</v>
      </c>
      <c r="G578" s="78"/>
      <c r="H578" s="78"/>
      <c r="I578" s="78" t="s">
        <v>1463</v>
      </c>
      <c r="J578" s="78" t="s">
        <v>1588</v>
      </c>
      <c r="K578" s="78"/>
      <c r="L578" s="81"/>
      <c r="M578" s="82" t="str">
        <f t="shared" si="13"/>
        <v>银隆化工股份有限公司 RAINBOW CHEMICAL CO.,LTD</v>
      </c>
      <c r="N578" s="82" t="s">
        <v>2543</v>
      </c>
      <c r="O578" s="78"/>
    </row>
    <row r="579" spans="1:15" ht="47.25">
      <c r="A579" s="80">
        <v>578</v>
      </c>
      <c r="B579" s="78"/>
      <c r="C579" s="78" t="s">
        <v>2390</v>
      </c>
      <c r="D579" s="78" t="s">
        <v>2387</v>
      </c>
      <c r="E579" s="78" t="s">
        <v>2385</v>
      </c>
      <c r="F579" s="78" t="s">
        <v>2388</v>
      </c>
      <c r="G579" s="78"/>
      <c r="H579" s="78"/>
      <c r="I579" s="78" t="s">
        <v>887</v>
      </c>
      <c r="J579" s="78" t="s">
        <v>1588</v>
      </c>
      <c r="K579" s="78"/>
      <c r="L579" s="81"/>
      <c r="M579" s="82" t="str">
        <f t="shared" si="13"/>
        <v>银隆化工股份有限公司 RAINBOW CHEMICAL CO.,LTD</v>
      </c>
      <c r="N579" s="82" t="s">
        <v>2543</v>
      </c>
      <c r="O579" s="78"/>
    </row>
    <row r="580" spans="1:15">
      <c r="A580" s="80">
        <v>579</v>
      </c>
      <c r="B580" s="78"/>
      <c r="C580" s="78" t="s">
        <v>2324</v>
      </c>
      <c r="D580" s="78" t="s">
        <v>2393</v>
      </c>
      <c r="E580" s="78" t="s">
        <v>2394</v>
      </c>
      <c r="F580" s="78" t="s">
        <v>2392</v>
      </c>
      <c r="G580" s="78" t="s">
        <v>2394</v>
      </c>
      <c r="H580" s="78" t="s">
        <v>2405</v>
      </c>
      <c r="I580" s="78" t="s">
        <v>890</v>
      </c>
      <c r="J580" s="78" t="s">
        <v>1004</v>
      </c>
      <c r="K580" s="106" t="s">
        <v>2404</v>
      </c>
      <c r="L580" s="81"/>
      <c r="M580" s="82" t="str">
        <f t="shared" si="13"/>
        <v>HÒA PHÁT</v>
      </c>
      <c r="N580" s="82" t="s">
        <v>2541</v>
      </c>
      <c r="O580" s="78"/>
    </row>
    <row r="581" spans="1:15">
      <c r="A581" s="80">
        <v>580</v>
      </c>
      <c r="B581" s="78"/>
      <c r="C581" s="78" t="s">
        <v>2395</v>
      </c>
      <c r="D581" s="78" t="s">
        <v>2396</v>
      </c>
      <c r="E581" s="78" t="s">
        <v>2397</v>
      </c>
      <c r="F581" s="78" t="s">
        <v>2398</v>
      </c>
      <c r="G581" s="78" t="s">
        <v>2397</v>
      </c>
      <c r="H581" s="78" t="s">
        <v>2406</v>
      </c>
      <c r="I581" s="78" t="s">
        <v>890</v>
      </c>
      <c r="J581" s="78" t="s">
        <v>1004</v>
      </c>
      <c r="K581" s="78"/>
      <c r="L581" s="81" t="s">
        <v>1522</v>
      </c>
      <c r="M581" s="82" t="str">
        <f t="shared" si="13"/>
        <v>KHÁNH AN</v>
      </c>
      <c r="N581" s="82" t="s">
        <v>2541</v>
      </c>
      <c r="O581" s="78"/>
    </row>
    <row r="582" spans="1:15">
      <c r="A582" s="80">
        <v>581</v>
      </c>
      <c r="B582" s="78"/>
      <c r="C582" s="78"/>
      <c r="D582" s="78" t="s">
        <v>2401</v>
      </c>
      <c r="E582" s="78" t="s">
        <v>2400</v>
      </c>
      <c r="F582" s="78" t="s">
        <v>2399</v>
      </c>
      <c r="G582" s="78" t="s">
        <v>2400</v>
      </c>
      <c r="H582" s="78" t="s">
        <v>2402</v>
      </c>
      <c r="I582" s="78" t="s">
        <v>890</v>
      </c>
      <c r="J582" s="78" t="s">
        <v>1004</v>
      </c>
      <c r="K582" s="78" t="s">
        <v>2403</v>
      </c>
      <c r="L582" s="81"/>
      <c r="M582" s="82">
        <f t="shared" si="13"/>
        <v>0</v>
      </c>
      <c r="N582" s="82" t="s">
        <v>2541</v>
      </c>
      <c r="O582" s="78"/>
    </row>
    <row r="583" spans="1:15" ht="31.5">
      <c r="A583" s="80">
        <v>582</v>
      </c>
      <c r="B583" s="78"/>
      <c r="C583" s="78" t="s">
        <v>2409</v>
      </c>
      <c r="D583" s="78" t="s">
        <v>2407</v>
      </c>
      <c r="E583" s="78" t="s">
        <v>2408</v>
      </c>
      <c r="F583" s="78" t="s">
        <v>2410</v>
      </c>
      <c r="G583" s="78"/>
      <c r="H583" s="78"/>
      <c r="I583" s="78" t="s">
        <v>913</v>
      </c>
      <c r="J583" s="78" t="s">
        <v>1004</v>
      </c>
      <c r="K583" s="78"/>
      <c r="L583" s="81"/>
      <c r="M583" s="82" t="str">
        <f t="shared" si="13"/>
        <v>DẦU DỪA THANH BÌNH</v>
      </c>
      <c r="N583" s="82" t="s">
        <v>2543</v>
      </c>
      <c r="O583" s="78"/>
    </row>
    <row r="584" spans="1:15" ht="42.75" customHeight="1">
      <c r="A584" s="80">
        <v>583</v>
      </c>
      <c r="B584" s="78"/>
      <c r="C584" s="78" t="s">
        <v>2413</v>
      </c>
      <c r="D584" s="78" t="s">
        <v>2415</v>
      </c>
      <c r="E584" s="78" t="s">
        <v>2414</v>
      </c>
      <c r="F584" s="78"/>
      <c r="G584" s="78"/>
      <c r="H584" s="78"/>
      <c r="I584" s="78" t="s">
        <v>882</v>
      </c>
      <c r="J584" s="78" t="s">
        <v>1004</v>
      </c>
      <c r="K584" s="78"/>
      <c r="L584" s="81"/>
      <c r="M584" s="82" t="str">
        <f t="shared" si="13"/>
        <v>BEHN MEYER VIỆT NAM</v>
      </c>
      <c r="N584" s="82" t="s">
        <v>2541</v>
      </c>
      <c r="O584" s="78"/>
    </row>
    <row r="585" spans="1:15" ht="42.75" customHeight="1">
      <c r="A585" s="80">
        <v>584</v>
      </c>
      <c r="B585" s="78"/>
      <c r="C585" s="78" t="s">
        <v>1439</v>
      </c>
      <c r="D585" s="78" t="s">
        <v>2419</v>
      </c>
      <c r="E585" s="78" t="s">
        <v>2418</v>
      </c>
      <c r="F585" s="78" t="s">
        <v>2420</v>
      </c>
      <c r="G585" s="78"/>
      <c r="H585" s="78"/>
      <c r="I585" s="78" t="s">
        <v>916</v>
      </c>
      <c r="J585" s="78" t="s">
        <v>1006</v>
      </c>
      <c r="K585" s="78"/>
      <c r="L585" s="81" t="s">
        <v>2507</v>
      </c>
      <c r="M585" s="82" t="str">
        <f t="shared" si="13"/>
        <v>ALAN</v>
      </c>
      <c r="N585" s="82" t="s">
        <v>2541</v>
      </c>
      <c r="O585" s="78"/>
    </row>
    <row r="586" spans="1:15" ht="45" customHeight="1">
      <c r="A586" s="80">
        <v>585</v>
      </c>
      <c r="B586" s="78"/>
      <c r="C586" s="78" t="s">
        <v>2436</v>
      </c>
      <c r="D586" s="78" t="s">
        <v>2422</v>
      </c>
      <c r="E586" s="78" t="s">
        <v>2421</v>
      </c>
      <c r="F586" s="78"/>
      <c r="G586" s="78" t="s">
        <v>2789</v>
      </c>
      <c r="H586" s="78"/>
      <c r="I586" s="78" t="s">
        <v>2421</v>
      </c>
      <c r="J586" s="78" t="s">
        <v>1004</v>
      </c>
      <c r="K586" s="78"/>
      <c r="L586" s="81" t="s">
        <v>2771</v>
      </c>
      <c r="M586" s="82" t="str">
        <f t="shared" si="13"/>
        <v xml:space="preserve">Tân Kim Long </v>
      </c>
      <c r="N586" s="82" t="s">
        <v>2541</v>
      </c>
      <c r="O586" s="78"/>
    </row>
    <row r="587" spans="1:15" ht="45" customHeight="1">
      <c r="A587" s="80">
        <v>585</v>
      </c>
      <c r="B587" s="78"/>
      <c r="C587" s="78" t="s">
        <v>2766</v>
      </c>
      <c r="D587" s="78" t="s">
        <v>2767</v>
      </c>
      <c r="E587" s="78" t="s">
        <v>2421</v>
      </c>
      <c r="F587" s="78"/>
      <c r="G587" s="78" t="s">
        <v>2788</v>
      </c>
      <c r="H587" s="78"/>
      <c r="I587" s="78" t="s">
        <v>2421</v>
      </c>
      <c r="J587" s="78" t="s">
        <v>1004</v>
      </c>
      <c r="K587" s="78"/>
      <c r="L587" s="81" t="s">
        <v>2771</v>
      </c>
      <c r="M587" s="82" t="str">
        <f t="shared" ref="M587" si="14">C587</f>
        <v>A.F.E.W (HÓA CHẤT OXY)</v>
      </c>
      <c r="N587" s="82" t="s">
        <v>2541</v>
      </c>
      <c r="O587" s="78"/>
    </row>
    <row r="588" spans="1:15" ht="42.75" customHeight="1">
      <c r="A588" s="80">
        <v>586</v>
      </c>
      <c r="B588" s="78"/>
      <c r="C588" s="78" t="s">
        <v>2423</v>
      </c>
      <c r="D588" s="78" t="s">
        <v>2424</v>
      </c>
      <c r="E588" s="78" t="s">
        <v>1231</v>
      </c>
      <c r="F588" s="78"/>
      <c r="G588" s="78"/>
      <c r="H588" s="78"/>
      <c r="I588" s="78" t="s">
        <v>1231</v>
      </c>
      <c r="J588" s="78" t="s">
        <v>1004</v>
      </c>
      <c r="K588" s="78"/>
      <c r="L588" s="81"/>
      <c r="M588" s="82" t="str">
        <f t="shared" ref="M588:M743" si="15">C588</f>
        <v>Trần Phong</v>
      </c>
      <c r="N588" s="82" t="s">
        <v>2543</v>
      </c>
      <c r="O588" s="78"/>
    </row>
    <row r="589" spans="1:15" ht="42.75" customHeight="1">
      <c r="A589" s="80">
        <v>587</v>
      </c>
      <c r="B589" s="78"/>
      <c r="C589" s="78" t="s">
        <v>1422</v>
      </c>
      <c r="D589" s="78" t="s">
        <v>2429</v>
      </c>
      <c r="E589" s="78" t="s">
        <v>2428</v>
      </c>
      <c r="F589" s="78" t="s">
        <v>2427</v>
      </c>
      <c r="G589" s="78" t="s">
        <v>2428</v>
      </c>
      <c r="H589" s="78"/>
      <c r="I589" s="78" t="s">
        <v>896</v>
      </c>
      <c r="J589" s="78" t="s">
        <v>1006</v>
      </c>
      <c r="K589" s="78"/>
      <c r="L589" s="81"/>
      <c r="M589" s="82" t="str">
        <f t="shared" si="15"/>
        <v>SHANDONG TAIHE</v>
      </c>
      <c r="N589" s="82" t="s">
        <v>2541</v>
      </c>
      <c r="O589" s="78"/>
    </row>
    <row r="590" spans="1:15" ht="42.75" customHeight="1">
      <c r="A590" s="80">
        <v>588</v>
      </c>
      <c r="B590" s="78"/>
      <c r="C590" s="78" t="s">
        <v>1422</v>
      </c>
      <c r="D590" s="78" t="s">
        <v>2432</v>
      </c>
      <c r="E590" s="78" t="s">
        <v>2431</v>
      </c>
      <c r="F590" s="78" t="s">
        <v>2430</v>
      </c>
      <c r="G590" s="78" t="s">
        <v>2431</v>
      </c>
      <c r="H590" s="78"/>
      <c r="I590" s="78" t="s">
        <v>896</v>
      </c>
      <c r="J590" s="78" t="s">
        <v>1006</v>
      </c>
      <c r="K590" s="78"/>
      <c r="L590" s="81"/>
      <c r="M590" s="82" t="str">
        <f t="shared" si="15"/>
        <v>SHANDONG TAIHE</v>
      </c>
      <c r="N590" s="82" t="s">
        <v>2541</v>
      </c>
      <c r="O590" s="78"/>
    </row>
    <row r="591" spans="1:15" ht="85.5" customHeight="1">
      <c r="A591" s="80">
        <v>589</v>
      </c>
      <c r="B591" s="78"/>
      <c r="C591" s="78" t="s">
        <v>1422</v>
      </c>
      <c r="D591" s="78" t="s">
        <v>2435</v>
      </c>
      <c r="E591" s="78" t="s">
        <v>2434</v>
      </c>
      <c r="F591" s="78" t="s">
        <v>2433</v>
      </c>
      <c r="G591" s="78" t="s">
        <v>2434</v>
      </c>
      <c r="H591" s="78"/>
      <c r="I591" s="78" t="s">
        <v>896</v>
      </c>
      <c r="J591" s="78" t="s">
        <v>1006</v>
      </c>
      <c r="K591" s="78"/>
      <c r="L591" s="81"/>
      <c r="M591" s="82" t="str">
        <f t="shared" si="15"/>
        <v>SHANDONG TAIHE</v>
      </c>
      <c r="N591" s="82" t="s">
        <v>2541</v>
      </c>
      <c r="O591" s="78"/>
    </row>
    <row r="592" spans="1:15" ht="47.25">
      <c r="A592" s="80">
        <v>590</v>
      </c>
      <c r="B592" s="78"/>
      <c r="C592" s="78" t="s">
        <v>2390</v>
      </c>
      <c r="D592" s="78" t="s">
        <v>2448</v>
      </c>
      <c r="E592" s="78" t="s">
        <v>2441</v>
      </c>
      <c r="F592" s="78" t="s">
        <v>2442</v>
      </c>
      <c r="G592" s="78"/>
      <c r="H592" s="78"/>
      <c r="I592" s="78" t="s">
        <v>938</v>
      </c>
      <c r="J592" s="78" t="s">
        <v>1006</v>
      </c>
      <c r="K592" s="78"/>
      <c r="L592" s="81" t="s">
        <v>2509</v>
      </c>
      <c r="M592" s="82" t="str">
        <f t="shared" si="15"/>
        <v>银隆化工股份有限公司 RAINBOW CHEMICAL CO.,LTD</v>
      </c>
      <c r="N592" s="82" t="s">
        <v>2542</v>
      </c>
      <c r="O592" s="78"/>
    </row>
    <row r="593" spans="1:15" ht="47.25">
      <c r="A593" s="80">
        <v>591</v>
      </c>
      <c r="B593" s="78"/>
      <c r="C593" s="78" t="s">
        <v>2390</v>
      </c>
      <c r="D593" s="78" t="s">
        <v>2449</v>
      </c>
      <c r="E593" s="78" t="s">
        <v>2443</v>
      </c>
      <c r="F593" s="78" t="s">
        <v>2444</v>
      </c>
      <c r="G593" s="78"/>
      <c r="H593" s="78"/>
      <c r="I593" s="78" t="s">
        <v>886</v>
      </c>
      <c r="J593" s="78" t="s">
        <v>1006</v>
      </c>
      <c r="K593" s="78"/>
      <c r="L593" s="81" t="s">
        <v>2507</v>
      </c>
      <c r="M593" s="82" t="str">
        <f t="shared" si="15"/>
        <v>银隆化工股份有限公司 RAINBOW CHEMICAL CO.,LTD</v>
      </c>
      <c r="N593" s="82" t="s">
        <v>2541</v>
      </c>
      <c r="O593" s="78"/>
    </row>
    <row r="594" spans="1:15" ht="47.25">
      <c r="A594" s="80">
        <v>592</v>
      </c>
      <c r="B594" s="78"/>
      <c r="C594" s="78" t="s">
        <v>2390</v>
      </c>
      <c r="D594" s="78" t="s">
        <v>2450</v>
      </c>
      <c r="E594" s="78" t="s">
        <v>2445</v>
      </c>
      <c r="F594" s="78" t="s">
        <v>2444</v>
      </c>
      <c r="G594" s="78"/>
      <c r="H594" s="78"/>
      <c r="I594" s="78" t="s">
        <v>886</v>
      </c>
      <c r="J594" s="78" t="s">
        <v>1006</v>
      </c>
      <c r="K594" s="78"/>
      <c r="L594" s="81"/>
      <c r="M594" s="82" t="str">
        <f t="shared" si="15"/>
        <v>银隆化工股份有限公司 RAINBOW CHEMICAL CO.,LTD</v>
      </c>
      <c r="N594" s="82" t="s">
        <v>2542</v>
      </c>
      <c r="O594" s="78"/>
    </row>
    <row r="595" spans="1:15" ht="47.25">
      <c r="A595" s="80">
        <v>593</v>
      </c>
      <c r="B595" s="78"/>
      <c r="C595" s="78" t="s">
        <v>2390</v>
      </c>
      <c r="D595" s="78" t="s">
        <v>2451</v>
      </c>
      <c r="E595" s="89" t="s">
        <v>2446</v>
      </c>
      <c r="F595" s="78" t="s">
        <v>2447</v>
      </c>
      <c r="G595" s="78"/>
      <c r="H595" s="78"/>
      <c r="I595" s="78" t="s">
        <v>2492</v>
      </c>
      <c r="J595" s="78" t="s">
        <v>1006</v>
      </c>
      <c r="K595" s="78"/>
      <c r="L595" s="81"/>
      <c r="M595" s="82" t="str">
        <f t="shared" si="15"/>
        <v>银隆化工股份有限公司 RAINBOW CHEMICAL CO.,LTD</v>
      </c>
      <c r="N595" s="82" t="s">
        <v>2544</v>
      </c>
      <c r="O595" s="78"/>
    </row>
    <row r="596" spans="1:15" ht="47.25">
      <c r="A596" s="80">
        <v>594</v>
      </c>
      <c r="B596" s="78"/>
      <c r="C596" s="78" t="s">
        <v>2390</v>
      </c>
      <c r="D596" s="78" t="s">
        <v>2453</v>
      </c>
      <c r="E596" s="78" t="s">
        <v>2573</v>
      </c>
      <c r="F596" s="78" t="s">
        <v>2452</v>
      </c>
      <c r="G596" s="78"/>
      <c r="H596" s="78"/>
      <c r="I596" s="78" t="s">
        <v>1296</v>
      </c>
      <c r="J596" s="78" t="s">
        <v>1006</v>
      </c>
      <c r="K596" s="78"/>
      <c r="L596" s="81"/>
      <c r="M596" s="82" t="str">
        <f t="shared" si="15"/>
        <v>银隆化工股份有限公司 RAINBOW CHEMICAL CO.,LTD</v>
      </c>
      <c r="N596" s="82" t="s">
        <v>2544</v>
      </c>
      <c r="O596" s="78"/>
    </row>
    <row r="597" spans="1:15" ht="31.5">
      <c r="A597" s="80">
        <v>595</v>
      </c>
      <c r="B597" s="78"/>
      <c r="C597" s="78" t="s">
        <v>2455</v>
      </c>
      <c r="D597" s="78" t="s">
        <v>2456</v>
      </c>
      <c r="E597" s="78" t="s">
        <v>2457</v>
      </c>
      <c r="F597" s="78" t="s">
        <v>2458</v>
      </c>
      <c r="G597" s="78" t="s">
        <v>2457</v>
      </c>
      <c r="H597" s="78" t="s">
        <v>2459</v>
      </c>
      <c r="I597" s="78" t="s">
        <v>2659</v>
      </c>
      <c r="J597" s="78" t="s">
        <v>1004</v>
      </c>
      <c r="K597" s="78" t="s">
        <v>2460</v>
      </c>
      <c r="L597" s="81" t="s">
        <v>2510</v>
      </c>
      <c r="M597" s="82" t="str">
        <f t="shared" si="15"/>
        <v>Trường Tiến Hải</v>
      </c>
      <c r="N597" s="82" t="s">
        <v>2541</v>
      </c>
      <c r="O597" s="78"/>
    </row>
    <row r="598" spans="1:15" ht="31.5">
      <c r="A598" s="80">
        <v>596</v>
      </c>
      <c r="B598" s="78"/>
      <c r="C598" s="78" t="s">
        <v>702</v>
      </c>
      <c r="D598" s="78" t="s">
        <v>2480</v>
      </c>
      <c r="E598" s="78" t="s">
        <v>2483</v>
      </c>
      <c r="F598" s="78"/>
      <c r="G598" s="78" t="s">
        <v>2483</v>
      </c>
      <c r="H598" s="78"/>
      <c r="I598" s="78" t="s">
        <v>756</v>
      </c>
      <c r="J598" s="78" t="s">
        <v>1013</v>
      </c>
      <c r="K598" s="78"/>
      <c r="L598" s="81" t="s">
        <v>1348</v>
      </c>
      <c r="M598" s="82" t="s">
        <v>702</v>
      </c>
      <c r="N598" s="82" t="s">
        <v>2541</v>
      </c>
      <c r="O598" s="78"/>
    </row>
    <row r="599" spans="1:15" ht="31.5">
      <c r="A599" s="80">
        <v>597</v>
      </c>
      <c r="B599" s="89"/>
      <c r="C599" s="78" t="s">
        <v>2488</v>
      </c>
      <c r="D599" s="78" t="s">
        <v>2493</v>
      </c>
      <c r="E599" s="78" t="s">
        <v>2496</v>
      </c>
      <c r="F599" s="78" t="s">
        <v>2494</v>
      </c>
      <c r="G599" s="89"/>
      <c r="H599" s="89"/>
      <c r="I599" s="89" t="s">
        <v>2495</v>
      </c>
      <c r="J599" s="78" t="s">
        <v>1006</v>
      </c>
      <c r="K599" s="89"/>
      <c r="L599" s="90"/>
      <c r="M599" s="82" t="str">
        <f t="shared" ref="M599:M608" si="16">C599</f>
        <v>HAIHANG</v>
      </c>
      <c r="N599" s="82" t="s">
        <v>2542</v>
      </c>
      <c r="O599" s="78"/>
    </row>
    <row r="600" spans="1:15">
      <c r="A600" s="80">
        <v>598</v>
      </c>
      <c r="B600" s="78"/>
      <c r="C600" s="78" t="s">
        <v>2928</v>
      </c>
      <c r="D600" s="78" t="s">
        <v>2553</v>
      </c>
      <c r="E600" s="78" t="s">
        <v>2552</v>
      </c>
      <c r="F600" s="78"/>
      <c r="G600" s="78"/>
      <c r="H600" s="78"/>
      <c r="I600" s="78" t="s">
        <v>899</v>
      </c>
      <c r="J600" s="78" t="s">
        <v>1006</v>
      </c>
      <c r="K600" s="78"/>
      <c r="L600" s="81"/>
      <c r="M600" s="82" t="str">
        <f t="shared" si="16"/>
        <v>SINO JAPAN</v>
      </c>
      <c r="N600" s="82" t="s">
        <v>2541</v>
      </c>
      <c r="O600" s="78"/>
    </row>
    <row r="601" spans="1:15" ht="47.25">
      <c r="A601" s="80">
        <v>599</v>
      </c>
      <c r="B601" s="78"/>
      <c r="C601" s="78" t="s">
        <v>2563</v>
      </c>
      <c r="D601" s="78" t="s">
        <v>2564</v>
      </c>
      <c r="E601" s="78" t="s">
        <v>2558</v>
      </c>
      <c r="F601" s="78" t="s">
        <v>2635</v>
      </c>
      <c r="G601" s="78"/>
      <c r="H601" s="78"/>
      <c r="I601" s="78" t="s">
        <v>2637</v>
      </c>
      <c r="J601" s="78" t="s">
        <v>1006</v>
      </c>
      <c r="K601" s="78"/>
      <c r="L601" s="81"/>
      <c r="M601" s="82" t="str">
        <f t="shared" si="16"/>
        <v>TAI COUNTY 台邦矽調股份有限公司</v>
      </c>
      <c r="N601" s="82"/>
      <c r="O601" s="78"/>
    </row>
    <row r="602" spans="1:15" ht="47.25">
      <c r="A602" s="80">
        <v>600</v>
      </c>
      <c r="B602" s="78"/>
      <c r="C602" s="78" t="s">
        <v>2563</v>
      </c>
      <c r="D602" s="78" t="s">
        <v>2565</v>
      </c>
      <c r="E602" s="78" t="s">
        <v>2559</v>
      </c>
      <c r="F602" s="78" t="s">
        <v>2699</v>
      </c>
      <c r="G602" s="78"/>
      <c r="H602" s="78"/>
      <c r="I602" s="78" t="s">
        <v>2637</v>
      </c>
      <c r="J602" s="78" t="s">
        <v>1006</v>
      </c>
      <c r="K602" s="78"/>
      <c r="L602" s="81"/>
      <c r="M602" s="82" t="str">
        <f t="shared" si="16"/>
        <v>TAI COUNTY 台邦矽調股份有限公司</v>
      </c>
      <c r="N602" s="82"/>
      <c r="O602" s="78"/>
    </row>
    <row r="603" spans="1:15" ht="47.25">
      <c r="A603" s="80">
        <v>601</v>
      </c>
      <c r="B603" s="78"/>
      <c r="C603" s="78" t="s">
        <v>2563</v>
      </c>
      <c r="D603" s="78" t="s">
        <v>2567</v>
      </c>
      <c r="E603" s="78" t="s">
        <v>2560</v>
      </c>
      <c r="F603" s="78" t="s">
        <v>2639</v>
      </c>
      <c r="G603" s="78"/>
      <c r="H603" s="78"/>
      <c r="I603" s="78"/>
      <c r="J603" s="78" t="s">
        <v>1006</v>
      </c>
      <c r="K603" s="78"/>
      <c r="L603" s="81"/>
      <c r="M603" s="82" t="str">
        <f t="shared" si="16"/>
        <v>TAI COUNTY 台邦矽調股份有限公司</v>
      </c>
      <c r="N603" s="82"/>
      <c r="O603" s="78"/>
    </row>
    <row r="604" spans="1:15">
      <c r="A604" s="80">
        <v>602</v>
      </c>
      <c r="B604" s="78"/>
      <c r="C604" s="78"/>
      <c r="D604" s="78" t="s">
        <v>2583</v>
      </c>
      <c r="E604" s="78" t="s">
        <v>2585</v>
      </c>
      <c r="F604" s="78" t="s">
        <v>2584</v>
      </c>
      <c r="G604" s="78" t="s">
        <v>2585</v>
      </c>
      <c r="H604" s="78" t="s">
        <v>1842</v>
      </c>
      <c r="I604" s="78" t="s">
        <v>904</v>
      </c>
      <c r="J604" s="78"/>
      <c r="K604" s="78" t="s">
        <v>2591</v>
      </c>
      <c r="L604" s="81"/>
      <c r="M604" s="82">
        <f t="shared" si="16"/>
        <v>0</v>
      </c>
      <c r="N604" s="82"/>
      <c r="O604" s="78"/>
    </row>
    <row r="605" spans="1:15" ht="47.25">
      <c r="A605" s="80">
        <v>603</v>
      </c>
      <c r="B605" s="78"/>
      <c r="C605" s="78" t="s">
        <v>2563</v>
      </c>
      <c r="D605" s="78" t="s">
        <v>2566</v>
      </c>
      <c r="E605" s="78" t="s">
        <v>2561</v>
      </c>
      <c r="F605" s="78" t="s">
        <v>2638</v>
      </c>
      <c r="G605" s="78"/>
      <c r="H605" s="78"/>
      <c r="I605" s="78" t="s">
        <v>1296</v>
      </c>
      <c r="J605" s="78" t="s">
        <v>1006</v>
      </c>
      <c r="K605" s="78"/>
      <c r="L605" s="81"/>
      <c r="M605" s="82" t="str">
        <f t="shared" si="16"/>
        <v>TAI COUNTY 台邦矽調股份有限公司</v>
      </c>
      <c r="N605" s="82"/>
      <c r="O605" s="78"/>
    </row>
    <row r="606" spans="1:15" ht="47.25">
      <c r="A606" s="80">
        <v>604</v>
      </c>
      <c r="B606" s="78"/>
      <c r="C606" s="78" t="s">
        <v>2563</v>
      </c>
      <c r="D606" s="78" t="s">
        <v>2568</v>
      </c>
      <c r="E606" s="78" t="s">
        <v>2562</v>
      </c>
      <c r="F606" s="78" t="s">
        <v>2640</v>
      </c>
      <c r="G606" s="78"/>
      <c r="H606" s="78"/>
      <c r="I606" s="78"/>
      <c r="J606" s="78" t="s">
        <v>1006</v>
      </c>
      <c r="K606" s="78"/>
      <c r="L606" s="81"/>
      <c r="M606" s="82" t="str">
        <f t="shared" si="16"/>
        <v>TAI COUNTY 台邦矽調股份有限公司</v>
      </c>
      <c r="N606" s="82"/>
      <c r="O606" s="78"/>
    </row>
    <row r="607" spans="1:15">
      <c r="A607" s="80">
        <v>605</v>
      </c>
      <c r="B607" s="78"/>
      <c r="C607" s="78" t="s">
        <v>1784</v>
      </c>
      <c r="D607" s="78" t="s">
        <v>2571</v>
      </c>
      <c r="E607" s="78" t="s">
        <v>2569</v>
      </c>
      <c r="F607" s="78" t="s">
        <v>2649</v>
      </c>
      <c r="G607" s="78"/>
      <c r="H607" s="78"/>
      <c r="I607" s="78"/>
      <c r="J607" s="78" t="s">
        <v>1006</v>
      </c>
      <c r="K607" s="78"/>
      <c r="L607" s="81"/>
      <c r="M607" s="82" t="str">
        <f t="shared" si="16"/>
        <v>SURFACTANT</v>
      </c>
      <c r="N607" s="82"/>
      <c r="O607" s="78"/>
    </row>
    <row r="608" spans="1:15">
      <c r="A608" s="80">
        <v>606</v>
      </c>
      <c r="B608" s="78"/>
      <c r="C608" s="78" t="s">
        <v>1784</v>
      </c>
      <c r="D608" s="78" t="s">
        <v>2572</v>
      </c>
      <c r="E608" s="78" t="s">
        <v>2570</v>
      </c>
      <c r="F608" s="78" t="s">
        <v>2650</v>
      </c>
      <c r="G608" s="78"/>
      <c r="H608" s="78"/>
      <c r="I608" s="78"/>
      <c r="J608" s="78" t="s">
        <v>1006</v>
      </c>
      <c r="K608" s="78"/>
      <c r="L608" s="81"/>
      <c r="M608" s="82" t="str">
        <f t="shared" si="16"/>
        <v>SURFACTANT</v>
      </c>
      <c r="N608" s="82"/>
      <c r="O608" s="78"/>
    </row>
    <row r="609" spans="1:15" ht="47.25">
      <c r="A609" s="80">
        <v>607</v>
      </c>
      <c r="B609" s="78"/>
      <c r="C609" s="78" t="s">
        <v>2390</v>
      </c>
      <c r="D609" s="78" t="s">
        <v>2577</v>
      </c>
      <c r="E609" s="78" t="s">
        <v>2574</v>
      </c>
      <c r="F609" s="78" t="s">
        <v>2663</v>
      </c>
      <c r="G609" s="78"/>
      <c r="H609" s="78"/>
      <c r="I609" s="78" t="s">
        <v>2664</v>
      </c>
      <c r="J609" s="78" t="s">
        <v>1006</v>
      </c>
      <c r="K609" s="78"/>
      <c r="L609" s="81"/>
      <c r="M609" s="82" t="str">
        <f t="shared" ref="M609:M639" si="17">C609</f>
        <v>银隆化工股份有限公司 RAINBOW CHEMICAL CO.,LTD</v>
      </c>
      <c r="N609" s="82"/>
      <c r="O609" s="78"/>
    </row>
    <row r="610" spans="1:15" ht="47.25">
      <c r="A610" s="80">
        <v>608</v>
      </c>
      <c r="B610" s="78"/>
      <c r="C610" s="78" t="s">
        <v>2390</v>
      </c>
      <c r="D610" s="78" t="s">
        <v>2578</v>
      </c>
      <c r="E610" s="78" t="s">
        <v>2575</v>
      </c>
      <c r="F610" s="78" t="s">
        <v>2665</v>
      </c>
      <c r="G610" s="78"/>
      <c r="H610" s="78"/>
      <c r="I610" s="78"/>
      <c r="J610" s="78" t="s">
        <v>1006</v>
      </c>
      <c r="K610" s="78"/>
      <c r="L610" s="81"/>
      <c r="M610" s="82" t="str">
        <f t="shared" si="17"/>
        <v>银隆化工股份有限公司 RAINBOW CHEMICAL CO.,LTD</v>
      </c>
      <c r="N610" s="82"/>
      <c r="O610" s="78"/>
    </row>
    <row r="611" spans="1:15" ht="47.25">
      <c r="A611" s="80">
        <v>609</v>
      </c>
      <c r="B611" s="78"/>
      <c r="C611" s="78" t="s">
        <v>2390</v>
      </c>
      <c r="D611" s="78" t="s">
        <v>2579</v>
      </c>
      <c r="E611" s="78" t="s">
        <v>2576</v>
      </c>
      <c r="F611" s="78" t="s">
        <v>2662</v>
      </c>
      <c r="G611" s="78"/>
      <c r="H611" s="78"/>
      <c r="I611" s="78"/>
      <c r="J611" s="78" t="s">
        <v>1006</v>
      </c>
      <c r="K611" s="78"/>
      <c r="L611" s="81"/>
      <c r="M611" s="82" t="str">
        <f t="shared" si="17"/>
        <v>银隆化工股份有限公司 RAINBOW CHEMICAL CO.,LTD</v>
      </c>
      <c r="N611" s="82"/>
      <c r="O611" s="78"/>
    </row>
    <row r="612" spans="1:15">
      <c r="A612" s="80">
        <v>610</v>
      </c>
      <c r="B612" s="78"/>
      <c r="C612" s="78"/>
      <c r="D612" s="78" t="s">
        <v>2586</v>
      </c>
      <c r="E612" s="78" t="s">
        <v>2588</v>
      </c>
      <c r="F612" s="81" t="s">
        <v>2587</v>
      </c>
      <c r="G612" s="78" t="s">
        <v>2588</v>
      </c>
      <c r="H612" s="78" t="s">
        <v>2589</v>
      </c>
      <c r="I612" s="78"/>
      <c r="J612" s="78"/>
      <c r="K612" s="78" t="s">
        <v>2590</v>
      </c>
      <c r="L612" s="81"/>
      <c r="M612" s="82">
        <f t="shared" si="17"/>
        <v>0</v>
      </c>
      <c r="N612" s="82"/>
      <c r="O612" s="78"/>
    </row>
    <row r="613" spans="1:15">
      <c r="A613" s="80">
        <v>611</v>
      </c>
      <c r="B613" s="78"/>
      <c r="C613" s="78"/>
      <c r="D613" s="78" t="s">
        <v>2618</v>
      </c>
      <c r="E613" s="78" t="s">
        <v>2598</v>
      </c>
      <c r="F613" s="81" t="s">
        <v>2592</v>
      </c>
      <c r="G613" s="78" t="s">
        <v>2598</v>
      </c>
      <c r="H613" s="78" t="s">
        <v>2599</v>
      </c>
      <c r="I613" s="78"/>
      <c r="J613" s="78"/>
      <c r="K613" s="78" t="s">
        <v>2600</v>
      </c>
      <c r="L613" s="81"/>
      <c r="M613" s="82">
        <f t="shared" si="17"/>
        <v>0</v>
      </c>
      <c r="N613" s="82"/>
      <c r="O613" s="78"/>
    </row>
    <row r="614" spans="1:15">
      <c r="A614" s="80">
        <v>612</v>
      </c>
      <c r="B614" s="78"/>
      <c r="C614" s="78"/>
      <c r="D614" s="78" t="s">
        <v>2619</v>
      </c>
      <c r="E614" s="78" t="s">
        <v>2601</v>
      </c>
      <c r="F614" s="81" t="s">
        <v>2594</v>
      </c>
      <c r="G614" s="78" t="s">
        <v>2601</v>
      </c>
      <c r="H614" s="78" t="s">
        <v>2602</v>
      </c>
      <c r="I614" s="78"/>
      <c r="J614" s="78"/>
      <c r="K614" s="78" t="s">
        <v>2603</v>
      </c>
      <c r="L614" s="81"/>
      <c r="M614" s="82">
        <f t="shared" si="17"/>
        <v>0</v>
      </c>
      <c r="N614" s="82"/>
      <c r="O614" s="78"/>
    </row>
    <row r="615" spans="1:15">
      <c r="A615" s="80">
        <v>613</v>
      </c>
      <c r="B615" s="78"/>
      <c r="C615" s="78"/>
      <c r="D615" s="78" t="s">
        <v>2620</v>
      </c>
      <c r="E615" s="78" t="s">
        <v>2604</v>
      </c>
      <c r="F615" s="81" t="s">
        <v>2593</v>
      </c>
      <c r="G615" s="78" t="s">
        <v>2604</v>
      </c>
      <c r="H615" s="78" t="s">
        <v>2605</v>
      </c>
      <c r="I615" s="78"/>
      <c r="J615" s="78"/>
      <c r="K615" s="78" t="s">
        <v>2606</v>
      </c>
      <c r="L615" s="81"/>
      <c r="M615" s="82">
        <f t="shared" si="17"/>
        <v>0</v>
      </c>
      <c r="N615" s="82"/>
      <c r="O615" s="78"/>
    </row>
    <row r="616" spans="1:15" ht="31.5">
      <c r="A616" s="80">
        <v>614</v>
      </c>
      <c r="B616" s="78"/>
      <c r="C616" s="78"/>
      <c r="D616" s="78" t="s">
        <v>2621</v>
      </c>
      <c r="E616" s="78" t="s">
        <v>2617</v>
      </c>
      <c r="F616" s="81" t="s">
        <v>2616</v>
      </c>
      <c r="G616" s="78" t="s">
        <v>2617</v>
      </c>
      <c r="H616" s="78"/>
      <c r="I616" s="78"/>
      <c r="J616" s="78"/>
      <c r="K616" s="78"/>
      <c r="L616" s="81"/>
      <c r="M616" s="82">
        <f t="shared" si="17"/>
        <v>0</v>
      </c>
      <c r="N616" s="82"/>
      <c r="O616" s="78"/>
    </row>
    <row r="617" spans="1:15">
      <c r="A617" s="80">
        <v>615</v>
      </c>
      <c r="B617" s="78"/>
      <c r="C617" s="78"/>
      <c r="D617" s="78" t="s">
        <v>2622</v>
      </c>
      <c r="E617" s="78" t="s">
        <v>2607</v>
      </c>
      <c r="F617" s="78" t="s">
        <v>2595</v>
      </c>
      <c r="G617" s="78" t="s">
        <v>2607</v>
      </c>
      <c r="H617" s="78" t="s">
        <v>2608</v>
      </c>
      <c r="I617" s="78"/>
      <c r="J617" s="78"/>
      <c r="K617" s="78" t="s">
        <v>2609</v>
      </c>
      <c r="L617" s="81"/>
      <c r="M617" s="82">
        <f t="shared" si="17"/>
        <v>0</v>
      </c>
      <c r="N617" s="82"/>
      <c r="O617" s="78"/>
    </row>
    <row r="618" spans="1:15">
      <c r="A618" s="80">
        <v>616</v>
      </c>
      <c r="B618" s="78"/>
      <c r="C618" s="78"/>
      <c r="D618" s="78" t="s">
        <v>2623</v>
      </c>
      <c r="E618" s="78" t="s">
        <v>2610</v>
      </c>
      <c r="F618" s="78" t="s">
        <v>2596</v>
      </c>
      <c r="G618" s="78" t="s">
        <v>2610</v>
      </c>
      <c r="H618" s="78" t="s">
        <v>2611</v>
      </c>
      <c r="I618" s="78"/>
      <c r="J618" s="78"/>
      <c r="K618" s="78" t="s">
        <v>2612</v>
      </c>
      <c r="L618" s="81"/>
      <c r="M618" s="82">
        <f t="shared" si="17"/>
        <v>0</v>
      </c>
      <c r="N618" s="82"/>
      <c r="O618" s="78"/>
    </row>
    <row r="619" spans="1:15">
      <c r="A619" s="80">
        <v>617</v>
      </c>
      <c r="B619" s="78"/>
      <c r="C619" s="78"/>
      <c r="D619" s="78" t="s">
        <v>2624</v>
      </c>
      <c r="E619" s="78" t="s">
        <v>2615</v>
      </c>
      <c r="F619" s="78" t="s">
        <v>2597</v>
      </c>
      <c r="G619" s="78" t="s">
        <v>2615</v>
      </c>
      <c r="H619" s="78" t="s">
        <v>2613</v>
      </c>
      <c r="I619" s="78"/>
      <c r="J619" s="78"/>
      <c r="K619" s="78" t="s">
        <v>2614</v>
      </c>
      <c r="L619" s="81"/>
      <c r="M619" s="82">
        <f t="shared" si="17"/>
        <v>0</v>
      </c>
      <c r="N619" s="82"/>
      <c r="O619" s="78"/>
    </row>
    <row r="620" spans="1:15">
      <c r="A620" s="80">
        <v>618</v>
      </c>
      <c r="B620" s="78"/>
      <c r="C620" s="78" t="s">
        <v>1689</v>
      </c>
      <c r="D620" s="78" t="s">
        <v>2641</v>
      </c>
      <c r="E620" s="78" t="s">
        <v>2642</v>
      </c>
      <c r="F620" s="78"/>
      <c r="G620" s="78"/>
      <c r="H620" s="78"/>
      <c r="I620" s="78"/>
      <c r="J620" s="78" t="s">
        <v>1004</v>
      </c>
      <c r="K620" s="78"/>
      <c r="L620" s="81"/>
      <c r="M620" s="82" t="str">
        <f t="shared" si="17"/>
        <v>THIÊN ĐẠI PHÚC</v>
      </c>
      <c r="N620" s="82" t="s">
        <v>2647</v>
      </c>
      <c r="O620" s="78"/>
    </row>
    <row r="621" spans="1:15">
      <c r="A621" s="80">
        <v>619</v>
      </c>
      <c r="B621" s="78"/>
      <c r="C621" s="78" t="s">
        <v>2289</v>
      </c>
      <c r="D621" s="78"/>
      <c r="E621" s="78" t="s">
        <v>2652</v>
      </c>
      <c r="F621" s="78" t="s">
        <v>2651</v>
      </c>
      <c r="G621" s="78"/>
      <c r="H621" s="78"/>
      <c r="I621" s="78"/>
      <c r="J621" s="78"/>
      <c r="K621" s="78"/>
      <c r="L621" s="81"/>
      <c r="M621" s="82" t="str">
        <f t="shared" si="17"/>
        <v>JY</v>
      </c>
      <c r="N621" s="82"/>
      <c r="O621" s="78"/>
    </row>
    <row r="622" spans="1:15">
      <c r="A622" s="80">
        <v>620</v>
      </c>
      <c r="B622" s="78"/>
      <c r="C622" s="78" t="s">
        <v>2289</v>
      </c>
      <c r="D622" s="78"/>
      <c r="E622" s="78" t="s">
        <v>2653</v>
      </c>
      <c r="F622" s="78" t="s">
        <v>2654</v>
      </c>
      <c r="G622" s="78"/>
      <c r="H622" s="78"/>
      <c r="I622" s="78"/>
      <c r="J622" s="78"/>
      <c r="K622" s="78"/>
      <c r="L622" s="81"/>
      <c r="M622" s="82" t="str">
        <f t="shared" si="17"/>
        <v>JY</v>
      </c>
      <c r="N622" s="82"/>
      <c r="O622" s="78"/>
    </row>
    <row r="623" spans="1:15" ht="31.5">
      <c r="A623" s="80">
        <v>621</v>
      </c>
      <c r="B623" s="78"/>
      <c r="C623" s="78" t="s">
        <v>2657</v>
      </c>
      <c r="D623" s="78" t="s">
        <v>2656</v>
      </c>
      <c r="E623" s="78" t="s">
        <v>2655</v>
      </c>
      <c r="F623" s="78"/>
      <c r="G623" s="78"/>
      <c r="H623" s="78"/>
      <c r="I623" s="78"/>
      <c r="J623" s="78" t="s">
        <v>1006</v>
      </c>
      <c r="K623" s="78"/>
      <c r="L623" s="81"/>
      <c r="M623" s="82" t="str">
        <f t="shared" si="17"/>
        <v>PT.TRITUNGGAL MULTICHEMICALS</v>
      </c>
      <c r="N623" s="82"/>
      <c r="O623" s="78"/>
    </row>
    <row r="624" spans="1:15">
      <c r="A624" s="80">
        <v>622</v>
      </c>
      <c r="B624" s="78"/>
      <c r="C624" s="78" t="s">
        <v>1496</v>
      </c>
      <c r="D624" s="78" t="s">
        <v>2673</v>
      </c>
      <c r="E624" s="78" t="s">
        <v>2672</v>
      </c>
      <c r="F624" s="78"/>
      <c r="G624" s="78" t="s">
        <v>2674</v>
      </c>
      <c r="H624" s="78"/>
      <c r="I624" s="78" t="s">
        <v>2675</v>
      </c>
      <c r="J624" s="78" t="s">
        <v>1004</v>
      </c>
      <c r="K624" s="78"/>
      <c r="L624" s="81"/>
      <c r="M624" s="82" t="str">
        <f t="shared" si="17"/>
        <v>cty Tech Link</v>
      </c>
      <c r="N624" s="82"/>
      <c r="O624" s="78"/>
    </row>
    <row r="625" spans="1:15">
      <c r="A625" s="80">
        <v>623</v>
      </c>
      <c r="B625" s="78"/>
      <c r="C625" s="78" t="s">
        <v>2684</v>
      </c>
      <c r="D625" s="78" t="s">
        <v>2686</v>
      </c>
      <c r="E625" s="78" t="s">
        <v>2687</v>
      </c>
      <c r="F625" s="78"/>
      <c r="G625" s="78"/>
      <c r="H625" s="78"/>
      <c r="I625" s="78" t="s">
        <v>2688</v>
      </c>
      <c r="J625" s="78" t="s">
        <v>1004</v>
      </c>
      <c r="K625" s="78"/>
      <c r="L625" s="81"/>
      <c r="M625" s="82" t="str">
        <f t="shared" si="17"/>
        <v>LÂM ANH</v>
      </c>
      <c r="N625" s="82"/>
      <c r="O625" s="78"/>
    </row>
    <row r="626" spans="1:15" ht="31.5">
      <c r="A626" s="80">
        <v>624</v>
      </c>
      <c r="B626" s="78"/>
      <c r="C626" s="78" t="s">
        <v>2690</v>
      </c>
      <c r="D626" s="78" t="s">
        <v>2689</v>
      </c>
      <c r="E626" s="78" t="s">
        <v>2691</v>
      </c>
      <c r="F626" s="78"/>
      <c r="G626" s="78"/>
      <c r="H626" s="78"/>
      <c r="I626" s="78" t="s">
        <v>2692</v>
      </c>
      <c r="J626" s="78" t="s">
        <v>1004</v>
      </c>
      <c r="K626" s="78"/>
      <c r="L626" s="81"/>
      <c r="M626" s="82" t="str">
        <f t="shared" si="17"/>
        <v>CÔNG TY CỔ PHẦN DẦU CÁ CHÂU Á</v>
      </c>
      <c r="N626" s="82"/>
      <c r="O626" s="78"/>
    </row>
    <row r="627" spans="1:15" ht="31.5">
      <c r="A627" s="80">
        <v>625</v>
      </c>
      <c r="B627" s="78"/>
      <c r="C627" s="78" t="s">
        <v>2690</v>
      </c>
      <c r="D627" s="78" t="s">
        <v>2693</v>
      </c>
      <c r="E627" s="78" t="s">
        <v>2694</v>
      </c>
      <c r="F627" s="78"/>
      <c r="G627" s="78"/>
      <c r="H627" s="78"/>
      <c r="I627" s="78" t="s">
        <v>2692</v>
      </c>
      <c r="J627" s="78" t="s">
        <v>1004</v>
      </c>
      <c r="K627" s="78"/>
      <c r="L627" s="81"/>
      <c r="M627" s="82" t="str">
        <f t="shared" si="17"/>
        <v>CÔNG TY CỔ PHẦN DẦU CÁ CHÂU Á</v>
      </c>
      <c r="N627" s="82"/>
      <c r="O627" s="78"/>
    </row>
    <row r="628" spans="1:15" ht="31.5">
      <c r="A628" s="80">
        <v>626</v>
      </c>
      <c r="B628" s="78"/>
      <c r="C628" s="78" t="s">
        <v>2690</v>
      </c>
      <c r="D628" s="78" t="s">
        <v>2695</v>
      </c>
      <c r="E628" s="78" t="s">
        <v>2696</v>
      </c>
      <c r="F628" s="78"/>
      <c r="G628" s="78"/>
      <c r="H628" s="78"/>
      <c r="I628" s="78" t="s">
        <v>2697</v>
      </c>
      <c r="J628" s="78" t="s">
        <v>1004</v>
      </c>
      <c r="K628" s="78"/>
      <c r="L628" s="81"/>
      <c r="M628" s="82" t="str">
        <f t="shared" si="17"/>
        <v>CÔNG TY CỔ PHẦN DẦU CÁ CHÂU Á</v>
      </c>
      <c r="N628" s="82"/>
      <c r="O628" s="78"/>
    </row>
    <row r="629" spans="1:15" ht="47.25">
      <c r="A629" s="80">
        <v>627</v>
      </c>
      <c r="B629" s="78"/>
      <c r="C629" s="78" t="s">
        <v>2711</v>
      </c>
      <c r="D629" s="78" t="s">
        <v>2717</v>
      </c>
      <c r="E629" s="78" t="s">
        <v>2706</v>
      </c>
      <c r="F629" s="78" t="s">
        <v>2712</v>
      </c>
      <c r="G629" s="78"/>
      <c r="H629" s="78"/>
      <c r="I629" s="78"/>
      <c r="J629" s="78" t="s">
        <v>1004</v>
      </c>
      <c r="K629" s="78"/>
      <c r="L629" s="81"/>
      <c r="M629" s="82" t="str">
        <f t="shared" si="17"/>
        <v>BEST SOUTH VIET NAM CO.,LTD 庆南股份有限公司</v>
      </c>
      <c r="N629" s="82"/>
      <c r="O629" s="78"/>
    </row>
    <row r="630" spans="1:15" ht="47.25">
      <c r="A630" s="80">
        <v>628</v>
      </c>
      <c r="B630" s="78"/>
      <c r="C630" s="78" t="s">
        <v>2711</v>
      </c>
      <c r="D630" s="78" t="s">
        <v>2718</v>
      </c>
      <c r="E630" s="78" t="s">
        <v>2707</v>
      </c>
      <c r="F630" s="78" t="s">
        <v>2713</v>
      </c>
      <c r="G630" s="78"/>
      <c r="H630" s="78"/>
      <c r="I630" s="78"/>
      <c r="J630" s="78" t="s">
        <v>1004</v>
      </c>
      <c r="K630" s="78"/>
      <c r="L630" s="81"/>
      <c r="M630" s="82" t="str">
        <f t="shared" si="17"/>
        <v>BEST SOUTH VIET NAM CO.,LTD 庆南股份有限公司</v>
      </c>
      <c r="N630" s="82"/>
      <c r="O630" s="78"/>
    </row>
    <row r="631" spans="1:15" ht="47.25">
      <c r="A631" s="80">
        <v>629</v>
      </c>
      <c r="B631" s="78"/>
      <c r="C631" s="78" t="s">
        <v>2711</v>
      </c>
      <c r="D631" s="78" t="s">
        <v>2719</v>
      </c>
      <c r="E631" s="78" t="s">
        <v>2708</v>
      </c>
      <c r="F631" s="78" t="s">
        <v>2714</v>
      </c>
      <c r="G631" s="78"/>
      <c r="H631" s="78"/>
      <c r="I631" s="78"/>
      <c r="J631" s="78" t="s">
        <v>1004</v>
      </c>
      <c r="K631" s="78"/>
      <c r="L631" s="81"/>
      <c r="M631" s="82" t="str">
        <f t="shared" si="17"/>
        <v>BEST SOUTH VIET NAM CO.,LTD 庆南股份有限公司</v>
      </c>
      <c r="N631" s="82"/>
      <c r="O631" s="78"/>
    </row>
    <row r="632" spans="1:15" ht="47.25">
      <c r="A632" s="80">
        <v>630</v>
      </c>
      <c r="B632" s="78"/>
      <c r="C632" s="78" t="s">
        <v>2711</v>
      </c>
      <c r="D632" s="78" t="s">
        <v>2720</v>
      </c>
      <c r="E632" s="78" t="s">
        <v>2709</v>
      </c>
      <c r="F632" s="78" t="s">
        <v>2715</v>
      </c>
      <c r="G632" s="78"/>
      <c r="H632" s="78"/>
      <c r="I632" s="78"/>
      <c r="J632" s="78" t="s">
        <v>1004</v>
      </c>
      <c r="K632" s="78"/>
      <c r="L632" s="81"/>
      <c r="M632" s="82" t="str">
        <f t="shared" si="17"/>
        <v>BEST SOUTH VIET NAM CO.,LTD 庆南股份有限公司</v>
      </c>
      <c r="N632" s="82"/>
      <c r="O632" s="78"/>
    </row>
    <row r="633" spans="1:15" ht="47.25">
      <c r="A633" s="80">
        <v>631</v>
      </c>
      <c r="B633" s="78"/>
      <c r="C633" s="78" t="s">
        <v>2711</v>
      </c>
      <c r="D633" s="78" t="s">
        <v>2721</v>
      </c>
      <c r="E633" s="78" t="s">
        <v>2710</v>
      </c>
      <c r="F633" s="78" t="s">
        <v>2716</v>
      </c>
      <c r="G633" s="78"/>
      <c r="H633" s="78"/>
      <c r="I633" s="78"/>
      <c r="J633" s="78" t="s">
        <v>1004</v>
      </c>
      <c r="K633" s="78"/>
      <c r="L633" s="81"/>
      <c r="M633" s="82" t="str">
        <f t="shared" si="17"/>
        <v>BEST SOUTH VIET NAM CO.,LTD 庆南股份有限公司</v>
      </c>
      <c r="N633" s="82"/>
      <c r="O633" s="78"/>
    </row>
    <row r="634" spans="1:15">
      <c r="A634" s="80"/>
      <c r="B634" s="78"/>
      <c r="C634" s="78" t="s">
        <v>1784</v>
      </c>
      <c r="D634" s="78" t="s">
        <v>2729</v>
      </c>
      <c r="E634" s="78" t="s">
        <v>2724</v>
      </c>
      <c r="F634" s="78" t="s">
        <v>2733</v>
      </c>
      <c r="G634" s="78"/>
      <c r="H634" s="78"/>
      <c r="I634" s="78"/>
      <c r="J634" s="78" t="s">
        <v>1588</v>
      </c>
      <c r="K634" s="78"/>
      <c r="L634" s="81"/>
      <c r="M634" s="82" t="str">
        <f t="shared" si="17"/>
        <v>SURFACTANT</v>
      </c>
      <c r="N634" s="82"/>
      <c r="O634" s="78"/>
    </row>
    <row r="635" spans="1:15">
      <c r="A635" s="80"/>
      <c r="B635" s="78"/>
      <c r="C635" s="78" t="s">
        <v>1784</v>
      </c>
      <c r="D635" s="78" t="s">
        <v>2730</v>
      </c>
      <c r="E635" s="78" t="s">
        <v>2725</v>
      </c>
      <c r="F635" s="78" t="s">
        <v>2733</v>
      </c>
      <c r="G635" s="78"/>
      <c r="H635" s="78"/>
      <c r="I635" s="78"/>
      <c r="J635" s="78" t="s">
        <v>1588</v>
      </c>
      <c r="K635" s="78"/>
      <c r="L635" s="81"/>
      <c r="M635" s="82" t="str">
        <f t="shared" si="17"/>
        <v>SURFACTANT</v>
      </c>
      <c r="N635" s="82"/>
      <c r="O635" s="78"/>
    </row>
    <row r="636" spans="1:15">
      <c r="A636" s="80"/>
      <c r="B636" s="78"/>
      <c r="C636" s="78" t="s">
        <v>1784</v>
      </c>
      <c r="D636" s="78" t="s">
        <v>2731</v>
      </c>
      <c r="E636" s="78" t="s">
        <v>2726</v>
      </c>
      <c r="F636" s="78" t="s">
        <v>2733</v>
      </c>
      <c r="G636" s="78"/>
      <c r="H636" s="78"/>
      <c r="I636" s="78"/>
      <c r="J636" s="78" t="s">
        <v>1588</v>
      </c>
      <c r="K636" s="78"/>
      <c r="L636" s="81"/>
      <c r="M636" s="82" t="str">
        <f t="shared" si="17"/>
        <v>SURFACTANT</v>
      </c>
      <c r="N636" s="82"/>
      <c r="O636" s="78"/>
    </row>
    <row r="637" spans="1:15">
      <c r="A637" s="80"/>
      <c r="B637" s="78"/>
      <c r="C637" s="78" t="s">
        <v>1784</v>
      </c>
      <c r="D637" s="78" t="s">
        <v>2732</v>
      </c>
      <c r="E637" s="78" t="s">
        <v>2728</v>
      </c>
      <c r="F637" s="78" t="s">
        <v>2733</v>
      </c>
      <c r="G637" s="78"/>
      <c r="H637" s="78"/>
      <c r="I637" s="78"/>
      <c r="J637" s="78" t="s">
        <v>1588</v>
      </c>
      <c r="K637" s="78"/>
      <c r="L637" s="81"/>
      <c r="M637" s="82" t="str">
        <f t="shared" si="17"/>
        <v>SURFACTANT</v>
      </c>
      <c r="N637" s="82"/>
      <c r="O637" s="78"/>
    </row>
    <row r="638" spans="1:15">
      <c r="A638" s="80"/>
      <c r="B638" s="78"/>
      <c r="C638" s="78" t="s">
        <v>2747</v>
      </c>
      <c r="D638" s="78" t="s">
        <v>2748</v>
      </c>
      <c r="E638" s="78" t="s">
        <v>2749</v>
      </c>
      <c r="F638" s="78"/>
      <c r="G638" s="78"/>
      <c r="H638" s="78"/>
      <c r="I638" s="78" t="s">
        <v>1463</v>
      </c>
      <c r="J638" s="78" t="s">
        <v>1004</v>
      </c>
      <c r="K638" s="78"/>
      <c r="L638" s="81"/>
      <c r="M638" s="82" t="str">
        <f t="shared" si="17"/>
        <v>XUÂN BA</v>
      </c>
      <c r="N638" s="82"/>
      <c r="O638" s="78"/>
    </row>
    <row r="639" spans="1:15">
      <c r="A639" s="80"/>
      <c r="B639" s="78"/>
      <c r="C639" s="78" t="s">
        <v>652</v>
      </c>
      <c r="D639" s="78" t="s">
        <v>2751</v>
      </c>
      <c r="E639" s="78" t="s">
        <v>2752</v>
      </c>
      <c r="F639" s="78"/>
      <c r="G639" s="78"/>
      <c r="H639" s="78"/>
      <c r="I639" s="78" t="s">
        <v>916</v>
      </c>
      <c r="J639" s="78" t="s">
        <v>1004</v>
      </c>
      <c r="K639" s="78"/>
      <c r="L639" s="81"/>
      <c r="M639" s="82" t="str">
        <f t="shared" si="17"/>
        <v>BRENNTAG</v>
      </c>
      <c r="N639" s="82"/>
      <c r="O639" s="78"/>
    </row>
    <row r="640" spans="1:15">
      <c r="A640" s="80"/>
      <c r="B640" s="78"/>
      <c r="C640" s="78" t="s">
        <v>2465</v>
      </c>
      <c r="D640" s="78" t="s">
        <v>2755</v>
      </c>
      <c r="E640" s="78" t="s">
        <v>2753</v>
      </c>
      <c r="F640" s="78" t="s">
        <v>2754</v>
      </c>
      <c r="G640" s="78"/>
      <c r="H640" s="78"/>
      <c r="I640" s="78"/>
      <c r="J640" s="78" t="s">
        <v>1004</v>
      </c>
      <c r="K640" s="78"/>
      <c r="L640" s="81"/>
      <c r="M640" s="82"/>
      <c r="N640" s="82"/>
      <c r="O640" s="78"/>
    </row>
    <row r="641" spans="1:15" ht="35.25" customHeight="1">
      <c r="A641" s="80"/>
      <c r="B641" s="78"/>
      <c r="C641" s="78" t="s">
        <v>652</v>
      </c>
      <c r="D641" s="78" t="s">
        <v>2757</v>
      </c>
      <c r="E641" s="78" t="s">
        <v>2760</v>
      </c>
      <c r="F641" s="78" t="s">
        <v>2758</v>
      </c>
      <c r="G641" s="78"/>
      <c r="H641" s="78" t="s">
        <v>2759</v>
      </c>
      <c r="I641" s="78" t="s">
        <v>906</v>
      </c>
      <c r="J641" s="78" t="s">
        <v>1004</v>
      </c>
      <c r="K641" s="78"/>
      <c r="L641" s="81"/>
      <c r="M641" s="82"/>
      <c r="N641" s="82"/>
      <c r="O641" s="78"/>
    </row>
    <row r="642" spans="1:15" ht="35.25" customHeight="1">
      <c r="A642" s="80"/>
      <c r="B642" s="78"/>
      <c r="C642" s="78" t="s">
        <v>2762</v>
      </c>
      <c r="D642" s="78" t="s">
        <v>2768</v>
      </c>
      <c r="E642" s="78" t="s">
        <v>2787</v>
      </c>
      <c r="F642" s="78"/>
      <c r="G642" s="78"/>
      <c r="H642" s="78"/>
      <c r="I642" s="78" t="s">
        <v>2792</v>
      </c>
      <c r="J642" s="78" t="s">
        <v>1004</v>
      </c>
      <c r="K642" s="78"/>
      <c r="L642" s="81" t="s">
        <v>2508</v>
      </c>
      <c r="M642" s="82"/>
      <c r="N642" s="82"/>
      <c r="O642" s="78"/>
    </row>
    <row r="643" spans="1:15" ht="35.25" customHeight="1">
      <c r="A643" s="80"/>
      <c r="B643" s="78"/>
      <c r="C643" s="78" t="s">
        <v>2390</v>
      </c>
      <c r="D643" s="78" t="s">
        <v>2775</v>
      </c>
      <c r="E643" s="78" t="s">
        <v>2772</v>
      </c>
      <c r="F643" s="78"/>
      <c r="G643" s="78"/>
      <c r="H643" s="78"/>
      <c r="I643" s="78" t="s">
        <v>2781</v>
      </c>
      <c r="J643" s="78" t="s">
        <v>1588</v>
      </c>
      <c r="K643" s="78"/>
      <c r="L643" s="81"/>
      <c r="M643" s="82"/>
      <c r="N643" s="82"/>
      <c r="O643" s="78"/>
    </row>
    <row r="644" spans="1:15" ht="35.25" customHeight="1">
      <c r="A644" s="80"/>
      <c r="B644" s="78"/>
      <c r="C644" s="78" t="s">
        <v>2390</v>
      </c>
      <c r="D644" s="78" t="s">
        <v>2776</v>
      </c>
      <c r="E644" s="78" t="s">
        <v>2773</v>
      </c>
      <c r="F644" s="78"/>
      <c r="G644" s="78"/>
      <c r="H644" s="78"/>
      <c r="I644" s="78" t="s">
        <v>2781</v>
      </c>
      <c r="J644" s="78" t="s">
        <v>1588</v>
      </c>
      <c r="K644" s="78"/>
      <c r="L644" s="81"/>
      <c r="M644" s="82"/>
      <c r="N644" s="82"/>
      <c r="O644" s="78"/>
    </row>
    <row r="645" spans="1:15" ht="35.25" customHeight="1">
      <c r="A645" s="80"/>
      <c r="B645" s="78"/>
      <c r="C645" s="78" t="s">
        <v>2390</v>
      </c>
      <c r="D645" s="78" t="s">
        <v>2777</v>
      </c>
      <c r="E645" s="78" t="s">
        <v>2774</v>
      </c>
      <c r="F645" s="78"/>
      <c r="G645" s="78"/>
      <c r="H645" s="78"/>
      <c r="I645" s="78" t="s">
        <v>2781</v>
      </c>
      <c r="J645" s="78" t="s">
        <v>1588</v>
      </c>
      <c r="K645" s="78"/>
      <c r="L645" s="81"/>
      <c r="M645" s="82"/>
      <c r="N645" s="82"/>
      <c r="O645" s="78"/>
    </row>
    <row r="646" spans="1:15" ht="35.25" customHeight="1">
      <c r="A646" s="80"/>
      <c r="B646" s="78"/>
      <c r="C646" s="78" t="s">
        <v>2928</v>
      </c>
      <c r="D646" s="78" t="s">
        <v>2778</v>
      </c>
      <c r="E646" s="78" t="s">
        <v>2779</v>
      </c>
      <c r="F646" s="78" t="s">
        <v>1959</v>
      </c>
      <c r="G646" s="78"/>
      <c r="H646" s="78"/>
      <c r="I646" s="78" t="s">
        <v>887</v>
      </c>
      <c r="J646" s="78" t="s">
        <v>1588</v>
      </c>
      <c r="K646" s="78"/>
      <c r="L646" s="81"/>
      <c r="M646" s="82"/>
      <c r="N646" s="82"/>
      <c r="O646" s="78"/>
    </row>
    <row r="647" spans="1:15" ht="60.75" customHeight="1">
      <c r="A647" s="80"/>
      <c r="B647" s="78"/>
      <c r="C647" s="78" t="s">
        <v>784</v>
      </c>
      <c r="D647" s="78" t="s">
        <v>2782</v>
      </c>
      <c r="E647" s="78" t="s">
        <v>2780</v>
      </c>
      <c r="F647" s="78"/>
      <c r="G647" s="78"/>
      <c r="H647" s="78"/>
      <c r="I647" s="78" t="s">
        <v>2781</v>
      </c>
      <c r="J647" s="78" t="s">
        <v>1588</v>
      </c>
      <c r="K647" s="78"/>
      <c r="L647" s="81"/>
      <c r="M647" s="82"/>
      <c r="N647" s="82"/>
      <c r="O647" s="78"/>
    </row>
    <row r="648" spans="1:15" ht="48" customHeight="1">
      <c r="A648" s="80"/>
      <c r="B648" s="78"/>
      <c r="C648" s="78" t="s">
        <v>2563</v>
      </c>
      <c r="D648" s="78" t="s">
        <v>2783</v>
      </c>
      <c r="E648" s="78" t="s">
        <v>2784</v>
      </c>
      <c r="F648" s="78" t="s">
        <v>2799</v>
      </c>
      <c r="G648" s="78"/>
      <c r="H648" s="78"/>
      <c r="I648" s="78" t="s">
        <v>2646</v>
      </c>
      <c r="J648" s="78" t="s">
        <v>1588</v>
      </c>
      <c r="K648" s="78"/>
      <c r="L648" s="81"/>
      <c r="M648" s="82"/>
      <c r="N648" s="82"/>
      <c r="O648" s="78"/>
    </row>
    <row r="649" spans="1:15" ht="35.25" customHeight="1">
      <c r="A649" s="80"/>
      <c r="B649" s="78"/>
      <c r="C649" s="78" t="s">
        <v>2762</v>
      </c>
      <c r="D649" s="78" t="s">
        <v>2786</v>
      </c>
      <c r="E649" s="78" t="s">
        <v>2785</v>
      </c>
      <c r="F649" s="78"/>
      <c r="G649" s="78"/>
      <c r="H649" s="78"/>
      <c r="I649" s="78" t="s">
        <v>2792</v>
      </c>
      <c r="J649" s="78" t="s">
        <v>1004</v>
      </c>
      <c r="K649" s="78"/>
      <c r="L649" s="81"/>
      <c r="M649" s="82"/>
      <c r="N649" s="82"/>
      <c r="O649" s="78"/>
    </row>
    <row r="650" spans="1:15" ht="35.25" customHeight="1">
      <c r="A650" s="80"/>
      <c r="B650" s="78"/>
      <c r="C650" s="78" t="s">
        <v>2795</v>
      </c>
      <c r="D650" s="78" t="s">
        <v>2794</v>
      </c>
      <c r="E650" s="78" t="s">
        <v>2793</v>
      </c>
      <c r="F650" s="78"/>
      <c r="G650" s="78"/>
      <c r="H650" s="78"/>
      <c r="I650" s="78"/>
      <c r="J650" s="78" t="s">
        <v>1004</v>
      </c>
      <c r="K650" s="78"/>
      <c r="L650" s="81"/>
      <c r="M650" s="82"/>
      <c r="N650" s="82"/>
      <c r="O650" s="78"/>
    </row>
    <row r="651" spans="1:15" ht="35.25" customHeight="1">
      <c r="A651" s="80"/>
      <c r="B651" s="78"/>
      <c r="C651" s="78" t="s">
        <v>2797</v>
      </c>
      <c r="D651" s="78" t="s">
        <v>2798</v>
      </c>
      <c r="E651" s="78" t="s">
        <v>2796</v>
      </c>
      <c r="F651" s="78"/>
      <c r="G651" s="78"/>
      <c r="H651" s="78"/>
      <c r="I651" s="78"/>
      <c r="J651" s="78" t="s">
        <v>1013</v>
      </c>
      <c r="K651" s="78"/>
      <c r="L651" s="81"/>
      <c r="M651" s="82"/>
      <c r="N651" s="82"/>
      <c r="O651" s="78"/>
    </row>
    <row r="652" spans="1:15" ht="35.25" customHeight="1">
      <c r="A652" s="80"/>
      <c r="B652" s="78"/>
      <c r="C652" s="78"/>
      <c r="D652" s="78"/>
      <c r="E652" s="78"/>
      <c r="F652" s="78"/>
      <c r="G652" s="78"/>
      <c r="H652" s="78"/>
      <c r="I652" s="78"/>
      <c r="J652" s="78"/>
      <c r="K652" s="78"/>
      <c r="L652" s="81"/>
      <c r="M652" s="82"/>
      <c r="N652" s="82"/>
      <c r="O652" s="78"/>
    </row>
    <row r="653" spans="1:15">
      <c r="A653" s="80"/>
      <c r="B653" s="78"/>
      <c r="C653" s="78"/>
      <c r="D653" s="78"/>
      <c r="E653" s="78"/>
      <c r="F653" s="78"/>
      <c r="G653" s="78"/>
      <c r="H653" s="78"/>
      <c r="I653" s="78"/>
      <c r="J653" s="78"/>
      <c r="K653" s="78"/>
      <c r="L653" s="81"/>
      <c r="M653" s="82"/>
      <c r="N653" s="82"/>
      <c r="O653" s="78"/>
    </row>
    <row r="654" spans="1:15">
      <c r="A654" s="80"/>
      <c r="B654" s="78"/>
      <c r="C654" s="78"/>
      <c r="D654" s="78"/>
      <c r="E654" s="78"/>
      <c r="F654" s="78"/>
      <c r="G654" s="78"/>
      <c r="H654" s="78"/>
      <c r="I654" s="78"/>
      <c r="J654" s="78"/>
      <c r="K654" s="78"/>
      <c r="L654" s="81"/>
      <c r="M654" s="82"/>
      <c r="N654" s="82"/>
      <c r="O654" s="78"/>
    </row>
    <row r="655" spans="1:15">
      <c r="A655" s="80"/>
      <c r="B655" s="78"/>
      <c r="C655" s="78"/>
      <c r="D655" s="78"/>
      <c r="E655" s="78"/>
      <c r="F655" s="78"/>
      <c r="G655" s="78"/>
      <c r="H655" s="78"/>
      <c r="I655" s="78"/>
      <c r="J655" s="78"/>
      <c r="K655" s="78"/>
      <c r="L655" s="81"/>
      <c r="M655" s="82"/>
      <c r="N655" s="82"/>
      <c r="O655" s="78"/>
    </row>
    <row r="656" spans="1:15" ht="31.5">
      <c r="A656" s="80"/>
      <c r="B656" s="89"/>
      <c r="C656" s="78" t="s">
        <v>2497</v>
      </c>
      <c r="D656" s="78"/>
      <c r="E656" s="78" t="s">
        <v>2498</v>
      </c>
      <c r="F656" s="78"/>
      <c r="G656" s="89"/>
      <c r="H656" s="89"/>
      <c r="I656" s="89" t="s">
        <v>2499</v>
      </c>
      <c r="J656" s="89"/>
      <c r="K656" s="89"/>
      <c r="L656" s="90"/>
      <c r="M656" s="82" t="str">
        <f t="shared" si="15"/>
        <v>COLOURAXIS</v>
      </c>
      <c r="N656" s="82"/>
      <c r="O656" s="78"/>
    </row>
    <row r="657" spans="1:15">
      <c r="A657" s="80"/>
      <c r="B657" s="78"/>
      <c r="C657" s="78"/>
      <c r="D657" s="78" t="s">
        <v>140</v>
      </c>
      <c r="E657" s="78"/>
      <c r="F657" s="78" t="s">
        <v>2734</v>
      </c>
      <c r="G657" s="78"/>
      <c r="H657" s="78"/>
      <c r="I657" s="78" t="s">
        <v>954</v>
      </c>
      <c r="J657" s="78"/>
      <c r="K657" s="78"/>
      <c r="L657" s="81" t="s">
        <v>2238</v>
      </c>
      <c r="M657" s="82"/>
      <c r="N657" s="82"/>
      <c r="O657" s="78"/>
    </row>
    <row r="658" spans="1:15">
      <c r="A658" s="80"/>
      <c r="B658" s="78"/>
      <c r="C658" s="78"/>
      <c r="D658" s="78" t="s">
        <v>143</v>
      </c>
      <c r="E658" s="78"/>
      <c r="F658" s="78"/>
      <c r="G658" s="78"/>
      <c r="H658" s="78"/>
      <c r="I658" s="78"/>
      <c r="J658" s="78"/>
      <c r="K658" s="78"/>
      <c r="L658" s="81" t="s">
        <v>2238</v>
      </c>
      <c r="M658" s="82"/>
      <c r="N658" s="82"/>
      <c r="O658" s="78"/>
    </row>
    <row r="659" spans="1:15">
      <c r="A659" s="80"/>
      <c r="B659" s="78"/>
      <c r="C659" s="78"/>
      <c r="D659" s="78" t="s">
        <v>1298</v>
      </c>
      <c r="E659" s="78"/>
      <c r="F659" s="78" t="s">
        <v>2644</v>
      </c>
      <c r="G659" s="78" t="s">
        <v>2643</v>
      </c>
      <c r="H659" s="78"/>
      <c r="I659" s="78" t="s">
        <v>2645</v>
      </c>
      <c r="J659" s="78"/>
      <c r="K659" s="78"/>
      <c r="L659" s="81" t="s">
        <v>2513</v>
      </c>
      <c r="M659" s="82"/>
      <c r="N659" s="82"/>
      <c r="O659" s="78"/>
    </row>
    <row r="660" spans="1:15">
      <c r="A660" s="80"/>
      <c r="B660" s="78"/>
      <c r="C660" s="78"/>
      <c r="D660" s="78" t="s">
        <v>1621</v>
      </c>
      <c r="E660" s="78"/>
      <c r="F660" s="78" t="s">
        <v>2514</v>
      </c>
      <c r="G660" s="78"/>
      <c r="H660" s="78"/>
      <c r="I660" s="78" t="s">
        <v>2514</v>
      </c>
      <c r="J660" s="78"/>
      <c r="K660" s="78"/>
      <c r="L660" s="81"/>
      <c r="M660" s="82"/>
      <c r="N660" s="82"/>
      <c r="O660" s="78"/>
    </row>
    <row r="661" spans="1:15">
      <c r="A661" s="80"/>
      <c r="B661" s="78"/>
      <c r="C661" s="78"/>
      <c r="D661" s="78" t="s">
        <v>1622</v>
      </c>
      <c r="E661" s="78"/>
      <c r="F661" s="78" t="s">
        <v>2515</v>
      </c>
      <c r="G661" s="78"/>
      <c r="H661" s="78"/>
      <c r="I661" s="78" t="s">
        <v>2515</v>
      </c>
      <c r="J661" s="78"/>
      <c r="K661" s="78"/>
      <c r="L661" s="81"/>
      <c r="M661" s="82"/>
      <c r="N661" s="82"/>
      <c r="O661" s="78"/>
    </row>
    <row r="662" spans="1:15">
      <c r="A662" s="80"/>
      <c r="B662" s="78"/>
      <c r="C662" s="78"/>
      <c r="D662" s="78" t="s">
        <v>1623</v>
      </c>
      <c r="E662" s="78"/>
      <c r="F662" s="78" t="s">
        <v>2516</v>
      </c>
      <c r="G662" s="78"/>
      <c r="H662" s="78"/>
      <c r="I662" s="78" t="s">
        <v>2516</v>
      </c>
      <c r="J662" s="78"/>
      <c r="K662" s="78"/>
      <c r="L662" s="81"/>
      <c r="M662" s="82"/>
      <c r="N662" s="82"/>
      <c r="O662" s="78"/>
    </row>
    <row r="663" spans="1:15">
      <c r="A663" s="80"/>
      <c r="B663" s="78"/>
      <c r="C663" s="78"/>
      <c r="D663" s="78" t="s">
        <v>1624</v>
      </c>
      <c r="E663" s="78"/>
      <c r="F663" s="78" t="s">
        <v>2517</v>
      </c>
      <c r="G663" s="78"/>
      <c r="H663" s="78"/>
      <c r="I663" s="78" t="s">
        <v>2517</v>
      </c>
      <c r="J663" s="78"/>
      <c r="K663" s="78"/>
      <c r="L663" s="81"/>
      <c r="M663" s="82"/>
      <c r="N663" s="82"/>
      <c r="O663" s="78"/>
    </row>
    <row r="664" spans="1:15">
      <c r="A664" s="80"/>
      <c r="B664" s="78"/>
      <c r="C664" s="78"/>
      <c r="D664" s="78" t="s">
        <v>1625</v>
      </c>
      <c r="E664" s="78"/>
      <c r="F664" s="78" t="s">
        <v>2518</v>
      </c>
      <c r="G664" s="78"/>
      <c r="H664" s="78"/>
      <c r="I664" s="78" t="s">
        <v>2518</v>
      </c>
      <c r="J664" s="78"/>
      <c r="K664" s="78"/>
      <c r="L664" s="81"/>
      <c r="M664" s="82"/>
      <c r="N664" s="82"/>
      <c r="O664" s="78"/>
    </row>
    <row r="665" spans="1:15">
      <c r="A665" s="80"/>
      <c r="B665" s="78"/>
      <c r="C665" s="78"/>
      <c r="D665" s="78" t="s">
        <v>1626</v>
      </c>
      <c r="E665" s="78"/>
      <c r="F665" s="78" t="s">
        <v>2519</v>
      </c>
      <c r="G665" s="78"/>
      <c r="H665" s="78"/>
      <c r="I665" s="78" t="s">
        <v>2519</v>
      </c>
      <c r="J665" s="78"/>
      <c r="K665" s="78"/>
      <c r="L665" s="81"/>
      <c r="M665" s="82"/>
      <c r="N665" s="82"/>
      <c r="O665" s="78"/>
    </row>
    <row r="666" spans="1:15">
      <c r="A666" s="80"/>
      <c r="B666" s="78"/>
      <c r="C666" s="78"/>
      <c r="D666" s="78" t="s">
        <v>1627</v>
      </c>
      <c r="E666" s="78"/>
      <c r="F666" s="78" t="s">
        <v>2519</v>
      </c>
      <c r="G666" s="78"/>
      <c r="H666" s="78"/>
      <c r="I666" s="78" t="s">
        <v>2519</v>
      </c>
      <c r="J666" s="78"/>
      <c r="K666" s="78"/>
      <c r="L666" s="81"/>
      <c r="M666" s="82"/>
      <c r="N666" s="82"/>
      <c r="O666" s="78"/>
    </row>
    <row r="667" spans="1:15">
      <c r="A667" s="80"/>
      <c r="B667" s="78"/>
      <c r="C667" s="78"/>
      <c r="D667" s="78" t="s">
        <v>1628</v>
      </c>
      <c r="E667" s="78"/>
      <c r="F667" s="78" t="s">
        <v>2520</v>
      </c>
      <c r="G667" s="78"/>
      <c r="H667" s="78"/>
      <c r="I667" s="78" t="s">
        <v>2520</v>
      </c>
      <c r="J667" s="78"/>
      <c r="K667" s="78"/>
      <c r="L667" s="81"/>
      <c r="M667" s="82"/>
      <c r="N667" s="82"/>
      <c r="O667" s="78"/>
    </row>
    <row r="668" spans="1:15">
      <c r="A668" s="80"/>
      <c r="B668" s="78"/>
      <c r="C668" s="78"/>
      <c r="D668" s="78" t="s">
        <v>1629</v>
      </c>
      <c r="E668" s="78"/>
      <c r="F668" s="78" t="s">
        <v>2521</v>
      </c>
      <c r="G668" s="78"/>
      <c r="H668" s="78"/>
      <c r="I668" s="78" t="s">
        <v>2521</v>
      </c>
      <c r="J668" s="78"/>
      <c r="K668" s="78"/>
      <c r="L668" s="81"/>
      <c r="M668" s="82"/>
      <c r="N668" s="82"/>
      <c r="O668" s="78"/>
    </row>
    <row r="669" spans="1:15">
      <c r="A669" s="80"/>
      <c r="B669" s="78"/>
      <c r="C669" s="78"/>
      <c r="D669" s="78" t="s">
        <v>1630</v>
      </c>
      <c r="E669" s="78"/>
      <c r="F669" s="78" t="s">
        <v>2522</v>
      </c>
      <c r="G669" s="78"/>
      <c r="H669" s="78"/>
      <c r="I669" s="78" t="s">
        <v>2522</v>
      </c>
      <c r="J669" s="78"/>
      <c r="K669" s="78"/>
      <c r="L669" s="81"/>
      <c r="M669" s="82"/>
      <c r="N669" s="82"/>
      <c r="O669" s="78"/>
    </row>
    <row r="670" spans="1:15">
      <c r="A670" s="80"/>
      <c r="B670" s="78"/>
      <c r="C670" s="78"/>
      <c r="D670" s="78" t="s">
        <v>1631</v>
      </c>
      <c r="E670" s="78"/>
      <c r="F670" s="78" t="s">
        <v>2523</v>
      </c>
      <c r="G670" s="78"/>
      <c r="H670" s="78"/>
      <c r="I670" s="78" t="s">
        <v>2523</v>
      </c>
      <c r="J670" s="78"/>
      <c r="K670" s="78"/>
      <c r="L670" s="81"/>
      <c r="M670" s="82"/>
      <c r="N670" s="82"/>
      <c r="O670" s="78"/>
    </row>
    <row r="671" spans="1:15">
      <c r="A671" s="80"/>
      <c r="B671" s="78"/>
      <c r="C671" s="78"/>
      <c r="D671" s="78" t="s">
        <v>1632</v>
      </c>
      <c r="E671" s="78"/>
      <c r="F671" s="78" t="s">
        <v>2524</v>
      </c>
      <c r="G671" s="78"/>
      <c r="H671" s="78"/>
      <c r="I671" s="78" t="s">
        <v>2524</v>
      </c>
      <c r="J671" s="78"/>
      <c r="K671" s="78"/>
      <c r="L671" s="81"/>
      <c r="M671" s="82"/>
      <c r="N671" s="82"/>
      <c r="O671" s="78"/>
    </row>
    <row r="672" spans="1:15">
      <c r="A672" s="80"/>
      <c r="B672" s="78"/>
      <c r="C672" s="78"/>
      <c r="D672" s="78" t="s">
        <v>1633</v>
      </c>
      <c r="E672" s="78"/>
      <c r="F672" s="78" t="s">
        <v>2525</v>
      </c>
      <c r="G672" s="78"/>
      <c r="H672" s="78"/>
      <c r="I672" s="78" t="s">
        <v>2525</v>
      </c>
      <c r="J672" s="78"/>
      <c r="K672" s="78"/>
      <c r="L672" s="81"/>
      <c r="M672" s="82"/>
      <c r="N672" s="82"/>
      <c r="O672" s="78"/>
    </row>
    <row r="673" spans="1:15">
      <c r="A673" s="80"/>
      <c r="B673" s="78"/>
      <c r="C673" s="78"/>
      <c r="D673" s="78" t="s">
        <v>1634</v>
      </c>
      <c r="E673" s="78"/>
      <c r="F673" s="78" t="s">
        <v>2525</v>
      </c>
      <c r="G673" s="78"/>
      <c r="H673" s="78"/>
      <c r="I673" s="78" t="s">
        <v>2525</v>
      </c>
      <c r="J673" s="78"/>
      <c r="K673" s="78"/>
      <c r="L673" s="81"/>
      <c r="M673" s="82"/>
      <c r="N673" s="82"/>
      <c r="O673" s="78"/>
    </row>
    <row r="674" spans="1:15">
      <c r="A674" s="80"/>
      <c r="B674" s="78"/>
      <c r="C674" s="78"/>
      <c r="D674" s="78" t="s">
        <v>1635</v>
      </c>
      <c r="E674" s="78"/>
      <c r="F674" s="78" t="s">
        <v>2526</v>
      </c>
      <c r="G674" s="78"/>
      <c r="H674" s="78"/>
      <c r="I674" s="78" t="s">
        <v>2526</v>
      </c>
      <c r="J674" s="78"/>
      <c r="K674" s="78"/>
      <c r="L674" s="81"/>
      <c r="M674" s="82"/>
      <c r="N674" s="82"/>
      <c r="O674" s="78"/>
    </row>
    <row r="675" spans="1:15">
      <c r="A675" s="80"/>
      <c r="B675" s="78"/>
      <c r="C675" s="78"/>
      <c r="D675" s="78" t="s">
        <v>1636</v>
      </c>
      <c r="E675" s="78"/>
      <c r="F675" s="78" t="s">
        <v>2527</v>
      </c>
      <c r="G675" s="78"/>
      <c r="H675" s="78"/>
      <c r="I675" s="78" t="s">
        <v>2527</v>
      </c>
      <c r="J675" s="78"/>
      <c r="K675" s="78"/>
      <c r="L675" s="81"/>
      <c r="M675" s="82"/>
      <c r="N675" s="82"/>
      <c r="O675" s="78"/>
    </row>
    <row r="676" spans="1:15">
      <c r="A676" s="80"/>
      <c r="B676" s="78"/>
      <c r="C676" s="78"/>
      <c r="D676" s="78" t="s">
        <v>1637</v>
      </c>
      <c r="E676" s="78"/>
      <c r="F676" s="78" t="s">
        <v>2528</v>
      </c>
      <c r="G676" s="78"/>
      <c r="H676" s="78"/>
      <c r="I676" s="78" t="s">
        <v>2528</v>
      </c>
      <c r="J676" s="78"/>
      <c r="K676" s="78"/>
      <c r="L676" s="81"/>
      <c r="M676" s="82"/>
      <c r="N676" s="82"/>
      <c r="O676" s="78"/>
    </row>
    <row r="677" spans="1:15">
      <c r="A677" s="80"/>
      <c r="B677" s="78"/>
      <c r="C677" s="78"/>
      <c r="D677" s="78" t="s">
        <v>1638</v>
      </c>
      <c r="E677" s="78"/>
      <c r="F677" s="78" t="s">
        <v>2529</v>
      </c>
      <c r="G677" s="78"/>
      <c r="H677" s="78"/>
      <c r="I677" s="78" t="s">
        <v>2529</v>
      </c>
      <c r="J677" s="78"/>
      <c r="K677" s="78"/>
      <c r="L677" s="81"/>
      <c r="M677" s="82"/>
      <c r="N677" s="82"/>
      <c r="O677" s="78"/>
    </row>
    <row r="678" spans="1:15">
      <c r="A678" s="80"/>
      <c r="B678" s="78"/>
      <c r="C678" s="78"/>
      <c r="D678" s="78" t="s">
        <v>1639</v>
      </c>
      <c r="E678" s="78"/>
      <c r="F678" s="78" t="s">
        <v>2530</v>
      </c>
      <c r="G678" s="78"/>
      <c r="H678" s="78"/>
      <c r="I678" s="78" t="s">
        <v>2530</v>
      </c>
      <c r="J678" s="78"/>
      <c r="K678" s="78"/>
      <c r="L678" s="81"/>
      <c r="M678" s="82"/>
      <c r="N678" s="82"/>
      <c r="O678" s="78"/>
    </row>
    <row r="679" spans="1:15">
      <c r="A679" s="80"/>
      <c r="B679" s="78"/>
      <c r="C679" s="78"/>
      <c r="D679" s="78" t="s">
        <v>1640</v>
      </c>
      <c r="E679" s="78"/>
      <c r="F679" s="78" t="s">
        <v>2531</v>
      </c>
      <c r="G679" s="78"/>
      <c r="H679" s="78"/>
      <c r="I679" s="78" t="s">
        <v>2531</v>
      </c>
      <c r="J679" s="78"/>
      <c r="K679" s="78"/>
      <c r="L679" s="81"/>
      <c r="M679" s="82"/>
      <c r="N679" s="82"/>
      <c r="O679" s="78"/>
    </row>
    <row r="680" spans="1:15">
      <c r="A680" s="80"/>
      <c r="B680" s="78"/>
      <c r="C680" s="78"/>
      <c r="D680" s="78" t="s">
        <v>1641</v>
      </c>
      <c r="E680" s="78"/>
      <c r="F680" s="78" t="s">
        <v>2532</v>
      </c>
      <c r="G680" s="78"/>
      <c r="H680" s="78"/>
      <c r="I680" s="78" t="s">
        <v>2532</v>
      </c>
      <c r="J680" s="78"/>
      <c r="K680" s="78"/>
      <c r="L680" s="81"/>
      <c r="M680" s="82"/>
      <c r="N680" s="82"/>
      <c r="O680" s="78"/>
    </row>
    <row r="681" spans="1:15">
      <c r="A681" s="80"/>
      <c r="B681" s="78"/>
      <c r="C681" s="78"/>
      <c r="D681" s="78" t="s">
        <v>1642</v>
      </c>
      <c r="E681" s="78"/>
      <c r="F681" s="78" t="s">
        <v>2533</v>
      </c>
      <c r="G681" s="78"/>
      <c r="H681" s="78"/>
      <c r="I681" s="78" t="s">
        <v>2533</v>
      </c>
      <c r="J681" s="78"/>
      <c r="K681" s="78"/>
      <c r="L681" s="81"/>
      <c r="M681" s="82"/>
      <c r="N681" s="82"/>
      <c r="O681" s="78"/>
    </row>
    <row r="682" spans="1:15">
      <c r="A682" s="80"/>
      <c r="B682" s="78"/>
      <c r="C682" s="78"/>
      <c r="D682" s="78" t="s">
        <v>1643</v>
      </c>
      <c r="E682" s="78"/>
      <c r="F682" s="78" t="s">
        <v>2534</v>
      </c>
      <c r="G682" s="78"/>
      <c r="H682" s="78"/>
      <c r="I682" s="78" t="s">
        <v>2534</v>
      </c>
      <c r="J682" s="78"/>
      <c r="K682" s="78"/>
      <c r="L682" s="81"/>
      <c r="M682" s="82"/>
      <c r="N682" s="82"/>
      <c r="O682" s="78"/>
    </row>
    <row r="683" spans="1:15">
      <c r="A683" s="80"/>
      <c r="B683" s="78"/>
      <c r="C683" s="78"/>
      <c r="D683" s="78" t="s">
        <v>1644</v>
      </c>
      <c r="E683" s="78"/>
      <c r="F683" s="78" t="s">
        <v>2535</v>
      </c>
      <c r="G683" s="78"/>
      <c r="H683" s="78"/>
      <c r="I683" s="78" t="s">
        <v>2535</v>
      </c>
      <c r="J683" s="78"/>
      <c r="K683" s="78"/>
      <c r="L683" s="81"/>
      <c r="M683" s="82"/>
      <c r="N683" s="82"/>
      <c r="O683" s="78"/>
    </row>
    <row r="684" spans="1:15">
      <c r="A684" s="80"/>
      <c r="B684" s="78"/>
      <c r="C684" s="78"/>
      <c r="D684" s="78" t="s">
        <v>1645</v>
      </c>
      <c r="E684" s="78"/>
      <c r="F684" s="78" t="s">
        <v>2536</v>
      </c>
      <c r="G684" s="78"/>
      <c r="H684" s="78"/>
      <c r="I684" s="78" t="s">
        <v>2536</v>
      </c>
      <c r="J684" s="78"/>
      <c r="K684" s="78"/>
      <c r="L684" s="81"/>
      <c r="M684" s="82"/>
      <c r="N684" s="82"/>
      <c r="O684" s="78"/>
    </row>
    <row r="685" spans="1:15">
      <c r="A685" s="80"/>
      <c r="B685" s="78"/>
      <c r="C685" s="78"/>
      <c r="D685" s="78" t="s">
        <v>1646</v>
      </c>
      <c r="E685" s="78"/>
      <c r="F685" s="78" t="s">
        <v>2537</v>
      </c>
      <c r="G685" s="78"/>
      <c r="H685" s="78"/>
      <c r="I685" s="78" t="s">
        <v>2537</v>
      </c>
      <c r="J685" s="78"/>
      <c r="K685" s="78"/>
      <c r="L685" s="81"/>
      <c r="M685" s="82"/>
      <c r="N685" s="82"/>
      <c r="O685" s="78"/>
    </row>
    <row r="686" spans="1:15">
      <c r="A686" s="80"/>
      <c r="B686" s="78"/>
      <c r="C686" s="78"/>
      <c r="D686" s="78" t="s">
        <v>1647</v>
      </c>
      <c r="E686" s="78"/>
      <c r="F686" s="78" t="s">
        <v>2538</v>
      </c>
      <c r="G686" s="78"/>
      <c r="H686" s="78"/>
      <c r="I686" s="78" t="s">
        <v>2538</v>
      </c>
      <c r="J686" s="78"/>
      <c r="K686" s="78"/>
      <c r="L686" s="81"/>
      <c r="M686" s="82"/>
      <c r="N686" s="82"/>
      <c r="O686" s="78"/>
    </row>
    <row r="687" spans="1:15">
      <c r="A687" s="80"/>
      <c r="B687" s="78"/>
      <c r="C687" s="78"/>
      <c r="D687" s="78"/>
      <c r="E687" s="78"/>
      <c r="F687" s="78"/>
      <c r="G687" s="78"/>
      <c r="H687" s="78"/>
      <c r="I687" s="78"/>
      <c r="J687" s="78"/>
      <c r="K687" s="78"/>
      <c r="L687" s="81"/>
      <c r="M687" s="82"/>
      <c r="N687" s="82"/>
      <c r="O687" s="78"/>
    </row>
    <row r="688" spans="1:15">
      <c r="A688" s="80"/>
      <c r="B688" s="78"/>
      <c r="C688" s="78"/>
      <c r="D688" s="78"/>
      <c r="E688" s="78"/>
      <c r="F688" s="78"/>
      <c r="G688" s="78"/>
      <c r="H688" s="78"/>
      <c r="I688" s="78"/>
      <c r="J688" s="78"/>
      <c r="K688" s="78"/>
      <c r="L688" s="81"/>
      <c r="M688" s="82"/>
      <c r="N688" s="82"/>
      <c r="O688" s="78"/>
    </row>
    <row r="689" spans="1:15">
      <c r="A689" s="80"/>
      <c r="B689" s="78"/>
      <c r="C689" s="78"/>
      <c r="D689" s="78"/>
      <c r="E689" s="78"/>
      <c r="F689" s="78"/>
      <c r="G689" s="78"/>
      <c r="H689" s="78"/>
      <c r="I689" s="78"/>
      <c r="J689" s="78"/>
      <c r="K689" s="78"/>
      <c r="L689" s="81"/>
      <c r="M689" s="82"/>
      <c r="N689" s="82"/>
      <c r="O689" s="78"/>
    </row>
    <row r="690" spans="1:15">
      <c r="A690" s="107"/>
      <c r="B690" s="89"/>
      <c r="C690" s="78"/>
      <c r="D690" s="78"/>
      <c r="E690" s="78"/>
      <c r="F690" s="78"/>
      <c r="G690" s="89"/>
      <c r="H690" s="89"/>
      <c r="I690" s="89"/>
      <c r="J690" s="89"/>
      <c r="K690" s="89"/>
      <c r="L690" s="90"/>
      <c r="M690" s="82">
        <f t="shared" si="15"/>
        <v>0</v>
      </c>
      <c r="N690" s="82"/>
      <c r="O690" s="78"/>
    </row>
    <row r="691" spans="1:15">
      <c r="A691" s="107"/>
      <c r="B691" s="89"/>
      <c r="C691" s="78"/>
      <c r="D691" s="78"/>
      <c r="E691" s="78"/>
      <c r="F691" s="78"/>
      <c r="G691" s="89"/>
      <c r="H691" s="89"/>
      <c r="I691" s="89"/>
      <c r="J691" s="89"/>
      <c r="K691" s="89"/>
      <c r="L691" s="90"/>
      <c r="M691" s="82">
        <f t="shared" ref="M691" si="18">C691</f>
        <v>0</v>
      </c>
      <c r="N691" s="82"/>
      <c r="O691" s="78"/>
    </row>
    <row r="692" spans="1:15">
      <c r="A692" s="107"/>
      <c r="B692" s="89"/>
      <c r="C692" s="78"/>
      <c r="D692" s="78" t="s">
        <v>183</v>
      </c>
      <c r="E692" s="78" t="s">
        <v>183</v>
      </c>
      <c r="F692" s="78"/>
      <c r="G692" s="89"/>
      <c r="H692" s="89"/>
      <c r="I692" s="89" t="s">
        <v>2261</v>
      </c>
      <c r="J692" s="89" t="s">
        <v>1004</v>
      </c>
      <c r="K692" s="89"/>
      <c r="L692" s="90"/>
      <c r="M692" s="82">
        <f t="shared" si="15"/>
        <v>0</v>
      </c>
      <c r="N692" s="82"/>
      <c r="O692" s="78"/>
    </row>
    <row r="693" spans="1:15">
      <c r="A693" s="74"/>
      <c r="B693" s="78"/>
      <c r="C693" s="78"/>
      <c r="D693" s="78" t="s">
        <v>161</v>
      </c>
      <c r="E693" s="78" t="s">
        <v>161</v>
      </c>
      <c r="F693" s="78"/>
      <c r="G693" s="78"/>
      <c r="H693" s="78"/>
      <c r="I693" s="78" t="s">
        <v>1295</v>
      </c>
      <c r="J693" s="78" t="s">
        <v>1006</v>
      </c>
      <c r="K693" s="78"/>
      <c r="L693" s="81">
        <v>0</v>
      </c>
      <c r="M693" s="82">
        <f t="shared" si="15"/>
        <v>0</v>
      </c>
      <c r="N693" s="82"/>
      <c r="O693" s="78"/>
    </row>
    <row r="694" spans="1:15">
      <c r="A694" s="74"/>
      <c r="B694" s="78"/>
      <c r="C694" s="78"/>
      <c r="D694" s="78" t="s">
        <v>1183</v>
      </c>
      <c r="E694" s="78" t="s">
        <v>1183</v>
      </c>
      <c r="F694" s="78"/>
      <c r="G694" s="78"/>
      <c r="H694" s="78"/>
      <c r="I694" s="78" t="s">
        <v>888</v>
      </c>
      <c r="J694" s="78" t="s">
        <v>1006</v>
      </c>
      <c r="K694" s="78"/>
      <c r="L694" s="81" t="s">
        <v>1527</v>
      </c>
      <c r="M694" s="82">
        <f t="shared" si="15"/>
        <v>0</v>
      </c>
      <c r="N694" s="82"/>
      <c r="O694" s="78"/>
    </row>
    <row r="695" spans="1:15">
      <c r="A695" s="74"/>
      <c r="B695" s="78"/>
      <c r="C695" s="78"/>
      <c r="D695" s="78" t="s">
        <v>124</v>
      </c>
      <c r="E695" s="78" t="s">
        <v>124</v>
      </c>
      <c r="F695" s="78"/>
      <c r="G695" s="78"/>
      <c r="H695" s="78"/>
      <c r="I695" s="78" t="s">
        <v>1473</v>
      </c>
      <c r="J695" s="78" t="s">
        <v>1004</v>
      </c>
      <c r="K695" s="78"/>
      <c r="L695" s="81">
        <v>0</v>
      </c>
      <c r="M695" s="82">
        <f t="shared" si="15"/>
        <v>0</v>
      </c>
      <c r="N695" s="82"/>
      <c r="O695" s="78"/>
    </row>
    <row r="696" spans="1:15">
      <c r="A696" s="74"/>
      <c r="B696" s="78"/>
      <c r="C696" s="78"/>
      <c r="D696" s="78" t="s">
        <v>1200</v>
      </c>
      <c r="E696" s="78" t="s">
        <v>1200</v>
      </c>
      <c r="F696" s="78" t="s">
        <v>2221</v>
      </c>
      <c r="G696" s="78"/>
      <c r="H696" s="78"/>
      <c r="I696" s="78" t="s">
        <v>1452</v>
      </c>
      <c r="J696" s="78" t="s">
        <v>1006</v>
      </c>
      <c r="K696" s="78"/>
      <c r="L696" s="81">
        <v>0</v>
      </c>
      <c r="M696" s="82">
        <f t="shared" si="15"/>
        <v>0</v>
      </c>
      <c r="N696" s="82"/>
      <c r="O696" s="78"/>
    </row>
    <row r="697" spans="1:15">
      <c r="A697" s="74"/>
      <c r="B697" s="78"/>
      <c r="C697" s="78"/>
      <c r="D697" s="78" t="s">
        <v>1453</v>
      </c>
      <c r="E697" s="78" t="s">
        <v>1453</v>
      </c>
      <c r="F697" s="78" t="s">
        <v>2222</v>
      </c>
      <c r="G697" s="78"/>
      <c r="H697" s="78"/>
      <c r="I697" s="78" t="s">
        <v>2500</v>
      </c>
      <c r="J697" s="78" t="s">
        <v>1006</v>
      </c>
      <c r="K697" s="78"/>
      <c r="L697" s="81">
        <v>0</v>
      </c>
      <c r="M697" s="82">
        <f t="shared" si="15"/>
        <v>0</v>
      </c>
      <c r="N697" s="82"/>
      <c r="O697" s="78"/>
    </row>
    <row r="698" spans="1:15">
      <c r="A698" s="74"/>
      <c r="B698" s="78"/>
      <c r="C698" s="78"/>
      <c r="D698" s="78" t="s">
        <v>1454</v>
      </c>
      <c r="E698" s="78" t="s">
        <v>1454</v>
      </c>
      <c r="F698" s="78" t="s">
        <v>2223</v>
      </c>
      <c r="G698" s="78"/>
      <c r="H698" s="78"/>
      <c r="I698" s="78" t="s">
        <v>1455</v>
      </c>
      <c r="J698" s="78" t="s">
        <v>1006</v>
      </c>
      <c r="K698" s="78"/>
      <c r="L698" s="81">
        <v>0</v>
      </c>
      <c r="M698" s="82">
        <f t="shared" si="15"/>
        <v>0</v>
      </c>
      <c r="N698" s="82"/>
      <c r="O698" s="78"/>
    </row>
    <row r="699" spans="1:15">
      <c r="A699" s="74"/>
      <c r="B699" s="78"/>
      <c r="C699" s="78"/>
      <c r="D699" s="78" t="s">
        <v>144</v>
      </c>
      <c r="E699" s="78" t="s">
        <v>144</v>
      </c>
      <c r="F699" s="78" t="s">
        <v>2224</v>
      </c>
      <c r="G699" s="78"/>
      <c r="H699" s="78"/>
      <c r="I699" s="78" t="s">
        <v>1297</v>
      </c>
      <c r="J699" s="78" t="s">
        <v>1006</v>
      </c>
      <c r="K699" s="78"/>
      <c r="L699" s="81">
        <v>0</v>
      </c>
      <c r="M699" s="82">
        <f t="shared" si="15"/>
        <v>0</v>
      </c>
      <c r="N699" s="82"/>
      <c r="O699" s="78"/>
    </row>
    <row r="700" spans="1:15">
      <c r="A700" s="74"/>
      <c r="B700" s="78"/>
      <c r="C700" s="78"/>
      <c r="D700" s="78" t="s">
        <v>1503</v>
      </c>
      <c r="E700" s="78" t="s">
        <v>1503</v>
      </c>
      <c r="F700" s="78"/>
      <c r="G700" s="78"/>
      <c r="H700" s="78"/>
      <c r="I700" s="78" t="s">
        <v>981</v>
      </c>
      <c r="J700" s="78" t="s">
        <v>1004</v>
      </c>
      <c r="K700" s="78"/>
      <c r="L700" s="81">
        <v>0</v>
      </c>
      <c r="M700" s="82">
        <f t="shared" si="15"/>
        <v>0</v>
      </c>
      <c r="N700" s="82"/>
      <c r="O700" s="78"/>
    </row>
    <row r="701" spans="1:15">
      <c r="A701" s="74"/>
      <c r="B701" s="78"/>
      <c r="C701" s="78"/>
      <c r="D701" s="78" t="s">
        <v>1066</v>
      </c>
      <c r="E701" s="78" t="s">
        <v>1066</v>
      </c>
      <c r="F701" s="78"/>
      <c r="G701" s="78"/>
      <c r="H701" s="78"/>
      <c r="I701" s="78" t="s">
        <v>981</v>
      </c>
      <c r="J701" s="78" t="s">
        <v>1004</v>
      </c>
      <c r="K701" s="78"/>
      <c r="L701" s="81">
        <v>0</v>
      </c>
      <c r="M701" s="82">
        <f t="shared" si="15"/>
        <v>0</v>
      </c>
      <c r="N701" s="82"/>
      <c r="O701" s="78"/>
    </row>
    <row r="702" spans="1:15">
      <c r="A702" s="74"/>
      <c r="B702" s="78"/>
      <c r="C702" s="78" t="s">
        <v>2425</v>
      </c>
      <c r="D702" s="78" t="s">
        <v>1566</v>
      </c>
      <c r="E702" s="78" t="s">
        <v>1566</v>
      </c>
      <c r="F702" s="78"/>
      <c r="G702" s="78"/>
      <c r="H702" s="78"/>
      <c r="I702" s="78" t="s">
        <v>1434</v>
      </c>
      <c r="J702" s="78" t="s">
        <v>1004</v>
      </c>
      <c r="K702" s="78"/>
      <c r="L702" s="81" t="s">
        <v>2426</v>
      </c>
      <c r="M702" s="82" t="str">
        <f t="shared" si="15"/>
        <v>MINH LONG</v>
      </c>
      <c r="N702" s="82"/>
      <c r="O702" s="78"/>
    </row>
    <row r="703" spans="1:15" ht="31.5">
      <c r="A703" s="74"/>
      <c r="B703" s="78"/>
      <c r="C703" s="78"/>
      <c r="D703" s="78" t="s">
        <v>1789</v>
      </c>
      <c r="E703" s="78" t="s">
        <v>1789</v>
      </c>
      <c r="F703" s="78"/>
      <c r="G703" s="78"/>
      <c r="H703" s="78"/>
      <c r="I703" s="78" t="s">
        <v>1434</v>
      </c>
      <c r="J703" s="78" t="s">
        <v>1004</v>
      </c>
      <c r="K703" s="78"/>
      <c r="L703" s="81">
        <v>0</v>
      </c>
      <c r="M703" s="82">
        <f t="shared" si="15"/>
        <v>0</v>
      </c>
      <c r="N703" s="82"/>
      <c r="O703" s="78"/>
    </row>
    <row r="704" spans="1:15">
      <c r="A704" s="74"/>
      <c r="B704" s="78"/>
      <c r="C704" s="78"/>
      <c r="D704" s="78" t="s">
        <v>412</v>
      </c>
      <c r="E704" s="78" t="s">
        <v>412</v>
      </c>
      <c r="F704" s="78"/>
      <c r="G704" s="78"/>
      <c r="H704" s="78"/>
      <c r="I704" s="78" t="s">
        <v>1434</v>
      </c>
      <c r="J704" s="78" t="s">
        <v>1006</v>
      </c>
      <c r="K704" s="78"/>
      <c r="L704" s="81">
        <v>0</v>
      </c>
      <c r="M704" s="82">
        <f t="shared" si="15"/>
        <v>0</v>
      </c>
      <c r="N704" s="82"/>
      <c r="O704" s="78"/>
    </row>
    <row r="705" spans="1:15">
      <c r="A705" s="74"/>
      <c r="B705" s="78"/>
      <c r="C705" s="78"/>
      <c r="D705" s="78" t="s">
        <v>1067</v>
      </c>
      <c r="E705" s="78" t="s">
        <v>1067</v>
      </c>
      <c r="F705" s="78"/>
      <c r="G705" s="78"/>
      <c r="H705" s="78"/>
      <c r="I705" s="78" t="s">
        <v>1434</v>
      </c>
      <c r="J705" s="78" t="s">
        <v>1006</v>
      </c>
      <c r="K705" s="78"/>
      <c r="L705" s="81">
        <v>0</v>
      </c>
      <c r="M705" s="82">
        <f t="shared" si="15"/>
        <v>0</v>
      </c>
      <c r="N705" s="82"/>
      <c r="O705" s="78"/>
    </row>
    <row r="706" spans="1:15">
      <c r="A706" s="74"/>
      <c r="B706" s="78"/>
      <c r="C706" s="78" t="s">
        <v>2475</v>
      </c>
      <c r="D706" s="78" t="s">
        <v>2474</v>
      </c>
      <c r="E706" s="78" t="s">
        <v>2474</v>
      </c>
      <c r="F706" s="78"/>
      <c r="G706" s="78"/>
      <c r="H706" s="78"/>
      <c r="I706" s="78" t="s">
        <v>1434</v>
      </c>
      <c r="J706" s="78" t="s">
        <v>1006</v>
      </c>
      <c r="K706" s="78"/>
      <c r="L706" s="81" t="s">
        <v>2368</v>
      </c>
      <c r="M706" s="82" t="str">
        <f t="shared" ref="M706" si="19">C706</f>
        <v>PHÚC AN KHANG</v>
      </c>
      <c r="N706" s="82"/>
      <c r="O706" s="78"/>
    </row>
    <row r="707" spans="1:15">
      <c r="A707" s="74"/>
      <c r="B707" s="78"/>
      <c r="C707" s="78" t="s">
        <v>2359</v>
      </c>
      <c r="D707" s="78" t="s">
        <v>873</v>
      </c>
      <c r="E707" s="78" t="s">
        <v>873</v>
      </c>
      <c r="F707" s="78"/>
      <c r="G707" s="78"/>
      <c r="H707" s="78"/>
      <c r="I707" s="78" t="s">
        <v>1434</v>
      </c>
      <c r="J707" s="78" t="s">
        <v>1006</v>
      </c>
      <c r="K707" s="78"/>
      <c r="L707" s="81" t="s">
        <v>1719</v>
      </c>
      <c r="M707" s="82" t="str">
        <f t="shared" si="15"/>
        <v>YIDA</v>
      </c>
      <c r="N707" s="82"/>
      <c r="O707" s="78"/>
    </row>
    <row r="708" spans="1:15">
      <c r="A708" s="74"/>
      <c r="B708" s="78"/>
      <c r="C708" s="78" t="s">
        <v>2359</v>
      </c>
      <c r="D708" s="78" t="s">
        <v>1039</v>
      </c>
      <c r="E708" s="78" t="s">
        <v>1039</v>
      </c>
      <c r="F708" s="78"/>
      <c r="G708" s="78"/>
      <c r="H708" s="78"/>
      <c r="I708" s="78" t="s">
        <v>1434</v>
      </c>
      <c r="J708" s="78" t="s">
        <v>1006</v>
      </c>
      <c r="K708" s="78"/>
      <c r="L708" s="81" t="s">
        <v>1521</v>
      </c>
      <c r="M708" s="82" t="str">
        <f t="shared" si="15"/>
        <v>YIDA</v>
      </c>
      <c r="N708" s="82"/>
      <c r="O708" s="78"/>
    </row>
    <row r="709" spans="1:15" ht="31.5">
      <c r="A709" s="74"/>
      <c r="B709" s="78"/>
      <c r="C709" s="78" t="s">
        <v>2359</v>
      </c>
      <c r="D709" s="78" t="s">
        <v>793</v>
      </c>
      <c r="E709" s="78" t="s">
        <v>793</v>
      </c>
      <c r="F709" s="78"/>
      <c r="G709" s="78"/>
      <c r="H709" s="78"/>
      <c r="I709" s="78" t="s">
        <v>1434</v>
      </c>
      <c r="J709" s="78" t="s">
        <v>1006</v>
      </c>
      <c r="K709" s="78"/>
      <c r="L709" s="81" t="s">
        <v>1521</v>
      </c>
      <c r="M709" s="82" t="str">
        <f t="shared" si="15"/>
        <v>YIDA</v>
      </c>
      <c r="N709" s="82"/>
      <c r="O709" s="78"/>
    </row>
    <row r="710" spans="1:15" ht="31.5">
      <c r="A710" s="74"/>
      <c r="B710" s="78"/>
      <c r="C710" s="78" t="s">
        <v>2359</v>
      </c>
      <c r="D710" s="78" t="s">
        <v>1177</v>
      </c>
      <c r="E710" s="78" t="s">
        <v>1177</v>
      </c>
      <c r="F710" s="78"/>
      <c r="G710" s="78"/>
      <c r="H710" s="78"/>
      <c r="I710" s="78" t="s">
        <v>1434</v>
      </c>
      <c r="J710" s="78" t="s">
        <v>1006</v>
      </c>
      <c r="K710" s="78"/>
      <c r="L710" s="81" t="s">
        <v>1521</v>
      </c>
      <c r="M710" s="82" t="str">
        <f t="shared" si="15"/>
        <v>YIDA</v>
      </c>
      <c r="N710" s="82"/>
      <c r="O710" s="78"/>
    </row>
    <row r="711" spans="1:15">
      <c r="A711" s="74"/>
      <c r="B711" s="78"/>
      <c r="C711" s="78" t="s">
        <v>2359</v>
      </c>
      <c r="D711" s="78" t="s">
        <v>1324</v>
      </c>
      <c r="E711" s="78" t="s">
        <v>1324</v>
      </c>
      <c r="F711" s="78"/>
      <c r="G711" s="78"/>
      <c r="H711" s="78"/>
      <c r="I711" s="78" t="s">
        <v>1434</v>
      </c>
      <c r="J711" s="78" t="s">
        <v>1006</v>
      </c>
      <c r="K711" s="78"/>
      <c r="L711" s="81" t="s">
        <v>1521</v>
      </c>
      <c r="M711" s="82" t="str">
        <f t="shared" si="15"/>
        <v>YIDA</v>
      </c>
      <c r="N711" s="82"/>
      <c r="O711" s="78"/>
    </row>
    <row r="712" spans="1:15" ht="31.5">
      <c r="A712" s="74"/>
      <c r="B712" s="78"/>
      <c r="C712" s="78" t="s">
        <v>2359</v>
      </c>
      <c r="D712" s="78" t="s">
        <v>1579</v>
      </c>
      <c r="E712" s="78" t="s">
        <v>1579</v>
      </c>
      <c r="F712" s="78"/>
      <c r="G712" s="78"/>
      <c r="H712" s="78"/>
      <c r="I712" s="78" t="s">
        <v>1434</v>
      </c>
      <c r="J712" s="78" t="s">
        <v>1006</v>
      </c>
      <c r="K712" s="78"/>
      <c r="L712" s="81" t="s">
        <v>1521</v>
      </c>
      <c r="M712" s="82" t="str">
        <f t="shared" si="15"/>
        <v>YIDA</v>
      </c>
      <c r="N712" s="82"/>
      <c r="O712" s="78"/>
    </row>
    <row r="713" spans="1:15" ht="31.5">
      <c r="A713" s="74"/>
      <c r="B713" s="78"/>
      <c r="C713" s="78" t="s">
        <v>2359</v>
      </c>
      <c r="D713" s="78" t="s">
        <v>1412</v>
      </c>
      <c r="E713" s="78" t="s">
        <v>1412</v>
      </c>
      <c r="F713" s="78"/>
      <c r="G713" s="78"/>
      <c r="H713" s="78"/>
      <c r="I713" s="78" t="s">
        <v>1434</v>
      </c>
      <c r="J713" s="78" t="s">
        <v>1006</v>
      </c>
      <c r="K713" s="78"/>
      <c r="L713" s="81" t="s">
        <v>1521</v>
      </c>
      <c r="M713" s="82" t="str">
        <f t="shared" si="15"/>
        <v>YIDA</v>
      </c>
      <c r="N713" s="82"/>
      <c r="O713" s="78"/>
    </row>
    <row r="714" spans="1:15" ht="31.5">
      <c r="A714" s="74"/>
      <c r="B714" s="78"/>
      <c r="C714" s="78" t="s">
        <v>2359</v>
      </c>
      <c r="D714" s="78" t="s">
        <v>1475</v>
      </c>
      <c r="E714" s="78" t="s">
        <v>1475</v>
      </c>
      <c r="F714" s="78"/>
      <c r="G714" s="78"/>
      <c r="H714" s="78"/>
      <c r="I714" s="78" t="s">
        <v>1434</v>
      </c>
      <c r="J714" s="78" t="s">
        <v>1006</v>
      </c>
      <c r="K714" s="78"/>
      <c r="L714" s="81" t="s">
        <v>1521</v>
      </c>
      <c r="M714" s="82" t="str">
        <f t="shared" si="15"/>
        <v>YIDA</v>
      </c>
      <c r="N714" s="82"/>
      <c r="O714" s="78"/>
    </row>
    <row r="715" spans="1:15" ht="31.5">
      <c r="A715" s="74"/>
      <c r="B715" s="78"/>
      <c r="C715" s="78" t="s">
        <v>2359</v>
      </c>
      <c r="D715" s="78" t="s">
        <v>1933</v>
      </c>
      <c r="E715" s="78" t="s">
        <v>1933</v>
      </c>
      <c r="F715" s="78"/>
      <c r="G715" s="78"/>
      <c r="H715" s="78"/>
      <c r="I715" s="78" t="s">
        <v>1434</v>
      </c>
      <c r="J715" s="78" t="s">
        <v>1006</v>
      </c>
      <c r="K715" s="78"/>
      <c r="L715" s="81" t="s">
        <v>1521</v>
      </c>
      <c r="M715" s="82" t="str">
        <f t="shared" si="15"/>
        <v>YIDA</v>
      </c>
      <c r="N715" s="82"/>
      <c r="O715" s="78"/>
    </row>
    <row r="716" spans="1:15" ht="31.5">
      <c r="A716" s="74"/>
      <c r="B716" s="78"/>
      <c r="C716" s="78" t="s">
        <v>2359</v>
      </c>
      <c r="D716" s="78" t="s">
        <v>792</v>
      </c>
      <c r="E716" s="78" t="s">
        <v>792</v>
      </c>
      <c r="F716" s="78"/>
      <c r="G716" s="78"/>
      <c r="H716" s="78"/>
      <c r="I716" s="78" t="s">
        <v>1434</v>
      </c>
      <c r="J716" s="78" t="s">
        <v>1006</v>
      </c>
      <c r="K716" s="78"/>
      <c r="L716" s="81" t="s">
        <v>1521</v>
      </c>
      <c r="M716" s="82" t="str">
        <f t="shared" si="15"/>
        <v>YIDA</v>
      </c>
      <c r="N716" s="82"/>
      <c r="O716" s="78"/>
    </row>
    <row r="717" spans="1:15" ht="31.5">
      <c r="A717" s="74"/>
      <c r="B717" s="78"/>
      <c r="C717" s="78" t="s">
        <v>2359</v>
      </c>
      <c r="D717" s="78" t="s">
        <v>1580</v>
      </c>
      <c r="E717" s="78" t="s">
        <v>1580</v>
      </c>
      <c r="F717" s="78"/>
      <c r="G717" s="78"/>
      <c r="H717" s="78"/>
      <c r="I717" s="78" t="s">
        <v>1434</v>
      </c>
      <c r="J717" s="78" t="s">
        <v>1006</v>
      </c>
      <c r="K717" s="78"/>
      <c r="L717" s="81" t="s">
        <v>1521</v>
      </c>
      <c r="M717" s="82" t="str">
        <f t="shared" si="15"/>
        <v>YIDA</v>
      </c>
      <c r="N717" s="82"/>
      <c r="O717" s="78"/>
    </row>
    <row r="718" spans="1:15">
      <c r="A718" s="74"/>
      <c r="B718" s="78"/>
      <c r="C718" s="78" t="s">
        <v>2359</v>
      </c>
      <c r="D718" s="78" t="s">
        <v>983</v>
      </c>
      <c r="E718" s="78" t="s">
        <v>983</v>
      </c>
      <c r="F718" s="78"/>
      <c r="G718" s="78"/>
      <c r="H718" s="78"/>
      <c r="I718" s="78" t="s">
        <v>1434</v>
      </c>
      <c r="J718" s="78" t="s">
        <v>1006</v>
      </c>
      <c r="K718" s="78"/>
      <c r="L718" s="81" t="s">
        <v>1521</v>
      </c>
      <c r="M718" s="82" t="str">
        <f t="shared" si="15"/>
        <v>YIDA</v>
      </c>
      <c r="N718" s="82"/>
      <c r="O718" s="78"/>
    </row>
    <row r="719" spans="1:15">
      <c r="A719" s="74"/>
      <c r="B719" s="78"/>
      <c r="C719" s="78" t="s">
        <v>2359</v>
      </c>
      <c r="D719" s="78" t="s">
        <v>791</v>
      </c>
      <c r="E719" s="78" t="s">
        <v>791</v>
      </c>
      <c r="F719" s="78"/>
      <c r="G719" s="78"/>
      <c r="H719" s="78"/>
      <c r="I719" s="78" t="s">
        <v>1434</v>
      </c>
      <c r="J719" s="78" t="s">
        <v>1006</v>
      </c>
      <c r="K719" s="78"/>
      <c r="L719" s="81" t="s">
        <v>1521</v>
      </c>
      <c r="M719" s="82" t="str">
        <f t="shared" si="15"/>
        <v>YIDA</v>
      </c>
      <c r="N719" s="82"/>
      <c r="O719" s="78"/>
    </row>
    <row r="720" spans="1:15">
      <c r="A720" s="74"/>
      <c r="B720" s="78"/>
      <c r="C720" s="78" t="s">
        <v>2359</v>
      </c>
      <c r="D720" s="78" t="s">
        <v>872</v>
      </c>
      <c r="E720" s="78" t="s">
        <v>872</v>
      </c>
      <c r="F720" s="78"/>
      <c r="G720" s="78"/>
      <c r="H720" s="78"/>
      <c r="I720" s="78" t="s">
        <v>1434</v>
      </c>
      <c r="J720" s="78" t="s">
        <v>1006</v>
      </c>
      <c r="K720" s="78"/>
      <c r="L720" s="81" t="s">
        <v>1719</v>
      </c>
      <c r="M720" s="82" t="str">
        <f t="shared" si="15"/>
        <v>YIDA</v>
      </c>
      <c r="N720" s="82"/>
      <c r="O720" s="78"/>
    </row>
    <row r="721" spans="1:15" ht="55.5" customHeight="1">
      <c r="A721" s="74"/>
      <c r="B721" s="78"/>
      <c r="C721" s="78" t="s">
        <v>2359</v>
      </c>
      <c r="D721" s="78" t="s">
        <v>871</v>
      </c>
      <c r="E721" s="78" t="s">
        <v>871</v>
      </c>
      <c r="F721" s="78"/>
      <c r="G721" s="78"/>
      <c r="H721" s="78"/>
      <c r="I721" s="78" t="s">
        <v>1434</v>
      </c>
      <c r="J721" s="78" t="s">
        <v>1006</v>
      </c>
      <c r="K721" s="78"/>
      <c r="L721" s="81" t="s">
        <v>1719</v>
      </c>
      <c r="M721" s="82" t="str">
        <f t="shared" si="15"/>
        <v>YIDA</v>
      </c>
      <c r="N721" s="82"/>
      <c r="O721" s="78"/>
    </row>
    <row r="722" spans="1:15" ht="31.5">
      <c r="A722" s="74"/>
      <c r="B722" s="78"/>
      <c r="C722" s="78" t="s">
        <v>2359</v>
      </c>
      <c r="D722" s="78" t="s">
        <v>1932</v>
      </c>
      <c r="E722" s="78" t="s">
        <v>1932</v>
      </c>
      <c r="F722" s="78"/>
      <c r="G722" s="78"/>
      <c r="H722" s="78"/>
      <c r="I722" s="78" t="s">
        <v>1434</v>
      </c>
      <c r="J722" s="78" t="s">
        <v>1006</v>
      </c>
      <c r="K722" s="78"/>
      <c r="L722" s="81" t="s">
        <v>1521</v>
      </c>
      <c r="M722" s="82" t="str">
        <f t="shared" si="15"/>
        <v>YIDA</v>
      </c>
      <c r="N722" s="82"/>
      <c r="O722" s="78"/>
    </row>
    <row r="723" spans="1:15" ht="31.5">
      <c r="A723" s="74"/>
      <c r="B723" s="78"/>
      <c r="C723" s="78" t="s">
        <v>2359</v>
      </c>
      <c r="D723" s="78" t="s">
        <v>1751</v>
      </c>
      <c r="E723" s="78" t="s">
        <v>1751</v>
      </c>
      <c r="F723" s="78"/>
      <c r="G723" s="78"/>
      <c r="H723" s="78"/>
      <c r="I723" s="78" t="s">
        <v>1434</v>
      </c>
      <c r="J723" s="78" t="s">
        <v>1006</v>
      </c>
      <c r="K723" s="78"/>
      <c r="L723" s="81" t="s">
        <v>1521</v>
      </c>
      <c r="M723" s="82" t="str">
        <f t="shared" si="15"/>
        <v>YIDA</v>
      </c>
      <c r="N723" s="82"/>
      <c r="O723" s="78"/>
    </row>
    <row r="724" spans="1:15" ht="31.5">
      <c r="A724" s="74"/>
      <c r="B724" s="78"/>
      <c r="C724" s="78" t="s">
        <v>2359</v>
      </c>
      <c r="D724" s="78" t="s">
        <v>1474</v>
      </c>
      <c r="E724" s="78" t="s">
        <v>1474</v>
      </c>
      <c r="F724" s="78"/>
      <c r="G724" s="78"/>
      <c r="H724" s="78"/>
      <c r="I724" s="78" t="s">
        <v>1434</v>
      </c>
      <c r="J724" s="78" t="s">
        <v>1006</v>
      </c>
      <c r="K724" s="78"/>
      <c r="L724" s="81" t="s">
        <v>1521</v>
      </c>
      <c r="M724" s="82" t="str">
        <f t="shared" si="15"/>
        <v>YIDA</v>
      </c>
      <c r="N724" s="82"/>
      <c r="O724" s="78"/>
    </row>
    <row r="725" spans="1:15" ht="31.5">
      <c r="A725" s="74"/>
      <c r="B725" s="78"/>
      <c r="C725" s="78" t="s">
        <v>2359</v>
      </c>
      <c r="D725" s="78" t="s">
        <v>790</v>
      </c>
      <c r="E725" s="78" t="s">
        <v>790</v>
      </c>
      <c r="F725" s="78"/>
      <c r="G725" s="78"/>
      <c r="H725" s="78"/>
      <c r="I725" s="78" t="s">
        <v>1434</v>
      </c>
      <c r="J725" s="78" t="s">
        <v>1006</v>
      </c>
      <c r="K725" s="78"/>
      <c r="L725" s="81" t="s">
        <v>1521</v>
      </c>
      <c r="M725" s="82" t="str">
        <f t="shared" si="15"/>
        <v>YIDA</v>
      </c>
      <c r="N725" s="82"/>
      <c r="O725" s="78"/>
    </row>
    <row r="726" spans="1:15" ht="31.5">
      <c r="A726" s="74"/>
      <c r="B726" s="78"/>
      <c r="C726" s="78" t="s">
        <v>2359</v>
      </c>
      <c r="D726" s="78" t="s">
        <v>1934</v>
      </c>
      <c r="E726" s="78" t="s">
        <v>1934</v>
      </c>
      <c r="F726" s="78"/>
      <c r="G726" s="78"/>
      <c r="H726" s="78"/>
      <c r="I726" s="78" t="s">
        <v>1434</v>
      </c>
      <c r="J726" s="78" t="s">
        <v>1004</v>
      </c>
      <c r="K726" s="78"/>
      <c r="L726" s="81" t="s">
        <v>1521</v>
      </c>
      <c r="M726" s="82" t="str">
        <f t="shared" si="15"/>
        <v>YIDA</v>
      </c>
      <c r="N726" s="82"/>
      <c r="O726" s="78"/>
    </row>
    <row r="727" spans="1:15" ht="31.5">
      <c r="A727" s="74"/>
      <c r="B727" s="78"/>
      <c r="C727" s="78" t="s">
        <v>2359</v>
      </c>
      <c r="D727" s="78" t="s">
        <v>1578</v>
      </c>
      <c r="E727" s="78" t="s">
        <v>1578</v>
      </c>
      <c r="F727" s="78"/>
      <c r="G727" s="78"/>
      <c r="H727" s="78"/>
      <c r="I727" s="78" t="s">
        <v>1434</v>
      </c>
      <c r="J727" s="78" t="s">
        <v>1004</v>
      </c>
      <c r="K727" s="78"/>
      <c r="L727" s="81" t="s">
        <v>1521</v>
      </c>
      <c r="M727" s="82" t="str">
        <f t="shared" si="15"/>
        <v>YIDA</v>
      </c>
      <c r="N727" s="82"/>
      <c r="O727" s="78"/>
    </row>
    <row r="728" spans="1:15">
      <c r="A728" s="74"/>
      <c r="B728" s="78"/>
      <c r="C728" s="78" t="s">
        <v>2359</v>
      </c>
      <c r="D728" s="78" t="s">
        <v>874</v>
      </c>
      <c r="E728" s="78" t="s">
        <v>874</v>
      </c>
      <c r="F728" s="78"/>
      <c r="G728" s="78"/>
      <c r="H728" s="78"/>
      <c r="I728" s="78" t="s">
        <v>1434</v>
      </c>
      <c r="J728" s="78" t="s">
        <v>1006</v>
      </c>
      <c r="K728" s="78"/>
      <c r="L728" s="81" t="s">
        <v>1521</v>
      </c>
      <c r="M728" s="82" t="str">
        <f t="shared" si="15"/>
        <v>YIDA</v>
      </c>
      <c r="N728" s="82"/>
      <c r="O728" s="78"/>
    </row>
    <row r="729" spans="1:15">
      <c r="A729" s="74"/>
      <c r="B729" s="78"/>
      <c r="C729" s="78" t="s">
        <v>2359</v>
      </c>
      <c r="D729" s="78" t="s">
        <v>869</v>
      </c>
      <c r="E729" s="78" t="s">
        <v>869</v>
      </c>
      <c r="F729" s="78"/>
      <c r="G729" s="78"/>
      <c r="H729" s="78"/>
      <c r="I729" s="78" t="s">
        <v>1434</v>
      </c>
      <c r="J729" s="78" t="s">
        <v>1006</v>
      </c>
      <c r="K729" s="78"/>
      <c r="L729" s="81" t="s">
        <v>1521</v>
      </c>
      <c r="M729" s="82" t="str">
        <f t="shared" si="15"/>
        <v>YIDA</v>
      </c>
      <c r="N729" s="82"/>
      <c r="O729" s="78"/>
    </row>
    <row r="730" spans="1:15" ht="31.5">
      <c r="A730" s="74"/>
      <c r="B730" s="78"/>
      <c r="C730" s="78" t="s">
        <v>2359</v>
      </c>
      <c r="D730" s="78" t="s">
        <v>870</v>
      </c>
      <c r="E730" s="78" t="s">
        <v>870</v>
      </c>
      <c r="F730" s="78"/>
      <c r="G730" s="78"/>
      <c r="H730" s="78"/>
      <c r="I730" s="78" t="s">
        <v>1434</v>
      </c>
      <c r="J730" s="78" t="s">
        <v>1006</v>
      </c>
      <c r="K730" s="78"/>
      <c r="L730" s="81" t="s">
        <v>1521</v>
      </c>
      <c r="M730" s="82" t="str">
        <f t="shared" si="15"/>
        <v>YIDA</v>
      </c>
      <c r="N730" s="82"/>
      <c r="O730" s="78"/>
    </row>
    <row r="731" spans="1:15" ht="31.5">
      <c r="A731" s="74"/>
      <c r="B731" s="78"/>
      <c r="C731" s="78" t="s">
        <v>2359</v>
      </c>
      <c r="D731" s="78" t="s">
        <v>877</v>
      </c>
      <c r="E731" s="78" t="s">
        <v>877</v>
      </c>
      <c r="F731" s="78"/>
      <c r="G731" s="78"/>
      <c r="H731" s="78"/>
      <c r="I731" s="78" t="s">
        <v>1434</v>
      </c>
      <c r="J731" s="78" t="s">
        <v>1006</v>
      </c>
      <c r="K731" s="78"/>
      <c r="L731" s="81" t="s">
        <v>1521</v>
      </c>
      <c r="M731" s="82" t="str">
        <f t="shared" si="15"/>
        <v>YIDA</v>
      </c>
      <c r="N731" s="82"/>
      <c r="O731" s="78"/>
    </row>
    <row r="732" spans="1:15">
      <c r="A732" s="74"/>
      <c r="B732" s="78"/>
      <c r="C732" s="78" t="s">
        <v>2359</v>
      </c>
      <c r="D732" s="78" t="s">
        <v>876</v>
      </c>
      <c r="E732" s="78" t="s">
        <v>876</v>
      </c>
      <c r="F732" s="78"/>
      <c r="G732" s="78"/>
      <c r="H732" s="78"/>
      <c r="I732" s="78" t="s">
        <v>1434</v>
      </c>
      <c r="J732" s="78" t="s">
        <v>1006</v>
      </c>
      <c r="K732" s="78"/>
      <c r="L732" s="81" t="s">
        <v>1521</v>
      </c>
      <c r="M732" s="82" t="str">
        <f t="shared" si="15"/>
        <v>YIDA</v>
      </c>
      <c r="N732" s="82"/>
      <c r="O732" s="78"/>
    </row>
    <row r="733" spans="1:15">
      <c r="A733" s="74"/>
      <c r="B733" s="78"/>
      <c r="C733" s="78" t="s">
        <v>2359</v>
      </c>
      <c r="D733" s="78" t="s">
        <v>875</v>
      </c>
      <c r="E733" s="78" t="s">
        <v>875</v>
      </c>
      <c r="F733" s="78"/>
      <c r="G733" s="78"/>
      <c r="H733" s="78"/>
      <c r="I733" s="78" t="s">
        <v>1434</v>
      </c>
      <c r="J733" s="78" t="s">
        <v>1006</v>
      </c>
      <c r="K733" s="78"/>
      <c r="L733" s="81" t="s">
        <v>1521</v>
      </c>
      <c r="M733" s="82" t="str">
        <f t="shared" si="15"/>
        <v>YIDA</v>
      </c>
      <c r="N733" s="82"/>
      <c r="O733" s="78"/>
    </row>
    <row r="734" spans="1:15">
      <c r="A734" s="74"/>
      <c r="B734" s="78"/>
      <c r="C734" s="78"/>
      <c r="D734" s="78" t="s">
        <v>980</v>
      </c>
      <c r="E734" s="78" t="s">
        <v>980</v>
      </c>
      <c r="F734" s="78"/>
      <c r="G734" s="78"/>
      <c r="H734" s="78"/>
      <c r="I734" s="78" t="s">
        <v>1434</v>
      </c>
      <c r="J734" s="78" t="s">
        <v>1006</v>
      </c>
      <c r="K734" s="78"/>
      <c r="L734" s="81"/>
      <c r="M734" s="82">
        <f t="shared" si="15"/>
        <v>0</v>
      </c>
      <c r="N734" s="82"/>
      <c r="O734" s="78"/>
    </row>
    <row r="735" spans="1:15" ht="31.5">
      <c r="A735" s="74"/>
      <c r="B735" s="78"/>
      <c r="C735" s="78" t="s">
        <v>2225</v>
      </c>
      <c r="D735" s="78" t="s">
        <v>1620</v>
      </c>
      <c r="E735" s="78" t="s">
        <v>1620</v>
      </c>
      <c r="F735" s="78"/>
      <c r="G735" s="78"/>
      <c r="H735" s="78"/>
      <c r="I735" s="78" t="s">
        <v>1434</v>
      </c>
      <c r="J735" s="78" t="s">
        <v>1004</v>
      </c>
      <c r="K735" s="78"/>
      <c r="L735" s="81" t="s">
        <v>1716</v>
      </c>
      <c r="M735" s="82" t="str">
        <f t="shared" si="15"/>
        <v>越南元普朔胶科技有限公司</v>
      </c>
      <c r="N735" s="82"/>
      <c r="O735" s="78"/>
    </row>
    <row r="736" spans="1:15" ht="31.5">
      <c r="A736" s="74"/>
      <c r="B736" s="78"/>
      <c r="C736" s="78" t="s">
        <v>2225</v>
      </c>
      <c r="D736" s="78" t="s">
        <v>1717</v>
      </c>
      <c r="E736" s="78" t="s">
        <v>1717</v>
      </c>
      <c r="F736" s="78"/>
      <c r="G736" s="78"/>
      <c r="H736" s="78"/>
      <c r="I736" s="78" t="s">
        <v>1434</v>
      </c>
      <c r="J736" s="78" t="s">
        <v>1006</v>
      </c>
      <c r="K736" s="78"/>
      <c r="L736" s="81" t="s">
        <v>1522</v>
      </c>
      <c r="M736" s="82" t="str">
        <f t="shared" si="15"/>
        <v>越南元普朔胶科技有限公司</v>
      </c>
      <c r="N736" s="82"/>
      <c r="O736" s="78"/>
    </row>
    <row r="737" spans="1:15">
      <c r="A737" s="74"/>
      <c r="B737" s="78"/>
      <c r="C737" s="78" t="s">
        <v>1286</v>
      </c>
      <c r="D737" s="78" t="s">
        <v>1718</v>
      </c>
      <c r="E737" s="78" t="s">
        <v>1718</v>
      </c>
      <c r="F737" s="78"/>
      <c r="G737" s="78"/>
      <c r="H737" s="78"/>
      <c r="I737" s="78" t="s">
        <v>1434</v>
      </c>
      <c r="J737" s="78" t="s">
        <v>1004</v>
      </c>
      <c r="K737" s="78"/>
      <c r="L737" s="81" t="s">
        <v>1719</v>
      </c>
      <c r="M737" s="82" t="str">
        <f t="shared" si="15"/>
        <v>NGHIỆP MẬU</v>
      </c>
      <c r="N737" s="82"/>
      <c r="O737" s="78"/>
    </row>
    <row r="738" spans="1:15">
      <c r="A738" s="74"/>
      <c r="B738" s="78"/>
      <c r="C738" s="78"/>
      <c r="D738" s="78" t="s">
        <v>1199</v>
      </c>
      <c r="E738" s="78" t="s">
        <v>1199</v>
      </c>
      <c r="F738" s="78"/>
      <c r="G738" s="78"/>
      <c r="H738" s="78"/>
      <c r="I738" s="78" t="s">
        <v>1434</v>
      </c>
      <c r="J738" s="78" t="s">
        <v>1006</v>
      </c>
      <c r="K738" s="78"/>
      <c r="L738" s="81">
        <v>0</v>
      </c>
      <c r="M738" s="82">
        <f t="shared" si="15"/>
        <v>0</v>
      </c>
      <c r="N738" s="82"/>
      <c r="O738" s="78"/>
    </row>
    <row r="739" spans="1:15">
      <c r="A739" s="74"/>
      <c r="B739" s="78"/>
      <c r="C739" s="78"/>
      <c r="D739" s="78" t="s">
        <v>416</v>
      </c>
      <c r="E739" s="78" t="s">
        <v>416</v>
      </c>
      <c r="F739" s="78"/>
      <c r="G739" s="78"/>
      <c r="H739" s="78"/>
      <c r="I739" s="78" t="s">
        <v>1434</v>
      </c>
      <c r="J739" s="78" t="s">
        <v>1006</v>
      </c>
      <c r="K739" s="78"/>
      <c r="L739" s="81">
        <v>0</v>
      </c>
      <c r="M739" s="82">
        <f t="shared" si="15"/>
        <v>0</v>
      </c>
      <c r="N739" s="82"/>
      <c r="O739" s="78"/>
    </row>
    <row r="740" spans="1:15">
      <c r="A740" s="74"/>
      <c r="B740" s="78"/>
      <c r="C740" s="78"/>
      <c r="D740" s="78" t="s">
        <v>420</v>
      </c>
      <c r="E740" s="78" t="s">
        <v>420</v>
      </c>
      <c r="F740" s="78"/>
      <c r="G740" s="78"/>
      <c r="H740" s="78"/>
      <c r="I740" s="78" t="s">
        <v>1434</v>
      </c>
      <c r="J740" s="78" t="s">
        <v>1006</v>
      </c>
      <c r="K740" s="78"/>
      <c r="L740" s="81">
        <v>0</v>
      </c>
      <c r="M740" s="82">
        <f t="shared" si="15"/>
        <v>0</v>
      </c>
      <c r="N740" s="82"/>
      <c r="O740" s="78"/>
    </row>
    <row r="741" spans="1:15">
      <c r="A741" s="74"/>
      <c r="B741" s="78"/>
      <c r="C741" s="78"/>
      <c r="D741" s="78" t="s">
        <v>795</v>
      </c>
      <c r="E741" s="78" t="s">
        <v>795</v>
      </c>
      <c r="F741" s="78"/>
      <c r="G741" s="78"/>
      <c r="H741" s="78"/>
      <c r="I741" s="78" t="s">
        <v>1434</v>
      </c>
      <c r="J741" s="78" t="s">
        <v>1006</v>
      </c>
      <c r="K741" s="78"/>
      <c r="L741" s="81">
        <v>0</v>
      </c>
      <c r="M741" s="82">
        <f t="shared" si="15"/>
        <v>0</v>
      </c>
      <c r="N741" s="82"/>
      <c r="O741" s="78"/>
    </row>
    <row r="742" spans="1:15">
      <c r="A742" s="74"/>
      <c r="B742" s="78"/>
      <c r="C742" s="78"/>
      <c r="D742" s="78" t="s">
        <v>1198</v>
      </c>
      <c r="E742" s="78" t="s">
        <v>1198</v>
      </c>
      <c r="F742" s="78"/>
      <c r="G742" s="78"/>
      <c r="H742" s="78"/>
      <c r="I742" s="78" t="s">
        <v>1434</v>
      </c>
      <c r="J742" s="78" t="s">
        <v>1006</v>
      </c>
      <c r="K742" s="78"/>
      <c r="L742" s="81">
        <v>0</v>
      </c>
      <c r="M742" s="82">
        <f t="shared" si="15"/>
        <v>0</v>
      </c>
      <c r="N742" s="82"/>
      <c r="O742" s="78"/>
    </row>
    <row r="743" spans="1:15" ht="31.5">
      <c r="A743" s="74"/>
      <c r="B743" s="78"/>
      <c r="C743" s="78" t="s">
        <v>1514</v>
      </c>
      <c r="D743" s="78" t="s">
        <v>1264</v>
      </c>
      <c r="E743" s="78" t="s">
        <v>1264</v>
      </c>
      <c r="F743" s="78"/>
      <c r="G743" s="78"/>
      <c r="H743" s="78"/>
      <c r="I743" s="78" t="s">
        <v>1434</v>
      </c>
      <c r="J743" s="78" t="s">
        <v>1004</v>
      </c>
      <c r="K743" s="78"/>
      <c r="L743" s="81" t="s">
        <v>1521</v>
      </c>
      <c r="M743" s="82" t="str">
        <f t="shared" si="15"/>
        <v>JEBSEB&amp;JESSEN INGREDIENTS VN</v>
      </c>
      <c r="N743" s="82"/>
      <c r="O743" s="78"/>
    </row>
    <row r="744" spans="1:15" ht="31.5">
      <c r="A744" s="74"/>
      <c r="B744" s="78"/>
      <c r="C744" s="78" t="s">
        <v>2225</v>
      </c>
      <c r="D744" s="78" t="s">
        <v>1512</v>
      </c>
      <c r="E744" s="78" t="s">
        <v>1512</v>
      </c>
      <c r="F744" s="78"/>
      <c r="G744" s="78"/>
      <c r="H744" s="78"/>
      <c r="I744" s="78" t="s">
        <v>1434</v>
      </c>
      <c r="J744" s="78" t="s">
        <v>1004</v>
      </c>
      <c r="K744" s="78"/>
      <c r="L744" s="81" t="s">
        <v>1521</v>
      </c>
      <c r="M744" s="82" t="str">
        <f t="shared" ref="M744:M811" si="20">C744</f>
        <v>越南元普朔胶科技有限公司</v>
      </c>
      <c r="N744" s="82"/>
      <c r="O744" s="78"/>
    </row>
    <row r="745" spans="1:15" ht="31.5">
      <c r="A745" s="74"/>
      <c r="B745" s="78"/>
      <c r="C745" s="78" t="s">
        <v>2225</v>
      </c>
      <c r="D745" s="78" t="s">
        <v>1513</v>
      </c>
      <c r="E745" s="78" t="s">
        <v>1513</v>
      </c>
      <c r="F745" s="78"/>
      <c r="G745" s="78"/>
      <c r="H745" s="78"/>
      <c r="I745" s="78" t="s">
        <v>1434</v>
      </c>
      <c r="J745" s="78" t="s">
        <v>1004</v>
      </c>
      <c r="K745" s="78"/>
      <c r="L745" s="81" t="s">
        <v>1521</v>
      </c>
      <c r="M745" s="82" t="str">
        <f t="shared" si="20"/>
        <v>越南元普朔胶科技有限公司</v>
      </c>
      <c r="N745" s="82"/>
      <c r="O745" s="78"/>
    </row>
    <row r="746" spans="1:15">
      <c r="A746" s="74"/>
      <c r="B746" s="78"/>
      <c r="C746" s="78"/>
      <c r="D746" s="78" t="s">
        <v>422</v>
      </c>
      <c r="E746" s="78" t="s">
        <v>422</v>
      </c>
      <c r="F746" s="78"/>
      <c r="G746" s="78"/>
      <c r="H746" s="78"/>
      <c r="I746" s="78" t="s">
        <v>1434</v>
      </c>
      <c r="J746" s="78" t="s">
        <v>1006</v>
      </c>
      <c r="K746" s="78"/>
      <c r="L746" s="81">
        <v>0</v>
      </c>
      <c r="M746" s="82">
        <f t="shared" si="20"/>
        <v>0</v>
      </c>
      <c r="N746" s="82"/>
      <c r="O746" s="78"/>
    </row>
    <row r="747" spans="1:15">
      <c r="A747" s="74"/>
      <c r="B747" s="78"/>
      <c r="C747" s="78"/>
      <c r="D747" s="78" t="s">
        <v>1196</v>
      </c>
      <c r="E747" s="78" t="s">
        <v>1196</v>
      </c>
      <c r="F747" s="78"/>
      <c r="G747" s="78"/>
      <c r="H747" s="78"/>
      <c r="I747" s="78" t="s">
        <v>1434</v>
      </c>
      <c r="J747" s="78" t="s">
        <v>1006</v>
      </c>
      <c r="K747" s="78"/>
      <c r="L747" s="81">
        <v>0</v>
      </c>
      <c r="M747" s="82">
        <f t="shared" si="20"/>
        <v>0</v>
      </c>
      <c r="N747" s="82"/>
      <c r="O747" s="78"/>
    </row>
    <row r="748" spans="1:15">
      <c r="A748" s="74"/>
      <c r="B748" s="78"/>
      <c r="C748" s="78"/>
      <c r="D748" s="78" t="s">
        <v>1197</v>
      </c>
      <c r="E748" s="78" t="s">
        <v>1197</v>
      </c>
      <c r="F748" s="78"/>
      <c r="G748" s="78"/>
      <c r="H748" s="78"/>
      <c r="I748" s="78" t="s">
        <v>1434</v>
      </c>
      <c r="J748" s="78" t="s">
        <v>1006</v>
      </c>
      <c r="K748" s="78"/>
      <c r="L748" s="81">
        <v>0</v>
      </c>
      <c r="M748" s="82">
        <f t="shared" si="20"/>
        <v>0</v>
      </c>
      <c r="N748" s="82"/>
      <c r="O748" s="78"/>
    </row>
    <row r="749" spans="1:15">
      <c r="A749" s="80"/>
      <c r="B749" s="81"/>
      <c r="C749" s="81" t="s">
        <v>1437</v>
      </c>
      <c r="D749" s="81" t="s">
        <v>1186</v>
      </c>
      <c r="E749" s="81" t="s">
        <v>1186</v>
      </c>
      <c r="F749" s="81"/>
      <c r="G749" s="81"/>
      <c r="H749" s="81"/>
      <c r="I749" s="81" t="s">
        <v>1442</v>
      </c>
      <c r="J749" s="81" t="s">
        <v>1006</v>
      </c>
      <c r="K749" s="81"/>
      <c r="L749" s="81" t="s">
        <v>1425</v>
      </c>
      <c r="M749" s="82" t="str">
        <f t="shared" si="20"/>
        <v>WONDERFUL</v>
      </c>
      <c r="N749" s="82"/>
      <c r="O749" s="78"/>
    </row>
    <row r="750" spans="1:15">
      <c r="A750" s="74"/>
      <c r="B750" s="78"/>
      <c r="C750" s="78" t="s">
        <v>1439</v>
      </c>
      <c r="D750" s="78" t="s">
        <v>1184</v>
      </c>
      <c r="E750" s="78" t="s">
        <v>1184</v>
      </c>
      <c r="F750" s="78"/>
      <c r="G750" s="78"/>
      <c r="H750" s="78"/>
      <c r="I750" s="78" t="s">
        <v>1438</v>
      </c>
      <c r="J750" s="78" t="s">
        <v>1006</v>
      </c>
      <c r="K750" s="78"/>
      <c r="L750" s="81" t="s">
        <v>1352</v>
      </c>
      <c r="M750" s="82" t="str">
        <f t="shared" si="20"/>
        <v>ALAN</v>
      </c>
      <c r="N750" s="82"/>
      <c r="O750" s="78"/>
    </row>
    <row r="751" spans="1:15">
      <c r="A751" s="74"/>
      <c r="B751" s="78"/>
      <c r="C751" s="78" t="s">
        <v>1439</v>
      </c>
      <c r="D751" s="78" t="s">
        <v>1591</v>
      </c>
      <c r="E751" s="78" t="s">
        <v>1591</v>
      </c>
      <c r="F751" s="78"/>
      <c r="G751" s="78"/>
      <c r="H751" s="78"/>
      <c r="I751" s="78" t="s">
        <v>1438</v>
      </c>
      <c r="J751" s="78" t="s">
        <v>1006</v>
      </c>
      <c r="K751" s="78"/>
      <c r="L751" s="81" t="s">
        <v>1352</v>
      </c>
      <c r="M751" s="82" t="str">
        <f t="shared" si="20"/>
        <v>ALAN</v>
      </c>
      <c r="N751" s="82"/>
      <c r="O751" s="78"/>
    </row>
    <row r="752" spans="1:15">
      <c r="A752" s="74"/>
      <c r="B752" s="78"/>
      <c r="C752" s="78" t="s">
        <v>1439</v>
      </c>
      <c r="D752" s="78" t="s">
        <v>1592</v>
      </c>
      <c r="E752" s="78" t="s">
        <v>1592</v>
      </c>
      <c r="F752" s="78"/>
      <c r="G752" s="78"/>
      <c r="H752" s="78"/>
      <c r="I752" s="78" t="s">
        <v>1438</v>
      </c>
      <c r="J752" s="78" t="s">
        <v>1006</v>
      </c>
      <c r="K752" s="78"/>
      <c r="L752" s="81" t="s">
        <v>1352</v>
      </c>
      <c r="M752" s="82" t="str">
        <f t="shared" si="20"/>
        <v>ALAN</v>
      </c>
      <c r="N752" s="82"/>
      <c r="O752" s="78"/>
    </row>
    <row r="753" spans="1:15">
      <c r="A753" s="74"/>
      <c r="B753" s="78"/>
      <c r="C753" s="78" t="s">
        <v>1439</v>
      </c>
      <c r="D753" s="78" t="s">
        <v>1185</v>
      </c>
      <c r="E753" s="78" t="s">
        <v>1185</v>
      </c>
      <c r="F753" s="78"/>
      <c r="G753" s="78"/>
      <c r="H753" s="78"/>
      <c r="I753" s="78" t="s">
        <v>1438</v>
      </c>
      <c r="J753" s="78" t="s">
        <v>1006</v>
      </c>
      <c r="K753" s="78"/>
      <c r="L753" s="81" t="s">
        <v>1352</v>
      </c>
      <c r="M753" s="82" t="str">
        <f t="shared" si="20"/>
        <v>ALAN</v>
      </c>
      <c r="N753" s="82"/>
      <c r="O753" s="78"/>
    </row>
    <row r="754" spans="1:15">
      <c r="A754" s="74"/>
      <c r="B754" s="78"/>
      <c r="C754" s="78" t="s">
        <v>1439</v>
      </c>
      <c r="D754" s="78" t="s">
        <v>1476</v>
      </c>
      <c r="E754" s="78" t="s">
        <v>1476</v>
      </c>
      <c r="F754" s="78"/>
      <c r="G754" s="78"/>
      <c r="H754" s="78"/>
      <c r="I754" s="78" t="s">
        <v>1438</v>
      </c>
      <c r="J754" s="78" t="s">
        <v>1006</v>
      </c>
      <c r="K754" s="78"/>
      <c r="L754" s="81" t="s">
        <v>1352</v>
      </c>
      <c r="M754" s="82" t="str">
        <f t="shared" si="20"/>
        <v>ALAN</v>
      </c>
      <c r="N754" s="82"/>
      <c r="O754" s="78"/>
    </row>
    <row r="755" spans="1:15">
      <c r="A755" s="74"/>
      <c r="B755" s="78"/>
      <c r="C755" s="78" t="s">
        <v>1439</v>
      </c>
      <c r="D755" s="78" t="s">
        <v>1648</v>
      </c>
      <c r="E755" s="78" t="s">
        <v>1648</v>
      </c>
      <c r="F755" s="78"/>
      <c r="G755" s="78"/>
      <c r="H755" s="78"/>
      <c r="I755" s="78" t="s">
        <v>1438</v>
      </c>
      <c r="J755" s="78" t="s">
        <v>1006</v>
      </c>
      <c r="K755" s="78"/>
      <c r="L755" s="81">
        <v>0</v>
      </c>
      <c r="M755" s="82" t="str">
        <f t="shared" si="20"/>
        <v>ALAN</v>
      </c>
      <c r="N755" s="82"/>
      <c r="O755" s="78"/>
    </row>
    <row r="756" spans="1:15">
      <c r="A756" s="74"/>
      <c r="B756" s="78"/>
      <c r="C756" s="78" t="s">
        <v>1439</v>
      </c>
      <c r="D756" s="78" t="s">
        <v>1649</v>
      </c>
      <c r="E756" s="78" t="s">
        <v>1649</v>
      </c>
      <c r="F756" s="78"/>
      <c r="G756" s="78"/>
      <c r="H756" s="78"/>
      <c r="I756" s="78" t="s">
        <v>1438</v>
      </c>
      <c r="J756" s="78" t="s">
        <v>1006</v>
      </c>
      <c r="K756" s="78"/>
      <c r="L756" s="81">
        <v>0</v>
      </c>
      <c r="M756" s="82" t="str">
        <f t="shared" si="20"/>
        <v>ALAN</v>
      </c>
      <c r="N756" s="82"/>
      <c r="O756" s="78"/>
    </row>
    <row r="757" spans="1:15">
      <c r="A757" s="74"/>
      <c r="B757" s="78"/>
      <c r="C757" s="78" t="s">
        <v>1439</v>
      </c>
      <c r="D757" s="78" t="s">
        <v>1562</v>
      </c>
      <c r="E757" s="78" t="s">
        <v>1562</v>
      </c>
      <c r="F757" s="78"/>
      <c r="G757" s="78"/>
      <c r="H757" s="78"/>
      <c r="I757" s="78" t="s">
        <v>1438</v>
      </c>
      <c r="J757" s="78" t="s">
        <v>1006</v>
      </c>
      <c r="K757" s="78"/>
      <c r="L757" s="81">
        <v>0</v>
      </c>
      <c r="M757" s="82" t="str">
        <f t="shared" si="20"/>
        <v>ALAN</v>
      </c>
      <c r="N757" s="82"/>
      <c r="O757" s="78"/>
    </row>
    <row r="758" spans="1:15" ht="31.5">
      <c r="A758" s="74"/>
      <c r="B758" s="78"/>
      <c r="C758" s="78" t="s">
        <v>1440</v>
      </c>
      <c r="D758" s="78" t="s">
        <v>1195</v>
      </c>
      <c r="E758" s="78" t="s">
        <v>1195</v>
      </c>
      <c r="F758" s="78"/>
      <c r="G758" s="78"/>
      <c r="H758" s="78"/>
      <c r="I758" s="78" t="s">
        <v>1438</v>
      </c>
      <c r="J758" s="78" t="s">
        <v>1006</v>
      </c>
      <c r="K758" s="78"/>
      <c r="L758" s="81" t="s">
        <v>1352</v>
      </c>
      <c r="M758" s="82" t="str">
        <f t="shared" si="20"/>
        <v>HIỆP KINH</v>
      </c>
      <c r="N758" s="82"/>
      <c r="O758" s="78"/>
    </row>
    <row r="759" spans="1:15">
      <c r="A759" s="74"/>
      <c r="B759" s="78"/>
      <c r="C759" s="78" t="s">
        <v>1440</v>
      </c>
      <c r="D759" s="78" t="s">
        <v>1194</v>
      </c>
      <c r="E759" s="78" t="s">
        <v>1194</v>
      </c>
      <c r="F759" s="78"/>
      <c r="G759" s="78"/>
      <c r="H759" s="78"/>
      <c r="I759" s="78" t="s">
        <v>1438</v>
      </c>
      <c r="J759" s="78" t="s">
        <v>1006</v>
      </c>
      <c r="K759" s="78"/>
      <c r="L759" s="81" t="s">
        <v>1352</v>
      </c>
      <c r="M759" s="82" t="str">
        <f t="shared" si="20"/>
        <v>HIỆP KINH</v>
      </c>
      <c r="N759" s="82"/>
      <c r="O759" s="78"/>
    </row>
    <row r="760" spans="1:15">
      <c r="A760" s="74"/>
      <c r="B760" s="78"/>
      <c r="C760" s="78" t="s">
        <v>1440</v>
      </c>
      <c r="D760" s="78" t="s">
        <v>1187</v>
      </c>
      <c r="E760" s="78" t="s">
        <v>1187</v>
      </c>
      <c r="F760" s="78"/>
      <c r="G760" s="78"/>
      <c r="H760" s="78"/>
      <c r="I760" s="78" t="s">
        <v>1438</v>
      </c>
      <c r="J760" s="78" t="s">
        <v>1006</v>
      </c>
      <c r="K760" s="78"/>
      <c r="L760" s="81" t="s">
        <v>1352</v>
      </c>
      <c r="M760" s="82" t="str">
        <f t="shared" si="20"/>
        <v>HIỆP KINH</v>
      </c>
      <c r="N760" s="82"/>
      <c r="O760" s="78"/>
    </row>
    <row r="761" spans="1:15">
      <c r="A761" s="74"/>
      <c r="B761" s="78"/>
      <c r="C761" s="78" t="s">
        <v>1440</v>
      </c>
      <c r="D761" s="78" t="s">
        <v>1191</v>
      </c>
      <c r="E761" s="78" t="s">
        <v>1191</v>
      </c>
      <c r="F761" s="78"/>
      <c r="G761" s="78"/>
      <c r="H761" s="78"/>
      <c r="I761" s="78" t="s">
        <v>1438</v>
      </c>
      <c r="J761" s="78" t="s">
        <v>1006</v>
      </c>
      <c r="K761" s="78"/>
      <c r="L761" s="81" t="s">
        <v>1352</v>
      </c>
      <c r="M761" s="82" t="str">
        <f t="shared" si="20"/>
        <v>HIỆP KINH</v>
      </c>
      <c r="N761" s="82"/>
      <c r="O761" s="78"/>
    </row>
    <row r="762" spans="1:15">
      <c r="A762" s="74"/>
      <c r="B762" s="78"/>
      <c r="C762" s="78" t="s">
        <v>1440</v>
      </c>
      <c r="D762" s="78" t="s">
        <v>1257</v>
      </c>
      <c r="E762" s="78" t="s">
        <v>1257</v>
      </c>
      <c r="F762" s="78"/>
      <c r="G762" s="78"/>
      <c r="H762" s="78"/>
      <c r="I762" s="78" t="s">
        <v>1438</v>
      </c>
      <c r="J762" s="78" t="s">
        <v>1006</v>
      </c>
      <c r="K762" s="78"/>
      <c r="L762" s="81" t="s">
        <v>1352</v>
      </c>
      <c r="M762" s="82" t="str">
        <f t="shared" si="20"/>
        <v>HIỆP KINH</v>
      </c>
      <c r="N762" s="82"/>
      <c r="O762" s="78"/>
    </row>
    <row r="763" spans="1:15">
      <c r="A763" s="74"/>
      <c r="B763" s="78"/>
      <c r="C763" s="78" t="s">
        <v>1440</v>
      </c>
      <c r="D763" s="78" t="s">
        <v>1192</v>
      </c>
      <c r="E763" s="78" t="s">
        <v>1192</v>
      </c>
      <c r="F763" s="78"/>
      <c r="G763" s="78"/>
      <c r="H763" s="78"/>
      <c r="I763" s="78" t="s">
        <v>1438</v>
      </c>
      <c r="J763" s="78" t="s">
        <v>1006</v>
      </c>
      <c r="K763" s="78"/>
      <c r="L763" s="81" t="s">
        <v>1352</v>
      </c>
      <c r="M763" s="82" t="str">
        <f t="shared" si="20"/>
        <v>HIỆP KINH</v>
      </c>
      <c r="N763" s="82"/>
      <c r="O763" s="78"/>
    </row>
    <row r="764" spans="1:15">
      <c r="A764" s="74"/>
      <c r="B764" s="78"/>
      <c r="C764" s="78" t="s">
        <v>1440</v>
      </c>
      <c r="D764" s="78" t="s">
        <v>1190</v>
      </c>
      <c r="E764" s="78" t="s">
        <v>1190</v>
      </c>
      <c r="F764" s="78"/>
      <c r="G764" s="78"/>
      <c r="H764" s="78"/>
      <c r="I764" s="78" t="s">
        <v>1438</v>
      </c>
      <c r="J764" s="78" t="s">
        <v>1006</v>
      </c>
      <c r="K764" s="78"/>
      <c r="L764" s="81" t="s">
        <v>1352</v>
      </c>
      <c r="M764" s="82" t="str">
        <f t="shared" si="20"/>
        <v>HIỆP KINH</v>
      </c>
      <c r="N764" s="82"/>
      <c r="O764" s="78"/>
    </row>
    <row r="765" spans="1:15">
      <c r="A765" s="74"/>
      <c r="B765" s="78"/>
      <c r="C765" s="78" t="s">
        <v>1440</v>
      </c>
      <c r="D765" s="78" t="s">
        <v>1193</v>
      </c>
      <c r="E765" s="78" t="s">
        <v>1193</v>
      </c>
      <c r="F765" s="78"/>
      <c r="G765" s="78"/>
      <c r="H765" s="78"/>
      <c r="I765" s="78" t="s">
        <v>1438</v>
      </c>
      <c r="J765" s="78" t="s">
        <v>1006</v>
      </c>
      <c r="K765" s="78"/>
      <c r="L765" s="81" t="s">
        <v>1352</v>
      </c>
      <c r="M765" s="82" t="str">
        <f t="shared" si="20"/>
        <v>HIỆP KINH</v>
      </c>
      <c r="N765" s="82"/>
      <c r="O765" s="78"/>
    </row>
    <row r="766" spans="1:15">
      <c r="A766" s="74"/>
      <c r="B766" s="78"/>
      <c r="C766" s="78" t="s">
        <v>1440</v>
      </c>
      <c r="D766" s="78" t="s">
        <v>1189</v>
      </c>
      <c r="E766" s="78" t="s">
        <v>1189</v>
      </c>
      <c r="F766" s="78"/>
      <c r="G766" s="78"/>
      <c r="H766" s="78"/>
      <c r="I766" s="78" t="s">
        <v>1438</v>
      </c>
      <c r="J766" s="78" t="s">
        <v>1006</v>
      </c>
      <c r="K766" s="78"/>
      <c r="L766" s="81" t="s">
        <v>1352</v>
      </c>
      <c r="M766" s="82" t="str">
        <f t="shared" si="20"/>
        <v>HIỆP KINH</v>
      </c>
      <c r="N766" s="82"/>
      <c r="O766" s="78"/>
    </row>
    <row r="767" spans="1:15">
      <c r="A767" s="74"/>
      <c r="B767" s="78"/>
      <c r="C767" s="78" t="s">
        <v>1440</v>
      </c>
      <c r="D767" s="78" t="s">
        <v>1188</v>
      </c>
      <c r="E767" s="78" t="s">
        <v>1188</v>
      </c>
      <c r="F767" s="78"/>
      <c r="G767" s="78"/>
      <c r="H767" s="78"/>
      <c r="I767" s="78" t="s">
        <v>1438</v>
      </c>
      <c r="J767" s="78" t="s">
        <v>1006</v>
      </c>
      <c r="K767" s="78"/>
      <c r="L767" s="81" t="s">
        <v>1352</v>
      </c>
      <c r="M767" s="82" t="str">
        <f t="shared" si="20"/>
        <v>HIỆP KINH</v>
      </c>
      <c r="N767" s="82"/>
      <c r="O767" s="78"/>
    </row>
    <row r="768" spans="1:15">
      <c r="A768" s="74"/>
      <c r="B768" s="78"/>
      <c r="C768" s="78" t="s">
        <v>1441</v>
      </c>
      <c r="D768" s="78" t="s">
        <v>1333</v>
      </c>
      <c r="E768" s="78" t="s">
        <v>1333</v>
      </c>
      <c r="F768" s="78"/>
      <c r="G768" s="78"/>
      <c r="H768" s="78"/>
      <c r="I768" s="78" t="s">
        <v>1438</v>
      </c>
      <c r="J768" s="78" t="s">
        <v>1006</v>
      </c>
      <c r="K768" s="78"/>
      <c r="L768" s="81" t="s">
        <v>1352</v>
      </c>
      <c r="M768" s="82" t="str">
        <f t="shared" si="20"/>
        <v>JIHUA</v>
      </c>
      <c r="N768" s="82"/>
      <c r="O768" s="78"/>
    </row>
    <row r="769" spans="1:15">
      <c r="A769" s="74"/>
      <c r="B769" s="78"/>
      <c r="C769" s="78" t="s">
        <v>1441</v>
      </c>
      <c r="D769" s="78" t="s">
        <v>1334</v>
      </c>
      <c r="E769" s="78" t="s">
        <v>1334</v>
      </c>
      <c r="F769" s="78"/>
      <c r="G769" s="78"/>
      <c r="H769" s="78"/>
      <c r="I769" s="78" t="s">
        <v>1438</v>
      </c>
      <c r="J769" s="78" t="s">
        <v>1006</v>
      </c>
      <c r="K769" s="78"/>
      <c r="L769" s="81" t="s">
        <v>1352</v>
      </c>
      <c r="M769" s="82" t="str">
        <f t="shared" si="20"/>
        <v>JIHUA</v>
      </c>
      <c r="N769" s="82"/>
      <c r="O769" s="78"/>
    </row>
    <row r="770" spans="1:15">
      <c r="A770" s="74"/>
      <c r="B770" s="78"/>
      <c r="C770" s="78" t="s">
        <v>1441</v>
      </c>
      <c r="D770" s="78" t="s">
        <v>1335</v>
      </c>
      <c r="E770" s="78" t="s">
        <v>1335</v>
      </c>
      <c r="F770" s="78"/>
      <c r="G770" s="78"/>
      <c r="H770" s="78"/>
      <c r="I770" s="78" t="s">
        <v>1438</v>
      </c>
      <c r="J770" s="78" t="s">
        <v>1006</v>
      </c>
      <c r="K770" s="78"/>
      <c r="L770" s="81" t="s">
        <v>1352</v>
      </c>
      <c r="M770" s="82" t="str">
        <f t="shared" si="20"/>
        <v>JIHUA</v>
      </c>
      <c r="N770" s="82"/>
      <c r="O770" s="78"/>
    </row>
    <row r="771" spans="1:15">
      <c r="A771" s="74"/>
      <c r="B771" s="78"/>
      <c r="C771" s="78" t="s">
        <v>1441</v>
      </c>
      <c r="D771" s="78" t="s">
        <v>1336</v>
      </c>
      <c r="E771" s="78" t="s">
        <v>1336</v>
      </c>
      <c r="F771" s="78"/>
      <c r="G771" s="78"/>
      <c r="H771" s="78"/>
      <c r="I771" s="78" t="s">
        <v>1438</v>
      </c>
      <c r="J771" s="78" t="s">
        <v>1006</v>
      </c>
      <c r="K771" s="78"/>
      <c r="L771" s="81" t="s">
        <v>1352</v>
      </c>
      <c r="M771" s="82" t="str">
        <f t="shared" si="20"/>
        <v>JIHUA</v>
      </c>
      <c r="N771" s="82"/>
      <c r="O771" s="78"/>
    </row>
    <row r="772" spans="1:15">
      <c r="A772" s="74"/>
      <c r="B772" s="78"/>
      <c r="C772" s="78" t="s">
        <v>1441</v>
      </c>
      <c r="D772" s="78" t="s">
        <v>1337</v>
      </c>
      <c r="E772" s="78" t="s">
        <v>1337</v>
      </c>
      <c r="F772" s="78"/>
      <c r="G772" s="78"/>
      <c r="H772" s="78"/>
      <c r="I772" s="78" t="s">
        <v>1438</v>
      </c>
      <c r="J772" s="78" t="s">
        <v>1006</v>
      </c>
      <c r="K772" s="78"/>
      <c r="L772" s="81" t="s">
        <v>1352</v>
      </c>
      <c r="M772" s="82" t="str">
        <f t="shared" si="20"/>
        <v>JIHUA</v>
      </c>
      <c r="N772" s="82"/>
      <c r="O772" s="78"/>
    </row>
    <row r="773" spans="1:15">
      <c r="A773" s="74"/>
      <c r="B773" s="78"/>
      <c r="C773" s="78" t="s">
        <v>1441</v>
      </c>
      <c r="D773" s="78" t="s">
        <v>1338</v>
      </c>
      <c r="E773" s="78" t="s">
        <v>1338</v>
      </c>
      <c r="F773" s="78"/>
      <c r="G773" s="78"/>
      <c r="H773" s="78"/>
      <c r="I773" s="78" t="s">
        <v>1438</v>
      </c>
      <c r="J773" s="78" t="s">
        <v>1006</v>
      </c>
      <c r="K773" s="78"/>
      <c r="L773" s="81" t="s">
        <v>1352</v>
      </c>
      <c r="M773" s="82" t="str">
        <f t="shared" si="20"/>
        <v>JIHUA</v>
      </c>
      <c r="N773" s="82"/>
      <c r="O773" s="78"/>
    </row>
    <row r="774" spans="1:15">
      <c r="A774" s="74"/>
      <c r="B774" s="78"/>
      <c r="C774" s="78" t="s">
        <v>1441</v>
      </c>
      <c r="D774" s="78" t="s">
        <v>1339</v>
      </c>
      <c r="E774" s="78" t="s">
        <v>1339</v>
      </c>
      <c r="F774" s="78"/>
      <c r="G774" s="78"/>
      <c r="H774" s="78"/>
      <c r="I774" s="78" t="s">
        <v>1438</v>
      </c>
      <c r="J774" s="78" t="s">
        <v>1006</v>
      </c>
      <c r="K774" s="78"/>
      <c r="L774" s="81" t="s">
        <v>1352</v>
      </c>
      <c r="M774" s="82" t="str">
        <f t="shared" si="20"/>
        <v>JIHUA</v>
      </c>
      <c r="N774" s="82"/>
      <c r="O774" s="78"/>
    </row>
    <row r="775" spans="1:15">
      <c r="A775" s="74"/>
      <c r="B775" s="78"/>
      <c r="C775" s="78" t="s">
        <v>1441</v>
      </c>
      <c r="D775" s="78" t="s">
        <v>1340</v>
      </c>
      <c r="E775" s="78" t="s">
        <v>1340</v>
      </c>
      <c r="F775" s="78"/>
      <c r="G775" s="78"/>
      <c r="H775" s="78"/>
      <c r="I775" s="78" t="s">
        <v>1438</v>
      </c>
      <c r="J775" s="78" t="s">
        <v>1006</v>
      </c>
      <c r="K775" s="78"/>
      <c r="L775" s="81" t="s">
        <v>1352</v>
      </c>
      <c r="M775" s="82" t="str">
        <f t="shared" si="20"/>
        <v>JIHUA</v>
      </c>
      <c r="N775" s="82"/>
      <c r="O775" s="78"/>
    </row>
    <row r="776" spans="1:15">
      <c r="A776" s="74"/>
      <c r="B776" s="78"/>
      <c r="C776" s="78" t="s">
        <v>1441</v>
      </c>
      <c r="D776" s="78" t="s">
        <v>1341</v>
      </c>
      <c r="E776" s="78" t="s">
        <v>1341</v>
      </c>
      <c r="F776" s="78"/>
      <c r="G776" s="78"/>
      <c r="H776" s="78"/>
      <c r="I776" s="78" t="s">
        <v>1438</v>
      </c>
      <c r="J776" s="78" t="s">
        <v>1006</v>
      </c>
      <c r="K776" s="78"/>
      <c r="L776" s="81" t="s">
        <v>1352</v>
      </c>
      <c r="M776" s="82" t="str">
        <f t="shared" si="20"/>
        <v>JIHUA</v>
      </c>
      <c r="N776" s="82"/>
      <c r="O776" s="78"/>
    </row>
    <row r="777" spans="1:15">
      <c r="A777" s="74"/>
      <c r="B777" s="78"/>
      <c r="C777" s="78" t="s">
        <v>1441</v>
      </c>
      <c r="D777" s="78" t="s">
        <v>1342</v>
      </c>
      <c r="E777" s="78" t="s">
        <v>1342</v>
      </c>
      <c r="F777" s="78"/>
      <c r="G777" s="78"/>
      <c r="H777" s="78"/>
      <c r="I777" s="78" t="s">
        <v>1438</v>
      </c>
      <c r="J777" s="78" t="s">
        <v>1006</v>
      </c>
      <c r="K777" s="78"/>
      <c r="L777" s="81" t="s">
        <v>1352</v>
      </c>
      <c r="M777" s="82" t="str">
        <f t="shared" si="20"/>
        <v>JIHUA</v>
      </c>
      <c r="N777" s="82"/>
      <c r="O777" s="78"/>
    </row>
    <row r="778" spans="1:15">
      <c r="A778" s="74"/>
      <c r="B778" s="78"/>
      <c r="C778" s="78" t="s">
        <v>1441</v>
      </c>
      <c r="D778" s="78" t="s">
        <v>1343</v>
      </c>
      <c r="E778" s="78" t="s">
        <v>1343</v>
      </c>
      <c r="F778" s="78"/>
      <c r="G778" s="78"/>
      <c r="H778" s="78"/>
      <c r="I778" s="78" t="s">
        <v>1438</v>
      </c>
      <c r="J778" s="78" t="s">
        <v>1006</v>
      </c>
      <c r="K778" s="78"/>
      <c r="L778" s="81" t="s">
        <v>1352</v>
      </c>
      <c r="M778" s="82" t="str">
        <f t="shared" si="20"/>
        <v>JIHUA</v>
      </c>
      <c r="N778" s="82"/>
      <c r="O778" s="78"/>
    </row>
    <row r="779" spans="1:15">
      <c r="A779" s="74"/>
      <c r="B779" s="78"/>
      <c r="C779" s="78" t="s">
        <v>1441</v>
      </c>
      <c r="D779" s="78" t="s">
        <v>1600</v>
      </c>
      <c r="E779" s="78" t="s">
        <v>1600</v>
      </c>
      <c r="F779" s="78"/>
      <c r="G779" s="78"/>
      <c r="H779" s="78"/>
      <c r="I779" s="78" t="s">
        <v>1438</v>
      </c>
      <c r="J779" s="78" t="s">
        <v>1006</v>
      </c>
      <c r="K779" s="78"/>
      <c r="L779" s="81" t="s">
        <v>1352</v>
      </c>
      <c r="M779" s="82" t="str">
        <f t="shared" si="20"/>
        <v>JIHUA</v>
      </c>
      <c r="N779" s="82"/>
      <c r="O779" s="78"/>
    </row>
    <row r="780" spans="1:15">
      <c r="A780" s="74"/>
      <c r="B780" s="78"/>
      <c r="C780" s="78" t="s">
        <v>1441</v>
      </c>
      <c r="D780" s="78" t="s">
        <v>1598</v>
      </c>
      <c r="E780" s="78" t="s">
        <v>1598</v>
      </c>
      <c r="F780" s="78"/>
      <c r="G780" s="78"/>
      <c r="H780" s="78"/>
      <c r="I780" s="78" t="s">
        <v>1438</v>
      </c>
      <c r="J780" s="78" t="s">
        <v>1006</v>
      </c>
      <c r="K780" s="78"/>
      <c r="L780" s="81" t="s">
        <v>1352</v>
      </c>
      <c r="M780" s="82" t="str">
        <f t="shared" si="20"/>
        <v>JIHUA</v>
      </c>
      <c r="N780" s="82"/>
      <c r="O780" s="78"/>
    </row>
    <row r="781" spans="1:15">
      <c r="A781" s="74"/>
      <c r="B781" s="78"/>
      <c r="C781" s="78" t="s">
        <v>1441</v>
      </c>
      <c r="D781" s="78" t="s">
        <v>1599</v>
      </c>
      <c r="E781" s="78" t="s">
        <v>1599</v>
      </c>
      <c r="F781" s="78"/>
      <c r="G781" s="78"/>
      <c r="H781" s="78"/>
      <c r="I781" s="78" t="s">
        <v>1438</v>
      </c>
      <c r="J781" s="78" t="s">
        <v>1006</v>
      </c>
      <c r="K781" s="78"/>
      <c r="L781" s="81" t="s">
        <v>1352</v>
      </c>
      <c r="M781" s="82" t="str">
        <f t="shared" si="20"/>
        <v>JIHUA</v>
      </c>
      <c r="N781" s="82"/>
      <c r="O781" s="78"/>
    </row>
    <row r="782" spans="1:15">
      <c r="A782" s="74"/>
      <c r="B782" s="78"/>
      <c r="C782" s="78" t="s">
        <v>1441</v>
      </c>
      <c r="D782" s="78" t="s">
        <v>1561</v>
      </c>
      <c r="E782" s="78" t="s">
        <v>1561</v>
      </c>
      <c r="F782" s="78"/>
      <c r="G782" s="78"/>
      <c r="H782" s="78"/>
      <c r="I782" s="78" t="s">
        <v>1438</v>
      </c>
      <c r="J782" s="78" t="s">
        <v>1006</v>
      </c>
      <c r="K782" s="78"/>
      <c r="L782" s="81">
        <v>0</v>
      </c>
      <c r="M782" s="82" t="str">
        <f t="shared" si="20"/>
        <v>JIHUA</v>
      </c>
      <c r="N782" s="82"/>
      <c r="O782" s="78"/>
    </row>
    <row r="783" spans="1:15" ht="31.5">
      <c r="A783" s="74"/>
      <c r="B783" s="78"/>
      <c r="C783" s="78" t="s">
        <v>1444</v>
      </c>
      <c r="D783" s="78" t="s">
        <v>1233</v>
      </c>
      <c r="E783" s="78" t="s">
        <v>1233</v>
      </c>
      <c r="F783" s="78" t="s">
        <v>2226</v>
      </c>
      <c r="G783" s="78"/>
      <c r="H783" s="78"/>
      <c r="I783" s="78" t="s">
        <v>1448</v>
      </c>
      <c r="J783" s="78" t="s">
        <v>1006</v>
      </c>
      <c r="K783" s="78"/>
      <c r="L783" s="81" t="s">
        <v>1250</v>
      </c>
      <c r="M783" s="82" t="str">
        <f t="shared" si="20"/>
        <v>KAMYAN</v>
      </c>
      <c r="N783" s="82"/>
      <c r="O783" s="78"/>
    </row>
    <row r="784" spans="1:15" ht="31.5">
      <c r="A784" s="74"/>
      <c r="B784" s="78"/>
      <c r="C784" s="78" t="s">
        <v>1444</v>
      </c>
      <c r="D784" s="78" t="s">
        <v>1241</v>
      </c>
      <c r="E784" s="78" t="s">
        <v>1241</v>
      </c>
      <c r="F784" s="78" t="s">
        <v>2226</v>
      </c>
      <c r="G784" s="78"/>
      <c r="H784" s="78"/>
      <c r="I784" s="78" t="s">
        <v>1448</v>
      </c>
      <c r="J784" s="78" t="s">
        <v>1006</v>
      </c>
      <c r="K784" s="78"/>
      <c r="L784" s="81" t="s">
        <v>1251</v>
      </c>
      <c r="M784" s="82" t="str">
        <f t="shared" si="20"/>
        <v>KAMYAN</v>
      </c>
      <c r="N784" s="82"/>
      <c r="O784" s="78"/>
    </row>
    <row r="785" spans="1:15" ht="31.5">
      <c r="A785" s="74"/>
      <c r="B785" s="78"/>
      <c r="C785" s="78" t="s">
        <v>1444</v>
      </c>
      <c r="D785" s="78" t="s">
        <v>1247</v>
      </c>
      <c r="E785" s="78" t="s">
        <v>1247</v>
      </c>
      <c r="F785" s="78"/>
      <c r="G785" s="78"/>
      <c r="H785" s="78"/>
      <c r="I785" s="78" t="s">
        <v>1448</v>
      </c>
      <c r="J785" s="78" t="s">
        <v>1006</v>
      </c>
      <c r="K785" s="78"/>
      <c r="L785" s="81" t="s">
        <v>1251</v>
      </c>
      <c r="M785" s="82" t="str">
        <f t="shared" si="20"/>
        <v>KAMYAN</v>
      </c>
      <c r="N785" s="82"/>
      <c r="O785" s="78"/>
    </row>
    <row r="786" spans="1:15" ht="31.5">
      <c r="A786" s="74"/>
      <c r="B786" s="78"/>
      <c r="C786" s="78" t="s">
        <v>1444</v>
      </c>
      <c r="D786" s="78" t="s">
        <v>1248</v>
      </c>
      <c r="E786" s="78" t="s">
        <v>1248</v>
      </c>
      <c r="F786" s="78" t="s">
        <v>2227</v>
      </c>
      <c r="G786" s="78"/>
      <c r="H786" s="78"/>
      <c r="I786" s="78" t="s">
        <v>1448</v>
      </c>
      <c r="J786" s="78" t="s">
        <v>1006</v>
      </c>
      <c r="K786" s="78"/>
      <c r="L786" s="81" t="s">
        <v>1251</v>
      </c>
      <c r="M786" s="82" t="str">
        <f t="shared" si="20"/>
        <v>KAMYAN</v>
      </c>
      <c r="N786" s="82"/>
      <c r="O786" s="78"/>
    </row>
    <row r="787" spans="1:15" ht="31.5">
      <c r="A787" s="74"/>
      <c r="B787" s="78"/>
      <c r="C787" s="78" t="s">
        <v>1444</v>
      </c>
      <c r="D787" s="78" t="s">
        <v>1234</v>
      </c>
      <c r="E787" s="78" t="s">
        <v>1234</v>
      </c>
      <c r="F787" s="78" t="s">
        <v>2228</v>
      </c>
      <c r="G787" s="78"/>
      <c r="H787" s="78"/>
      <c r="I787" s="78" t="s">
        <v>1448</v>
      </c>
      <c r="J787" s="78" t="s">
        <v>1006</v>
      </c>
      <c r="K787" s="78"/>
      <c r="L787" s="81" t="s">
        <v>1250</v>
      </c>
      <c r="M787" s="82" t="str">
        <f t="shared" si="20"/>
        <v>KAMYAN</v>
      </c>
      <c r="N787" s="82"/>
      <c r="O787" s="78"/>
    </row>
    <row r="788" spans="1:15">
      <c r="A788" s="74"/>
      <c r="B788" s="78"/>
      <c r="C788" s="78" t="s">
        <v>1444</v>
      </c>
      <c r="D788" s="78" t="s">
        <v>1464</v>
      </c>
      <c r="E788" s="78" t="s">
        <v>1464</v>
      </c>
      <c r="F788" s="78" t="s">
        <v>2228</v>
      </c>
      <c r="G788" s="78"/>
      <c r="H788" s="78"/>
      <c r="I788" s="78" t="s">
        <v>1448</v>
      </c>
      <c r="J788" s="78" t="s">
        <v>1006</v>
      </c>
      <c r="K788" s="78"/>
      <c r="L788" s="81" t="e">
        <v>#N/A</v>
      </c>
      <c r="M788" s="82" t="str">
        <f t="shared" si="20"/>
        <v>KAMYAN</v>
      </c>
      <c r="N788" s="82"/>
      <c r="O788" s="78"/>
    </row>
    <row r="789" spans="1:15" ht="31.5">
      <c r="A789" s="74"/>
      <c r="B789" s="78"/>
      <c r="C789" s="78" t="s">
        <v>1444</v>
      </c>
      <c r="D789" s="78" t="s">
        <v>1238</v>
      </c>
      <c r="E789" s="78" t="s">
        <v>1238</v>
      </c>
      <c r="F789" s="78" t="s">
        <v>2229</v>
      </c>
      <c r="G789" s="78"/>
      <c r="H789" s="78"/>
      <c r="I789" s="78" t="s">
        <v>1448</v>
      </c>
      <c r="J789" s="78" t="s">
        <v>1006</v>
      </c>
      <c r="K789" s="78"/>
      <c r="L789" s="81" t="s">
        <v>1251</v>
      </c>
      <c r="M789" s="82" t="str">
        <f t="shared" si="20"/>
        <v>KAMYAN</v>
      </c>
      <c r="N789" s="82"/>
      <c r="O789" s="78"/>
    </row>
    <row r="790" spans="1:15" ht="31.5">
      <c r="A790" s="74"/>
      <c r="B790" s="78"/>
      <c r="C790" s="78" t="s">
        <v>1444</v>
      </c>
      <c r="D790" s="78" t="s">
        <v>1236</v>
      </c>
      <c r="E790" s="78" t="s">
        <v>1236</v>
      </c>
      <c r="F790" s="78" t="s">
        <v>2230</v>
      </c>
      <c r="G790" s="78"/>
      <c r="H790" s="78"/>
      <c r="I790" s="78" t="s">
        <v>1448</v>
      </c>
      <c r="J790" s="78" t="s">
        <v>1006</v>
      </c>
      <c r="K790" s="78"/>
      <c r="L790" s="81" t="s">
        <v>1251</v>
      </c>
      <c r="M790" s="82" t="str">
        <f t="shared" si="20"/>
        <v>KAMYAN</v>
      </c>
      <c r="N790" s="82"/>
      <c r="O790" s="78"/>
    </row>
    <row r="791" spans="1:15" ht="31.5">
      <c r="A791" s="74"/>
      <c r="B791" s="78"/>
      <c r="C791" s="78" t="s">
        <v>1444</v>
      </c>
      <c r="D791" s="78" t="s">
        <v>1237</v>
      </c>
      <c r="E791" s="78" t="s">
        <v>1237</v>
      </c>
      <c r="F791" s="78"/>
      <c r="G791" s="78"/>
      <c r="H791" s="78"/>
      <c r="I791" s="78" t="s">
        <v>1448</v>
      </c>
      <c r="J791" s="78" t="s">
        <v>1006</v>
      </c>
      <c r="K791" s="78"/>
      <c r="L791" s="81" t="s">
        <v>1251</v>
      </c>
      <c r="M791" s="82" t="str">
        <f t="shared" si="20"/>
        <v>KAMYAN</v>
      </c>
      <c r="N791" s="82"/>
      <c r="O791" s="78"/>
    </row>
    <row r="792" spans="1:15" ht="31.5">
      <c r="A792" s="74"/>
      <c r="B792" s="78"/>
      <c r="C792" s="78" t="s">
        <v>1444</v>
      </c>
      <c r="D792" s="78" t="s">
        <v>1235</v>
      </c>
      <c r="E792" s="78" t="s">
        <v>1235</v>
      </c>
      <c r="F792" s="78" t="s">
        <v>2231</v>
      </c>
      <c r="G792" s="78"/>
      <c r="H792" s="78"/>
      <c r="I792" s="78" t="s">
        <v>1448</v>
      </c>
      <c r="J792" s="78" t="s">
        <v>1006</v>
      </c>
      <c r="K792" s="78"/>
      <c r="L792" s="81" t="s">
        <v>1251</v>
      </c>
      <c r="M792" s="82" t="str">
        <f t="shared" si="20"/>
        <v>KAMYAN</v>
      </c>
      <c r="N792" s="82"/>
      <c r="O792" s="78"/>
    </row>
    <row r="793" spans="1:15" ht="31.5">
      <c r="A793" s="74"/>
      <c r="B793" s="78"/>
      <c r="C793" s="78" t="s">
        <v>1444</v>
      </c>
      <c r="D793" s="78" t="s">
        <v>1249</v>
      </c>
      <c r="E793" s="78" t="s">
        <v>1249</v>
      </c>
      <c r="F793" s="78" t="s">
        <v>2232</v>
      </c>
      <c r="G793" s="78"/>
      <c r="H793" s="78"/>
      <c r="I793" s="78" t="s">
        <v>1448</v>
      </c>
      <c r="J793" s="78" t="s">
        <v>1006</v>
      </c>
      <c r="K793" s="78"/>
      <c r="L793" s="81" t="s">
        <v>1252</v>
      </c>
      <c r="M793" s="82" t="str">
        <f t="shared" si="20"/>
        <v>KAMYAN</v>
      </c>
      <c r="N793" s="82"/>
      <c r="O793" s="78"/>
    </row>
    <row r="794" spans="1:15" ht="31.5">
      <c r="A794" s="74"/>
      <c r="B794" s="78"/>
      <c r="C794" s="78" t="s">
        <v>1444</v>
      </c>
      <c r="D794" s="78" t="s">
        <v>1246</v>
      </c>
      <c r="E794" s="78" t="s">
        <v>1246</v>
      </c>
      <c r="F794" s="78" t="s">
        <v>2233</v>
      </c>
      <c r="G794" s="78"/>
      <c r="H794" s="78"/>
      <c r="I794" s="78" t="s">
        <v>1448</v>
      </c>
      <c r="J794" s="78" t="s">
        <v>1006</v>
      </c>
      <c r="K794" s="78"/>
      <c r="L794" s="81" t="s">
        <v>1251</v>
      </c>
      <c r="M794" s="82" t="str">
        <f t="shared" si="20"/>
        <v>KAMYAN</v>
      </c>
      <c r="N794" s="82"/>
      <c r="O794" s="78"/>
    </row>
    <row r="795" spans="1:15">
      <c r="A795" s="74"/>
      <c r="B795" s="78"/>
      <c r="C795" s="78" t="s">
        <v>1444</v>
      </c>
      <c r="D795" s="78" t="s">
        <v>1465</v>
      </c>
      <c r="E795" s="78" t="s">
        <v>1465</v>
      </c>
      <c r="F795" s="78" t="s">
        <v>2234</v>
      </c>
      <c r="G795" s="78"/>
      <c r="H795" s="78"/>
      <c r="I795" s="78" t="s">
        <v>1448</v>
      </c>
      <c r="J795" s="78" t="s">
        <v>1006</v>
      </c>
      <c r="K795" s="78"/>
      <c r="L795" s="81" t="e">
        <v>#N/A</v>
      </c>
      <c r="M795" s="82" t="str">
        <f t="shared" si="20"/>
        <v>KAMYAN</v>
      </c>
      <c r="N795" s="82"/>
      <c r="O795" s="78"/>
    </row>
    <row r="796" spans="1:15">
      <c r="A796" s="74"/>
      <c r="B796" s="78"/>
      <c r="C796" s="78" t="s">
        <v>1444</v>
      </c>
      <c r="D796" s="78" t="s">
        <v>1466</v>
      </c>
      <c r="E796" s="78" t="s">
        <v>1466</v>
      </c>
      <c r="F796" s="78" t="s">
        <v>2234</v>
      </c>
      <c r="G796" s="78"/>
      <c r="H796" s="78"/>
      <c r="I796" s="78" t="s">
        <v>1448</v>
      </c>
      <c r="J796" s="78" t="s">
        <v>1006</v>
      </c>
      <c r="K796" s="78"/>
      <c r="L796" s="81" t="e">
        <v>#N/A</v>
      </c>
      <c r="M796" s="82" t="str">
        <f t="shared" si="20"/>
        <v>KAMYAN</v>
      </c>
      <c r="N796" s="82"/>
      <c r="O796" s="78"/>
    </row>
    <row r="797" spans="1:15">
      <c r="A797" s="74"/>
      <c r="B797" s="78"/>
      <c r="C797" s="78" t="s">
        <v>1444</v>
      </c>
      <c r="D797" s="78" t="s">
        <v>1467</v>
      </c>
      <c r="E797" s="78" t="s">
        <v>1467</v>
      </c>
      <c r="F797" s="78" t="s">
        <v>2235</v>
      </c>
      <c r="G797" s="78"/>
      <c r="H797" s="78"/>
      <c r="I797" s="78" t="s">
        <v>1448</v>
      </c>
      <c r="J797" s="78" t="s">
        <v>1006</v>
      </c>
      <c r="K797" s="78"/>
      <c r="L797" s="81" t="e">
        <v>#N/A</v>
      </c>
      <c r="M797" s="82" t="str">
        <f t="shared" si="20"/>
        <v>KAMYAN</v>
      </c>
      <c r="N797" s="82"/>
      <c r="O797" s="78"/>
    </row>
    <row r="798" spans="1:15">
      <c r="A798" s="74"/>
      <c r="B798" s="78"/>
      <c r="C798" s="78" t="s">
        <v>1444</v>
      </c>
      <c r="D798" s="78" t="s">
        <v>1468</v>
      </c>
      <c r="E798" s="78" t="s">
        <v>1468</v>
      </c>
      <c r="F798" s="78" t="s">
        <v>2235</v>
      </c>
      <c r="G798" s="78"/>
      <c r="H798" s="78"/>
      <c r="I798" s="78" t="s">
        <v>1448</v>
      </c>
      <c r="J798" s="78" t="s">
        <v>1006</v>
      </c>
      <c r="K798" s="78"/>
      <c r="L798" s="81" t="e">
        <v>#N/A</v>
      </c>
      <c r="M798" s="82" t="str">
        <f t="shared" si="20"/>
        <v>KAMYAN</v>
      </c>
      <c r="N798" s="82"/>
      <c r="O798" s="78"/>
    </row>
    <row r="799" spans="1:15">
      <c r="A799" s="74"/>
      <c r="B799" s="78"/>
      <c r="C799" s="78" t="s">
        <v>1444</v>
      </c>
      <c r="D799" s="78" t="s">
        <v>1469</v>
      </c>
      <c r="E799" s="78" t="s">
        <v>1469</v>
      </c>
      <c r="F799" s="78" t="s">
        <v>2236</v>
      </c>
      <c r="G799" s="78"/>
      <c r="H799" s="78"/>
      <c r="I799" s="78" t="s">
        <v>1448</v>
      </c>
      <c r="J799" s="78" t="s">
        <v>1006</v>
      </c>
      <c r="K799" s="78"/>
      <c r="L799" s="81" t="e">
        <v>#N/A</v>
      </c>
      <c r="M799" s="82" t="str">
        <f t="shared" si="20"/>
        <v>KAMYAN</v>
      </c>
      <c r="N799" s="82"/>
      <c r="O799" s="78"/>
    </row>
    <row r="800" spans="1:15">
      <c r="A800" s="74"/>
      <c r="B800" s="78"/>
      <c r="C800" s="78" t="s">
        <v>1444</v>
      </c>
      <c r="D800" s="78" t="s">
        <v>1470</v>
      </c>
      <c r="E800" s="78" t="s">
        <v>1470</v>
      </c>
      <c r="F800" s="78" t="s">
        <v>2236</v>
      </c>
      <c r="G800" s="78"/>
      <c r="H800" s="78"/>
      <c r="I800" s="78" t="s">
        <v>1448</v>
      </c>
      <c r="J800" s="78" t="s">
        <v>1006</v>
      </c>
      <c r="K800" s="78"/>
      <c r="L800" s="81" t="e">
        <v>#N/A</v>
      </c>
      <c r="M800" s="82" t="str">
        <f t="shared" si="20"/>
        <v>KAMYAN</v>
      </c>
      <c r="N800" s="82"/>
      <c r="O800" s="78"/>
    </row>
    <row r="801" spans="1:15" ht="31.5">
      <c r="A801" s="74"/>
      <c r="B801" s="78"/>
      <c r="C801" s="78" t="s">
        <v>1444</v>
      </c>
      <c r="D801" s="78" t="s">
        <v>1239</v>
      </c>
      <c r="E801" s="78" t="s">
        <v>1239</v>
      </c>
      <c r="F801" s="78"/>
      <c r="G801" s="78"/>
      <c r="H801" s="78"/>
      <c r="I801" s="78" t="s">
        <v>1448</v>
      </c>
      <c r="J801" s="78" t="s">
        <v>1006</v>
      </c>
      <c r="K801" s="78"/>
      <c r="L801" s="81" t="s">
        <v>1251</v>
      </c>
      <c r="M801" s="82" t="str">
        <f t="shared" si="20"/>
        <v>KAMYAN</v>
      </c>
      <c r="N801" s="82"/>
      <c r="O801" s="78"/>
    </row>
    <row r="802" spans="1:15" ht="31.5">
      <c r="A802" s="74"/>
      <c r="B802" s="78"/>
      <c r="C802" s="78" t="s">
        <v>1444</v>
      </c>
      <c r="D802" s="78" t="s">
        <v>1240</v>
      </c>
      <c r="E802" s="78" t="s">
        <v>1240</v>
      </c>
      <c r="F802" s="78"/>
      <c r="G802" s="78"/>
      <c r="H802" s="78"/>
      <c r="I802" s="78" t="s">
        <v>1448</v>
      </c>
      <c r="J802" s="78" t="s">
        <v>1006</v>
      </c>
      <c r="K802" s="78"/>
      <c r="L802" s="81" t="s">
        <v>1251</v>
      </c>
      <c r="M802" s="82" t="str">
        <f t="shared" si="20"/>
        <v>KAMYAN</v>
      </c>
      <c r="N802" s="82"/>
      <c r="O802" s="78"/>
    </row>
    <row r="803" spans="1:15" ht="31.5">
      <c r="A803" s="74"/>
      <c r="B803" s="78"/>
      <c r="C803" s="78" t="s">
        <v>1444</v>
      </c>
      <c r="D803" s="78" t="s">
        <v>1245</v>
      </c>
      <c r="E803" s="78" t="s">
        <v>1245</v>
      </c>
      <c r="F803" s="78"/>
      <c r="G803" s="78"/>
      <c r="H803" s="78"/>
      <c r="I803" s="78" t="s">
        <v>1448</v>
      </c>
      <c r="J803" s="78" t="s">
        <v>1006</v>
      </c>
      <c r="K803" s="78"/>
      <c r="L803" s="81" t="s">
        <v>1251</v>
      </c>
      <c r="M803" s="82" t="str">
        <f t="shared" si="20"/>
        <v>KAMYAN</v>
      </c>
      <c r="N803" s="82"/>
      <c r="O803" s="78"/>
    </row>
    <row r="804" spans="1:15" ht="31.5">
      <c r="A804" s="74"/>
      <c r="B804" s="78"/>
      <c r="C804" s="78" t="s">
        <v>1444</v>
      </c>
      <c r="D804" s="78" t="s">
        <v>1244</v>
      </c>
      <c r="E804" s="78" t="s">
        <v>1244</v>
      </c>
      <c r="F804" s="78"/>
      <c r="G804" s="78"/>
      <c r="H804" s="78"/>
      <c r="I804" s="78" t="s">
        <v>1448</v>
      </c>
      <c r="J804" s="78" t="s">
        <v>1006</v>
      </c>
      <c r="K804" s="78"/>
      <c r="L804" s="81" t="s">
        <v>1251</v>
      </c>
      <c r="M804" s="82" t="str">
        <f t="shared" si="20"/>
        <v>KAMYAN</v>
      </c>
      <c r="N804" s="82"/>
      <c r="O804" s="78"/>
    </row>
    <row r="805" spans="1:15" ht="31.5">
      <c r="A805" s="74"/>
      <c r="B805" s="78"/>
      <c r="C805" s="78" t="s">
        <v>1444</v>
      </c>
      <c r="D805" s="78" t="s">
        <v>1242</v>
      </c>
      <c r="E805" s="78" t="s">
        <v>1242</v>
      </c>
      <c r="F805" s="78"/>
      <c r="G805" s="78"/>
      <c r="H805" s="78"/>
      <c r="I805" s="78" t="s">
        <v>1448</v>
      </c>
      <c r="J805" s="78" t="s">
        <v>1006</v>
      </c>
      <c r="K805" s="78"/>
      <c r="L805" s="81" t="s">
        <v>1251</v>
      </c>
      <c r="M805" s="82" t="str">
        <f t="shared" si="20"/>
        <v>KAMYAN</v>
      </c>
      <c r="N805" s="82"/>
      <c r="O805" s="78"/>
    </row>
    <row r="806" spans="1:15" ht="31.5">
      <c r="A806" s="74"/>
      <c r="B806" s="78"/>
      <c r="C806" s="78" t="s">
        <v>1444</v>
      </c>
      <c r="D806" s="78" t="s">
        <v>1243</v>
      </c>
      <c r="E806" s="78" t="s">
        <v>1243</v>
      </c>
      <c r="F806" s="78"/>
      <c r="G806" s="78"/>
      <c r="H806" s="78"/>
      <c r="I806" s="78" t="s">
        <v>1448</v>
      </c>
      <c r="J806" s="78" t="s">
        <v>1006</v>
      </c>
      <c r="K806" s="78"/>
      <c r="L806" s="81" t="s">
        <v>1251</v>
      </c>
      <c r="M806" s="82" t="str">
        <f t="shared" si="20"/>
        <v>KAMYAN</v>
      </c>
      <c r="N806" s="82"/>
      <c r="O806" s="78"/>
    </row>
    <row r="807" spans="1:15">
      <c r="A807" s="74"/>
      <c r="B807" s="78"/>
      <c r="C807" s="78"/>
      <c r="D807" s="78" t="s">
        <v>1201</v>
      </c>
      <c r="E807" s="78" t="s">
        <v>1201</v>
      </c>
      <c r="F807" s="78"/>
      <c r="G807" s="78"/>
      <c r="H807" s="78"/>
      <c r="I807" s="78" t="s">
        <v>1443</v>
      </c>
      <c r="J807" s="78" t="s">
        <v>1006</v>
      </c>
      <c r="K807" s="78"/>
      <c r="L807" s="81" t="s">
        <v>1352</v>
      </c>
      <c r="M807" s="82">
        <f t="shared" si="20"/>
        <v>0</v>
      </c>
      <c r="N807" s="82"/>
      <c r="O807" s="78"/>
    </row>
    <row r="808" spans="1:15">
      <c r="A808" s="74"/>
      <c r="B808" s="78"/>
      <c r="C808" s="78" t="s">
        <v>1445</v>
      </c>
      <c r="D808" s="78" t="s">
        <v>1202</v>
      </c>
      <c r="E808" s="78" t="s">
        <v>1202</v>
      </c>
      <c r="F808" s="78"/>
      <c r="G808" s="78"/>
      <c r="H808" s="78"/>
      <c r="I808" s="78" t="s">
        <v>1443</v>
      </c>
      <c r="J808" s="78" t="s">
        <v>1006</v>
      </c>
      <c r="K808" s="78"/>
      <c r="L808" s="81" t="s">
        <v>1352</v>
      </c>
      <c r="M808" s="82" t="str">
        <f t="shared" si="20"/>
        <v>TÂN VIỆT HÀO</v>
      </c>
      <c r="N808" s="82"/>
      <c r="O808" s="78"/>
    </row>
    <row r="809" spans="1:15">
      <c r="A809" s="74"/>
      <c r="B809" s="78"/>
      <c r="C809" s="78"/>
      <c r="D809" s="78" t="s">
        <v>1215</v>
      </c>
      <c r="E809" s="78" t="s">
        <v>1215</v>
      </c>
      <c r="F809" s="78"/>
      <c r="G809" s="78"/>
      <c r="H809" s="78"/>
      <c r="I809" s="78" t="s">
        <v>1443</v>
      </c>
      <c r="J809" s="78" t="s">
        <v>1006</v>
      </c>
      <c r="K809" s="78"/>
      <c r="L809" s="81" t="s">
        <v>1352</v>
      </c>
      <c r="M809" s="82">
        <f t="shared" si="20"/>
        <v>0</v>
      </c>
      <c r="N809" s="82"/>
      <c r="O809" s="78"/>
    </row>
    <row r="810" spans="1:15">
      <c r="A810" s="74"/>
      <c r="B810" s="78"/>
      <c r="C810" s="78"/>
      <c r="D810" s="78" t="s">
        <v>1222</v>
      </c>
      <c r="E810" s="78" t="s">
        <v>1222</v>
      </c>
      <c r="F810" s="78"/>
      <c r="G810" s="78"/>
      <c r="H810" s="78"/>
      <c r="I810" s="78" t="s">
        <v>1443</v>
      </c>
      <c r="J810" s="78" t="s">
        <v>1006</v>
      </c>
      <c r="K810" s="78"/>
      <c r="L810" s="81" t="s">
        <v>1352</v>
      </c>
      <c r="M810" s="82">
        <f t="shared" si="20"/>
        <v>0</v>
      </c>
      <c r="N810" s="82"/>
      <c r="O810" s="78"/>
    </row>
    <row r="811" spans="1:15">
      <c r="A811" s="74"/>
      <c r="B811" s="78"/>
      <c r="C811" s="78"/>
      <c r="D811" s="78" t="s">
        <v>1228</v>
      </c>
      <c r="E811" s="78" t="s">
        <v>1228</v>
      </c>
      <c r="F811" s="78"/>
      <c r="G811" s="78"/>
      <c r="H811" s="78"/>
      <c r="I811" s="78" t="s">
        <v>1443</v>
      </c>
      <c r="J811" s="78" t="s">
        <v>1006</v>
      </c>
      <c r="K811" s="78"/>
      <c r="L811" s="81" t="s">
        <v>1352</v>
      </c>
      <c r="M811" s="82">
        <f t="shared" si="20"/>
        <v>0</v>
      </c>
      <c r="N811" s="82"/>
      <c r="O811" s="78"/>
    </row>
    <row r="812" spans="1:15">
      <c r="A812" s="74"/>
      <c r="B812" s="78"/>
      <c r="C812" s="78"/>
      <c r="D812" s="78" t="s">
        <v>1230</v>
      </c>
      <c r="E812" s="78" t="s">
        <v>1230</v>
      </c>
      <c r="F812" s="78"/>
      <c r="G812" s="78"/>
      <c r="H812" s="78"/>
      <c r="I812" s="78" t="s">
        <v>1443</v>
      </c>
      <c r="J812" s="78" t="s">
        <v>1006</v>
      </c>
      <c r="K812" s="78"/>
      <c r="L812" s="81" t="s">
        <v>1352</v>
      </c>
      <c r="M812" s="82">
        <f t="shared" ref="M812:M879" si="21">C812</f>
        <v>0</v>
      </c>
      <c r="N812" s="82"/>
      <c r="O812" s="78"/>
    </row>
    <row r="813" spans="1:15">
      <c r="A813" s="74"/>
      <c r="B813" s="78"/>
      <c r="C813" s="78"/>
      <c r="D813" s="78" t="s">
        <v>1205</v>
      </c>
      <c r="E813" s="78" t="s">
        <v>1205</v>
      </c>
      <c r="F813" s="78"/>
      <c r="G813" s="78"/>
      <c r="H813" s="78"/>
      <c r="I813" s="78" t="s">
        <v>1443</v>
      </c>
      <c r="J813" s="78" t="s">
        <v>1006</v>
      </c>
      <c r="K813" s="78"/>
      <c r="L813" s="81" t="s">
        <v>1352</v>
      </c>
      <c r="M813" s="82">
        <f t="shared" si="21"/>
        <v>0</v>
      </c>
      <c r="N813" s="82"/>
      <c r="O813" s="78"/>
    </row>
    <row r="814" spans="1:15">
      <c r="A814" s="74"/>
      <c r="B814" s="78"/>
      <c r="C814" s="78"/>
      <c r="D814" s="78" t="s">
        <v>1218</v>
      </c>
      <c r="E814" s="78" t="s">
        <v>1218</v>
      </c>
      <c r="F814" s="78"/>
      <c r="G814" s="78"/>
      <c r="H814" s="78"/>
      <c r="I814" s="78" t="s">
        <v>1446</v>
      </c>
      <c r="J814" s="78" t="s">
        <v>1006</v>
      </c>
      <c r="K814" s="78"/>
      <c r="L814" s="81" t="s">
        <v>1352</v>
      </c>
      <c r="M814" s="82">
        <f t="shared" si="21"/>
        <v>0</v>
      </c>
      <c r="N814" s="82"/>
      <c r="O814" s="78"/>
    </row>
    <row r="815" spans="1:15">
      <c r="A815" s="74"/>
      <c r="B815" s="78"/>
      <c r="C815" s="78"/>
      <c r="D815" s="78" t="s">
        <v>1203</v>
      </c>
      <c r="E815" s="78" t="s">
        <v>1203</v>
      </c>
      <c r="F815" s="78"/>
      <c r="G815" s="78"/>
      <c r="H815" s="78"/>
      <c r="I815" s="78" t="s">
        <v>1446</v>
      </c>
      <c r="J815" s="78" t="s">
        <v>1006</v>
      </c>
      <c r="K815" s="78"/>
      <c r="L815" s="81" t="s">
        <v>1352</v>
      </c>
      <c r="M815" s="82">
        <f t="shared" si="21"/>
        <v>0</v>
      </c>
      <c r="N815" s="82"/>
      <c r="O815" s="78"/>
    </row>
    <row r="816" spans="1:15">
      <c r="A816" s="74"/>
      <c r="B816" s="78"/>
      <c r="C816" s="78"/>
      <c r="D816" s="78" t="s">
        <v>1204</v>
      </c>
      <c r="E816" s="78" t="s">
        <v>1204</v>
      </c>
      <c r="F816" s="78"/>
      <c r="G816" s="78"/>
      <c r="H816" s="78"/>
      <c r="I816" s="78" t="s">
        <v>1446</v>
      </c>
      <c r="J816" s="78" t="s">
        <v>1006</v>
      </c>
      <c r="K816" s="78"/>
      <c r="L816" s="81" t="s">
        <v>1352</v>
      </c>
      <c r="M816" s="82">
        <f t="shared" si="21"/>
        <v>0</v>
      </c>
      <c r="N816" s="82"/>
      <c r="O816" s="78"/>
    </row>
    <row r="817" spans="1:15">
      <c r="A817" s="74"/>
      <c r="B817" s="78"/>
      <c r="C817" s="78"/>
      <c r="D817" s="78" t="s">
        <v>1210</v>
      </c>
      <c r="E817" s="78" t="s">
        <v>1210</v>
      </c>
      <c r="F817" s="78"/>
      <c r="G817" s="78"/>
      <c r="H817" s="78"/>
      <c r="I817" s="78" t="s">
        <v>1446</v>
      </c>
      <c r="J817" s="78" t="s">
        <v>1006</v>
      </c>
      <c r="K817" s="78"/>
      <c r="L817" s="81" t="s">
        <v>1352</v>
      </c>
      <c r="M817" s="82">
        <f t="shared" si="21"/>
        <v>0</v>
      </c>
      <c r="N817" s="82"/>
      <c r="O817" s="78"/>
    </row>
    <row r="818" spans="1:15">
      <c r="A818" s="74"/>
      <c r="B818" s="78"/>
      <c r="C818" s="78"/>
      <c r="D818" s="78" t="s">
        <v>1211</v>
      </c>
      <c r="E818" s="78" t="s">
        <v>1211</v>
      </c>
      <c r="F818" s="78"/>
      <c r="G818" s="78"/>
      <c r="H818" s="78"/>
      <c r="I818" s="78" t="s">
        <v>1446</v>
      </c>
      <c r="J818" s="78" t="s">
        <v>1006</v>
      </c>
      <c r="K818" s="78"/>
      <c r="L818" s="81" t="s">
        <v>1352</v>
      </c>
      <c r="M818" s="82">
        <f t="shared" si="21"/>
        <v>0</v>
      </c>
      <c r="N818" s="82"/>
      <c r="O818" s="78"/>
    </row>
    <row r="819" spans="1:15">
      <c r="A819" s="74"/>
      <c r="B819" s="78"/>
      <c r="C819" s="78"/>
      <c r="D819" s="78" t="s">
        <v>1212</v>
      </c>
      <c r="E819" s="78" t="s">
        <v>1212</v>
      </c>
      <c r="F819" s="78"/>
      <c r="G819" s="78"/>
      <c r="H819" s="78"/>
      <c r="I819" s="78" t="s">
        <v>1446</v>
      </c>
      <c r="J819" s="78" t="s">
        <v>1006</v>
      </c>
      <c r="K819" s="78"/>
      <c r="L819" s="81" t="s">
        <v>1352</v>
      </c>
      <c r="M819" s="82">
        <f t="shared" si="21"/>
        <v>0</v>
      </c>
      <c r="N819" s="82"/>
      <c r="O819" s="78"/>
    </row>
    <row r="820" spans="1:15">
      <c r="A820" s="74"/>
      <c r="B820" s="78"/>
      <c r="C820" s="78"/>
      <c r="D820" s="78" t="s">
        <v>1223</v>
      </c>
      <c r="E820" s="78" t="s">
        <v>1223</v>
      </c>
      <c r="F820" s="78"/>
      <c r="G820" s="78"/>
      <c r="H820" s="78"/>
      <c r="I820" s="78" t="s">
        <v>1446</v>
      </c>
      <c r="J820" s="78" t="s">
        <v>1006</v>
      </c>
      <c r="K820" s="78"/>
      <c r="L820" s="81" t="s">
        <v>1352</v>
      </c>
      <c r="M820" s="82">
        <f t="shared" si="21"/>
        <v>0</v>
      </c>
      <c r="N820" s="82"/>
      <c r="O820" s="78"/>
    </row>
    <row r="821" spans="1:15">
      <c r="A821" s="74"/>
      <c r="B821" s="78"/>
      <c r="C821" s="78"/>
      <c r="D821" s="78" t="s">
        <v>1224</v>
      </c>
      <c r="E821" s="78" t="s">
        <v>1224</v>
      </c>
      <c r="F821" s="78"/>
      <c r="G821" s="78"/>
      <c r="H821" s="78"/>
      <c r="I821" s="78" t="s">
        <v>1446</v>
      </c>
      <c r="J821" s="78" t="s">
        <v>1006</v>
      </c>
      <c r="K821" s="78"/>
      <c r="L821" s="81" t="s">
        <v>1352</v>
      </c>
      <c r="M821" s="82">
        <f t="shared" si="21"/>
        <v>0</v>
      </c>
      <c r="N821" s="82"/>
      <c r="O821" s="78"/>
    </row>
    <row r="822" spans="1:15">
      <c r="A822" s="74"/>
      <c r="B822" s="78"/>
      <c r="C822" s="78"/>
      <c r="D822" s="78" t="s">
        <v>1225</v>
      </c>
      <c r="E822" s="78" t="s">
        <v>1225</v>
      </c>
      <c r="F822" s="78"/>
      <c r="G822" s="78"/>
      <c r="H822" s="78"/>
      <c r="I822" s="78" t="s">
        <v>1446</v>
      </c>
      <c r="J822" s="78" t="s">
        <v>1006</v>
      </c>
      <c r="K822" s="78"/>
      <c r="L822" s="81" t="s">
        <v>1428</v>
      </c>
      <c r="M822" s="82">
        <f t="shared" si="21"/>
        <v>0</v>
      </c>
      <c r="N822" s="82"/>
      <c r="O822" s="78"/>
    </row>
    <row r="823" spans="1:15">
      <c r="A823" s="74"/>
      <c r="B823" s="78"/>
      <c r="C823" s="78"/>
      <c r="D823" s="78" t="s">
        <v>2311</v>
      </c>
      <c r="E823" s="78" t="s">
        <v>2311</v>
      </c>
      <c r="F823" s="78"/>
      <c r="G823" s="78"/>
      <c r="H823" s="78"/>
      <c r="I823" s="78" t="s">
        <v>1446</v>
      </c>
      <c r="J823" s="78" t="s">
        <v>1006</v>
      </c>
      <c r="K823" s="78"/>
      <c r="L823" s="81">
        <v>0</v>
      </c>
      <c r="M823" s="82">
        <f t="shared" si="21"/>
        <v>0</v>
      </c>
      <c r="N823" s="82"/>
      <c r="O823" s="78"/>
    </row>
    <row r="824" spans="1:15">
      <c r="A824" s="74"/>
      <c r="B824" s="78"/>
      <c r="C824" s="78"/>
      <c r="D824" s="78" t="s">
        <v>2312</v>
      </c>
      <c r="E824" s="78" t="s">
        <v>2312</v>
      </c>
      <c r="F824" s="78"/>
      <c r="G824" s="78"/>
      <c r="H824" s="78"/>
      <c r="I824" s="78" t="s">
        <v>1446</v>
      </c>
      <c r="J824" s="78" t="s">
        <v>1006</v>
      </c>
      <c r="K824" s="78"/>
      <c r="L824" s="81">
        <v>0</v>
      </c>
      <c r="M824" s="82">
        <f t="shared" si="21"/>
        <v>0</v>
      </c>
      <c r="N824" s="82"/>
      <c r="O824" s="78"/>
    </row>
    <row r="825" spans="1:15">
      <c r="A825" s="74"/>
      <c r="B825" s="78"/>
      <c r="C825" s="78"/>
      <c r="D825" s="78" t="s">
        <v>2313</v>
      </c>
      <c r="E825" s="78" t="s">
        <v>2313</v>
      </c>
      <c r="F825" s="78"/>
      <c r="G825" s="78"/>
      <c r="H825" s="78"/>
      <c r="I825" s="78" t="s">
        <v>1446</v>
      </c>
      <c r="J825" s="78" t="s">
        <v>1006</v>
      </c>
      <c r="K825" s="78"/>
      <c r="L825" s="81">
        <v>0</v>
      </c>
      <c r="M825" s="82">
        <f t="shared" si="21"/>
        <v>0</v>
      </c>
      <c r="N825" s="82"/>
      <c r="O825" s="78"/>
    </row>
    <row r="826" spans="1:15">
      <c r="A826" s="74"/>
      <c r="B826" s="78"/>
      <c r="C826" s="78"/>
      <c r="D826" s="78" t="s">
        <v>2314</v>
      </c>
      <c r="E826" s="78" t="s">
        <v>2314</v>
      </c>
      <c r="F826" s="78"/>
      <c r="G826" s="78"/>
      <c r="H826" s="78"/>
      <c r="I826" s="78" t="s">
        <v>1446</v>
      </c>
      <c r="J826" s="78" t="s">
        <v>1006</v>
      </c>
      <c r="K826" s="78"/>
      <c r="L826" s="81">
        <v>0</v>
      </c>
      <c r="M826" s="82">
        <f t="shared" si="21"/>
        <v>0</v>
      </c>
      <c r="N826" s="82"/>
      <c r="O826" s="78"/>
    </row>
    <row r="827" spans="1:15">
      <c r="A827" s="74"/>
      <c r="B827" s="78"/>
      <c r="C827" s="78"/>
      <c r="D827" s="78" t="s">
        <v>1206</v>
      </c>
      <c r="E827" s="78" t="s">
        <v>1206</v>
      </c>
      <c r="F827" s="78"/>
      <c r="G827" s="78"/>
      <c r="H827" s="78"/>
      <c r="I827" s="78" t="s">
        <v>1448</v>
      </c>
      <c r="J827" s="78" t="s">
        <v>1006</v>
      </c>
      <c r="K827" s="78"/>
      <c r="L827" s="81" t="s">
        <v>1426</v>
      </c>
      <c r="M827" s="82">
        <f t="shared" si="21"/>
        <v>0</v>
      </c>
      <c r="N827" s="82"/>
      <c r="O827" s="78"/>
    </row>
    <row r="828" spans="1:15">
      <c r="A828" s="74"/>
      <c r="B828" s="78"/>
      <c r="C828" s="78"/>
      <c r="D828" s="78" t="s">
        <v>1217</v>
      </c>
      <c r="E828" s="78" t="s">
        <v>1217</v>
      </c>
      <c r="F828" s="78"/>
      <c r="G828" s="78"/>
      <c r="H828" s="78"/>
      <c r="I828" s="78" t="s">
        <v>1448</v>
      </c>
      <c r="J828" s="78" t="s">
        <v>1006</v>
      </c>
      <c r="K828" s="78"/>
      <c r="L828" s="81" t="s">
        <v>1426</v>
      </c>
      <c r="M828" s="82">
        <f t="shared" si="21"/>
        <v>0</v>
      </c>
      <c r="N828" s="82"/>
      <c r="O828" s="78"/>
    </row>
    <row r="829" spans="1:15">
      <c r="A829" s="74"/>
      <c r="B829" s="78"/>
      <c r="C829" s="78"/>
      <c r="D829" s="78" t="s">
        <v>1220</v>
      </c>
      <c r="E829" s="78" t="s">
        <v>1220</v>
      </c>
      <c r="F829" s="78"/>
      <c r="G829" s="78"/>
      <c r="H829" s="78"/>
      <c r="I829" s="78" t="s">
        <v>1448</v>
      </c>
      <c r="J829" s="78" t="s">
        <v>1006</v>
      </c>
      <c r="K829" s="78"/>
      <c r="L829" s="81" t="s">
        <v>1426</v>
      </c>
      <c r="M829" s="82">
        <f t="shared" si="21"/>
        <v>0</v>
      </c>
      <c r="N829" s="82"/>
      <c r="O829" s="78"/>
    </row>
    <row r="830" spans="1:15">
      <c r="A830" s="74"/>
      <c r="B830" s="78"/>
      <c r="C830" s="78"/>
      <c r="D830" s="78" t="s">
        <v>1226</v>
      </c>
      <c r="E830" s="78" t="s">
        <v>1226</v>
      </c>
      <c r="F830" s="78"/>
      <c r="G830" s="78"/>
      <c r="H830" s="78"/>
      <c r="I830" s="78" t="s">
        <v>1448</v>
      </c>
      <c r="J830" s="78" t="s">
        <v>1006</v>
      </c>
      <c r="K830" s="78"/>
      <c r="L830" s="81" t="s">
        <v>1426</v>
      </c>
      <c r="M830" s="82">
        <f t="shared" si="21"/>
        <v>0</v>
      </c>
      <c r="N830" s="82"/>
      <c r="O830" s="78"/>
    </row>
    <row r="831" spans="1:15">
      <c r="A831" s="74"/>
      <c r="B831" s="78"/>
      <c r="C831" s="78"/>
      <c r="D831" s="78" t="s">
        <v>1227</v>
      </c>
      <c r="E831" s="78" t="s">
        <v>1227</v>
      </c>
      <c r="F831" s="78"/>
      <c r="G831" s="78"/>
      <c r="H831" s="78"/>
      <c r="I831" s="78" t="s">
        <v>1448</v>
      </c>
      <c r="J831" s="78" t="s">
        <v>1006</v>
      </c>
      <c r="K831" s="78"/>
      <c r="L831" s="81" t="s">
        <v>1426</v>
      </c>
      <c r="M831" s="82">
        <f t="shared" si="21"/>
        <v>0</v>
      </c>
      <c r="N831" s="82"/>
      <c r="O831" s="78"/>
    </row>
    <row r="832" spans="1:15">
      <c r="A832" s="74"/>
      <c r="B832" s="78"/>
      <c r="C832" s="78"/>
      <c r="D832" s="78" t="s">
        <v>1221</v>
      </c>
      <c r="E832" s="78" t="s">
        <v>1221</v>
      </c>
      <c r="F832" s="78"/>
      <c r="G832" s="78"/>
      <c r="H832" s="78"/>
      <c r="I832" s="78" t="s">
        <v>1448</v>
      </c>
      <c r="J832" s="78" t="s">
        <v>1006</v>
      </c>
      <c r="K832" s="78"/>
      <c r="L832" s="81" t="s">
        <v>1426</v>
      </c>
      <c r="M832" s="82">
        <f t="shared" si="21"/>
        <v>0</v>
      </c>
      <c r="N832" s="82"/>
      <c r="O832" s="78"/>
    </row>
    <row r="833" spans="1:15">
      <c r="A833" s="74"/>
      <c r="B833" s="78"/>
      <c r="C833" s="78"/>
      <c r="D833" s="78" t="s">
        <v>1214</v>
      </c>
      <c r="E833" s="78" t="s">
        <v>1214</v>
      </c>
      <c r="F833" s="78"/>
      <c r="G833" s="78"/>
      <c r="H833" s="78"/>
      <c r="I833" s="78" t="s">
        <v>1438</v>
      </c>
      <c r="J833" s="78" t="s">
        <v>1006</v>
      </c>
      <c r="K833" s="78"/>
      <c r="L833" s="81">
        <v>0</v>
      </c>
      <c r="M833" s="82">
        <f t="shared" si="21"/>
        <v>0</v>
      </c>
      <c r="N833" s="82"/>
      <c r="O833" s="78"/>
    </row>
    <row r="834" spans="1:15">
      <c r="A834" s="74"/>
      <c r="B834" s="78"/>
      <c r="C834" s="78"/>
      <c r="D834" s="78" t="s">
        <v>1207</v>
      </c>
      <c r="E834" s="78" t="s">
        <v>1207</v>
      </c>
      <c r="F834" s="78"/>
      <c r="G834" s="78"/>
      <c r="H834" s="78"/>
      <c r="I834" s="78" t="s">
        <v>1449</v>
      </c>
      <c r="J834" s="78" t="s">
        <v>1006</v>
      </c>
      <c r="K834" s="78"/>
      <c r="L834" s="81" t="s">
        <v>1427</v>
      </c>
      <c r="M834" s="82">
        <f t="shared" si="21"/>
        <v>0</v>
      </c>
      <c r="N834" s="82"/>
      <c r="O834" s="78"/>
    </row>
    <row r="835" spans="1:15">
      <c r="A835" s="74"/>
      <c r="B835" s="78"/>
      <c r="C835" s="78"/>
      <c r="D835" s="78" t="s">
        <v>1208</v>
      </c>
      <c r="E835" s="78" t="s">
        <v>1208</v>
      </c>
      <c r="F835" s="78"/>
      <c r="G835" s="78"/>
      <c r="H835" s="78"/>
      <c r="I835" s="78" t="s">
        <v>1449</v>
      </c>
      <c r="J835" s="78" t="s">
        <v>1006</v>
      </c>
      <c r="K835" s="78"/>
      <c r="L835" s="81" t="s">
        <v>1352</v>
      </c>
      <c r="M835" s="82">
        <f t="shared" si="21"/>
        <v>0</v>
      </c>
      <c r="N835" s="82"/>
      <c r="O835" s="78"/>
    </row>
    <row r="836" spans="1:15">
      <c r="A836" s="74"/>
      <c r="B836" s="78"/>
      <c r="C836" s="78"/>
      <c r="D836" s="78" t="s">
        <v>1229</v>
      </c>
      <c r="E836" s="78" t="s">
        <v>1229</v>
      </c>
      <c r="F836" s="78"/>
      <c r="G836" s="78"/>
      <c r="H836" s="78"/>
      <c r="I836" s="78" t="s">
        <v>1449</v>
      </c>
      <c r="J836" s="78" t="s">
        <v>1006</v>
      </c>
      <c r="K836" s="78"/>
      <c r="L836" s="81" t="s">
        <v>1352</v>
      </c>
      <c r="M836" s="82">
        <f t="shared" si="21"/>
        <v>0</v>
      </c>
      <c r="N836" s="82"/>
      <c r="O836" s="78"/>
    </row>
    <row r="837" spans="1:15">
      <c r="A837" s="74"/>
      <c r="B837" s="78"/>
      <c r="C837" s="78" t="s">
        <v>1445</v>
      </c>
      <c r="D837" s="78" t="s">
        <v>1213</v>
      </c>
      <c r="E837" s="78" t="s">
        <v>1213</v>
      </c>
      <c r="F837" s="78"/>
      <c r="G837" s="78"/>
      <c r="H837" s="78"/>
      <c r="I837" s="78" t="s">
        <v>1449</v>
      </c>
      <c r="J837" s="78" t="s">
        <v>1006</v>
      </c>
      <c r="K837" s="78"/>
      <c r="L837" s="81" t="s">
        <v>1352</v>
      </c>
      <c r="M837" s="82" t="str">
        <f t="shared" si="21"/>
        <v>TÂN VIỆT HÀO</v>
      </c>
      <c r="N837" s="82"/>
      <c r="O837" s="78"/>
    </row>
    <row r="838" spans="1:15">
      <c r="A838" s="74"/>
      <c r="B838" s="78"/>
      <c r="C838" s="78"/>
      <c r="D838" s="78" t="s">
        <v>1216</v>
      </c>
      <c r="E838" s="78" t="s">
        <v>1216</v>
      </c>
      <c r="F838" s="78"/>
      <c r="G838" s="78"/>
      <c r="H838" s="78"/>
      <c r="I838" s="78" t="s">
        <v>1447</v>
      </c>
      <c r="J838" s="78" t="s">
        <v>1006</v>
      </c>
      <c r="K838" s="78"/>
      <c r="L838" s="81" t="s">
        <v>1352</v>
      </c>
      <c r="M838" s="82">
        <f t="shared" si="21"/>
        <v>0</v>
      </c>
      <c r="N838" s="82"/>
      <c r="O838" s="78"/>
    </row>
    <row r="839" spans="1:15">
      <c r="A839" s="74"/>
      <c r="B839" s="78"/>
      <c r="C839" s="78"/>
      <c r="D839" s="78" t="s">
        <v>1219</v>
      </c>
      <c r="E839" s="78" t="s">
        <v>1219</v>
      </c>
      <c r="F839" s="78"/>
      <c r="G839" s="78"/>
      <c r="H839" s="78"/>
      <c r="I839" s="78" t="s">
        <v>1447</v>
      </c>
      <c r="J839" s="78" t="s">
        <v>1006</v>
      </c>
      <c r="K839" s="78"/>
      <c r="L839" s="81" t="s">
        <v>1426</v>
      </c>
      <c r="M839" s="82">
        <f t="shared" si="21"/>
        <v>0</v>
      </c>
      <c r="N839" s="82"/>
      <c r="O839" s="78"/>
    </row>
    <row r="840" spans="1:15">
      <c r="A840" s="74"/>
      <c r="B840" s="78"/>
      <c r="C840" s="78"/>
      <c r="D840" s="78" t="s">
        <v>1209</v>
      </c>
      <c r="E840" s="78" t="s">
        <v>1209</v>
      </c>
      <c r="F840" s="78"/>
      <c r="G840" s="78"/>
      <c r="H840" s="78"/>
      <c r="I840" s="78" t="s">
        <v>1447</v>
      </c>
      <c r="J840" s="78" t="s">
        <v>1006</v>
      </c>
      <c r="K840" s="78"/>
      <c r="L840" s="81" t="s">
        <v>1352</v>
      </c>
      <c r="M840" s="82">
        <f t="shared" si="21"/>
        <v>0</v>
      </c>
      <c r="N840" s="82"/>
      <c r="O840" s="78"/>
    </row>
    <row r="841" spans="1:15" ht="31.5">
      <c r="A841" s="74"/>
      <c r="B841" s="78"/>
      <c r="C841" s="78" t="s">
        <v>1941</v>
      </c>
      <c r="D841" s="78" t="s">
        <v>1373</v>
      </c>
      <c r="E841" s="78" t="s">
        <v>1373</v>
      </c>
      <c r="F841" s="78"/>
      <c r="G841" s="78"/>
      <c r="H841" s="78"/>
      <c r="I841" s="78" t="s">
        <v>1449</v>
      </c>
      <c r="J841" s="78" t="s">
        <v>1006</v>
      </c>
      <c r="K841" s="78"/>
      <c r="L841" s="81">
        <v>0</v>
      </c>
      <c r="M841" s="82" t="str">
        <f t="shared" si="21"/>
        <v xml:space="preserve">CTY DONG MEI 东美公司 </v>
      </c>
      <c r="N841" s="82"/>
      <c r="O841" s="78"/>
    </row>
    <row r="842" spans="1:15" ht="47.25">
      <c r="A842" s="74"/>
      <c r="B842" s="78"/>
      <c r="C842" s="78" t="s">
        <v>1941</v>
      </c>
      <c r="D842" s="78" t="s">
        <v>1374</v>
      </c>
      <c r="E842" s="78" t="s">
        <v>1374</v>
      </c>
      <c r="F842" s="78"/>
      <c r="G842" s="78"/>
      <c r="H842" s="78"/>
      <c r="I842" s="78" t="s">
        <v>1449</v>
      </c>
      <c r="J842" s="78" t="s">
        <v>1006</v>
      </c>
      <c r="K842" s="78"/>
      <c r="L842" s="81">
        <v>0</v>
      </c>
      <c r="M842" s="82" t="str">
        <f t="shared" si="21"/>
        <v xml:space="preserve">CTY DONG MEI 东美公司 </v>
      </c>
      <c r="N842" s="82"/>
      <c r="O842" s="78"/>
    </row>
    <row r="843" spans="1:15" ht="31.5">
      <c r="A843" s="74"/>
      <c r="B843" s="78"/>
      <c r="C843" s="78" t="s">
        <v>1941</v>
      </c>
      <c r="D843" s="78" t="s">
        <v>1375</v>
      </c>
      <c r="E843" s="78" t="s">
        <v>1375</v>
      </c>
      <c r="F843" s="78"/>
      <c r="G843" s="78"/>
      <c r="H843" s="78"/>
      <c r="I843" s="78" t="s">
        <v>1449</v>
      </c>
      <c r="J843" s="78" t="s">
        <v>1006</v>
      </c>
      <c r="K843" s="78"/>
      <c r="L843" s="81">
        <v>0</v>
      </c>
      <c r="M843" s="82" t="str">
        <f t="shared" si="21"/>
        <v xml:space="preserve">CTY DONG MEI 东美公司 </v>
      </c>
      <c r="N843" s="82"/>
      <c r="O843" s="78"/>
    </row>
    <row r="844" spans="1:15" ht="31.5">
      <c r="A844" s="74"/>
      <c r="B844" s="78"/>
      <c r="C844" s="78" t="s">
        <v>1941</v>
      </c>
      <c r="D844" s="78" t="s">
        <v>1376</v>
      </c>
      <c r="E844" s="78" t="s">
        <v>1376</v>
      </c>
      <c r="F844" s="78"/>
      <c r="G844" s="78"/>
      <c r="H844" s="78"/>
      <c r="I844" s="78" t="s">
        <v>1449</v>
      </c>
      <c r="J844" s="78" t="s">
        <v>1006</v>
      </c>
      <c r="K844" s="78"/>
      <c r="L844" s="81">
        <v>0</v>
      </c>
      <c r="M844" s="82" t="str">
        <f t="shared" si="21"/>
        <v xml:space="preserve">CTY DONG MEI 东美公司 </v>
      </c>
      <c r="N844" s="82"/>
      <c r="O844" s="78"/>
    </row>
    <row r="845" spans="1:15" ht="31.5">
      <c r="A845" s="74"/>
      <c r="B845" s="78"/>
      <c r="C845" s="78" t="s">
        <v>1941</v>
      </c>
      <c r="D845" s="78" t="s">
        <v>1377</v>
      </c>
      <c r="E845" s="78" t="s">
        <v>1377</v>
      </c>
      <c r="F845" s="78"/>
      <c r="G845" s="78"/>
      <c r="H845" s="78"/>
      <c r="I845" s="78" t="s">
        <v>1449</v>
      </c>
      <c r="J845" s="78" t="s">
        <v>1006</v>
      </c>
      <c r="K845" s="78"/>
      <c r="L845" s="81">
        <v>0</v>
      </c>
      <c r="M845" s="82" t="str">
        <f t="shared" si="21"/>
        <v xml:space="preserve">CTY DONG MEI 东美公司 </v>
      </c>
      <c r="N845" s="82"/>
      <c r="O845" s="78"/>
    </row>
    <row r="846" spans="1:15" ht="31.5">
      <c r="A846" s="74"/>
      <c r="B846" s="78"/>
      <c r="C846" s="78" t="s">
        <v>1941</v>
      </c>
      <c r="D846" s="78" t="s">
        <v>1378</v>
      </c>
      <c r="E846" s="78" t="s">
        <v>1378</v>
      </c>
      <c r="F846" s="78"/>
      <c r="G846" s="78"/>
      <c r="H846" s="78"/>
      <c r="I846" s="78" t="s">
        <v>1449</v>
      </c>
      <c r="J846" s="78" t="s">
        <v>1006</v>
      </c>
      <c r="K846" s="78"/>
      <c r="L846" s="81">
        <v>0</v>
      </c>
      <c r="M846" s="82" t="str">
        <f t="shared" si="21"/>
        <v xml:space="preserve">CTY DONG MEI 东美公司 </v>
      </c>
      <c r="N846" s="82"/>
      <c r="O846" s="78"/>
    </row>
    <row r="847" spans="1:15" ht="31.5">
      <c r="A847" s="74"/>
      <c r="B847" s="78"/>
      <c r="C847" s="78" t="s">
        <v>1941</v>
      </c>
      <c r="D847" s="78" t="s">
        <v>1379</v>
      </c>
      <c r="E847" s="78" t="s">
        <v>1379</v>
      </c>
      <c r="F847" s="78"/>
      <c r="G847" s="78"/>
      <c r="H847" s="78"/>
      <c r="I847" s="78" t="s">
        <v>1449</v>
      </c>
      <c r="J847" s="78" t="s">
        <v>1006</v>
      </c>
      <c r="K847" s="78"/>
      <c r="L847" s="81">
        <v>0</v>
      </c>
      <c r="M847" s="82" t="str">
        <f t="shared" si="21"/>
        <v xml:space="preserve">CTY DONG MEI 东美公司 </v>
      </c>
      <c r="N847" s="82"/>
      <c r="O847" s="78"/>
    </row>
    <row r="848" spans="1:15" ht="31.5">
      <c r="A848" s="74"/>
      <c r="B848" s="78"/>
      <c r="C848" s="78" t="s">
        <v>1941</v>
      </c>
      <c r="D848" s="78" t="s">
        <v>1380</v>
      </c>
      <c r="E848" s="78" t="s">
        <v>1380</v>
      </c>
      <c r="F848" s="78"/>
      <c r="G848" s="78"/>
      <c r="H848" s="78"/>
      <c r="I848" s="78" t="s">
        <v>1449</v>
      </c>
      <c r="J848" s="78" t="s">
        <v>1006</v>
      </c>
      <c r="K848" s="78"/>
      <c r="L848" s="81">
        <v>0</v>
      </c>
      <c r="M848" s="82" t="str">
        <f t="shared" si="21"/>
        <v xml:space="preserve">CTY DONG MEI 东美公司 </v>
      </c>
      <c r="N848" s="82"/>
      <c r="O848" s="78"/>
    </row>
    <row r="849" spans="1:15" ht="31.5">
      <c r="A849" s="74"/>
      <c r="B849" s="78"/>
      <c r="C849" s="78" t="s">
        <v>1941</v>
      </c>
      <c r="D849" s="78" t="s">
        <v>1381</v>
      </c>
      <c r="E849" s="78" t="s">
        <v>1381</v>
      </c>
      <c r="F849" s="78"/>
      <c r="G849" s="78"/>
      <c r="H849" s="78"/>
      <c r="I849" s="78" t="s">
        <v>1449</v>
      </c>
      <c r="J849" s="78" t="s">
        <v>1006</v>
      </c>
      <c r="K849" s="78"/>
      <c r="L849" s="81">
        <v>0</v>
      </c>
      <c r="M849" s="82" t="str">
        <f t="shared" si="21"/>
        <v xml:space="preserve">CTY DONG MEI 东美公司 </v>
      </c>
      <c r="N849" s="82"/>
      <c r="O849" s="78"/>
    </row>
    <row r="850" spans="1:15" ht="31.5">
      <c r="A850" s="74"/>
      <c r="B850" s="78"/>
      <c r="C850" s="78" t="s">
        <v>1941</v>
      </c>
      <c r="D850" s="78" t="s">
        <v>1382</v>
      </c>
      <c r="E850" s="78" t="s">
        <v>1382</v>
      </c>
      <c r="F850" s="78"/>
      <c r="G850" s="78"/>
      <c r="H850" s="78"/>
      <c r="I850" s="78" t="s">
        <v>1449</v>
      </c>
      <c r="J850" s="78" t="s">
        <v>1006</v>
      </c>
      <c r="K850" s="78"/>
      <c r="L850" s="81">
        <v>0</v>
      </c>
      <c r="M850" s="82" t="str">
        <f t="shared" si="21"/>
        <v xml:space="preserve">CTY DONG MEI 东美公司 </v>
      </c>
      <c r="N850" s="82"/>
      <c r="O850" s="78"/>
    </row>
    <row r="851" spans="1:15" ht="31.5">
      <c r="A851" s="74"/>
      <c r="B851" s="78"/>
      <c r="C851" s="78" t="s">
        <v>1941</v>
      </c>
      <c r="D851" s="78" t="s">
        <v>1383</v>
      </c>
      <c r="E851" s="78" t="s">
        <v>1383</v>
      </c>
      <c r="F851" s="78"/>
      <c r="G851" s="78"/>
      <c r="H851" s="78"/>
      <c r="I851" s="78" t="s">
        <v>1449</v>
      </c>
      <c r="J851" s="78" t="s">
        <v>1006</v>
      </c>
      <c r="K851" s="78"/>
      <c r="L851" s="81">
        <v>0</v>
      </c>
      <c r="M851" s="82" t="str">
        <f t="shared" si="21"/>
        <v xml:space="preserve">CTY DONG MEI 东美公司 </v>
      </c>
      <c r="N851" s="82"/>
      <c r="O851" s="78"/>
    </row>
    <row r="852" spans="1:15" ht="31.5">
      <c r="A852" s="74"/>
      <c r="B852" s="78"/>
      <c r="C852" s="78" t="s">
        <v>1941</v>
      </c>
      <c r="D852" s="78" t="s">
        <v>1384</v>
      </c>
      <c r="E852" s="78" t="s">
        <v>1384</v>
      </c>
      <c r="F852" s="78"/>
      <c r="G852" s="78"/>
      <c r="H852" s="78"/>
      <c r="I852" s="78" t="s">
        <v>1449</v>
      </c>
      <c r="J852" s="78" t="s">
        <v>1006</v>
      </c>
      <c r="K852" s="78"/>
      <c r="L852" s="81">
        <v>0</v>
      </c>
      <c r="M852" s="82" t="str">
        <f t="shared" si="21"/>
        <v xml:space="preserve">CTY DONG MEI 东美公司 </v>
      </c>
      <c r="N852" s="82"/>
      <c r="O852" s="78"/>
    </row>
    <row r="853" spans="1:15" ht="31.5">
      <c r="A853" s="74"/>
      <c r="B853" s="78"/>
      <c r="C853" s="78" t="s">
        <v>1941</v>
      </c>
      <c r="D853" s="78" t="s">
        <v>1385</v>
      </c>
      <c r="E853" s="78" t="s">
        <v>1385</v>
      </c>
      <c r="F853" s="78"/>
      <c r="G853" s="78"/>
      <c r="H853" s="78"/>
      <c r="I853" s="78" t="s">
        <v>1449</v>
      </c>
      <c r="J853" s="78" t="s">
        <v>1006</v>
      </c>
      <c r="K853" s="78"/>
      <c r="L853" s="81">
        <v>0</v>
      </c>
      <c r="M853" s="82" t="str">
        <f t="shared" si="21"/>
        <v xml:space="preserve">CTY DONG MEI 东美公司 </v>
      </c>
      <c r="N853" s="82"/>
      <c r="O853" s="78"/>
    </row>
    <row r="854" spans="1:15" ht="31.5">
      <c r="A854" s="74"/>
      <c r="B854" s="78"/>
      <c r="C854" s="78" t="s">
        <v>1941</v>
      </c>
      <c r="D854" s="78" t="s">
        <v>1386</v>
      </c>
      <c r="E854" s="78" t="s">
        <v>1386</v>
      </c>
      <c r="F854" s="78"/>
      <c r="G854" s="78"/>
      <c r="H854" s="78"/>
      <c r="I854" s="78" t="s">
        <v>1449</v>
      </c>
      <c r="J854" s="78" t="s">
        <v>1006</v>
      </c>
      <c r="K854" s="78"/>
      <c r="L854" s="81">
        <v>0</v>
      </c>
      <c r="M854" s="82" t="str">
        <f t="shared" si="21"/>
        <v xml:space="preserve">CTY DONG MEI 东美公司 </v>
      </c>
      <c r="N854" s="82"/>
      <c r="O854" s="78"/>
    </row>
    <row r="855" spans="1:15" ht="31.5">
      <c r="A855" s="74"/>
      <c r="B855" s="78"/>
      <c r="C855" s="78" t="s">
        <v>1941</v>
      </c>
      <c r="D855" s="78" t="s">
        <v>1387</v>
      </c>
      <c r="E855" s="78" t="s">
        <v>1387</v>
      </c>
      <c r="F855" s="78"/>
      <c r="G855" s="78"/>
      <c r="H855" s="78"/>
      <c r="I855" s="78" t="s">
        <v>1449</v>
      </c>
      <c r="J855" s="78" t="s">
        <v>1006</v>
      </c>
      <c r="K855" s="78"/>
      <c r="L855" s="81">
        <v>0</v>
      </c>
      <c r="M855" s="82" t="str">
        <f t="shared" si="21"/>
        <v xml:space="preserve">CTY DONG MEI 东美公司 </v>
      </c>
      <c r="N855" s="82"/>
      <c r="O855" s="78"/>
    </row>
    <row r="856" spans="1:15" ht="31.5">
      <c r="A856" s="74"/>
      <c r="B856" s="78"/>
      <c r="C856" s="78" t="s">
        <v>1941</v>
      </c>
      <c r="D856" s="78" t="s">
        <v>1388</v>
      </c>
      <c r="E856" s="78" t="s">
        <v>1388</v>
      </c>
      <c r="F856" s="78"/>
      <c r="G856" s="78"/>
      <c r="H856" s="78"/>
      <c r="I856" s="78" t="s">
        <v>1449</v>
      </c>
      <c r="J856" s="78" t="s">
        <v>1006</v>
      </c>
      <c r="K856" s="78"/>
      <c r="L856" s="81">
        <v>0</v>
      </c>
      <c r="M856" s="82" t="str">
        <f t="shared" si="21"/>
        <v xml:space="preserve">CTY DONG MEI 东美公司 </v>
      </c>
      <c r="N856" s="82"/>
      <c r="O856" s="78"/>
    </row>
    <row r="857" spans="1:15" ht="31.5">
      <c r="A857" s="74"/>
      <c r="B857" s="78"/>
      <c r="C857" s="78" t="s">
        <v>1941</v>
      </c>
      <c r="D857" s="78" t="s">
        <v>1389</v>
      </c>
      <c r="E857" s="78" t="s">
        <v>1389</v>
      </c>
      <c r="F857" s="78"/>
      <c r="G857" s="78"/>
      <c r="H857" s="78"/>
      <c r="I857" s="78" t="s">
        <v>1449</v>
      </c>
      <c r="J857" s="78" t="s">
        <v>1006</v>
      </c>
      <c r="K857" s="78"/>
      <c r="L857" s="81">
        <v>0</v>
      </c>
      <c r="M857" s="82" t="str">
        <f t="shared" si="21"/>
        <v xml:space="preserve">CTY DONG MEI 东美公司 </v>
      </c>
      <c r="N857" s="82"/>
      <c r="O857" s="78"/>
    </row>
    <row r="858" spans="1:15" ht="31.5">
      <c r="A858" s="74"/>
      <c r="B858" s="78"/>
      <c r="C858" s="78" t="s">
        <v>1941</v>
      </c>
      <c r="D858" s="78" t="s">
        <v>1390</v>
      </c>
      <c r="E858" s="78" t="s">
        <v>1390</v>
      </c>
      <c r="F858" s="78"/>
      <c r="G858" s="78"/>
      <c r="H858" s="78"/>
      <c r="I858" s="78" t="s">
        <v>1449</v>
      </c>
      <c r="J858" s="78" t="s">
        <v>1006</v>
      </c>
      <c r="K858" s="78"/>
      <c r="L858" s="81">
        <v>0</v>
      </c>
      <c r="M858" s="82" t="str">
        <f t="shared" si="21"/>
        <v xml:space="preserve">CTY DONG MEI 东美公司 </v>
      </c>
      <c r="N858" s="82"/>
      <c r="O858" s="78"/>
    </row>
    <row r="859" spans="1:15" ht="31.5">
      <c r="A859" s="74"/>
      <c r="B859" s="78"/>
      <c r="C859" s="78" t="s">
        <v>1941</v>
      </c>
      <c r="D859" s="78" t="s">
        <v>1391</v>
      </c>
      <c r="E859" s="78" t="s">
        <v>1391</v>
      </c>
      <c r="F859" s="78"/>
      <c r="G859" s="78"/>
      <c r="H859" s="78"/>
      <c r="I859" s="78" t="s">
        <v>1449</v>
      </c>
      <c r="J859" s="78" t="s">
        <v>1006</v>
      </c>
      <c r="K859" s="78"/>
      <c r="L859" s="81">
        <v>0</v>
      </c>
      <c r="M859" s="82" t="str">
        <f t="shared" si="21"/>
        <v xml:space="preserve">CTY DONG MEI 东美公司 </v>
      </c>
      <c r="N859" s="82"/>
      <c r="O859" s="78"/>
    </row>
    <row r="860" spans="1:15" ht="31.5">
      <c r="A860" s="74"/>
      <c r="B860" s="78"/>
      <c r="C860" s="78" t="s">
        <v>1941</v>
      </c>
      <c r="D860" s="78" t="s">
        <v>1392</v>
      </c>
      <c r="E860" s="78" t="s">
        <v>1392</v>
      </c>
      <c r="F860" s="78"/>
      <c r="G860" s="78"/>
      <c r="H860" s="78"/>
      <c r="I860" s="78" t="s">
        <v>1449</v>
      </c>
      <c r="J860" s="78" t="s">
        <v>1006</v>
      </c>
      <c r="K860" s="78"/>
      <c r="L860" s="81">
        <v>0</v>
      </c>
      <c r="M860" s="82" t="str">
        <f t="shared" si="21"/>
        <v xml:space="preserve">CTY DONG MEI 东美公司 </v>
      </c>
      <c r="N860" s="82"/>
      <c r="O860" s="78"/>
    </row>
    <row r="861" spans="1:15" ht="31.5">
      <c r="A861" s="74"/>
      <c r="B861" s="78"/>
      <c r="C861" s="78" t="s">
        <v>1941</v>
      </c>
      <c r="D861" s="78" t="s">
        <v>1393</v>
      </c>
      <c r="E861" s="78" t="s">
        <v>1393</v>
      </c>
      <c r="F861" s="78"/>
      <c r="G861" s="78"/>
      <c r="H861" s="78"/>
      <c r="I861" s="78" t="s">
        <v>1449</v>
      </c>
      <c r="J861" s="78" t="s">
        <v>1006</v>
      </c>
      <c r="K861" s="78"/>
      <c r="L861" s="81">
        <v>0</v>
      </c>
      <c r="M861" s="82" t="str">
        <f t="shared" si="21"/>
        <v xml:space="preserve">CTY DONG MEI 东美公司 </v>
      </c>
      <c r="N861" s="82"/>
      <c r="O861" s="78"/>
    </row>
    <row r="862" spans="1:15" ht="31.5">
      <c r="A862" s="74"/>
      <c r="B862" s="78"/>
      <c r="C862" s="78" t="s">
        <v>1941</v>
      </c>
      <c r="D862" s="78" t="s">
        <v>1394</v>
      </c>
      <c r="E862" s="78" t="s">
        <v>1394</v>
      </c>
      <c r="F862" s="78"/>
      <c r="G862" s="78"/>
      <c r="H862" s="78"/>
      <c r="I862" s="78" t="s">
        <v>1449</v>
      </c>
      <c r="J862" s="78" t="s">
        <v>1006</v>
      </c>
      <c r="K862" s="78"/>
      <c r="L862" s="81">
        <v>0</v>
      </c>
      <c r="M862" s="82" t="str">
        <f t="shared" si="21"/>
        <v xml:space="preserve">CTY DONG MEI 东美公司 </v>
      </c>
      <c r="N862" s="82"/>
      <c r="O862" s="78"/>
    </row>
    <row r="863" spans="1:15" ht="31.5">
      <c r="A863" s="74"/>
      <c r="B863" s="78"/>
      <c r="C863" s="78" t="s">
        <v>1941</v>
      </c>
      <c r="D863" s="78" t="s">
        <v>1395</v>
      </c>
      <c r="E863" s="78" t="s">
        <v>1395</v>
      </c>
      <c r="F863" s="78"/>
      <c r="G863" s="78"/>
      <c r="H863" s="78"/>
      <c r="I863" s="78" t="s">
        <v>1449</v>
      </c>
      <c r="J863" s="78" t="s">
        <v>1006</v>
      </c>
      <c r="K863" s="78"/>
      <c r="L863" s="81">
        <v>0</v>
      </c>
      <c r="M863" s="82" t="str">
        <f t="shared" si="21"/>
        <v xml:space="preserve">CTY DONG MEI 东美公司 </v>
      </c>
      <c r="N863" s="82"/>
      <c r="O863" s="78"/>
    </row>
    <row r="864" spans="1:15" ht="31.5">
      <c r="A864" s="74"/>
      <c r="B864" s="78"/>
      <c r="C864" s="78" t="s">
        <v>1941</v>
      </c>
      <c r="D864" s="78" t="s">
        <v>1396</v>
      </c>
      <c r="E864" s="78" t="s">
        <v>1396</v>
      </c>
      <c r="F864" s="78"/>
      <c r="G864" s="78"/>
      <c r="H864" s="78"/>
      <c r="I864" s="78" t="s">
        <v>1449</v>
      </c>
      <c r="J864" s="78" t="s">
        <v>1006</v>
      </c>
      <c r="K864" s="78"/>
      <c r="L864" s="81">
        <v>0</v>
      </c>
      <c r="M864" s="82" t="str">
        <f t="shared" si="21"/>
        <v xml:space="preserve">CTY DONG MEI 东美公司 </v>
      </c>
      <c r="N864" s="82"/>
      <c r="O864" s="78"/>
    </row>
    <row r="865" spans="1:15" ht="31.5">
      <c r="A865" s="74"/>
      <c r="B865" s="78"/>
      <c r="C865" s="78" t="s">
        <v>1941</v>
      </c>
      <c r="D865" s="78" t="s">
        <v>1397</v>
      </c>
      <c r="E865" s="78" t="s">
        <v>1397</v>
      </c>
      <c r="F865" s="78"/>
      <c r="G865" s="78"/>
      <c r="H865" s="78"/>
      <c r="I865" s="78" t="s">
        <v>1449</v>
      </c>
      <c r="J865" s="78" t="s">
        <v>1006</v>
      </c>
      <c r="K865" s="78"/>
      <c r="L865" s="81">
        <v>0</v>
      </c>
      <c r="M865" s="82" t="str">
        <f t="shared" si="21"/>
        <v xml:space="preserve">CTY DONG MEI 东美公司 </v>
      </c>
      <c r="N865" s="82"/>
      <c r="O865" s="78"/>
    </row>
    <row r="866" spans="1:15" ht="31.5">
      <c r="A866" s="74"/>
      <c r="B866" s="78"/>
      <c r="C866" s="78" t="s">
        <v>1941</v>
      </c>
      <c r="D866" s="78" t="s">
        <v>1398</v>
      </c>
      <c r="E866" s="78" t="s">
        <v>1398</v>
      </c>
      <c r="F866" s="78"/>
      <c r="G866" s="78"/>
      <c r="H866" s="78"/>
      <c r="I866" s="78" t="s">
        <v>1438</v>
      </c>
      <c r="J866" s="78" t="s">
        <v>1006</v>
      </c>
      <c r="K866" s="78"/>
      <c r="L866" s="81">
        <v>0</v>
      </c>
      <c r="M866" s="82" t="str">
        <f t="shared" si="21"/>
        <v xml:space="preserve">CTY DONG MEI 东美公司 </v>
      </c>
      <c r="N866" s="82"/>
      <c r="O866" s="78"/>
    </row>
    <row r="867" spans="1:15" ht="31.5">
      <c r="A867" s="74"/>
      <c r="B867" s="78"/>
      <c r="C867" s="78" t="s">
        <v>1941</v>
      </c>
      <c r="D867" s="78" t="s">
        <v>1399</v>
      </c>
      <c r="E867" s="78" t="s">
        <v>1399</v>
      </c>
      <c r="F867" s="78"/>
      <c r="G867" s="78"/>
      <c r="H867" s="78"/>
      <c r="I867" s="78" t="s">
        <v>1438</v>
      </c>
      <c r="J867" s="78" t="s">
        <v>1006</v>
      </c>
      <c r="K867" s="78"/>
      <c r="L867" s="81">
        <v>0</v>
      </c>
      <c r="M867" s="82" t="str">
        <f t="shared" si="21"/>
        <v xml:space="preserve">CTY DONG MEI 东美公司 </v>
      </c>
      <c r="N867" s="82"/>
      <c r="O867" s="78"/>
    </row>
    <row r="868" spans="1:15" ht="31.5">
      <c r="A868" s="74"/>
      <c r="B868" s="78"/>
      <c r="C868" s="78" t="s">
        <v>1941</v>
      </c>
      <c r="D868" s="78" t="s">
        <v>1400</v>
      </c>
      <c r="E868" s="78" t="s">
        <v>1400</v>
      </c>
      <c r="F868" s="78"/>
      <c r="G868" s="78"/>
      <c r="H868" s="78"/>
      <c r="I868" s="78" t="s">
        <v>1438</v>
      </c>
      <c r="J868" s="78" t="s">
        <v>1006</v>
      </c>
      <c r="K868" s="78"/>
      <c r="L868" s="81">
        <v>0</v>
      </c>
      <c r="M868" s="82" t="str">
        <f t="shared" si="21"/>
        <v xml:space="preserve">CTY DONG MEI 东美公司 </v>
      </c>
      <c r="N868" s="82"/>
      <c r="O868" s="78"/>
    </row>
    <row r="869" spans="1:15" ht="31.5">
      <c r="A869" s="74"/>
      <c r="B869" s="78"/>
      <c r="C869" s="78" t="s">
        <v>1941</v>
      </c>
      <c r="D869" s="78" t="s">
        <v>1401</v>
      </c>
      <c r="E869" s="78" t="s">
        <v>1401</v>
      </c>
      <c r="F869" s="78"/>
      <c r="G869" s="78"/>
      <c r="H869" s="78"/>
      <c r="I869" s="78" t="s">
        <v>1438</v>
      </c>
      <c r="J869" s="78" t="s">
        <v>1006</v>
      </c>
      <c r="K869" s="78"/>
      <c r="L869" s="81">
        <v>0</v>
      </c>
      <c r="M869" s="82" t="str">
        <f t="shared" si="21"/>
        <v xml:space="preserve">CTY DONG MEI 东美公司 </v>
      </c>
      <c r="N869" s="82"/>
      <c r="O869" s="78"/>
    </row>
    <row r="870" spans="1:15" ht="31.5">
      <c r="A870" s="74"/>
      <c r="B870" s="78"/>
      <c r="C870" s="78" t="s">
        <v>1941</v>
      </c>
      <c r="D870" s="78" t="s">
        <v>1402</v>
      </c>
      <c r="E870" s="78" t="s">
        <v>1402</v>
      </c>
      <c r="F870" s="78"/>
      <c r="G870" s="78"/>
      <c r="H870" s="78"/>
      <c r="I870" s="78" t="s">
        <v>1438</v>
      </c>
      <c r="J870" s="78" t="s">
        <v>1006</v>
      </c>
      <c r="K870" s="78"/>
      <c r="L870" s="81">
        <v>0</v>
      </c>
      <c r="M870" s="82" t="str">
        <f t="shared" si="21"/>
        <v xml:space="preserve">CTY DONG MEI 东美公司 </v>
      </c>
      <c r="N870" s="82"/>
      <c r="O870" s="78"/>
    </row>
    <row r="871" spans="1:15" ht="31.5">
      <c r="A871" s="74"/>
      <c r="B871" s="78"/>
      <c r="C871" s="78" t="s">
        <v>1941</v>
      </c>
      <c r="D871" s="78" t="s">
        <v>1403</v>
      </c>
      <c r="E871" s="78" t="s">
        <v>1403</v>
      </c>
      <c r="F871" s="78"/>
      <c r="G871" s="78"/>
      <c r="H871" s="78"/>
      <c r="I871" s="78" t="s">
        <v>1438</v>
      </c>
      <c r="J871" s="78" t="s">
        <v>1006</v>
      </c>
      <c r="K871" s="78"/>
      <c r="L871" s="81">
        <v>0</v>
      </c>
      <c r="M871" s="82" t="str">
        <f t="shared" si="21"/>
        <v xml:space="preserve">CTY DONG MEI 东美公司 </v>
      </c>
      <c r="N871" s="82"/>
      <c r="O871" s="78"/>
    </row>
    <row r="872" spans="1:15" ht="31.5">
      <c r="A872" s="74"/>
      <c r="B872" s="78"/>
      <c r="C872" s="78" t="s">
        <v>1941</v>
      </c>
      <c r="D872" s="78" t="s">
        <v>1404</v>
      </c>
      <c r="E872" s="78" t="s">
        <v>1404</v>
      </c>
      <c r="F872" s="78"/>
      <c r="G872" s="78"/>
      <c r="H872" s="78"/>
      <c r="I872" s="78" t="s">
        <v>1438</v>
      </c>
      <c r="J872" s="78" t="s">
        <v>1006</v>
      </c>
      <c r="K872" s="78"/>
      <c r="L872" s="81">
        <v>0</v>
      </c>
      <c r="M872" s="82" t="str">
        <f t="shared" si="21"/>
        <v xml:space="preserve">CTY DONG MEI 东美公司 </v>
      </c>
      <c r="N872" s="82"/>
      <c r="O872" s="78"/>
    </row>
    <row r="873" spans="1:15" ht="31.5">
      <c r="A873" s="74"/>
      <c r="B873" s="78"/>
      <c r="C873" s="78" t="s">
        <v>1941</v>
      </c>
      <c r="D873" s="78" t="s">
        <v>1405</v>
      </c>
      <c r="E873" s="78" t="s">
        <v>1405</v>
      </c>
      <c r="F873" s="78"/>
      <c r="G873" s="78"/>
      <c r="H873" s="78"/>
      <c r="I873" s="78" t="s">
        <v>1438</v>
      </c>
      <c r="J873" s="78" t="s">
        <v>1006</v>
      </c>
      <c r="K873" s="78"/>
      <c r="L873" s="81">
        <v>0</v>
      </c>
      <c r="M873" s="82" t="str">
        <f t="shared" si="21"/>
        <v xml:space="preserve">CTY DONG MEI 东美公司 </v>
      </c>
      <c r="N873" s="82"/>
      <c r="O873" s="78"/>
    </row>
    <row r="874" spans="1:15" ht="31.5">
      <c r="A874" s="74"/>
      <c r="B874" s="78"/>
      <c r="C874" s="78" t="s">
        <v>1941</v>
      </c>
      <c r="D874" s="78" t="s">
        <v>1406</v>
      </c>
      <c r="E874" s="78" t="s">
        <v>1406</v>
      </c>
      <c r="F874" s="78"/>
      <c r="G874" s="78"/>
      <c r="H874" s="78"/>
      <c r="I874" s="78" t="s">
        <v>1438</v>
      </c>
      <c r="J874" s="78" t="s">
        <v>1006</v>
      </c>
      <c r="K874" s="78"/>
      <c r="L874" s="81">
        <v>0</v>
      </c>
      <c r="M874" s="82" t="str">
        <f t="shared" si="21"/>
        <v xml:space="preserve">CTY DONG MEI 东美公司 </v>
      </c>
      <c r="N874" s="82"/>
      <c r="O874" s="78"/>
    </row>
    <row r="875" spans="1:15" ht="31.5">
      <c r="A875" s="74"/>
      <c r="B875" s="78"/>
      <c r="C875" s="78" t="s">
        <v>1941</v>
      </c>
      <c r="D875" s="78" t="s">
        <v>1407</v>
      </c>
      <c r="E875" s="78" t="s">
        <v>1407</v>
      </c>
      <c r="F875" s="78"/>
      <c r="G875" s="78"/>
      <c r="H875" s="78"/>
      <c r="I875" s="78" t="s">
        <v>1438</v>
      </c>
      <c r="J875" s="78" t="s">
        <v>1006</v>
      </c>
      <c r="K875" s="78"/>
      <c r="L875" s="81">
        <v>0</v>
      </c>
      <c r="M875" s="82" t="str">
        <f t="shared" si="21"/>
        <v xml:space="preserve">CTY DONG MEI 东美公司 </v>
      </c>
      <c r="N875" s="82"/>
      <c r="O875" s="78"/>
    </row>
    <row r="876" spans="1:15" ht="31.5">
      <c r="A876" s="74"/>
      <c r="B876" s="78"/>
      <c r="C876" s="78" t="s">
        <v>1941</v>
      </c>
      <c r="D876" s="78" t="s">
        <v>1408</v>
      </c>
      <c r="E876" s="78" t="s">
        <v>1408</v>
      </c>
      <c r="F876" s="78"/>
      <c r="G876" s="78"/>
      <c r="H876" s="78"/>
      <c r="I876" s="78" t="s">
        <v>1438</v>
      </c>
      <c r="J876" s="78" t="s">
        <v>1006</v>
      </c>
      <c r="K876" s="78"/>
      <c r="L876" s="81">
        <v>0</v>
      </c>
      <c r="M876" s="82" t="str">
        <f t="shared" si="21"/>
        <v xml:space="preserve">CTY DONG MEI 东美公司 </v>
      </c>
      <c r="N876" s="82"/>
      <c r="O876" s="78"/>
    </row>
    <row r="877" spans="1:15" ht="31.5">
      <c r="A877" s="74"/>
      <c r="B877" s="78"/>
      <c r="C877" s="78" t="s">
        <v>1941</v>
      </c>
      <c r="D877" s="78" t="s">
        <v>1409</v>
      </c>
      <c r="E877" s="78" t="s">
        <v>1409</v>
      </c>
      <c r="F877" s="78"/>
      <c r="G877" s="78"/>
      <c r="H877" s="78"/>
      <c r="I877" s="78" t="s">
        <v>1438</v>
      </c>
      <c r="J877" s="78" t="s">
        <v>1006</v>
      </c>
      <c r="K877" s="78"/>
      <c r="L877" s="81">
        <v>0</v>
      </c>
      <c r="M877" s="82" t="str">
        <f t="shared" si="21"/>
        <v xml:space="preserve">CTY DONG MEI 东美公司 </v>
      </c>
      <c r="N877" s="82"/>
      <c r="O877" s="78"/>
    </row>
    <row r="878" spans="1:15" ht="31.5">
      <c r="A878" s="74"/>
      <c r="B878" s="78"/>
      <c r="C878" s="78" t="s">
        <v>1941</v>
      </c>
      <c r="D878" s="78" t="s">
        <v>1410</v>
      </c>
      <c r="E878" s="78" t="s">
        <v>1410</v>
      </c>
      <c r="F878" s="78"/>
      <c r="G878" s="78"/>
      <c r="H878" s="78"/>
      <c r="I878" s="78" t="s">
        <v>1438</v>
      </c>
      <c r="J878" s="78" t="s">
        <v>1006</v>
      </c>
      <c r="K878" s="78"/>
      <c r="L878" s="81">
        <v>0</v>
      </c>
      <c r="M878" s="82" t="str">
        <f t="shared" si="21"/>
        <v xml:space="preserve">CTY DONG MEI 东美公司 </v>
      </c>
      <c r="N878" s="82"/>
      <c r="O878" s="78"/>
    </row>
    <row r="879" spans="1:15" ht="31.5">
      <c r="A879" s="74"/>
      <c r="B879" s="78"/>
      <c r="C879" s="78" t="s">
        <v>1687</v>
      </c>
      <c r="D879" s="78" t="s">
        <v>1658</v>
      </c>
      <c r="E879" s="78" t="s">
        <v>1658</v>
      </c>
      <c r="F879" s="78"/>
      <c r="G879" s="78"/>
      <c r="H879" s="78"/>
      <c r="I879" s="78" t="s">
        <v>1449</v>
      </c>
      <c r="J879" s="78" t="s">
        <v>1006</v>
      </c>
      <c r="K879" s="78"/>
      <c r="L879" s="78" t="s">
        <v>1688</v>
      </c>
      <c r="M879" s="82" t="str">
        <f t="shared" si="21"/>
        <v xml:space="preserve">HUBEI COLOR ROOT </v>
      </c>
      <c r="N879" s="82"/>
      <c r="O879" s="78"/>
    </row>
    <row r="880" spans="1:15">
      <c r="A880" s="74"/>
      <c r="B880" s="78"/>
      <c r="C880" s="78" t="s">
        <v>1687</v>
      </c>
      <c r="D880" s="78" t="s">
        <v>1659</v>
      </c>
      <c r="E880" s="78" t="s">
        <v>1659</v>
      </c>
      <c r="F880" s="78"/>
      <c r="G880" s="78"/>
      <c r="H880" s="78"/>
      <c r="I880" s="78" t="s">
        <v>1449</v>
      </c>
      <c r="J880" s="78" t="s">
        <v>1006</v>
      </c>
      <c r="K880" s="78"/>
      <c r="L880" s="78" t="s">
        <v>1688</v>
      </c>
      <c r="M880" s="82" t="str">
        <f t="shared" ref="M880:M919" si="22">C880</f>
        <v xml:space="preserve">HUBEI COLOR ROOT </v>
      </c>
      <c r="N880" s="82"/>
      <c r="O880" s="78"/>
    </row>
    <row r="881" spans="1:15" ht="31.5">
      <c r="A881" s="74"/>
      <c r="B881" s="78"/>
      <c r="C881" s="78" t="s">
        <v>1687</v>
      </c>
      <c r="D881" s="78" t="s">
        <v>1660</v>
      </c>
      <c r="E881" s="78" t="s">
        <v>1660</v>
      </c>
      <c r="F881" s="78"/>
      <c r="G881" s="78"/>
      <c r="H881" s="78"/>
      <c r="I881" s="78" t="s">
        <v>1449</v>
      </c>
      <c r="J881" s="78" t="s">
        <v>1006</v>
      </c>
      <c r="K881" s="78"/>
      <c r="L881" s="78" t="s">
        <v>1688</v>
      </c>
      <c r="M881" s="82" t="str">
        <f t="shared" si="22"/>
        <v xml:space="preserve">HUBEI COLOR ROOT </v>
      </c>
      <c r="N881" s="82"/>
      <c r="O881" s="78"/>
    </row>
    <row r="882" spans="1:15">
      <c r="A882" s="74"/>
      <c r="B882" s="78"/>
      <c r="C882" s="78" t="s">
        <v>1687</v>
      </c>
      <c r="D882" s="78" t="s">
        <v>1661</v>
      </c>
      <c r="E882" s="78" t="s">
        <v>1661</v>
      </c>
      <c r="F882" s="78"/>
      <c r="G882" s="78"/>
      <c r="H882" s="78"/>
      <c r="I882" s="78" t="s">
        <v>1449</v>
      </c>
      <c r="J882" s="78" t="s">
        <v>1006</v>
      </c>
      <c r="K882" s="78"/>
      <c r="L882" s="78" t="s">
        <v>1688</v>
      </c>
      <c r="M882" s="82" t="str">
        <f t="shared" si="22"/>
        <v xml:space="preserve">HUBEI COLOR ROOT </v>
      </c>
      <c r="N882" s="82"/>
      <c r="O882" s="78"/>
    </row>
    <row r="883" spans="1:15">
      <c r="A883" s="74"/>
      <c r="B883" s="78"/>
      <c r="C883" s="78" t="s">
        <v>1687</v>
      </c>
      <c r="D883" s="78" t="s">
        <v>1662</v>
      </c>
      <c r="E883" s="78" t="s">
        <v>1662</v>
      </c>
      <c r="F883" s="78"/>
      <c r="G883" s="78"/>
      <c r="H883" s="78"/>
      <c r="I883" s="78" t="s">
        <v>1449</v>
      </c>
      <c r="J883" s="78" t="s">
        <v>1006</v>
      </c>
      <c r="K883" s="78"/>
      <c r="L883" s="78" t="s">
        <v>1688</v>
      </c>
      <c r="M883" s="82" t="str">
        <f t="shared" si="22"/>
        <v xml:space="preserve">HUBEI COLOR ROOT </v>
      </c>
      <c r="N883" s="82"/>
      <c r="O883" s="78"/>
    </row>
    <row r="884" spans="1:15">
      <c r="A884" s="74"/>
      <c r="B884" s="78"/>
      <c r="C884" s="78" t="s">
        <v>1687</v>
      </c>
      <c r="D884" s="78" t="s">
        <v>1663</v>
      </c>
      <c r="E884" s="78" t="s">
        <v>1663</v>
      </c>
      <c r="F884" s="78"/>
      <c r="G884" s="78"/>
      <c r="H884" s="78"/>
      <c r="I884" s="78" t="s">
        <v>1449</v>
      </c>
      <c r="J884" s="78" t="s">
        <v>1006</v>
      </c>
      <c r="K884" s="78"/>
      <c r="L884" s="78" t="s">
        <v>1688</v>
      </c>
      <c r="M884" s="82" t="str">
        <f t="shared" si="22"/>
        <v xml:space="preserve">HUBEI COLOR ROOT </v>
      </c>
      <c r="N884" s="82"/>
      <c r="O884" s="78"/>
    </row>
    <row r="885" spans="1:15">
      <c r="A885" s="74"/>
      <c r="B885" s="78"/>
      <c r="C885" s="78" t="s">
        <v>1687</v>
      </c>
      <c r="D885" s="78" t="s">
        <v>1664</v>
      </c>
      <c r="E885" s="78" t="s">
        <v>1664</v>
      </c>
      <c r="F885" s="78"/>
      <c r="G885" s="78"/>
      <c r="H885" s="78"/>
      <c r="I885" s="78" t="s">
        <v>1449</v>
      </c>
      <c r="J885" s="78" t="s">
        <v>1006</v>
      </c>
      <c r="K885" s="78"/>
      <c r="L885" s="78" t="s">
        <v>1688</v>
      </c>
      <c r="M885" s="82" t="str">
        <f t="shared" si="22"/>
        <v xml:space="preserve">HUBEI COLOR ROOT </v>
      </c>
      <c r="N885" s="82"/>
      <c r="O885" s="78"/>
    </row>
    <row r="886" spans="1:15">
      <c r="A886" s="74"/>
      <c r="B886" s="78"/>
      <c r="C886" s="78" t="s">
        <v>1687</v>
      </c>
      <c r="D886" s="78" t="s">
        <v>1665</v>
      </c>
      <c r="E886" s="78" t="s">
        <v>1665</v>
      </c>
      <c r="F886" s="78"/>
      <c r="G886" s="78"/>
      <c r="H886" s="78"/>
      <c r="I886" s="78" t="s">
        <v>1449</v>
      </c>
      <c r="J886" s="78" t="s">
        <v>1006</v>
      </c>
      <c r="K886" s="78"/>
      <c r="L886" s="78" t="s">
        <v>1688</v>
      </c>
      <c r="M886" s="82" t="str">
        <f t="shared" si="22"/>
        <v xml:space="preserve">HUBEI COLOR ROOT </v>
      </c>
      <c r="N886" s="82"/>
      <c r="O886" s="78"/>
    </row>
    <row r="887" spans="1:15">
      <c r="A887" s="74"/>
      <c r="B887" s="78"/>
      <c r="C887" s="78" t="s">
        <v>1687</v>
      </c>
      <c r="D887" s="78" t="s">
        <v>1666</v>
      </c>
      <c r="E887" s="78" t="s">
        <v>1666</v>
      </c>
      <c r="F887" s="78"/>
      <c r="G887" s="78"/>
      <c r="H887" s="78"/>
      <c r="I887" s="78" t="s">
        <v>1449</v>
      </c>
      <c r="J887" s="78" t="s">
        <v>1006</v>
      </c>
      <c r="K887" s="78"/>
      <c r="L887" s="78" t="s">
        <v>1688</v>
      </c>
      <c r="M887" s="82" t="str">
        <f t="shared" si="22"/>
        <v xml:space="preserve">HUBEI COLOR ROOT </v>
      </c>
      <c r="N887" s="82"/>
      <c r="O887" s="78"/>
    </row>
    <row r="888" spans="1:15">
      <c r="A888" s="74"/>
      <c r="B888" s="78"/>
      <c r="C888" s="78" t="s">
        <v>1687</v>
      </c>
      <c r="D888" s="78" t="s">
        <v>1667</v>
      </c>
      <c r="E888" s="78" t="s">
        <v>1667</v>
      </c>
      <c r="F888" s="78"/>
      <c r="G888" s="78"/>
      <c r="H888" s="78"/>
      <c r="I888" s="78" t="s">
        <v>1449</v>
      </c>
      <c r="J888" s="78" t="s">
        <v>1006</v>
      </c>
      <c r="K888" s="78"/>
      <c r="L888" s="78" t="s">
        <v>1688</v>
      </c>
      <c r="M888" s="82" t="str">
        <f t="shared" si="22"/>
        <v xml:space="preserve">HUBEI COLOR ROOT </v>
      </c>
      <c r="N888" s="82"/>
      <c r="O888" s="78"/>
    </row>
    <row r="889" spans="1:15">
      <c r="A889" s="74"/>
      <c r="B889" s="78"/>
      <c r="C889" s="78" t="s">
        <v>1687</v>
      </c>
      <c r="D889" s="78" t="s">
        <v>1668</v>
      </c>
      <c r="E889" s="78" t="s">
        <v>1668</v>
      </c>
      <c r="F889" s="78"/>
      <c r="G889" s="78"/>
      <c r="H889" s="78"/>
      <c r="I889" s="78" t="s">
        <v>1449</v>
      </c>
      <c r="J889" s="78" t="s">
        <v>1006</v>
      </c>
      <c r="K889" s="78"/>
      <c r="L889" s="78" t="s">
        <v>1688</v>
      </c>
      <c r="M889" s="82" t="str">
        <f t="shared" si="22"/>
        <v xml:space="preserve">HUBEI COLOR ROOT </v>
      </c>
      <c r="N889" s="82"/>
      <c r="O889" s="78"/>
    </row>
    <row r="890" spans="1:15">
      <c r="A890" s="74"/>
      <c r="B890" s="78"/>
      <c r="C890" s="78" t="s">
        <v>1687</v>
      </c>
      <c r="D890" s="78" t="s">
        <v>1669</v>
      </c>
      <c r="E890" s="78" t="s">
        <v>1669</v>
      </c>
      <c r="F890" s="78"/>
      <c r="G890" s="78"/>
      <c r="H890" s="78"/>
      <c r="I890" s="78" t="s">
        <v>1449</v>
      </c>
      <c r="J890" s="78" t="s">
        <v>1006</v>
      </c>
      <c r="K890" s="78"/>
      <c r="L890" s="78" t="s">
        <v>1688</v>
      </c>
      <c r="M890" s="82" t="str">
        <f t="shared" si="22"/>
        <v xml:space="preserve">HUBEI COLOR ROOT </v>
      </c>
      <c r="N890" s="82"/>
      <c r="O890" s="78"/>
    </row>
    <row r="891" spans="1:15">
      <c r="A891" s="74"/>
      <c r="B891" s="78"/>
      <c r="C891" s="78" t="s">
        <v>1687</v>
      </c>
      <c r="D891" s="78" t="s">
        <v>1670</v>
      </c>
      <c r="E891" s="78" t="s">
        <v>1670</v>
      </c>
      <c r="F891" s="78"/>
      <c r="G891" s="78"/>
      <c r="H891" s="78"/>
      <c r="I891" s="78" t="s">
        <v>1449</v>
      </c>
      <c r="J891" s="78" t="s">
        <v>1006</v>
      </c>
      <c r="K891" s="78"/>
      <c r="L891" s="78" t="s">
        <v>1688</v>
      </c>
      <c r="M891" s="82" t="str">
        <f t="shared" si="22"/>
        <v xml:space="preserve">HUBEI COLOR ROOT </v>
      </c>
      <c r="N891" s="82"/>
      <c r="O891" s="78"/>
    </row>
    <row r="892" spans="1:15">
      <c r="A892" s="74"/>
      <c r="B892" s="78"/>
      <c r="C892" s="78" t="s">
        <v>1687</v>
      </c>
      <c r="D892" s="78" t="s">
        <v>1671</v>
      </c>
      <c r="E892" s="78" t="s">
        <v>1671</v>
      </c>
      <c r="F892" s="78"/>
      <c r="G892" s="78"/>
      <c r="H892" s="78"/>
      <c r="I892" s="78" t="s">
        <v>1449</v>
      </c>
      <c r="J892" s="78" t="s">
        <v>1006</v>
      </c>
      <c r="K892" s="78"/>
      <c r="L892" s="78" t="s">
        <v>1688</v>
      </c>
      <c r="M892" s="82" t="str">
        <f t="shared" si="22"/>
        <v xml:space="preserve">HUBEI COLOR ROOT </v>
      </c>
      <c r="N892" s="82"/>
      <c r="O892" s="78"/>
    </row>
    <row r="893" spans="1:15">
      <c r="A893" s="74"/>
      <c r="B893" s="78"/>
      <c r="C893" s="78" t="s">
        <v>1687</v>
      </c>
      <c r="D893" s="78" t="s">
        <v>1672</v>
      </c>
      <c r="E893" s="78" t="s">
        <v>1672</v>
      </c>
      <c r="F893" s="78"/>
      <c r="G893" s="78"/>
      <c r="H893" s="78"/>
      <c r="I893" s="78" t="s">
        <v>1449</v>
      </c>
      <c r="J893" s="78" t="s">
        <v>1006</v>
      </c>
      <c r="K893" s="78"/>
      <c r="L893" s="78" t="s">
        <v>1688</v>
      </c>
      <c r="M893" s="82" t="str">
        <f t="shared" si="22"/>
        <v xml:space="preserve">HUBEI COLOR ROOT </v>
      </c>
      <c r="N893" s="82"/>
      <c r="O893" s="78"/>
    </row>
    <row r="894" spans="1:15">
      <c r="A894" s="74"/>
      <c r="B894" s="78"/>
      <c r="C894" s="78" t="s">
        <v>1687</v>
      </c>
      <c r="D894" s="78" t="s">
        <v>1673</v>
      </c>
      <c r="E894" s="78" t="s">
        <v>1673</v>
      </c>
      <c r="F894" s="78"/>
      <c r="G894" s="78"/>
      <c r="H894" s="78"/>
      <c r="I894" s="78" t="s">
        <v>1449</v>
      </c>
      <c r="J894" s="78" t="s">
        <v>1006</v>
      </c>
      <c r="K894" s="78"/>
      <c r="L894" s="78" t="s">
        <v>1688</v>
      </c>
      <c r="M894" s="82" t="str">
        <f t="shared" si="22"/>
        <v xml:space="preserve">HUBEI COLOR ROOT </v>
      </c>
      <c r="N894" s="82"/>
      <c r="O894" s="78"/>
    </row>
    <row r="895" spans="1:15">
      <c r="A895" s="74"/>
      <c r="B895" s="78"/>
      <c r="C895" s="78" t="s">
        <v>1687</v>
      </c>
      <c r="D895" s="78" t="s">
        <v>1674</v>
      </c>
      <c r="E895" s="78" t="s">
        <v>1674</v>
      </c>
      <c r="F895" s="78"/>
      <c r="G895" s="78"/>
      <c r="H895" s="78"/>
      <c r="I895" s="78" t="s">
        <v>1449</v>
      </c>
      <c r="J895" s="78" t="s">
        <v>1006</v>
      </c>
      <c r="K895" s="78"/>
      <c r="L895" s="78" t="s">
        <v>1688</v>
      </c>
      <c r="M895" s="82" t="str">
        <f t="shared" si="22"/>
        <v xml:space="preserve">HUBEI COLOR ROOT </v>
      </c>
      <c r="N895" s="82"/>
      <c r="O895" s="78"/>
    </row>
    <row r="896" spans="1:15">
      <c r="A896" s="74"/>
      <c r="B896" s="78"/>
      <c r="C896" s="78" t="s">
        <v>1687</v>
      </c>
      <c r="D896" s="78" t="s">
        <v>1675</v>
      </c>
      <c r="E896" s="78" t="s">
        <v>1675</v>
      </c>
      <c r="F896" s="78"/>
      <c r="G896" s="78"/>
      <c r="H896" s="78"/>
      <c r="I896" s="78" t="s">
        <v>1449</v>
      </c>
      <c r="J896" s="78" t="s">
        <v>1006</v>
      </c>
      <c r="K896" s="78"/>
      <c r="L896" s="78" t="s">
        <v>1688</v>
      </c>
      <c r="M896" s="82" t="str">
        <f t="shared" si="22"/>
        <v xml:space="preserve">HUBEI COLOR ROOT </v>
      </c>
      <c r="N896" s="82"/>
      <c r="O896" s="78"/>
    </row>
    <row r="897" spans="1:15">
      <c r="A897" s="74"/>
      <c r="B897" s="78"/>
      <c r="C897" s="78" t="s">
        <v>1687</v>
      </c>
      <c r="D897" s="78" t="s">
        <v>1676</v>
      </c>
      <c r="E897" s="78" t="s">
        <v>1676</v>
      </c>
      <c r="F897" s="78"/>
      <c r="G897" s="78"/>
      <c r="H897" s="78"/>
      <c r="I897" s="78" t="s">
        <v>1449</v>
      </c>
      <c r="J897" s="78" t="s">
        <v>1006</v>
      </c>
      <c r="K897" s="78"/>
      <c r="L897" s="78" t="s">
        <v>1688</v>
      </c>
      <c r="M897" s="82" t="str">
        <f t="shared" si="22"/>
        <v xml:space="preserve">HUBEI COLOR ROOT </v>
      </c>
      <c r="N897" s="82"/>
      <c r="O897" s="78"/>
    </row>
    <row r="898" spans="1:15">
      <c r="A898" s="74"/>
      <c r="B898" s="78"/>
      <c r="C898" s="78" t="s">
        <v>1687</v>
      </c>
      <c r="D898" s="78" t="s">
        <v>1677</v>
      </c>
      <c r="E898" s="78" t="s">
        <v>1677</v>
      </c>
      <c r="F898" s="78"/>
      <c r="G898" s="78"/>
      <c r="H898" s="78"/>
      <c r="I898" s="78" t="s">
        <v>1449</v>
      </c>
      <c r="J898" s="78" t="s">
        <v>1006</v>
      </c>
      <c r="K898" s="78"/>
      <c r="L898" s="78" t="s">
        <v>1688</v>
      </c>
      <c r="M898" s="82" t="str">
        <f t="shared" si="22"/>
        <v xml:space="preserve">HUBEI COLOR ROOT </v>
      </c>
      <c r="N898" s="82"/>
      <c r="O898" s="78"/>
    </row>
    <row r="899" spans="1:15">
      <c r="A899" s="74"/>
      <c r="B899" s="78"/>
      <c r="C899" s="78" t="s">
        <v>1687</v>
      </c>
      <c r="D899" s="78" t="s">
        <v>1678</v>
      </c>
      <c r="E899" s="78" t="s">
        <v>1678</v>
      </c>
      <c r="F899" s="78"/>
      <c r="G899" s="78"/>
      <c r="H899" s="78"/>
      <c r="I899" s="78" t="s">
        <v>1449</v>
      </c>
      <c r="J899" s="78" t="s">
        <v>1006</v>
      </c>
      <c r="K899" s="78"/>
      <c r="L899" s="78" t="s">
        <v>1688</v>
      </c>
      <c r="M899" s="82" t="str">
        <f t="shared" si="22"/>
        <v xml:space="preserve">HUBEI COLOR ROOT </v>
      </c>
      <c r="N899" s="82"/>
      <c r="O899" s="78"/>
    </row>
    <row r="900" spans="1:15">
      <c r="A900" s="74"/>
      <c r="B900" s="78"/>
      <c r="C900" s="78" t="s">
        <v>1687</v>
      </c>
      <c r="D900" s="78" t="s">
        <v>1679</v>
      </c>
      <c r="E900" s="78" t="s">
        <v>1679</v>
      </c>
      <c r="F900" s="78"/>
      <c r="G900" s="78"/>
      <c r="H900" s="78"/>
      <c r="I900" s="78" t="s">
        <v>1449</v>
      </c>
      <c r="J900" s="78" t="s">
        <v>1006</v>
      </c>
      <c r="K900" s="78"/>
      <c r="L900" s="78" t="s">
        <v>1688</v>
      </c>
      <c r="M900" s="82" t="str">
        <f t="shared" si="22"/>
        <v xml:space="preserve">HUBEI COLOR ROOT </v>
      </c>
      <c r="N900" s="82"/>
      <c r="O900" s="78"/>
    </row>
    <row r="901" spans="1:15">
      <c r="A901" s="74"/>
      <c r="B901" s="78"/>
      <c r="C901" s="78" t="s">
        <v>1687</v>
      </c>
      <c r="D901" s="78" t="s">
        <v>1680</v>
      </c>
      <c r="E901" s="78" t="s">
        <v>1680</v>
      </c>
      <c r="F901" s="78"/>
      <c r="G901" s="78"/>
      <c r="H901" s="78"/>
      <c r="I901" s="78" t="s">
        <v>1449</v>
      </c>
      <c r="J901" s="78" t="s">
        <v>1006</v>
      </c>
      <c r="K901" s="78"/>
      <c r="L901" s="78" t="s">
        <v>1688</v>
      </c>
      <c r="M901" s="82" t="str">
        <f t="shared" si="22"/>
        <v xml:space="preserve">HUBEI COLOR ROOT </v>
      </c>
      <c r="N901" s="82"/>
      <c r="O901" s="78"/>
    </row>
    <row r="902" spans="1:15">
      <c r="A902" s="74"/>
      <c r="B902" s="78"/>
      <c r="C902" s="78" t="s">
        <v>1687</v>
      </c>
      <c r="D902" s="78" t="s">
        <v>1681</v>
      </c>
      <c r="E902" s="78" t="s">
        <v>1681</v>
      </c>
      <c r="F902" s="78"/>
      <c r="G902" s="78"/>
      <c r="H902" s="78"/>
      <c r="I902" s="78" t="s">
        <v>1449</v>
      </c>
      <c r="J902" s="78" t="s">
        <v>1006</v>
      </c>
      <c r="K902" s="78"/>
      <c r="L902" s="78" t="s">
        <v>1688</v>
      </c>
      <c r="M902" s="82" t="str">
        <f t="shared" si="22"/>
        <v xml:space="preserve">HUBEI COLOR ROOT </v>
      </c>
      <c r="N902" s="82"/>
      <c r="O902" s="78"/>
    </row>
    <row r="903" spans="1:15">
      <c r="A903" s="74"/>
      <c r="B903" s="78"/>
      <c r="C903" s="78" t="s">
        <v>1687</v>
      </c>
      <c r="D903" s="78" t="s">
        <v>1682</v>
      </c>
      <c r="E903" s="78" t="s">
        <v>1682</v>
      </c>
      <c r="F903" s="78"/>
      <c r="G903" s="78"/>
      <c r="H903" s="78"/>
      <c r="I903" s="78" t="s">
        <v>1449</v>
      </c>
      <c r="J903" s="78" t="s">
        <v>1006</v>
      </c>
      <c r="K903" s="78"/>
      <c r="L903" s="78" t="s">
        <v>1688</v>
      </c>
      <c r="M903" s="82" t="str">
        <f t="shared" si="22"/>
        <v xml:space="preserve">HUBEI COLOR ROOT </v>
      </c>
      <c r="N903" s="82"/>
      <c r="O903" s="78"/>
    </row>
    <row r="904" spans="1:15">
      <c r="A904" s="74"/>
      <c r="B904" s="78"/>
      <c r="C904" s="78" t="s">
        <v>1687</v>
      </c>
      <c r="D904" s="78" t="s">
        <v>1683</v>
      </c>
      <c r="E904" s="78" t="s">
        <v>1683</v>
      </c>
      <c r="F904" s="78"/>
      <c r="G904" s="78"/>
      <c r="H904" s="78"/>
      <c r="I904" s="78" t="s">
        <v>1449</v>
      </c>
      <c r="J904" s="78" t="s">
        <v>1006</v>
      </c>
      <c r="K904" s="78"/>
      <c r="L904" s="78" t="s">
        <v>1688</v>
      </c>
      <c r="M904" s="82" t="str">
        <f t="shared" si="22"/>
        <v xml:space="preserve">HUBEI COLOR ROOT </v>
      </c>
      <c r="N904" s="82"/>
      <c r="O904" s="78"/>
    </row>
    <row r="905" spans="1:15">
      <c r="A905" s="74"/>
      <c r="B905" s="78"/>
      <c r="C905" s="78" t="s">
        <v>1687</v>
      </c>
      <c r="D905" s="78" t="s">
        <v>1684</v>
      </c>
      <c r="E905" s="78" t="s">
        <v>1684</v>
      </c>
      <c r="F905" s="78"/>
      <c r="G905" s="78"/>
      <c r="H905" s="78"/>
      <c r="I905" s="78" t="s">
        <v>1449</v>
      </c>
      <c r="J905" s="78" t="s">
        <v>1006</v>
      </c>
      <c r="K905" s="78"/>
      <c r="L905" s="78" t="s">
        <v>1688</v>
      </c>
      <c r="M905" s="82" t="str">
        <f t="shared" si="22"/>
        <v xml:space="preserve">HUBEI COLOR ROOT </v>
      </c>
      <c r="N905" s="82"/>
      <c r="O905" s="78"/>
    </row>
    <row r="906" spans="1:15" ht="31.5">
      <c r="A906" s="74"/>
      <c r="B906" s="78"/>
      <c r="C906" s="78" t="s">
        <v>1687</v>
      </c>
      <c r="D906" s="78" t="s">
        <v>1685</v>
      </c>
      <c r="E906" s="78" t="s">
        <v>1685</v>
      </c>
      <c r="F906" s="78"/>
      <c r="G906" s="78"/>
      <c r="H906" s="78"/>
      <c r="I906" s="78" t="s">
        <v>1449</v>
      </c>
      <c r="J906" s="78" t="s">
        <v>1006</v>
      </c>
      <c r="K906" s="78"/>
      <c r="L906" s="78" t="s">
        <v>1688</v>
      </c>
      <c r="M906" s="82" t="str">
        <f t="shared" si="22"/>
        <v xml:space="preserve">HUBEI COLOR ROOT </v>
      </c>
      <c r="N906" s="82"/>
      <c r="O906" s="78"/>
    </row>
    <row r="907" spans="1:15">
      <c r="A907" s="73"/>
      <c r="B907" s="78"/>
      <c r="C907" s="78" t="s">
        <v>1687</v>
      </c>
      <c r="D907" s="78" t="s">
        <v>1686</v>
      </c>
      <c r="E907" s="78" t="s">
        <v>1686</v>
      </c>
      <c r="F907" s="78"/>
      <c r="G907" s="78"/>
      <c r="H907" s="78"/>
      <c r="I907" s="78" t="s">
        <v>1449</v>
      </c>
      <c r="J907" s="78" t="s">
        <v>1006</v>
      </c>
      <c r="K907" s="78"/>
      <c r="L907" s="78" t="s">
        <v>1688</v>
      </c>
      <c r="M907" s="82" t="str">
        <f t="shared" si="22"/>
        <v xml:space="preserve">HUBEI COLOR ROOT </v>
      </c>
      <c r="N907" s="82"/>
      <c r="O907" s="78"/>
    </row>
    <row r="908" spans="1:15">
      <c r="A908" s="73"/>
      <c r="B908" s="78"/>
      <c r="C908" s="78"/>
      <c r="D908" s="78" t="s">
        <v>1935</v>
      </c>
      <c r="E908" s="78" t="s">
        <v>1935</v>
      </c>
      <c r="F908" s="78"/>
      <c r="G908" s="78"/>
      <c r="H908" s="78"/>
      <c r="I908" s="78"/>
      <c r="J908" s="78"/>
      <c r="K908" s="78"/>
      <c r="L908" s="78" t="s">
        <v>1352</v>
      </c>
      <c r="M908" s="82">
        <f t="shared" si="22"/>
        <v>0</v>
      </c>
      <c r="N908" s="82"/>
      <c r="O908" s="78"/>
    </row>
    <row r="909" spans="1:15" ht="31.5">
      <c r="A909" s="73"/>
      <c r="B909" s="78"/>
      <c r="C909" s="78" t="s">
        <v>1323</v>
      </c>
      <c r="D909" s="78" t="s">
        <v>1321</v>
      </c>
      <c r="E909" s="78" t="s">
        <v>1321</v>
      </c>
      <c r="F909" s="78"/>
      <c r="G909" s="78"/>
      <c r="H909" s="78"/>
      <c r="I909" s="78"/>
      <c r="J909" s="78"/>
      <c r="K909" s="78"/>
      <c r="L909" s="78" t="s">
        <v>1253</v>
      </c>
      <c r="M909" s="82" t="str">
        <f t="shared" si="22"/>
        <v>GTPG AUTOTEX CO.,LTD</v>
      </c>
      <c r="N909" s="82"/>
      <c r="O909" s="78"/>
    </row>
    <row r="910" spans="1:15" ht="31.5">
      <c r="A910" s="73"/>
      <c r="B910" s="78"/>
      <c r="C910" s="78" t="s">
        <v>1323</v>
      </c>
      <c r="D910" s="78" t="s">
        <v>1325</v>
      </c>
      <c r="E910" s="78" t="s">
        <v>1325</v>
      </c>
      <c r="F910" s="78"/>
      <c r="G910" s="78"/>
      <c r="H910" s="78"/>
      <c r="I910" s="78"/>
      <c r="J910" s="78"/>
      <c r="K910" s="78"/>
      <c r="L910" s="78" t="s">
        <v>1182</v>
      </c>
      <c r="M910" s="82" t="str">
        <f t="shared" si="22"/>
        <v>GTPG AUTOTEX CO.,LTD</v>
      </c>
      <c r="N910" s="82"/>
      <c r="O910" s="78"/>
    </row>
    <row r="911" spans="1:15" ht="31.5">
      <c r="A911" s="73"/>
      <c r="B911" s="78"/>
      <c r="C911" s="78" t="s">
        <v>1323</v>
      </c>
      <c r="D911" s="78" t="s">
        <v>1330</v>
      </c>
      <c r="E911" s="78" t="s">
        <v>1330</v>
      </c>
      <c r="F911" s="78"/>
      <c r="G911" s="78"/>
      <c r="H911" s="78"/>
      <c r="I911" s="78"/>
      <c r="J911" s="78"/>
      <c r="K911" s="78"/>
      <c r="L911" s="78" t="s">
        <v>1351</v>
      </c>
      <c r="M911" s="82" t="str">
        <f t="shared" si="22"/>
        <v>GTPG AUTOTEX CO.,LTD</v>
      </c>
      <c r="N911" s="82"/>
      <c r="O911" s="78"/>
    </row>
    <row r="912" spans="1:15" ht="31.5">
      <c r="A912" s="73"/>
      <c r="B912" s="78"/>
      <c r="C912" s="78" t="s">
        <v>1323</v>
      </c>
      <c r="D912" s="78" t="s">
        <v>1332</v>
      </c>
      <c r="E912" s="78" t="s">
        <v>1332</v>
      </c>
      <c r="F912" s="78"/>
      <c r="G912" s="78"/>
      <c r="H912" s="78"/>
      <c r="I912" s="78"/>
      <c r="J912" s="78"/>
      <c r="K912" s="78"/>
      <c r="L912" s="78" t="s">
        <v>1349</v>
      </c>
      <c r="M912" s="82" t="str">
        <f t="shared" si="22"/>
        <v>GTPG AUTOTEX CO.,LTD</v>
      </c>
      <c r="N912" s="82"/>
      <c r="O912" s="78"/>
    </row>
    <row r="913" spans="1:15" ht="31.5">
      <c r="A913" s="73"/>
      <c r="B913" s="78"/>
      <c r="C913" s="78" t="s">
        <v>1323</v>
      </c>
      <c r="D913" s="78" t="s">
        <v>1344</v>
      </c>
      <c r="E913" s="78" t="s">
        <v>1344</v>
      </c>
      <c r="F913" s="78"/>
      <c r="G913" s="78"/>
      <c r="H913" s="78"/>
      <c r="I913" s="78"/>
      <c r="J913" s="78"/>
      <c r="K913" s="78"/>
      <c r="L913" s="78" t="s">
        <v>1253</v>
      </c>
      <c r="M913" s="82" t="str">
        <f t="shared" si="22"/>
        <v>GTPG AUTOTEX CO.,LTD</v>
      </c>
      <c r="N913" s="82"/>
      <c r="O913" s="78"/>
    </row>
    <row r="914" spans="1:15" ht="31.5">
      <c r="A914" s="73"/>
      <c r="B914" s="78"/>
      <c r="C914" s="78" t="s">
        <v>1323</v>
      </c>
      <c r="D914" s="78" t="s">
        <v>1326</v>
      </c>
      <c r="E914" s="78" t="s">
        <v>1326</v>
      </c>
      <c r="F914" s="78"/>
      <c r="G914" s="78"/>
      <c r="H914" s="78"/>
      <c r="I914" s="78"/>
      <c r="J914" s="78"/>
      <c r="K914" s="78"/>
      <c r="L914" s="78" t="s">
        <v>1351</v>
      </c>
      <c r="M914" s="82" t="str">
        <f t="shared" si="22"/>
        <v>GTPG AUTOTEX CO.,LTD</v>
      </c>
      <c r="N914" s="82"/>
      <c r="O914" s="78"/>
    </row>
    <row r="915" spans="1:15" ht="31.5">
      <c r="A915" s="73"/>
      <c r="B915" s="78"/>
      <c r="C915" s="78" t="s">
        <v>1323</v>
      </c>
      <c r="D915" s="78" t="s">
        <v>1327</v>
      </c>
      <c r="E915" s="78" t="s">
        <v>1327</v>
      </c>
      <c r="F915" s="78"/>
      <c r="G915" s="78"/>
      <c r="H915" s="78"/>
      <c r="I915" s="78"/>
      <c r="J915" s="78"/>
      <c r="K915" s="78"/>
      <c r="L915" s="78" t="s">
        <v>1351</v>
      </c>
      <c r="M915" s="82" t="str">
        <f t="shared" si="22"/>
        <v>GTPG AUTOTEX CO.,LTD</v>
      </c>
      <c r="N915" s="82"/>
      <c r="O915" s="78"/>
    </row>
    <row r="916" spans="1:15" ht="31.5">
      <c r="A916" s="73"/>
      <c r="B916" s="78"/>
      <c r="C916" s="78" t="s">
        <v>1323</v>
      </c>
      <c r="D916" s="78" t="s">
        <v>1329</v>
      </c>
      <c r="E916" s="78" t="s">
        <v>1329</v>
      </c>
      <c r="F916" s="78"/>
      <c r="G916" s="78"/>
      <c r="H916" s="78"/>
      <c r="I916" s="78"/>
      <c r="J916" s="78"/>
      <c r="K916" s="78"/>
      <c r="L916" s="78" t="s">
        <v>1351</v>
      </c>
      <c r="M916" s="82" t="str">
        <f t="shared" si="22"/>
        <v>GTPG AUTOTEX CO.,LTD</v>
      </c>
      <c r="N916" s="82"/>
      <c r="O916" s="78"/>
    </row>
    <row r="917" spans="1:15" ht="31.5">
      <c r="A917" s="73"/>
      <c r="B917" s="78"/>
      <c r="C917" s="78" t="s">
        <v>1323</v>
      </c>
      <c r="D917" s="78" t="s">
        <v>1331</v>
      </c>
      <c r="E917" s="78" t="s">
        <v>1331</v>
      </c>
      <c r="F917" s="78"/>
      <c r="G917" s="78"/>
      <c r="H917" s="78"/>
      <c r="I917" s="78"/>
      <c r="J917" s="78"/>
      <c r="K917" s="78"/>
      <c r="L917" s="78" t="s">
        <v>1424</v>
      </c>
      <c r="M917" s="82" t="str">
        <f t="shared" si="22"/>
        <v>GTPG AUTOTEX CO.,LTD</v>
      </c>
      <c r="N917" s="82"/>
      <c r="O917" s="78"/>
    </row>
    <row r="918" spans="1:15" ht="31.5">
      <c r="A918" s="73"/>
      <c r="B918" s="78"/>
      <c r="C918" s="78" t="s">
        <v>1323</v>
      </c>
      <c r="D918" s="78" t="s">
        <v>1328</v>
      </c>
      <c r="E918" s="78" t="s">
        <v>1328</v>
      </c>
      <c r="F918" s="78"/>
      <c r="G918" s="78"/>
      <c r="H918" s="78"/>
      <c r="I918" s="78"/>
      <c r="J918" s="78"/>
      <c r="K918" s="78"/>
      <c r="L918" s="78" t="s">
        <v>1351</v>
      </c>
      <c r="M918" s="82" t="str">
        <f t="shared" si="22"/>
        <v>GTPG AUTOTEX CO.,LTD</v>
      </c>
      <c r="N918" s="82"/>
      <c r="O918" s="78"/>
    </row>
    <row r="919" spans="1:15" ht="31.5">
      <c r="A919" s="73"/>
      <c r="B919" s="78"/>
      <c r="C919" s="78" t="s">
        <v>1323</v>
      </c>
      <c r="D919" s="78" t="s">
        <v>1322</v>
      </c>
      <c r="E919" s="78" t="s">
        <v>1322</v>
      </c>
      <c r="F919" s="78"/>
      <c r="G919" s="78"/>
      <c r="H919" s="78"/>
      <c r="I919" s="78"/>
      <c r="J919" s="78"/>
      <c r="K919" s="78"/>
      <c r="L919" s="78" t="s">
        <v>1351</v>
      </c>
      <c r="M919" s="82" t="str">
        <f t="shared" si="22"/>
        <v>GTPG AUTOTEX CO.,LTD</v>
      </c>
      <c r="N919" s="82"/>
      <c r="O919" s="78"/>
    </row>
    <row r="920" spans="1:15">
      <c r="A920" s="73"/>
      <c r="B920" s="78"/>
      <c r="C920" s="78"/>
      <c r="D920" s="78"/>
      <c r="E920" s="78"/>
      <c r="F920" s="78"/>
      <c r="G920" s="78"/>
      <c r="H920" s="78"/>
      <c r="I920" s="78"/>
      <c r="J920" s="78"/>
      <c r="K920" s="78"/>
      <c r="L920" s="78"/>
      <c r="M920" s="78"/>
      <c r="N920" s="78"/>
      <c r="O920" s="78"/>
    </row>
    <row r="921" spans="1:15">
      <c r="A921" s="73"/>
      <c r="B921" s="78"/>
      <c r="C921" s="78"/>
      <c r="D921" s="78"/>
      <c r="E921" s="78"/>
      <c r="F921" s="78"/>
      <c r="G921" s="78"/>
      <c r="H921" s="78"/>
      <c r="I921" s="78"/>
      <c r="J921" s="78"/>
      <c r="K921" s="78"/>
      <c r="L921" s="78"/>
      <c r="M921" s="78"/>
      <c r="N921" s="78"/>
      <c r="O921" s="78"/>
    </row>
    <row r="922" spans="1:15">
      <c r="A922" s="73"/>
      <c r="B922" s="78"/>
      <c r="C922" s="78"/>
      <c r="D922" s="78"/>
      <c r="E922" s="78"/>
      <c r="F922" s="78"/>
      <c r="G922" s="78"/>
      <c r="H922" s="78"/>
      <c r="I922" s="78"/>
      <c r="J922" s="78"/>
      <c r="K922" s="78"/>
      <c r="L922" s="78"/>
      <c r="M922" s="78"/>
      <c r="N922" s="78"/>
      <c r="O922" s="78"/>
    </row>
    <row r="923" spans="1:15">
      <c r="A923" s="73"/>
      <c r="B923" s="78"/>
      <c r="C923" s="78"/>
      <c r="D923" s="78"/>
      <c r="E923" s="78"/>
      <c r="F923" s="78"/>
      <c r="G923" s="78"/>
      <c r="H923" s="78"/>
      <c r="I923" s="78"/>
      <c r="J923" s="78"/>
      <c r="K923" s="78"/>
      <c r="L923" s="78"/>
      <c r="M923" s="78"/>
      <c r="N923" s="78"/>
      <c r="O923" s="78"/>
    </row>
    <row r="924" spans="1:15">
      <c r="A924" s="73"/>
      <c r="B924" s="78"/>
      <c r="C924" s="78"/>
      <c r="D924" s="78"/>
      <c r="E924" s="78"/>
      <c r="F924" s="78"/>
      <c r="G924" s="78"/>
      <c r="H924" s="78"/>
      <c r="I924" s="78"/>
      <c r="J924" s="78"/>
      <c r="K924" s="78"/>
      <c r="L924" s="78"/>
      <c r="M924" s="78"/>
      <c r="N924" s="78"/>
      <c r="O924" s="78"/>
    </row>
    <row r="925" spans="1:15">
      <c r="A925" s="73"/>
      <c r="B925" s="78"/>
      <c r="C925" s="78"/>
      <c r="D925" s="78"/>
      <c r="E925" s="78"/>
      <c r="F925" s="78"/>
      <c r="G925" s="78"/>
      <c r="H925" s="78"/>
      <c r="I925" s="78"/>
      <c r="J925" s="78"/>
      <c r="K925" s="78"/>
      <c r="L925" s="78"/>
      <c r="M925" s="78"/>
      <c r="N925" s="78"/>
      <c r="O925" s="78"/>
    </row>
    <row r="926" spans="1:15">
      <c r="A926" s="73"/>
      <c r="B926" s="78"/>
      <c r="C926" s="78"/>
      <c r="D926" s="78"/>
      <c r="E926" s="84" t="s">
        <v>714</v>
      </c>
      <c r="F926" s="78"/>
      <c r="G926" s="78"/>
      <c r="H926" s="78"/>
      <c r="I926" s="78"/>
      <c r="J926" s="78"/>
      <c r="K926" s="78"/>
      <c r="L926" s="78"/>
      <c r="M926" s="78"/>
      <c r="N926" s="78"/>
      <c r="O926" s="78"/>
    </row>
    <row r="927" spans="1:15">
      <c r="A927" s="73"/>
      <c r="B927" s="78"/>
      <c r="C927" s="78"/>
      <c r="D927" s="78"/>
      <c r="E927" s="84" t="s">
        <v>715</v>
      </c>
      <c r="F927" s="78" t="s">
        <v>2237</v>
      </c>
      <c r="G927" s="78"/>
      <c r="H927" s="78"/>
      <c r="I927" s="78"/>
      <c r="J927" s="78"/>
      <c r="K927" s="78"/>
      <c r="L927" s="78"/>
      <c r="M927" s="78"/>
      <c r="N927" s="78"/>
      <c r="O927" s="78"/>
    </row>
    <row r="928" spans="1:15">
      <c r="A928" s="73"/>
      <c r="B928" s="78"/>
      <c r="C928" s="78"/>
      <c r="D928" s="78"/>
      <c r="E928" s="78"/>
      <c r="F928" s="78"/>
      <c r="G928" s="78"/>
      <c r="H928" s="78"/>
      <c r="I928" s="78"/>
      <c r="J928" s="78"/>
      <c r="K928" s="78"/>
      <c r="L928" s="78"/>
      <c r="M928" s="78"/>
      <c r="N928" s="78"/>
      <c r="O928" s="78"/>
    </row>
    <row r="929" spans="1:15">
      <c r="A929" s="73"/>
      <c r="B929" s="78"/>
      <c r="C929" s="78"/>
      <c r="D929" s="78"/>
      <c r="E929" s="78"/>
      <c r="F929" s="78"/>
      <c r="G929" s="78" t="s">
        <v>716</v>
      </c>
      <c r="H929" s="78"/>
      <c r="I929" s="78"/>
      <c r="J929" s="78"/>
      <c r="K929" s="78"/>
      <c r="L929" s="78"/>
      <c r="M929" s="78"/>
      <c r="N929" s="78"/>
      <c r="O929" s="78"/>
    </row>
    <row r="930" spans="1:15">
      <c r="A930" s="108"/>
    </row>
  </sheetData>
  <autoFilter ref="A1:N930" xr:uid="{00000000-0009-0000-0000-000001000000}"/>
  <phoneticPr fontId="66" type="noConversion"/>
  <conditionalFormatting sqref="D714">
    <cfRule type="duplicateValues" dxfId="433" priority="432"/>
  </conditionalFormatting>
  <conditionalFormatting sqref="D711">
    <cfRule type="duplicateValues" dxfId="432" priority="431"/>
  </conditionalFormatting>
  <conditionalFormatting sqref="D743">
    <cfRule type="duplicateValues" dxfId="431" priority="430"/>
  </conditionalFormatting>
  <conditionalFormatting sqref="D785">
    <cfRule type="duplicateValues" dxfId="430" priority="428"/>
  </conditionalFormatting>
  <conditionalFormatting sqref="D785">
    <cfRule type="duplicateValues" dxfId="429" priority="427"/>
  </conditionalFormatting>
  <conditionalFormatting sqref="D791">
    <cfRule type="duplicateValues" dxfId="428" priority="426"/>
  </conditionalFormatting>
  <conditionalFormatting sqref="D791">
    <cfRule type="duplicateValues" dxfId="427" priority="425"/>
  </conditionalFormatting>
  <conditionalFormatting sqref="D801">
    <cfRule type="duplicateValues" dxfId="426" priority="424"/>
  </conditionalFormatting>
  <conditionalFormatting sqref="D801">
    <cfRule type="duplicateValues" dxfId="425" priority="423"/>
  </conditionalFormatting>
  <conditionalFormatting sqref="D802">
    <cfRule type="duplicateValues" dxfId="424" priority="422"/>
  </conditionalFormatting>
  <conditionalFormatting sqref="D802">
    <cfRule type="duplicateValues" dxfId="423" priority="421"/>
  </conditionalFormatting>
  <conditionalFormatting sqref="D803">
    <cfRule type="duplicateValues" dxfId="422" priority="420"/>
  </conditionalFormatting>
  <conditionalFormatting sqref="D803">
    <cfRule type="duplicateValues" dxfId="421" priority="419"/>
  </conditionalFormatting>
  <conditionalFormatting sqref="D804">
    <cfRule type="duplicateValues" dxfId="420" priority="418"/>
  </conditionalFormatting>
  <conditionalFormatting sqref="D804">
    <cfRule type="duplicateValues" dxfId="419" priority="417"/>
  </conditionalFormatting>
  <conditionalFormatting sqref="D805">
    <cfRule type="duplicateValues" dxfId="418" priority="416"/>
  </conditionalFormatting>
  <conditionalFormatting sqref="D805">
    <cfRule type="duplicateValues" dxfId="417" priority="415"/>
  </conditionalFormatting>
  <conditionalFormatting sqref="D806">
    <cfRule type="duplicateValues" dxfId="416" priority="414"/>
  </conditionalFormatting>
  <conditionalFormatting sqref="D806">
    <cfRule type="duplicateValues" dxfId="415" priority="413"/>
  </conditionalFormatting>
  <conditionalFormatting sqref="D408">
    <cfRule type="duplicateValues" dxfId="414" priority="412"/>
  </conditionalFormatting>
  <conditionalFormatting sqref="D408">
    <cfRule type="duplicateValues" dxfId="413" priority="411"/>
  </conditionalFormatting>
  <conditionalFormatting sqref="D730">
    <cfRule type="duplicateValues" dxfId="412" priority="410"/>
  </conditionalFormatting>
  <conditionalFormatting sqref="D730">
    <cfRule type="duplicateValues" dxfId="411" priority="409"/>
  </conditionalFormatting>
  <conditionalFormatting sqref="D724">
    <cfRule type="duplicateValues" dxfId="410" priority="408"/>
  </conditionalFormatting>
  <conditionalFormatting sqref="D724">
    <cfRule type="duplicateValues" dxfId="409" priority="407"/>
  </conditionalFormatting>
  <conditionalFormatting sqref="D719">
    <cfRule type="duplicateValues" dxfId="408" priority="405"/>
  </conditionalFormatting>
  <conditionalFormatting sqref="D719">
    <cfRule type="duplicateValues" dxfId="407" priority="404"/>
  </conditionalFormatting>
  <conditionalFormatting sqref="D719">
    <cfRule type="duplicateValues" dxfId="406" priority="403"/>
  </conditionalFormatting>
  <conditionalFormatting sqref="D734">
    <cfRule type="duplicateValues" dxfId="405" priority="402"/>
  </conditionalFormatting>
  <conditionalFormatting sqref="D734">
    <cfRule type="duplicateValues" dxfId="404" priority="401"/>
  </conditionalFormatting>
  <conditionalFormatting sqref="D734">
    <cfRule type="duplicateValues" dxfId="403" priority="400"/>
  </conditionalFormatting>
  <conditionalFormatting sqref="D716">
    <cfRule type="duplicateValues" dxfId="402" priority="399"/>
  </conditionalFormatting>
  <conditionalFormatting sqref="D716">
    <cfRule type="duplicateValues" dxfId="401" priority="398"/>
  </conditionalFormatting>
  <conditionalFormatting sqref="D716">
    <cfRule type="duplicateValues" dxfId="400" priority="397"/>
  </conditionalFormatting>
  <conditionalFormatting sqref="D732">
    <cfRule type="duplicateValues" dxfId="399" priority="396"/>
  </conditionalFormatting>
  <conditionalFormatting sqref="D732">
    <cfRule type="duplicateValues" dxfId="398" priority="395"/>
  </conditionalFormatting>
  <conditionalFormatting sqref="D732">
    <cfRule type="duplicateValues" dxfId="397" priority="394"/>
  </conditionalFormatting>
  <conditionalFormatting sqref="D704">
    <cfRule type="duplicateValues" dxfId="396" priority="392"/>
  </conditionalFormatting>
  <conditionalFormatting sqref="D704">
    <cfRule type="duplicateValues" dxfId="395" priority="391"/>
  </conditionalFormatting>
  <conditionalFormatting sqref="D704">
    <cfRule type="duplicateValues" dxfId="394" priority="390"/>
  </conditionalFormatting>
  <conditionalFormatting sqref="D704">
    <cfRule type="duplicateValues" dxfId="393" priority="389"/>
  </conditionalFormatting>
  <conditionalFormatting sqref="D705">
    <cfRule type="duplicateValues" dxfId="392" priority="388"/>
  </conditionalFormatting>
  <conditionalFormatting sqref="D705">
    <cfRule type="duplicateValues" dxfId="391" priority="387"/>
  </conditionalFormatting>
  <conditionalFormatting sqref="D705">
    <cfRule type="duplicateValues" dxfId="390" priority="386"/>
  </conditionalFormatting>
  <conditionalFormatting sqref="D705">
    <cfRule type="duplicateValues" dxfId="389" priority="385"/>
  </conditionalFormatting>
  <conditionalFormatting sqref="D738">
    <cfRule type="duplicateValues" dxfId="388" priority="384"/>
  </conditionalFormatting>
  <conditionalFormatting sqref="D738">
    <cfRule type="duplicateValues" dxfId="387" priority="383"/>
  </conditionalFormatting>
  <conditionalFormatting sqref="D738">
    <cfRule type="duplicateValues" dxfId="386" priority="382"/>
  </conditionalFormatting>
  <conditionalFormatting sqref="D738">
    <cfRule type="duplicateValues" dxfId="385" priority="381"/>
  </conditionalFormatting>
  <conditionalFormatting sqref="D739">
    <cfRule type="duplicateValues" dxfId="384" priority="380"/>
  </conditionalFormatting>
  <conditionalFormatting sqref="D739">
    <cfRule type="duplicateValues" dxfId="383" priority="379"/>
  </conditionalFormatting>
  <conditionalFormatting sqref="D739">
    <cfRule type="duplicateValues" dxfId="382" priority="378"/>
  </conditionalFormatting>
  <conditionalFormatting sqref="D739">
    <cfRule type="duplicateValues" dxfId="381" priority="377"/>
  </conditionalFormatting>
  <conditionalFormatting sqref="D720">
    <cfRule type="duplicateValues" dxfId="380" priority="376"/>
  </conditionalFormatting>
  <conditionalFormatting sqref="D720">
    <cfRule type="duplicateValues" dxfId="379" priority="375"/>
  </conditionalFormatting>
  <conditionalFormatting sqref="D720">
    <cfRule type="duplicateValues" dxfId="378" priority="374"/>
  </conditionalFormatting>
  <conditionalFormatting sqref="D720">
    <cfRule type="duplicateValues" dxfId="377" priority="373"/>
  </conditionalFormatting>
  <conditionalFormatting sqref="D721">
    <cfRule type="duplicateValues" dxfId="376" priority="372"/>
  </conditionalFormatting>
  <conditionalFormatting sqref="D721">
    <cfRule type="duplicateValues" dxfId="375" priority="371"/>
  </conditionalFormatting>
  <conditionalFormatting sqref="D721">
    <cfRule type="duplicateValues" dxfId="374" priority="370"/>
  </conditionalFormatting>
  <conditionalFormatting sqref="D721">
    <cfRule type="duplicateValues" dxfId="373" priority="369"/>
  </conditionalFormatting>
  <conditionalFormatting sqref="D740">
    <cfRule type="duplicateValues" dxfId="372" priority="368"/>
  </conditionalFormatting>
  <conditionalFormatting sqref="D740">
    <cfRule type="duplicateValues" dxfId="371" priority="367"/>
  </conditionalFormatting>
  <conditionalFormatting sqref="D740">
    <cfRule type="duplicateValues" dxfId="370" priority="366"/>
  </conditionalFormatting>
  <conditionalFormatting sqref="D740">
    <cfRule type="duplicateValues" dxfId="369" priority="365"/>
  </conditionalFormatting>
  <conditionalFormatting sqref="D741">
    <cfRule type="duplicateValues" dxfId="368" priority="364"/>
  </conditionalFormatting>
  <conditionalFormatting sqref="D741">
    <cfRule type="duplicateValues" dxfId="367" priority="363"/>
  </conditionalFormatting>
  <conditionalFormatting sqref="D741">
    <cfRule type="duplicateValues" dxfId="366" priority="362"/>
  </conditionalFormatting>
  <conditionalFormatting sqref="D741">
    <cfRule type="duplicateValues" dxfId="365" priority="361"/>
  </conditionalFormatting>
  <conditionalFormatting sqref="D742">
    <cfRule type="duplicateValues" dxfId="364" priority="360"/>
  </conditionalFormatting>
  <conditionalFormatting sqref="D742">
    <cfRule type="duplicateValues" dxfId="363" priority="359"/>
  </conditionalFormatting>
  <conditionalFormatting sqref="D742">
    <cfRule type="duplicateValues" dxfId="362" priority="358"/>
  </conditionalFormatting>
  <conditionalFormatting sqref="D742">
    <cfRule type="duplicateValues" dxfId="361" priority="357"/>
  </conditionalFormatting>
  <conditionalFormatting sqref="D729">
    <cfRule type="duplicateValues" dxfId="360" priority="356"/>
  </conditionalFormatting>
  <conditionalFormatting sqref="D729">
    <cfRule type="duplicateValues" dxfId="359" priority="355"/>
  </conditionalFormatting>
  <conditionalFormatting sqref="D729">
    <cfRule type="duplicateValues" dxfId="358" priority="354"/>
  </conditionalFormatting>
  <conditionalFormatting sqref="D729">
    <cfRule type="duplicateValues" dxfId="357" priority="353"/>
  </conditionalFormatting>
  <conditionalFormatting sqref="D746">
    <cfRule type="duplicateValues" dxfId="356" priority="352"/>
  </conditionalFormatting>
  <conditionalFormatting sqref="D746">
    <cfRule type="duplicateValues" dxfId="355" priority="351"/>
  </conditionalFormatting>
  <conditionalFormatting sqref="D746">
    <cfRule type="duplicateValues" dxfId="354" priority="350"/>
  </conditionalFormatting>
  <conditionalFormatting sqref="D746">
    <cfRule type="duplicateValues" dxfId="353" priority="349"/>
  </conditionalFormatting>
  <conditionalFormatting sqref="D747">
    <cfRule type="duplicateValues" dxfId="352" priority="348"/>
  </conditionalFormatting>
  <conditionalFormatting sqref="D747">
    <cfRule type="duplicateValues" dxfId="351" priority="347"/>
  </conditionalFormatting>
  <conditionalFormatting sqref="D747">
    <cfRule type="duplicateValues" dxfId="350" priority="346"/>
  </conditionalFormatting>
  <conditionalFormatting sqref="D747">
    <cfRule type="duplicateValues" dxfId="349" priority="345"/>
  </conditionalFormatting>
  <conditionalFormatting sqref="D748">
    <cfRule type="duplicateValues" dxfId="348" priority="344"/>
  </conditionalFormatting>
  <conditionalFormatting sqref="D748">
    <cfRule type="duplicateValues" dxfId="347" priority="343"/>
  </conditionalFormatting>
  <conditionalFormatting sqref="D748">
    <cfRule type="duplicateValues" dxfId="346" priority="342"/>
  </conditionalFormatting>
  <conditionalFormatting sqref="D748">
    <cfRule type="duplicateValues" dxfId="345" priority="341"/>
  </conditionalFormatting>
  <conditionalFormatting sqref="D710">
    <cfRule type="duplicateValues" dxfId="344" priority="340"/>
  </conditionalFormatting>
  <conditionalFormatting sqref="D710">
    <cfRule type="duplicateValues" dxfId="343" priority="339"/>
  </conditionalFormatting>
  <conditionalFormatting sqref="D710">
    <cfRule type="duplicateValues" dxfId="342" priority="338"/>
  </conditionalFormatting>
  <conditionalFormatting sqref="D710">
    <cfRule type="duplicateValues" dxfId="341" priority="337"/>
  </conditionalFormatting>
  <conditionalFormatting sqref="D702">
    <cfRule type="duplicateValues" dxfId="340" priority="336"/>
  </conditionalFormatting>
  <conditionalFormatting sqref="D702">
    <cfRule type="duplicateValues" dxfId="339" priority="335"/>
  </conditionalFormatting>
  <conditionalFormatting sqref="D702">
    <cfRule type="duplicateValues" dxfId="338" priority="334"/>
  </conditionalFormatting>
  <conditionalFormatting sqref="D702">
    <cfRule type="duplicateValues" dxfId="337" priority="333"/>
  </conditionalFormatting>
  <conditionalFormatting sqref="D726">
    <cfRule type="duplicateValues" dxfId="336" priority="332"/>
  </conditionalFormatting>
  <conditionalFormatting sqref="D726">
    <cfRule type="duplicateValues" dxfId="335" priority="331"/>
  </conditionalFormatting>
  <conditionalFormatting sqref="D726">
    <cfRule type="duplicateValues" dxfId="334" priority="330"/>
  </conditionalFormatting>
  <conditionalFormatting sqref="D726">
    <cfRule type="duplicateValues" dxfId="333" priority="329"/>
  </conditionalFormatting>
  <conditionalFormatting sqref="D717">
    <cfRule type="duplicateValues" dxfId="332" priority="328"/>
  </conditionalFormatting>
  <conditionalFormatting sqref="D717">
    <cfRule type="duplicateValues" dxfId="331" priority="327"/>
  </conditionalFormatting>
  <conditionalFormatting sqref="D717">
    <cfRule type="duplicateValues" dxfId="330" priority="326"/>
  </conditionalFormatting>
  <conditionalFormatting sqref="D717">
    <cfRule type="duplicateValues" dxfId="329" priority="325"/>
  </conditionalFormatting>
  <conditionalFormatting sqref="D712">
    <cfRule type="duplicateValues" dxfId="328" priority="324"/>
  </conditionalFormatting>
  <conditionalFormatting sqref="D712">
    <cfRule type="duplicateValues" dxfId="327" priority="323"/>
  </conditionalFormatting>
  <conditionalFormatting sqref="D712">
    <cfRule type="duplicateValues" dxfId="326" priority="322"/>
  </conditionalFormatting>
  <conditionalFormatting sqref="D712">
    <cfRule type="duplicateValues" dxfId="325" priority="321"/>
  </conditionalFormatting>
  <conditionalFormatting sqref="D751">
    <cfRule type="duplicateValues" dxfId="324" priority="320"/>
  </conditionalFormatting>
  <conditionalFormatting sqref="D751">
    <cfRule type="duplicateValues" dxfId="323" priority="319"/>
  </conditionalFormatting>
  <conditionalFormatting sqref="D751">
    <cfRule type="duplicateValues" dxfId="322" priority="318"/>
  </conditionalFormatting>
  <conditionalFormatting sqref="D751">
    <cfRule type="duplicateValues" dxfId="321" priority="317"/>
  </conditionalFormatting>
  <conditionalFormatting sqref="D752">
    <cfRule type="duplicateValues" dxfId="320" priority="316"/>
  </conditionalFormatting>
  <conditionalFormatting sqref="D752">
    <cfRule type="duplicateValues" dxfId="319" priority="315"/>
  </conditionalFormatting>
  <conditionalFormatting sqref="D752">
    <cfRule type="duplicateValues" dxfId="318" priority="314"/>
  </conditionalFormatting>
  <conditionalFormatting sqref="D752">
    <cfRule type="duplicateValues" dxfId="317" priority="313"/>
  </conditionalFormatting>
  <conditionalFormatting sqref="D779">
    <cfRule type="duplicateValues" dxfId="316" priority="312"/>
  </conditionalFormatting>
  <conditionalFormatting sqref="D779">
    <cfRule type="duplicateValues" dxfId="315" priority="311"/>
  </conditionalFormatting>
  <conditionalFormatting sqref="D779">
    <cfRule type="duplicateValues" dxfId="314" priority="310"/>
  </conditionalFormatting>
  <conditionalFormatting sqref="D779">
    <cfRule type="duplicateValues" dxfId="313" priority="309"/>
  </conditionalFormatting>
  <conditionalFormatting sqref="D780">
    <cfRule type="duplicateValues" dxfId="312" priority="308"/>
  </conditionalFormatting>
  <conditionalFormatting sqref="D780">
    <cfRule type="duplicateValues" dxfId="311" priority="307"/>
  </conditionalFormatting>
  <conditionalFormatting sqref="D780">
    <cfRule type="duplicateValues" dxfId="310" priority="306"/>
  </conditionalFormatting>
  <conditionalFormatting sqref="D780">
    <cfRule type="duplicateValues" dxfId="309" priority="305"/>
  </conditionalFormatting>
  <conditionalFormatting sqref="D781:D782">
    <cfRule type="duplicateValues" dxfId="308" priority="304"/>
  </conditionalFormatting>
  <conditionalFormatting sqref="D781:D782">
    <cfRule type="duplicateValues" dxfId="307" priority="303"/>
  </conditionalFormatting>
  <conditionalFormatting sqref="D781:D782">
    <cfRule type="duplicateValues" dxfId="306" priority="302"/>
  </conditionalFormatting>
  <conditionalFormatting sqref="D781:D782">
    <cfRule type="duplicateValues" dxfId="305" priority="301"/>
  </conditionalFormatting>
  <conditionalFormatting sqref="D282">
    <cfRule type="duplicateValues" dxfId="304" priority="299"/>
  </conditionalFormatting>
  <conditionalFormatting sqref="D282">
    <cfRule type="duplicateValues" dxfId="303" priority="298"/>
  </conditionalFormatting>
  <conditionalFormatting sqref="D282">
    <cfRule type="duplicateValues" dxfId="302" priority="297"/>
  </conditionalFormatting>
  <conditionalFormatting sqref="D282">
    <cfRule type="duplicateValues" dxfId="301" priority="296"/>
  </conditionalFormatting>
  <conditionalFormatting sqref="E282">
    <cfRule type="duplicateValues" dxfId="300" priority="295"/>
  </conditionalFormatting>
  <conditionalFormatting sqref="E516">
    <cfRule type="duplicateValues" dxfId="299" priority="294"/>
  </conditionalFormatting>
  <conditionalFormatting sqref="G509">
    <cfRule type="duplicateValues" dxfId="298" priority="293"/>
  </conditionalFormatting>
  <conditionalFormatting sqref="D735">
    <cfRule type="duplicateValues" dxfId="297" priority="291"/>
  </conditionalFormatting>
  <conditionalFormatting sqref="D735">
    <cfRule type="duplicateValues" dxfId="296" priority="290"/>
  </conditionalFormatting>
  <conditionalFormatting sqref="D735">
    <cfRule type="duplicateValues" dxfId="295" priority="289"/>
  </conditionalFormatting>
  <conditionalFormatting sqref="D735">
    <cfRule type="duplicateValues" dxfId="294" priority="288"/>
  </conditionalFormatting>
  <conditionalFormatting sqref="E735">
    <cfRule type="duplicateValues" dxfId="293" priority="287"/>
  </conditionalFormatting>
  <conditionalFormatting sqref="D735">
    <cfRule type="duplicateValues" dxfId="292" priority="286"/>
  </conditionalFormatting>
  <conditionalFormatting sqref="D523">
    <cfRule type="duplicateValues" dxfId="291" priority="284"/>
  </conditionalFormatting>
  <conditionalFormatting sqref="D523">
    <cfRule type="duplicateValues" dxfId="290" priority="283"/>
  </conditionalFormatting>
  <conditionalFormatting sqref="D523">
    <cfRule type="duplicateValues" dxfId="289" priority="282"/>
  </conditionalFormatting>
  <conditionalFormatting sqref="D523">
    <cfRule type="duplicateValues" dxfId="288" priority="281"/>
  </conditionalFormatting>
  <conditionalFormatting sqref="E523">
    <cfRule type="duplicateValues" dxfId="287" priority="280"/>
  </conditionalFormatting>
  <conditionalFormatting sqref="D523">
    <cfRule type="duplicateValues" dxfId="286" priority="279"/>
  </conditionalFormatting>
  <conditionalFormatting sqref="D523">
    <cfRule type="duplicateValues" dxfId="285" priority="278"/>
  </conditionalFormatting>
  <conditionalFormatting sqref="D736">
    <cfRule type="duplicateValues" dxfId="284" priority="277"/>
  </conditionalFormatting>
  <conditionalFormatting sqref="D736">
    <cfRule type="duplicateValues" dxfId="283" priority="276"/>
  </conditionalFormatting>
  <conditionalFormatting sqref="D736">
    <cfRule type="duplicateValues" dxfId="282" priority="275"/>
  </conditionalFormatting>
  <conditionalFormatting sqref="D736">
    <cfRule type="duplicateValues" dxfId="281" priority="274"/>
  </conditionalFormatting>
  <conditionalFormatting sqref="E736">
    <cfRule type="duplicateValues" dxfId="280" priority="273"/>
  </conditionalFormatting>
  <conditionalFormatting sqref="D736">
    <cfRule type="duplicateValues" dxfId="279" priority="272"/>
  </conditionalFormatting>
  <conditionalFormatting sqref="D736">
    <cfRule type="duplicateValues" dxfId="278" priority="271"/>
  </conditionalFormatting>
  <conditionalFormatting sqref="D737">
    <cfRule type="duplicateValues" dxfId="277" priority="270"/>
  </conditionalFormatting>
  <conditionalFormatting sqref="D737">
    <cfRule type="duplicateValues" dxfId="276" priority="269"/>
  </conditionalFormatting>
  <conditionalFormatting sqref="D737">
    <cfRule type="duplicateValues" dxfId="275" priority="268"/>
  </conditionalFormatting>
  <conditionalFormatting sqref="D737">
    <cfRule type="duplicateValues" dxfId="274" priority="267"/>
  </conditionalFormatting>
  <conditionalFormatting sqref="E737">
    <cfRule type="duplicateValues" dxfId="273" priority="266"/>
  </conditionalFormatting>
  <conditionalFormatting sqref="D737">
    <cfRule type="duplicateValues" dxfId="272" priority="265"/>
  </conditionalFormatting>
  <conditionalFormatting sqref="D737">
    <cfRule type="duplicateValues" dxfId="271" priority="264"/>
  </conditionalFormatting>
  <conditionalFormatting sqref="D722">
    <cfRule type="duplicateValues" dxfId="270" priority="263"/>
  </conditionalFormatting>
  <conditionalFormatting sqref="D722">
    <cfRule type="duplicateValues" dxfId="269" priority="262"/>
  </conditionalFormatting>
  <conditionalFormatting sqref="D722">
    <cfRule type="duplicateValues" dxfId="268" priority="261"/>
  </conditionalFormatting>
  <conditionalFormatting sqref="D722">
    <cfRule type="duplicateValues" dxfId="267" priority="260"/>
  </conditionalFormatting>
  <conditionalFormatting sqref="E722">
    <cfRule type="duplicateValues" dxfId="266" priority="259"/>
  </conditionalFormatting>
  <conditionalFormatting sqref="D722">
    <cfRule type="duplicateValues" dxfId="265" priority="258"/>
  </conditionalFormatting>
  <conditionalFormatting sqref="D722">
    <cfRule type="duplicateValues" dxfId="264" priority="257"/>
  </conditionalFormatting>
  <conditionalFormatting sqref="D526:D527">
    <cfRule type="duplicateValues" dxfId="263" priority="256"/>
  </conditionalFormatting>
  <conditionalFormatting sqref="D526:D527">
    <cfRule type="duplicateValues" dxfId="262" priority="255"/>
  </conditionalFormatting>
  <conditionalFormatting sqref="D526:D527">
    <cfRule type="duplicateValues" dxfId="261" priority="254"/>
  </conditionalFormatting>
  <conditionalFormatting sqref="D526:D527">
    <cfRule type="duplicateValues" dxfId="260" priority="253"/>
  </conditionalFormatting>
  <conditionalFormatting sqref="E526:E527">
    <cfRule type="duplicateValues" dxfId="259" priority="252"/>
  </conditionalFormatting>
  <conditionalFormatting sqref="D526:D527">
    <cfRule type="duplicateValues" dxfId="258" priority="251"/>
  </conditionalFormatting>
  <conditionalFormatting sqref="D526:D527">
    <cfRule type="duplicateValues" dxfId="257" priority="250"/>
  </conditionalFormatting>
  <conditionalFormatting sqref="D723">
    <cfRule type="duplicateValues" dxfId="256" priority="249"/>
  </conditionalFormatting>
  <conditionalFormatting sqref="D723">
    <cfRule type="duplicateValues" dxfId="255" priority="248"/>
  </conditionalFormatting>
  <conditionalFormatting sqref="D723">
    <cfRule type="duplicateValues" dxfId="254" priority="247"/>
  </conditionalFormatting>
  <conditionalFormatting sqref="D723">
    <cfRule type="duplicateValues" dxfId="253" priority="246"/>
  </conditionalFormatting>
  <conditionalFormatting sqref="E723">
    <cfRule type="duplicateValues" dxfId="252" priority="245"/>
  </conditionalFormatting>
  <conditionalFormatting sqref="D723">
    <cfRule type="duplicateValues" dxfId="251" priority="244"/>
  </conditionalFormatting>
  <conditionalFormatting sqref="D723">
    <cfRule type="duplicateValues" dxfId="250" priority="243"/>
  </conditionalFormatting>
  <conditionalFormatting sqref="D547">
    <cfRule type="duplicateValues" dxfId="249" priority="242"/>
  </conditionalFormatting>
  <conditionalFormatting sqref="D547">
    <cfRule type="duplicateValues" dxfId="248" priority="241"/>
  </conditionalFormatting>
  <conditionalFormatting sqref="D547">
    <cfRule type="duplicateValues" dxfId="247" priority="240"/>
  </conditionalFormatting>
  <conditionalFormatting sqref="D547">
    <cfRule type="duplicateValues" dxfId="246" priority="239"/>
  </conditionalFormatting>
  <conditionalFormatting sqref="E547">
    <cfRule type="duplicateValues" dxfId="245" priority="238"/>
  </conditionalFormatting>
  <conditionalFormatting sqref="D547">
    <cfRule type="duplicateValues" dxfId="244" priority="237"/>
  </conditionalFormatting>
  <conditionalFormatting sqref="D547">
    <cfRule type="duplicateValues" dxfId="243" priority="236"/>
  </conditionalFormatting>
  <conditionalFormatting sqref="G459">
    <cfRule type="duplicateValues" dxfId="242" priority="235"/>
  </conditionalFormatting>
  <conditionalFormatting sqref="H516">
    <cfRule type="duplicateValues" dxfId="241" priority="233"/>
  </conditionalFormatting>
  <conditionalFormatting sqref="D727">
    <cfRule type="duplicateValues" dxfId="240" priority="231"/>
  </conditionalFormatting>
  <conditionalFormatting sqref="D727">
    <cfRule type="duplicateValues" dxfId="239" priority="230"/>
  </conditionalFormatting>
  <conditionalFormatting sqref="D727">
    <cfRule type="duplicateValues" dxfId="238" priority="229"/>
  </conditionalFormatting>
  <conditionalFormatting sqref="D727">
    <cfRule type="duplicateValues" dxfId="237" priority="228"/>
  </conditionalFormatting>
  <conditionalFormatting sqref="E727">
    <cfRule type="duplicateValues" dxfId="236" priority="227"/>
  </conditionalFormatting>
  <conditionalFormatting sqref="D727">
    <cfRule type="duplicateValues" dxfId="235" priority="226"/>
  </conditionalFormatting>
  <conditionalFormatting sqref="D727">
    <cfRule type="duplicateValues" dxfId="234" priority="225"/>
  </conditionalFormatting>
  <conditionalFormatting sqref="K727">
    <cfRule type="duplicateValues" dxfId="233" priority="224"/>
  </conditionalFormatting>
  <conditionalFormatting sqref="F727">
    <cfRule type="duplicateValues" dxfId="232" priority="223"/>
  </conditionalFormatting>
  <conditionalFormatting sqref="D715">
    <cfRule type="duplicateValues" dxfId="231" priority="222"/>
  </conditionalFormatting>
  <conditionalFormatting sqref="D715">
    <cfRule type="duplicateValues" dxfId="230" priority="221"/>
  </conditionalFormatting>
  <conditionalFormatting sqref="D715">
    <cfRule type="duplicateValues" dxfId="229" priority="220"/>
  </conditionalFormatting>
  <conditionalFormatting sqref="D715">
    <cfRule type="duplicateValues" dxfId="228" priority="219"/>
  </conditionalFormatting>
  <conditionalFormatting sqref="E715">
    <cfRule type="duplicateValues" dxfId="227" priority="218"/>
  </conditionalFormatting>
  <conditionalFormatting sqref="D715">
    <cfRule type="duplicateValues" dxfId="226" priority="217"/>
  </conditionalFormatting>
  <conditionalFormatting sqref="D715">
    <cfRule type="duplicateValues" dxfId="225" priority="216"/>
  </conditionalFormatting>
  <conditionalFormatting sqref="K715">
    <cfRule type="duplicateValues" dxfId="224" priority="215"/>
  </conditionalFormatting>
  <conditionalFormatting sqref="F715">
    <cfRule type="duplicateValues" dxfId="223" priority="214"/>
  </conditionalFormatting>
  <conditionalFormatting sqref="D703">
    <cfRule type="duplicateValues" dxfId="222" priority="213"/>
  </conditionalFormatting>
  <conditionalFormatting sqref="D703">
    <cfRule type="duplicateValues" dxfId="221" priority="212"/>
  </conditionalFormatting>
  <conditionalFormatting sqref="D703">
    <cfRule type="duplicateValues" dxfId="220" priority="211"/>
  </conditionalFormatting>
  <conditionalFormatting sqref="D703">
    <cfRule type="duplicateValues" dxfId="219" priority="210"/>
  </conditionalFormatting>
  <conditionalFormatting sqref="E703">
    <cfRule type="duplicateValues" dxfId="218" priority="209"/>
  </conditionalFormatting>
  <conditionalFormatting sqref="D703">
    <cfRule type="duplicateValues" dxfId="217" priority="208"/>
  </conditionalFormatting>
  <conditionalFormatting sqref="D703">
    <cfRule type="duplicateValues" dxfId="216" priority="207"/>
  </conditionalFormatting>
  <conditionalFormatting sqref="K703">
    <cfRule type="duplicateValues" dxfId="215" priority="206"/>
  </conditionalFormatting>
  <conditionalFormatting sqref="F703">
    <cfRule type="duplicateValues" dxfId="214" priority="205"/>
  </conditionalFormatting>
  <conditionalFormatting sqref="D807:D1048576 D733 D731 D725 D718 D713 D786:D790 D792:D800 D409:D495 E496 D749:D750 D707:D709 D744:D745 D728 D497:D507 D509:D510 E508 D753:D778 D783:D784 D283:D407 D524:D525 D528:D546 D548:D574 D656:D689 E584:E586 E591:E594 E598 F595:F597 D692:D701 D233:D281 D512:D522 D1:D31 D142:D231 D576:D583 D33:D136 D140 E588:E589">
    <cfRule type="duplicateValues" dxfId="213" priority="585325"/>
  </conditionalFormatting>
  <conditionalFormatting sqref="D738:D1048576 D524:D525 D528:D546 D548:D574 D656:D689 E584:E586 D716:D721 D724:D726 D704:D705 D728:D734 E591:E594 E598 F595:F597 D707:D714 D692:D702 D233:D510 D512:D522 D1:D31 D142:D231 D576:D583 D33:D136 D140 E588:E589">
    <cfRule type="duplicateValues" dxfId="212" priority="585431"/>
  </conditionalFormatting>
  <conditionalFormatting sqref="D738:D1048576 D524:D525 D528:D546 D548:D574 D656:D689 E584:E586 D716:D721 D704:D705 D724:D726 D728:D735 E591:E594 E598 F595:F597 D707:D714 D692:D702 D233:D510 D512:D522 D1:D31 D142:D231 D576:D583 D33:D136 D140 E588:E589">
    <cfRule type="duplicateValues" dxfId="211" priority="585443"/>
  </conditionalFormatting>
  <conditionalFormatting sqref="K716:K726 K704:K705 K728:K1048576 K707:K714 K656:K689 K692:K702 K233:K510 K512:K574 K1:K31 K142:K231 K576:K586 K33:K136 K140 K588:K598">
    <cfRule type="duplicateValues" dxfId="210" priority="585455"/>
  </conditionalFormatting>
  <conditionalFormatting sqref="F716:F726 F704:F705 F728:F1048576 F692:F702 F707:F714 F233:F510 F512:F574 F1:F31 F576:F579 F33:F136 F140:F231">
    <cfRule type="duplicateValues" dxfId="209" priority="585462"/>
  </conditionalFormatting>
  <conditionalFormatting sqref="D807:D1048576 D731 D725 D786:D790 D792:D800 D409:D495 E496 D749:D750 D718 D707:D709 D711 D728 D713:D714 D497:D507 D509:D510 E508 D753:D778 D783:D784 D283:D407 D524:D525 D743:D745 D733 D528:D546 D548:D574 D656:D689 E584:E586 E591:E594 E598 F595:F597 D692:D701 D233:D281 D512:D522 D1:D31 D142:D231 D576:D583 D33:D136 D140 E588:E589">
    <cfRule type="duplicateValues" dxfId="208" priority="585489"/>
  </conditionalFormatting>
  <conditionalFormatting sqref="D783:D1048576 D730:D731 D724:D725 D753:D778 D749:D750 D718 D707:D709 D711 D728 D713:D714 D509:D510 E508 D283:D507 D524:D525 D743:D745 D733 D528:D546 D548:D574 D656:D689 E584:E586 E591:E594 E598 F595:F597 D692:D701 D233:D281 D512:D522 D1:D31 D142:D231 D576:D583 D33:D136 D140 E588:E589">
    <cfRule type="duplicateValues" dxfId="207" priority="585514"/>
  </conditionalFormatting>
  <conditionalFormatting sqref="D783:D1048576 D753:D778 D749:D750 D724:D725 D707:D709 D711 D718:D719 D713:D714 D509:D510 E508 D283:D507 D524:D525 D743:D745 D528:D546 D548:D574 D656:D689 E584:E586 D716 D728 D730:D734 E591:E594 E598 F595:F597 D692:D701 D233:D281 D512:D522 D1:D31 D142:D231 D576:D583 D33:D136 D140 E588:E589">
    <cfRule type="duplicateValues" dxfId="206" priority="585533"/>
  </conditionalFormatting>
  <conditionalFormatting sqref="E590">
    <cfRule type="duplicateValues" dxfId="205" priority="197"/>
  </conditionalFormatting>
  <conditionalFormatting sqref="E590">
    <cfRule type="duplicateValues" dxfId="204" priority="196"/>
  </conditionalFormatting>
  <conditionalFormatting sqref="E590">
    <cfRule type="duplicateValues" dxfId="203" priority="195"/>
  </conditionalFormatting>
  <conditionalFormatting sqref="E590">
    <cfRule type="duplicateValues" dxfId="202" priority="194"/>
  </conditionalFormatting>
  <conditionalFormatting sqref="E590">
    <cfRule type="duplicateValues" dxfId="201" priority="193"/>
  </conditionalFormatting>
  <conditionalFormatting sqref="E590">
    <cfRule type="duplicateValues" dxfId="200" priority="192"/>
  </conditionalFormatting>
  <conditionalFormatting sqref="G590">
    <cfRule type="duplicateValues" dxfId="199" priority="191"/>
  </conditionalFormatting>
  <conditionalFormatting sqref="G590">
    <cfRule type="duplicateValues" dxfId="198" priority="190"/>
  </conditionalFormatting>
  <conditionalFormatting sqref="G590">
    <cfRule type="duplicateValues" dxfId="197" priority="189"/>
  </conditionalFormatting>
  <conditionalFormatting sqref="G590">
    <cfRule type="duplicateValues" dxfId="196" priority="188"/>
  </conditionalFormatting>
  <conditionalFormatting sqref="G590">
    <cfRule type="duplicateValues" dxfId="195" priority="187"/>
  </conditionalFormatting>
  <conditionalFormatting sqref="G590">
    <cfRule type="duplicateValues" dxfId="194" priority="186"/>
  </conditionalFormatting>
  <conditionalFormatting sqref="E783:E1048576 E692:E705 E595:E597 F584:F586 F598 E707:E781 E233:E510 E512:E574 E1:E31 E142:E231 E576:E583 E33:E136 E140 F588:F594">
    <cfRule type="duplicateValues" dxfId="193" priority="593969"/>
  </conditionalFormatting>
  <conditionalFormatting sqref="E783:E1048576 E738:E781 I508 E509:E510 E283:E507 E524:E525 E517:E522 E528:E546 E716:E721 E724:E726 E704:E705 E548:E574 E692:E702 E595:E597 F584:F586 E728:E734 F598 E707:E714 E233:E281 E512:E515 E1:E31 E142:E231 E576:E583 E33:E136 E140 F588:F594">
    <cfRule type="duplicateValues" dxfId="192" priority="594003"/>
  </conditionalFormatting>
  <conditionalFormatting sqref="D706">
    <cfRule type="duplicateValues" dxfId="191" priority="185"/>
  </conditionalFormatting>
  <conditionalFormatting sqref="D706">
    <cfRule type="duplicateValues" dxfId="190" priority="184"/>
  </conditionalFormatting>
  <conditionalFormatting sqref="D706">
    <cfRule type="duplicateValues" dxfId="189" priority="183"/>
  </conditionalFormatting>
  <conditionalFormatting sqref="D706">
    <cfRule type="duplicateValues" dxfId="188" priority="182"/>
  </conditionalFormatting>
  <conditionalFormatting sqref="D706">
    <cfRule type="duplicateValues" dxfId="187" priority="181"/>
  </conditionalFormatting>
  <conditionalFormatting sqref="D706">
    <cfRule type="duplicateValues" dxfId="186" priority="180"/>
  </conditionalFormatting>
  <conditionalFormatting sqref="K706">
    <cfRule type="duplicateValues" dxfId="185" priority="179"/>
  </conditionalFormatting>
  <conditionalFormatting sqref="F706">
    <cfRule type="duplicateValues" dxfId="184" priority="178"/>
  </conditionalFormatting>
  <conditionalFormatting sqref="E706">
    <cfRule type="duplicateValues" dxfId="183" priority="177"/>
  </conditionalFormatting>
  <conditionalFormatting sqref="E706">
    <cfRule type="duplicateValues" dxfId="182" priority="176"/>
  </conditionalFormatting>
  <conditionalFormatting sqref="D691">
    <cfRule type="duplicateValues" dxfId="181" priority="168"/>
  </conditionalFormatting>
  <conditionalFormatting sqref="D691">
    <cfRule type="duplicateValues" dxfId="180" priority="167"/>
  </conditionalFormatting>
  <conditionalFormatting sqref="D691">
    <cfRule type="duplicateValues" dxfId="179" priority="166"/>
  </conditionalFormatting>
  <conditionalFormatting sqref="K691">
    <cfRule type="duplicateValues" dxfId="178" priority="165"/>
  </conditionalFormatting>
  <conditionalFormatting sqref="D691">
    <cfRule type="duplicateValues" dxfId="177" priority="164"/>
  </conditionalFormatting>
  <conditionalFormatting sqref="D691">
    <cfRule type="duplicateValues" dxfId="176" priority="163"/>
  </conditionalFormatting>
  <conditionalFormatting sqref="D691">
    <cfRule type="duplicateValues" dxfId="175" priority="162"/>
  </conditionalFormatting>
  <conditionalFormatting sqref="D690">
    <cfRule type="duplicateValues" dxfId="174" priority="161"/>
  </conditionalFormatting>
  <conditionalFormatting sqref="D690">
    <cfRule type="duplicateValues" dxfId="173" priority="160"/>
  </conditionalFormatting>
  <conditionalFormatting sqref="D690">
    <cfRule type="duplicateValues" dxfId="172" priority="159"/>
  </conditionalFormatting>
  <conditionalFormatting sqref="K690">
    <cfRule type="duplicateValues" dxfId="171" priority="158"/>
  </conditionalFormatting>
  <conditionalFormatting sqref="D690">
    <cfRule type="duplicateValues" dxfId="170" priority="157"/>
  </conditionalFormatting>
  <conditionalFormatting sqref="D690">
    <cfRule type="duplicateValues" dxfId="169" priority="156"/>
  </conditionalFormatting>
  <conditionalFormatting sqref="D690">
    <cfRule type="duplicateValues" dxfId="168" priority="155"/>
  </conditionalFormatting>
  <conditionalFormatting sqref="D647:D1048576 D233:D510 D1:D31 D142:D231 D512:D574 D576:D586 D33:D136 D140 D588:D645">
    <cfRule type="duplicateValues" dxfId="167" priority="153"/>
    <cfRule type="duplicateValues" dxfId="166" priority="154"/>
  </conditionalFormatting>
  <conditionalFormatting sqref="E782">
    <cfRule type="duplicateValues" dxfId="165" priority="152"/>
  </conditionalFormatting>
  <conditionalFormatting sqref="E782">
    <cfRule type="duplicateValues" dxfId="164" priority="151"/>
  </conditionalFormatting>
  <conditionalFormatting sqref="E782">
    <cfRule type="duplicateValues" dxfId="163" priority="150"/>
  </conditionalFormatting>
  <conditionalFormatting sqref="E782">
    <cfRule type="duplicateValues" dxfId="162" priority="149"/>
  </conditionalFormatting>
  <conditionalFormatting sqref="E782">
    <cfRule type="duplicateValues" dxfId="161" priority="148"/>
  </conditionalFormatting>
  <conditionalFormatting sqref="E782">
    <cfRule type="duplicateValues" dxfId="160" priority="147"/>
  </conditionalFormatting>
  <conditionalFormatting sqref="E782">
    <cfRule type="duplicateValues" dxfId="159" priority="145"/>
    <cfRule type="duplicateValues" dxfId="158" priority="146"/>
  </conditionalFormatting>
  <conditionalFormatting sqref="E282">
    <cfRule type="duplicateValues" dxfId="157" priority="144"/>
  </conditionalFormatting>
  <conditionalFormatting sqref="D232">
    <cfRule type="duplicateValues" dxfId="156" priority="143"/>
  </conditionalFormatting>
  <conditionalFormatting sqref="D232">
    <cfRule type="duplicateValues" dxfId="155" priority="142"/>
  </conditionalFormatting>
  <conditionalFormatting sqref="D232">
    <cfRule type="duplicateValues" dxfId="154" priority="141"/>
  </conditionalFormatting>
  <conditionalFormatting sqref="K232">
    <cfRule type="duplicateValues" dxfId="153" priority="140"/>
  </conditionalFormatting>
  <conditionalFormatting sqref="F232">
    <cfRule type="duplicateValues" dxfId="152" priority="139"/>
  </conditionalFormatting>
  <conditionalFormatting sqref="D232">
    <cfRule type="duplicateValues" dxfId="151" priority="138"/>
  </conditionalFormatting>
  <conditionalFormatting sqref="D232">
    <cfRule type="duplicateValues" dxfId="150" priority="137"/>
  </conditionalFormatting>
  <conditionalFormatting sqref="D232">
    <cfRule type="duplicateValues" dxfId="149" priority="136"/>
  </conditionalFormatting>
  <conditionalFormatting sqref="E232">
    <cfRule type="duplicateValues" dxfId="148" priority="135"/>
  </conditionalFormatting>
  <conditionalFormatting sqref="E232">
    <cfRule type="duplicateValues" dxfId="147" priority="134"/>
  </conditionalFormatting>
  <conditionalFormatting sqref="D232">
    <cfRule type="duplicateValues" dxfId="146" priority="132"/>
    <cfRule type="duplicateValues" dxfId="145" priority="133"/>
  </conditionalFormatting>
  <conditionalFormatting sqref="D511">
    <cfRule type="duplicateValues" dxfId="144" priority="131"/>
  </conditionalFormatting>
  <conditionalFormatting sqref="D511">
    <cfRule type="duplicateValues" dxfId="143" priority="130"/>
  </conditionalFormatting>
  <conditionalFormatting sqref="D511">
    <cfRule type="duplicateValues" dxfId="142" priority="129"/>
  </conditionalFormatting>
  <conditionalFormatting sqref="K511">
    <cfRule type="duplicateValues" dxfId="141" priority="128"/>
  </conditionalFormatting>
  <conditionalFormatting sqref="F511">
    <cfRule type="duplicateValues" dxfId="140" priority="127"/>
  </conditionalFormatting>
  <conditionalFormatting sqref="D511">
    <cfRule type="duplicateValues" dxfId="139" priority="126"/>
  </conditionalFormatting>
  <conditionalFormatting sqref="D511">
    <cfRule type="duplicateValues" dxfId="138" priority="125"/>
  </conditionalFormatting>
  <conditionalFormatting sqref="D511">
    <cfRule type="duplicateValues" dxfId="137" priority="124"/>
  </conditionalFormatting>
  <conditionalFormatting sqref="E511">
    <cfRule type="duplicateValues" dxfId="136" priority="123"/>
  </conditionalFormatting>
  <conditionalFormatting sqref="E511">
    <cfRule type="duplicateValues" dxfId="135" priority="122"/>
  </conditionalFormatting>
  <conditionalFormatting sqref="D511">
    <cfRule type="duplicateValues" dxfId="134" priority="120"/>
    <cfRule type="duplicateValues" dxfId="133" priority="121"/>
  </conditionalFormatting>
  <conditionalFormatting sqref="D141">
    <cfRule type="duplicateValues" dxfId="132" priority="119"/>
  </conditionalFormatting>
  <conditionalFormatting sqref="D141">
    <cfRule type="duplicateValues" dxfId="131" priority="118"/>
  </conditionalFormatting>
  <conditionalFormatting sqref="D141">
    <cfRule type="duplicateValues" dxfId="130" priority="117"/>
  </conditionalFormatting>
  <conditionalFormatting sqref="K141">
    <cfRule type="duplicateValues" dxfId="129" priority="116"/>
  </conditionalFormatting>
  <conditionalFormatting sqref="D141">
    <cfRule type="duplicateValues" dxfId="128" priority="114"/>
  </conditionalFormatting>
  <conditionalFormatting sqref="D141">
    <cfRule type="duplicateValues" dxfId="127" priority="113"/>
  </conditionalFormatting>
  <conditionalFormatting sqref="D141">
    <cfRule type="duplicateValues" dxfId="126" priority="112"/>
  </conditionalFormatting>
  <conditionalFormatting sqref="E141">
    <cfRule type="duplicateValues" dxfId="125" priority="111"/>
  </conditionalFormatting>
  <conditionalFormatting sqref="E141">
    <cfRule type="duplicateValues" dxfId="124" priority="110"/>
  </conditionalFormatting>
  <conditionalFormatting sqref="D141">
    <cfRule type="duplicateValues" dxfId="123" priority="108"/>
    <cfRule type="duplicateValues" dxfId="122" priority="109"/>
  </conditionalFormatting>
  <conditionalFormatting sqref="E654:E1048576 E1:E31 E576:E586 E33:E136 E140:E574 E588:E611">
    <cfRule type="duplicateValues" dxfId="121" priority="107"/>
  </conditionalFormatting>
  <conditionalFormatting sqref="D599:D645 D647:D655">
    <cfRule type="duplicateValues" dxfId="120" priority="617221"/>
  </conditionalFormatting>
  <conditionalFormatting sqref="K599:K655">
    <cfRule type="duplicateValues" dxfId="119" priority="617223"/>
  </conditionalFormatting>
  <conditionalFormatting sqref="E575">
    <cfRule type="duplicateValues" dxfId="118" priority="106"/>
  </conditionalFormatting>
  <conditionalFormatting sqref="E575">
    <cfRule type="duplicateValues" dxfId="117" priority="105"/>
  </conditionalFormatting>
  <conditionalFormatting sqref="E575">
    <cfRule type="duplicateValues" dxfId="116" priority="104"/>
  </conditionalFormatting>
  <conditionalFormatting sqref="K575">
    <cfRule type="duplicateValues" dxfId="115" priority="103"/>
  </conditionalFormatting>
  <conditionalFormatting sqref="E575">
    <cfRule type="duplicateValues" dxfId="114" priority="102"/>
  </conditionalFormatting>
  <conditionalFormatting sqref="E575">
    <cfRule type="duplicateValues" dxfId="113" priority="101"/>
  </conditionalFormatting>
  <conditionalFormatting sqref="E575">
    <cfRule type="duplicateValues" dxfId="112" priority="100"/>
  </conditionalFormatting>
  <conditionalFormatting sqref="F575">
    <cfRule type="duplicateValues" dxfId="111" priority="99"/>
  </conditionalFormatting>
  <conditionalFormatting sqref="F575">
    <cfRule type="duplicateValues" dxfId="110" priority="98"/>
  </conditionalFormatting>
  <conditionalFormatting sqref="D575">
    <cfRule type="duplicateValues" dxfId="109" priority="96"/>
    <cfRule type="duplicateValues" dxfId="108" priority="97"/>
  </conditionalFormatting>
  <conditionalFormatting sqref="E575">
    <cfRule type="duplicateValues" dxfId="107" priority="95"/>
  </conditionalFormatting>
  <conditionalFormatting sqref="G604">
    <cfRule type="duplicateValues" dxfId="106" priority="94"/>
  </conditionalFormatting>
  <conditionalFormatting sqref="F647:F1048576 F140:F586 F1:F31 F33:F136 F588:F645">
    <cfRule type="duplicateValues" dxfId="105" priority="93"/>
  </conditionalFormatting>
  <conditionalFormatting sqref="D32">
    <cfRule type="duplicateValues" dxfId="104" priority="92"/>
  </conditionalFormatting>
  <conditionalFormatting sqref="D32">
    <cfRule type="duplicateValues" dxfId="103" priority="91"/>
  </conditionalFormatting>
  <conditionalFormatting sqref="D32">
    <cfRule type="duplicateValues" dxfId="102" priority="90"/>
  </conditionalFormatting>
  <conditionalFormatting sqref="K32">
    <cfRule type="duplicateValues" dxfId="101" priority="89"/>
  </conditionalFormatting>
  <conditionalFormatting sqref="F32">
    <cfRule type="duplicateValues" dxfId="100" priority="88"/>
  </conditionalFormatting>
  <conditionalFormatting sqref="D32">
    <cfRule type="duplicateValues" dxfId="99" priority="87"/>
  </conditionalFormatting>
  <conditionalFormatting sqref="D32">
    <cfRule type="duplicateValues" dxfId="98" priority="86"/>
  </conditionalFormatting>
  <conditionalFormatting sqref="D32">
    <cfRule type="duplicateValues" dxfId="97" priority="85"/>
  </conditionalFormatting>
  <conditionalFormatting sqref="E32">
    <cfRule type="duplicateValues" dxfId="96" priority="84"/>
  </conditionalFormatting>
  <conditionalFormatting sqref="E32">
    <cfRule type="duplicateValues" dxfId="95" priority="83"/>
  </conditionalFormatting>
  <conditionalFormatting sqref="D32">
    <cfRule type="duplicateValues" dxfId="94" priority="81"/>
    <cfRule type="duplicateValues" dxfId="93" priority="82"/>
  </conditionalFormatting>
  <conditionalFormatting sqref="E32">
    <cfRule type="duplicateValues" dxfId="92" priority="80"/>
  </conditionalFormatting>
  <conditionalFormatting sqref="F32">
    <cfRule type="duplicateValues" dxfId="91" priority="79"/>
  </conditionalFormatting>
  <conditionalFormatting sqref="C609:C611">
    <cfRule type="duplicateValues" dxfId="90" priority="77"/>
    <cfRule type="duplicateValues" dxfId="89" priority="78"/>
  </conditionalFormatting>
  <conditionalFormatting sqref="D609:D611">
    <cfRule type="duplicateValues" dxfId="88" priority="76"/>
  </conditionalFormatting>
  <conditionalFormatting sqref="C609:C611">
    <cfRule type="duplicateValues" dxfId="87" priority="75"/>
  </conditionalFormatting>
  <conditionalFormatting sqref="D137">
    <cfRule type="duplicateValues" dxfId="86" priority="74"/>
  </conditionalFormatting>
  <conditionalFormatting sqref="D137">
    <cfRule type="duplicateValues" dxfId="85" priority="73"/>
  </conditionalFormatting>
  <conditionalFormatting sqref="D137">
    <cfRule type="duplicateValues" dxfId="84" priority="72"/>
  </conditionalFormatting>
  <conditionalFormatting sqref="K137">
    <cfRule type="duplicateValues" dxfId="83" priority="71"/>
  </conditionalFormatting>
  <conditionalFormatting sqref="F137">
    <cfRule type="duplicateValues" dxfId="82" priority="70"/>
  </conditionalFormatting>
  <conditionalFormatting sqref="D137">
    <cfRule type="duplicateValues" dxfId="81" priority="69"/>
  </conditionalFormatting>
  <conditionalFormatting sqref="D137">
    <cfRule type="duplicateValues" dxfId="80" priority="68"/>
  </conditionalFormatting>
  <conditionalFormatting sqref="D137">
    <cfRule type="duplicateValues" dxfId="79" priority="67"/>
  </conditionalFormatting>
  <conditionalFormatting sqref="E137">
    <cfRule type="duplicateValues" dxfId="78" priority="66"/>
  </conditionalFormatting>
  <conditionalFormatting sqref="E137">
    <cfRule type="duplicateValues" dxfId="77" priority="65"/>
  </conditionalFormatting>
  <conditionalFormatting sqref="D137">
    <cfRule type="duplicateValues" dxfId="76" priority="63"/>
    <cfRule type="duplicateValues" dxfId="75" priority="64"/>
  </conditionalFormatting>
  <conditionalFormatting sqref="E137">
    <cfRule type="duplicateValues" dxfId="74" priority="62"/>
  </conditionalFormatting>
  <conditionalFormatting sqref="F137">
    <cfRule type="duplicateValues" dxfId="73" priority="61"/>
  </conditionalFormatting>
  <conditionalFormatting sqref="D138">
    <cfRule type="duplicateValues" dxfId="72" priority="60"/>
  </conditionalFormatting>
  <conditionalFormatting sqref="D138">
    <cfRule type="duplicateValues" dxfId="71" priority="59"/>
  </conditionalFormatting>
  <conditionalFormatting sqref="D138">
    <cfRule type="duplicateValues" dxfId="70" priority="58"/>
  </conditionalFormatting>
  <conditionalFormatting sqref="K138">
    <cfRule type="duplicateValues" dxfId="69" priority="57"/>
  </conditionalFormatting>
  <conditionalFormatting sqref="F138">
    <cfRule type="duplicateValues" dxfId="68" priority="56"/>
  </conditionalFormatting>
  <conditionalFormatting sqref="D138">
    <cfRule type="duplicateValues" dxfId="67" priority="55"/>
  </conditionalFormatting>
  <conditionalFormatting sqref="D138">
    <cfRule type="duplicateValues" dxfId="66" priority="54"/>
  </conditionalFormatting>
  <conditionalFormatting sqref="D138">
    <cfRule type="duplicateValues" dxfId="65" priority="53"/>
  </conditionalFormatting>
  <conditionalFormatting sqref="E138">
    <cfRule type="duplicateValues" dxfId="64" priority="52"/>
  </conditionalFormatting>
  <conditionalFormatting sqref="E138">
    <cfRule type="duplicateValues" dxfId="63" priority="51"/>
  </conditionalFormatting>
  <conditionalFormatting sqref="D138">
    <cfRule type="duplicateValues" dxfId="62" priority="49"/>
    <cfRule type="duplicateValues" dxfId="61" priority="50"/>
  </conditionalFormatting>
  <conditionalFormatting sqref="E138">
    <cfRule type="duplicateValues" dxfId="60" priority="48"/>
  </conditionalFormatting>
  <conditionalFormatting sqref="F138">
    <cfRule type="duplicateValues" dxfId="59" priority="47"/>
  </conditionalFormatting>
  <conditionalFormatting sqref="D139">
    <cfRule type="duplicateValues" dxfId="58" priority="46"/>
  </conditionalFormatting>
  <conditionalFormatting sqref="D139">
    <cfRule type="duplicateValues" dxfId="57" priority="45"/>
  </conditionalFormatting>
  <conditionalFormatting sqref="D139">
    <cfRule type="duplicateValues" dxfId="56" priority="44"/>
  </conditionalFormatting>
  <conditionalFormatting sqref="K139">
    <cfRule type="duplicateValues" dxfId="55" priority="43"/>
  </conditionalFormatting>
  <conditionalFormatting sqref="F139">
    <cfRule type="duplicateValues" dxfId="54" priority="42"/>
  </conditionalFormatting>
  <conditionalFormatting sqref="D139">
    <cfRule type="duplicateValues" dxfId="53" priority="41"/>
  </conditionalFormatting>
  <conditionalFormatting sqref="D139">
    <cfRule type="duplicateValues" dxfId="52" priority="40"/>
  </conditionalFormatting>
  <conditionalFormatting sqref="D139">
    <cfRule type="duplicateValues" dxfId="51" priority="39"/>
  </conditionalFormatting>
  <conditionalFormatting sqref="E139">
    <cfRule type="duplicateValues" dxfId="50" priority="38"/>
  </conditionalFormatting>
  <conditionalFormatting sqref="E139">
    <cfRule type="duplicateValues" dxfId="49" priority="37"/>
  </conditionalFormatting>
  <conditionalFormatting sqref="D139">
    <cfRule type="duplicateValues" dxfId="48" priority="35"/>
    <cfRule type="duplicateValues" dxfId="47" priority="36"/>
  </conditionalFormatting>
  <conditionalFormatting sqref="E139">
    <cfRule type="duplicateValues" dxfId="46" priority="34"/>
  </conditionalFormatting>
  <conditionalFormatting sqref="F139">
    <cfRule type="duplicateValues" dxfId="45" priority="33"/>
  </conditionalFormatting>
  <conditionalFormatting sqref="E647:E1048576 E1:E586 E588:E642">
    <cfRule type="duplicateValues" dxfId="44" priority="32"/>
  </conditionalFormatting>
  <conditionalFormatting sqref="E643:E645">
    <cfRule type="duplicateValues" dxfId="43" priority="30"/>
    <cfRule type="duplicateValues" dxfId="42" priority="31"/>
  </conditionalFormatting>
  <conditionalFormatting sqref="E643:E645">
    <cfRule type="duplicateValues" dxfId="41" priority="29"/>
  </conditionalFormatting>
  <conditionalFormatting sqref="D646">
    <cfRule type="duplicateValues" dxfId="40" priority="28"/>
  </conditionalFormatting>
  <conditionalFormatting sqref="D646">
    <cfRule type="duplicateValues" dxfId="39" priority="27"/>
  </conditionalFormatting>
  <conditionalFormatting sqref="D646">
    <cfRule type="duplicateValues" dxfId="38" priority="26"/>
  </conditionalFormatting>
  <conditionalFormatting sqref="F646">
    <cfRule type="duplicateValues" dxfId="37" priority="25"/>
  </conditionalFormatting>
  <conditionalFormatting sqref="D646">
    <cfRule type="duplicateValues" dxfId="36" priority="24"/>
  </conditionalFormatting>
  <conditionalFormatting sqref="D646">
    <cfRule type="duplicateValues" dxfId="35" priority="23"/>
  </conditionalFormatting>
  <conditionalFormatting sqref="D646">
    <cfRule type="duplicateValues" dxfId="34" priority="22"/>
  </conditionalFormatting>
  <conditionalFormatting sqref="E646">
    <cfRule type="duplicateValues" dxfId="33" priority="21"/>
  </conditionalFormatting>
  <conditionalFormatting sqref="E646">
    <cfRule type="duplicateValues" dxfId="32" priority="20"/>
  </conditionalFormatting>
  <conditionalFormatting sqref="D646">
    <cfRule type="duplicateValues" dxfId="31" priority="18"/>
    <cfRule type="duplicateValues" dxfId="30" priority="19"/>
  </conditionalFormatting>
  <conditionalFormatting sqref="E646">
    <cfRule type="duplicateValues" dxfId="29" priority="17"/>
  </conditionalFormatting>
  <conditionalFormatting sqref="F646">
    <cfRule type="duplicateValues" dxfId="28" priority="16"/>
  </conditionalFormatting>
  <conditionalFormatting sqref="E646">
    <cfRule type="duplicateValues" dxfId="27" priority="15"/>
  </conditionalFormatting>
  <conditionalFormatting sqref="E587">
    <cfRule type="duplicateValues" dxfId="26" priority="14"/>
  </conditionalFormatting>
  <conditionalFormatting sqref="E587">
    <cfRule type="duplicateValues" dxfId="25" priority="13"/>
  </conditionalFormatting>
  <conditionalFormatting sqref="E587">
    <cfRule type="duplicateValues" dxfId="24" priority="12"/>
  </conditionalFormatting>
  <conditionalFormatting sqref="K587">
    <cfRule type="duplicateValues" dxfId="23" priority="11"/>
  </conditionalFormatting>
  <conditionalFormatting sqref="E587">
    <cfRule type="duplicateValues" dxfId="22" priority="10"/>
  </conditionalFormatting>
  <conditionalFormatting sqref="E587">
    <cfRule type="duplicateValues" dxfId="21" priority="9"/>
  </conditionalFormatting>
  <conditionalFormatting sqref="E587">
    <cfRule type="duplicateValues" dxfId="20" priority="8"/>
  </conditionalFormatting>
  <conditionalFormatting sqref="F587">
    <cfRule type="duplicateValues" dxfId="19" priority="7"/>
  </conditionalFormatting>
  <conditionalFormatting sqref="F587">
    <cfRule type="duplicateValues" dxfId="18" priority="6"/>
  </conditionalFormatting>
  <conditionalFormatting sqref="D587">
    <cfRule type="duplicateValues" dxfId="17" priority="4"/>
    <cfRule type="duplicateValues" dxfId="16" priority="5"/>
  </conditionalFormatting>
  <conditionalFormatting sqref="E587">
    <cfRule type="duplicateValues" dxfId="15" priority="3"/>
  </conditionalFormatting>
  <conditionalFormatting sqref="F587">
    <cfRule type="duplicateValues" dxfId="14" priority="2"/>
  </conditionalFormatting>
  <conditionalFormatting sqref="E587">
    <cfRule type="duplicateValues" dxfId="13"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AH55"/>
  <sheetViews>
    <sheetView zoomScale="60" zoomScaleNormal="60" workbookViewId="0">
      <pane ySplit="9" topLeftCell="A10" activePane="bottomLeft" state="frozen"/>
      <selection pane="bottomLeft" activeCell="P16" sqref="P16"/>
    </sheetView>
  </sheetViews>
  <sheetFormatPr defaultColWidth="9" defaultRowHeight="15"/>
  <cols>
    <col min="1" max="1" width="12.625" style="10" bestFit="1" customWidth="1"/>
    <col min="2" max="2" width="21.625" style="2" customWidth="1"/>
    <col min="3" max="3" width="22" style="10" customWidth="1"/>
    <col min="4" max="4" width="14.875" style="62" customWidth="1"/>
    <col min="5" max="5" width="12.75" style="63" customWidth="1"/>
    <col min="6" max="6" width="12.75" style="62" customWidth="1"/>
    <col min="7" max="7" width="12.75" style="63" customWidth="1"/>
    <col min="8" max="11" width="12.75" style="62" customWidth="1"/>
    <col min="12" max="12" width="12.75" style="63" customWidth="1"/>
    <col min="13" max="13" width="9" style="63" hidden="1" customWidth="1"/>
    <col min="14" max="14" width="10.125" style="63" hidden="1" customWidth="1"/>
    <col min="15" max="15" width="9" style="63" hidden="1" customWidth="1"/>
    <col min="16" max="17" width="12.75" style="65" customWidth="1"/>
    <col min="18" max="18" width="12.75" style="64" customWidth="1"/>
    <col min="19" max="20" width="12.75" style="61" customWidth="1"/>
    <col min="21" max="21" width="12.75" style="64" customWidth="1"/>
    <col min="22" max="23" width="9" style="10" customWidth="1"/>
    <col min="24" max="24" width="12.75" style="30" customWidth="1"/>
    <col min="25" max="25" width="12.75" style="29" customWidth="1"/>
    <col min="26" max="26" width="12.75" style="31" customWidth="1"/>
    <col min="27" max="27" width="12.75" style="29" customWidth="1"/>
    <col min="28" max="28" width="12.75" style="32" customWidth="1"/>
    <col min="29" max="29" width="15.625" style="29" customWidth="1"/>
    <col min="30" max="30" width="15.625" style="33" customWidth="1"/>
    <col min="31" max="31" width="15.125" style="33" customWidth="1"/>
    <col min="32" max="32" width="15.375" style="34" customWidth="1"/>
    <col min="33" max="33" width="15.875" style="10" bestFit="1" customWidth="1"/>
    <col min="34" max="16384" width="9" style="10"/>
  </cols>
  <sheetData>
    <row r="1" spans="1:34" s="8" customFormat="1" ht="15.75" customHeight="1">
      <c r="A1" s="112" t="s">
        <v>1558</v>
      </c>
      <c r="B1" s="112"/>
      <c r="C1" s="112"/>
      <c r="D1" s="112"/>
      <c r="E1" s="112"/>
      <c r="F1" s="112"/>
      <c r="G1" s="112"/>
      <c r="H1" s="112"/>
      <c r="I1" s="112"/>
      <c r="J1" s="112"/>
      <c r="K1" s="112"/>
      <c r="L1" s="112"/>
      <c r="M1" s="112"/>
      <c r="N1" s="112"/>
      <c r="O1" s="112"/>
      <c r="P1" s="112"/>
      <c r="Q1" s="112"/>
      <c r="R1" s="112"/>
      <c r="S1" s="112"/>
      <c r="T1" s="112"/>
      <c r="U1" s="112"/>
      <c r="V1" s="112"/>
      <c r="W1" s="112"/>
      <c r="X1" s="112"/>
      <c r="Y1" s="112"/>
      <c r="Z1" s="112"/>
      <c r="AA1" s="112"/>
      <c r="AB1" s="112"/>
      <c r="AC1" s="112"/>
      <c r="AD1" s="112"/>
      <c r="AE1" s="112"/>
      <c r="AF1" s="112"/>
      <c r="AG1" s="112"/>
      <c r="AH1" s="42"/>
    </row>
    <row r="2" spans="1:34" s="8" customFormat="1" ht="15.75" customHeight="1">
      <c r="A2" s="113" t="s">
        <v>2354</v>
      </c>
      <c r="B2" s="113"/>
      <c r="C2" s="113"/>
      <c r="D2" s="113"/>
      <c r="E2" s="113"/>
      <c r="F2" s="113"/>
      <c r="G2" s="113"/>
      <c r="H2" s="113"/>
      <c r="I2" s="113"/>
      <c r="J2" s="113"/>
      <c r="K2" s="113"/>
      <c r="L2" s="113"/>
      <c r="M2" s="113"/>
      <c r="N2" s="113"/>
      <c r="O2" s="113"/>
      <c r="P2" s="113"/>
      <c r="Q2" s="113"/>
      <c r="R2" s="113"/>
      <c r="S2" s="113"/>
      <c r="T2" s="113"/>
      <c r="U2" s="113"/>
      <c r="V2" s="113"/>
      <c r="W2" s="113"/>
      <c r="X2" s="113"/>
      <c r="Y2" s="113"/>
      <c r="Z2" s="113"/>
      <c r="AA2" s="113"/>
      <c r="AB2" s="113"/>
      <c r="AC2" s="113"/>
      <c r="AD2" s="113"/>
      <c r="AE2" s="113"/>
      <c r="AF2" s="113"/>
      <c r="AG2" s="113"/>
      <c r="AH2" s="43"/>
    </row>
    <row r="3" spans="1:34" s="8" customFormat="1" ht="15.75" customHeight="1">
      <c r="A3" s="113" t="s">
        <v>1312</v>
      </c>
      <c r="B3" s="113"/>
      <c r="C3" s="113"/>
      <c r="D3" s="113"/>
      <c r="E3" s="113"/>
      <c r="F3" s="113"/>
      <c r="G3" s="113"/>
      <c r="H3" s="113"/>
      <c r="I3" s="113"/>
      <c r="J3" s="113"/>
      <c r="K3" s="113"/>
      <c r="L3" s="113"/>
      <c r="M3" s="113"/>
      <c r="N3" s="113"/>
      <c r="O3" s="113"/>
      <c r="P3" s="113"/>
      <c r="Q3" s="113"/>
      <c r="R3" s="113"/>
      <c r="S3" s="113"/>
      <c r="T3" s="113"/>
      <c r="U3" s="113"/>
      <c r="V3" s="113"/>
      <c r="W3" s="113"/>
      <c r="X3" s="113"/>
      <c r="Y3" s="113"/>
      <c r="Z3" s="113"/>
      <c r="AA3" s="113"/>
      <c r="AB3" s="113"/>
      <c r="AC3" s="113"/>
      <c r="AD3" s="113"/>
      <c r="AE3" s="113"/>
      <c r="AF3" s="113"/>
      <c r="AG3" s="113"/>
      <c r="AH3" s="43"/>
    </row>
    <row r="4" spans="1:34" s="8" customFormat="1" ht="15.75">
      <c r="B4" s="131" t="s">
        <v>1019</v>
      </c>
      <c r="C4" s="131"/>
      <c r="D4" s="49"/>
      <c r="E4" s="50"/>
      <c r="F4" s="49"/>
      <c r="G4" s="50"/>
      <c r="H4" s="49"/>
      <c r="I4" s="49"/>
      <c r="J4" s="49"/>
      <c r="K4" s="49"/>
      <c r="L4" s="50"/>
      <c r="M4" s="50"/>
      <c r="N4" s="50"/>
      <c r="O4" s="50"/>
      <c r="P4" s="51"/>
      <c r="Q4" s="51"/>
      <c r="R4" s="52"/>
      <c r="S4" s="48"/>
      <c r="T4" s="48"/>
      <c r="U4" s="52"/>
      <c r="V4" s="37"/>
      <c r="W4" s="37"/>
      <c r="X4" s="14"/>
      <c r="Y4" s="11"/>
      <c r="Z4" s="15"/>
      <c r="AA4" s="11"/>
      <c r="AB4" s="16"/>
      <c r="AC4" s="11"/>
      <c r="AD4" s="12"/>
      <c r="AE4" s="12"/>
      <c r="AF4" s="13"/>
      <c r="AG4" s="37"/>
    </row>
    <row r="5" spans="1:34" s="8" customFormat="1" ht="15.75">
      <c r="B5" s="131" t="s">
        <v>1020</v>
      </c>
      <c r="C5" s="131"/>
      <c r="D5" s="49"/>
      <c r="E5" s="50"/>
      <c r="F5" s="49"/>
      <c r="G5" s="50"/>
      <c r="H5" s="49"/>
      <c r="I5" s="49"/>
      <c r="J5" s="49"/>
      <c r="K5" s="49"/>
      <c r="L5" s="50"/>
      <c r="M5" s="50"/>
      <c r="N5" s="50"/>
      <c r="O5" s="50"/>
      <c r="P5" s="51"/>
      <c r="Q5" s="51"/>
      <c r="R5" s="52"/>
      <c r="S5" s="48"/>
      <c r="T5" s="48"/>
      <c r="U5" s="52"/>
      <c r="V5" s="37"/>
      <c r="W5" s="37"/>
      <c r="X5" s="14"/>
      <c r="Y5" s="11"/>
      <c r="Z5" s="15"/>
      <c r="AA5" s="11"/>
      <c r="AB5" s="16"/>
      <c r="AC5" s="11"/>
      <c r="AD5" s="12"/>
      <c r="AE5" s="12"/>
      <c r="AF5" s="13"/>
      <c r="AG5" s="37" t="s">
        <v>2306</v>
      </c>
    </row>
    <row r="6" spans="1:34" s="8" customFormat="1" ht="15.75">
      <c r="B6" s="130" t="s">
        <v>1021</v>
      </c>
      <c r="C6" s="130"/>
      <c r="D6" s="54"/>
      <c r="E6" s="55"/>
      <c r="F6" s="54"/>
      <c r="G6" s="55"/>
      <c r="H6" s="54"/>
      <c r="I6" s="54"/>
      <c r="J6" s="54"/>
      <c r="K6" s="54"/>
      <c r="L6" s="55"/>
      <c r="M6" s="55"/>
      <c r="N6" s="55"/>
      <c r="O6" s="55"/>
      <c r="P6" s="56"/>
      <c r="Q6" s="56"/>
      <c r="R6" s="57"/>
      <c r="S6" s="53"/>
      <c r="T6" s="53"/>
      <c r="U6" s="57"/>
      <c r="V6" s="36"/>
      <c r="W6" s="36"/>
      <c r="X6" s="18"/>
      <c r="Y6" s="17"/>
      <c r="Z6" s="19"/>
      <c r="AA6" s="17"/>
      <c r="AB6" s="16"/>
      <c r="AC6" s="11"/>
      <c r="AD6" s="12"/>
      <c r="AE6" s="12"/>
      <c r="AF6" s="13"/>
      <c r="AG6" s="37" t="s">
        <v>1022</v>
      </c>
    </row>
    <row r="7" spans="1:34" s="8" customFormat="1" ht="15.75">
      <c r="D7" s="49"/>
      <c r="E7" s="50"/>
      <c r="F7" s="49"/>
      <c r="G7" s="50"/>
      <c r="H7" s="49"/>
      <c r="I7" s="49"/>
      <c r="J7" s="49"/>
      <c r="K7" s="49"/>
      <c r="L7" s="50"/>
      <c r="M7" s="50"/>
      <c r="N7" s="50"/>
      <c r="O7" s="50"/>
      <c r="P7" s="48"/>
      <c r="Q7" s="48"/>
      <c r="R7" s="52"/>
      <c r="S7" s="48"/>
      <c r="T7" s="48"/>
      <c r="U7" s="52"/>
      <c r="X7" s="14"/>
      <c r="Y7" s="11"/>
      <c r="Z7" s="15"/>
      <c r="AA7" s="11"/>
      <c r="AB7" s="16"/>
      <c r="AC7" s="11"/>
      <c r="AD7" s="20"/>
      <c r="AE7" s="20"/>
      <c r="AF7" s="21"/>
    </row>
    <row r="8" spans="1:34" s="8" customFormat="1" ht="46.15" customHeight="1">
      <c r="A8" s="125" t="s">
        <v>1023</v>
      </c>
      <c r="B8" s="119" t="s">
        <v>188</v>
      </c>
      <c r="C8" s="119" t="s">
        <v>136</v>
      </c>
      <c r="D8" s="126" t="s">
        <v>2355</v>
      </c>
      <c r="E8" s="128" t="s">
        <v>2356</v>
      </c>
      <c r="F8" s="132" t="s">
        <v>2357</v>
      </c>
      <c r="G8" s="133" t="s">
        <v>2358</v>
      </c>
      <c r="H8" s="126" t="s">
        <v>1596</v>
      </c>
      <c r="I8" s="126" t="s">
        <v>1609</v>
      </c>
      <c r="J8" s="126" t="s">
        <v>1691</v>
      </c>
      <c r="K8" s="126" t="s">
        <v>1692</v>
      </c>
      <c r="L8" s="128" t="s">
        <v>1597</v>
      </c>
      <c r="M8" s="128" t="s">
        <v>1610</v>
      </c>
      <c r="N8" s="128" t="s">
        <v>1693</v>
      </c>
      <c r="O8" s="128" t="s">
        <v>1694</v>
      </c>
      <c r="P8" s="124" t="s">
        <v>2251</v>
      </c>
      <c r="Q8" s="124"/>
      <c r="R8" s="124"/>
      <c r="S8" s="118" t="s">
        <v>2252</v>
      </c>
      <c r="T8" s="118"/>
      <c r="U8" s="118"/>
      <c r="V8" s="119" t="s">
        <v>1003</v>
      </c>
      <c r="W8" s="119" t="s">
        <v>1024</v>
      </c>
      <c r="X8" s="120" t="s">
        <v>1025</v>
      </c>
      <c r="Y8" s="120"/>
      <c r="Z8" s="120"/>
      <c r="AA8" s="120"/>
      <c r="AB8" s="121" t="s">
        <v>1026</v>
      </c>
      <c r="AC8" s="114" t="s">
        <v>1924</v>
      </c>
      <c r="AD8" s="123" t="s">
        <v>1922</v>
      </c>
      <c r="AE8" s="123" t="s">
        <v>1923</v>
      </c>
      <c r="AF8" s="114" t="s">
        <v>1925</v>
      </c>
      <c r="AG8" s="116" t="s">
        <v>1311</v>
      </c>
    </row>
    <row r="9" spans="1:34" s="8" customFormat="1" ht="61.5" customHeight="1">
      <c r="A9" s="125"/>
      <c r="B9" s="119"/>
      <c r="C9" s="119"/>
      <c r="D9" s="127"/>
      <c r="E9" s="129"/>
      <c r="F9" s="132"/>
      <c r="G9" s="133"/>
      <c r="H9" s="127"/>
      <c r="I9" s="127"/>
      <c r="J9" s="127"/>
      <c r="K9" s="127"/>
      <c r="L9" s="129"/>
      <c r="M9" s="129"/>
      <c r="N9" s="129"/>
      <c r="O9" s="129"/>
      <c r="P9" s="68" t="s">
        <v>1027</v>
      </c>
      <c r="Q9" s="68" t="s">
        <v>1028</v>
      </c>
      <c r="R9" s="58" t="s">
        <v>879</v>
      </c>
      <c r="S9" s="69" t="s">
        <v>1714</v>
      </c>
      <c r="T9" s="70" t="s">
        <v>1715</v>
      </c>
      <c r="U9" s="44" t="s">
        <v>2240</v>
      </c>
      <c r="V9" s="119"/>
      <c r="W9" s="119"/>
      <c r="X9" s="23" t="s">
        <v>1310</v>
      </c>
      <c r="Y9" s="22" t="s">
        <v>1550</v>
      </c>
      <c r="Z9" s="24" t="s">
        <v>1316</v>
      </c>
      <c r="AA9" s="25" t="s">
        <v>1927</v>
      </c>
      <c r="AB9" s="122"/>
      <c r="AC9" s="115"/>
      <c r="AD9" s="123"/>
      <c r="AE9" s="123"/>
      <c r="AF9" s="115"/>
      <c r="AG9" s="117"/>
    </row>
    <row r="10" spans="1:34" ht="15.75">
      <c r="A10" s="9">
        <v>1</v>
      </c>
      <c r="B10" s="1" t="s">
        <v>123</v>
      </c>
      <c r="C10" s="1" t="str">
        <f>VLOOKUP(B10,MH!$D$2:$E$2472,2,0)</f>
        <v>YELLOW 14</v>
      </c>
      <c r="D10" s="46" t="e">
        <f>VLOOKUP(B10,#REF!,29,0)</f>
        <v>#REF!</v>
      </c>
      <c r="E10" s="47" t="e">
        <f>VLOOKUP(B10,#REF!,29,0)</f>
        <v>#REF!</v>
      </c>
      <c r="F10" s="46" t="e">
        <f>SUMIFS(#REF!,#REF!,B10,#REF!,10)</f>
        <v>#REF!</v>
      </c>
      <c r="G10" s="47" t="e">
        <f>SUMIFS(#REF!,#REF!,B10,#REF!,10)</f>
        <v>#REF!</v>
      </c>
      <c r="H10" s="46" t="e">
        <f>VLOOKUP($B10,#REF!,8,0)</f>
        <v>#REF!</v>
      </c>
      <c r="I10" s="46" t="e">
        <f>VLOOKUP($B10,#REF!,12,0)</f>
        <v>#REF!</v>
      </c>
      <c r="J10" s="46" t="e">
        <f>VLOOKUP($B10,#REF!,16,0)</f>
        <v>#REF!</v>
      </c>
      <c r="K10" s="46" t="e">
        <f>VLOOKUP($B10,#REF!,20,0)</f>
        <v>#REF!</v>
      </c>
      <c r="L10" s="47" t="e">
        <f>VLOOKUP($B10,#REF!,8,0)</f>
        <v>#REF!</v>
      </c>
      <c r="M10" s="47" t="e">
        <f>VLOOKUP($B10,#REF!,12,0)</f>
        <v>#REF!</v>
      </c>
      <c r="N10" s="47" t="e">
        <f>VLOOKUP($B10,#REF!,16,0)</f>
        <v>#REF!</v>
      </c>
      <c r="O10" s="47" t="e">
        <f>VLOOKUP($B10,#REF!,20,0)</f>
        <v>#REF!</v>
      </c>
      <c r="P10" s="60" t="e">
        <f>SUMIFS(#REF!,#REF!,B10,#REF!,10)</f>
        <v>#REF!</v>
      </c>
      <c r="Q10" s="60" t="e">
        <f>SUMIFS(#REF!,#REF!,"BÁN",#REF!,B10,#REF!,10)</f>
        <v>#REF!</v>
      </c>
      <c r="R10" s="45" t="e">
        <f>P10+Q10</f>
        <v>#REF!</v>
      </c>
      <c r="S10" s="59" t="e">
        <f>VLOOKUP(B10,#REF!,30,0)</f>
        <v>#REF!</v>
      </c>
      <c r="T10" s="59" t="e">
        <f>VLOOKUP(B10,#REF!,30,0)</f>
        <v>#REF!</v>
      </c>
      <c r="U10" s="45" t="e">
        <f>S10+T10</f>
        <v>#REF!</v>
      </c>
      <c r="V10" s="1" t="str">
        <f>VLOOKUP(B10,MH!$D$2:$J$100120,7,0)</f>
        <v>VN</v>
      </c>
      <c r="W10" s="1">
        <f>IF(V10&lt;0.1,0,IF(V10="AD",75,IF(V10="CA",90,30)))</f>
        <v>30</v>
      </c>
      <c r="X10" s="7" t="e">
        <f>VLOOKUP($B10,#REF!,2,0)</f>
        <v>#REF!</v>
      </c>
      <c r="Y10" s="6" t="e">
        <f>VLOOKUP(B10,#REF!,31,0)</f>
        <v>#REF!</v>
      </c>
      <c r="Z10" s="26" t="e">
        <f>SUM(X10+Y10)</f>
        <v>#REF!</v>
      </c>
      <c r="AA10" s="6" t="e">
        <f>IF(W10&lt;0.1,0,(Z10+Z10/30*IF(W10&gt;0,W10,0)))</f>
        <v>#REF!</v>
      </c>
      <c r="AB10" s="27" t="e">
        <f>Z10*IF(W10=30,2,IF(W10=90,4,IF(W10=75,3.5,0)))</f>
        <v>#REF!</v>
      </c>
      <c r="AC10" s="6"/>
      <c r="AD10" s="35" t="e">
        <f t="shared" ref="AD10:AD53" si="0">IF((U10&lt;Z10),"CANHBAO1",0)</f>
        <v>#REF!</v>
      </c>
      <c r="AE10" s="35" t="e">
        <f t="shared" ref="AE10:AE53" si="1">IF((U10+AC10)&lt;Z10*1.5,"CANHBAO2",0)</f>
        <v>#REF!</v>
      </c>
      <c r="AF10" s="3"/>
      <c r="AG10" s="1" t="e">
        <f>IF(AB10&gt;0,AC10-AB10,0)</f>
        <v>#REF!</v>
      </c>
    </row>
    <row r="11" spans="1:34" ht="15.75">
      <c r="A11" s="9">
        <f t="shared" ref="A11:A55" si="2">+A10+1</f>
        <v>2</v>
      </c>
      <c r="B11" s="1" t="s">
        <v>211</v>
      </c>
      <c r="C11" s="1" t="str">
        <f>VLOOKUP(B11,MH!$D$2:$E$2472,2,0)</f>
        <v>PEG 400</v>
      </c>
      <c r="D11" s="46" t="e">
        <f>VLOOKUP(B11,#REF!,29,0)</f>
        <v>#REF!</v>
      </c>
      <c r="E11" s="47" t="e">
        <f>VLOOKUP(B11,#REF!,29,0)</f>
        <v>#REF!</v>
      </c>
      <c r="F11" s="46" t="e">
        <f>SUMIFS(#REF!,#REF!,B11,#REF!,10)</f>
        <v>#REF!</v>
      </c>
      <c r="G11" s="47" t="e">
        <f>SUMIFS(#REF!,#REF!,B11,#REF!,10)</f>
        <v>#REF!</v>
      </c>
      <c r="H11" s="46" t="e">
        <f>VLOOKUP($B11,#REF!,8,0)</f>
        <v>#REF!</v>
      </c>
      <c r="I11" s="46" t="e">
        <f>VLOOKUP($B11,#REF!,12,0)</f>
        <v>#REF!</v>
      </c>
      <c r="J11" s="46" t="e">
        <f>VLOOKUP($B11,#REF!,16,0)</f>
        <v>#REF!</v>
      </c>
      <c r="K11" s="46" t="e">
        <f>VLOOKUP($B11,#REF!,20,0)</f>
        <v>#REF!</v>
      </c>
      <c r="L11" s="47" t="e">
        <f>VLOOKUP($B11,#REF!,8,0)</f>
        <v>#REF!</v>
      </c>
      <c r="M11" s="47" t="e">
        <f>VLOOKUP($B11,#REF!,12,0)</f>
        <v>#REF!</v>
      </c>
      <c r="N11" s="47" t="e">
        <f>VLOOKUP($B11,#REF!,16,0)</f>
        <v>#REF!</v>
      </c>
      <c r="O11" s="47" t="e">
        <f>VLOOKUP($B11,#REF!,20,0)</f>
        <v>#REF!</v>
      </c>
      <c r="P11" s="60" t="e">
        <f>SUMIFS(#REF!,#REF!,B11,#REF!,10)</f>
        <v>#REF!</v>
      </c>
      <c r="Q11" s="60" t="e">
        <f>SUMIFS(#REF!,#REF!,"BÁN",#REF!,B11,#REF!,10)</f>
        <v>#REF!</v>
      </c>
      <c r="R11" s="45" t="e">
        <f t="shared" ref="R11:R51" si="3">P11+Q11</f>
        <v>#REF!</v>
      </c>
      <c r="S11" s="59" t="e">
        <f>VLOOKUP(B11,#REF!,30,0)</f>
        <v>#REF!</v>
      </c>
      <c r="T11" s="59" t="e">
        <f>VLOOKUP(B11,#REF!,30,0)</f>
        <v>#REF!</v>
      </c>
      <c r="U11" s="45" t="e">
        <f t="shared" ref="U11:U51" si="4">S11+T11</f>
        <v>#REF!</v>
      </c>
      <c r="V11" s="1" t="str">
        <f>VLOOKUP(B11,MH!$D$2:$J$100120,7,0)</f>
        <v>VN</v>
      </c>
      <c r="W11" s="1">
        <f t="shared" ref="W11:W53" si="5">IF(V11&lt;0.1,0,IF(V11="AD",75,IF(V11="CA",90,30)))</f>
        <v>30</v>
      </c>
      <c r="X11" s="7" t="e">
        <f>VLOOKUP($B11,#REF!,2,0)</f>
        <v>#REF!</v>
      </c>
      <c r="Y11" s="6" t="e">
        <f>VLOOKUP(B11,#REF!,31,0)</f>
        <v>#REF!</v>
      </c>
      <c r="Z11" s="26" t="e">
        <f t="shared" ref="Z11:Z53" si="6">SUM(X11+Y11)</f>
        <v>#REF!</v>
      </c>
      <c r="AA11" s="6" t="e">
        <f t="shared" ref="AA11:AA53" si="7">IF(W11&lt;0.1,0,(Z11+Z11/30*IF(W11&gt;0,W11,0)))</f>
        <v>#REF!</v>
      </c>
      <c r="AB11" s="27" t="e">
        <f t="shared" ref="AB11:AB53" si="8">Z11*IF(W11=30,2,IF(W11=90,4,IF(W11=75,3.5,0)))</f>
        <v>#REF!</v>
      </c>
      <c r="AC11" s="6"/>
      <c r="AD11" s="35" t="e">
        <f t="shared" si="0"/>
        <v>#REF!</v>
      </c>
      <c r="AE11" s="35" t="e">
        <f t="shared" si="1"/>
        <v>#REF!</v>
      </c>
      <c r="AF11" s="3"/>
      <c r="AG11" s="1" t="e">
        <f t="shared" ref="AG11:AG53" si="9">IF(AB11&gt;0,AC11-AB11,0)</f>
        <v>#REF!</v>
      </c>
    </row>
    <row r="12" spans="1:34" ht="15.75">
      <c r="A12" s="9">
        <f t="shared" si="2"/>
        <v>3</v>
      </c>
      <c r="B12" s="1" t="s">
        <v>374</v>
      </c>
      <c r="C12" s="1" t="str">
        <f>VLOOKUP(B12,MH!$D$2:$E$2472,2,0)</f>
        <v>SINOPOL 610</v>
      </c>
      <c r="D12" s="46" t="e">
        <f>VLOOKUP(B12,#REF!,29,0)</f>
        <v>#REF!</v>
      </c>
      <c r="E12" s="47" t="e">
        <f>VLOOKUP(B12,#REF!,29,0)</f>
        <v>#REF!</v>
      </c>
      <c r="F12" s="46" t="e">
        <f>SUMIFS(#REF!,#REF!,B12,#REF!,10)</f>
        <v>#REF!</v>
      </c>
      <c r="G12" s="47" t="e">
        <f>SUMIFS(#REF!,#REF!,B12,#REF!,10)</f>
        <v>#REF!</v>
      </c>
      <c r="H12" s="46" t="e">
        <f>VLOOKUP($B12,#REF!,8,0)</f>
        <v>#REF!</v>
      </c>
      <c r="I12" s="46" t="e">
        <f>VLOOKUP($B12,#REF!,12,0)</f>
        <v>#REF!</v>
      </c>
      <c r="J12" s="46" t="e">
        <f>VLOOKUP($B12,#REF!,16,0)</f>
        <v>#REF!</v>
      </c>
      <c r="K12" s="46" t="e">
        <f>VLOOKUP($B12,#REF!,20,0)</f>
        <v>#REF!</v>
      </c>
      <c r="L12" s="47" t="e">
        <f>VLOOKUP($B12,#REF!,8,0)</f>
        <v>#REF!</v>
      </c>
      <c r="M12" s="47" t="e">
        <f>VLOOKUP($B12,#REF!,12,0)</f>
        <v>#REF!</v>
      </c>
      <c r="N12" s="47" t="e">
        <f>VLOOKUP($B12,#REF!,16,0)</f>
        <v>#REF!</v>
      </c>
      <c r="O12" s="47" t="e">
        <f>VLOOKUP($B12,#REF!,20,0)</f>
        <v>#REF!</v>
      </c>
      <c r="P12" s="60" t="e">
        <f>SUMIFS(#REF!,#REF!,B12,#REF!,10)</f>
        <v>#REF!</v>
      </c>
      <c r="Q12" s="60" t="e">
        <f>SUMIFS(#REF!,#REF!,"BÁN",#REF!,B12,#REF!,10)</f>
        <v>#REF!</v>
      </c>
      <c r="R12" s="45" t="e">
        <f t="shared" si="3"/>
        <v>#REF!</v>
      </c>
      <c r="S12" s="59" t="e">
        <f>VLOOKUP(B12,#REF!,30,0)</f>
        <v>#REF!</v>
      </c>
      <c r="T12" s="59" t="e">
        <f>VLOOKUP(B12,#REF!,30,0)</f>
        <v>#REF!</v>
      </c>
      <c r="U12" s="45" t="e">
        <f t="shared" si="4"/>
        <v>#REF!</v>
      </c>
      <c r="V12" s="1" t="str">
        <f>VLOOKUP(B12,MH!$D$2:$J$100120,7,0)</f>
        <v>TW</v>
      </c>
      <c r="W12" s="1">
        <f t="shared" si="5"/>
        <v>30</v>
      </c>
      <c r="X12" s="7" t="e">
        <f>VLOOKUP($B12,#REF!,2,0)</f>
        <v>#REF!</v>
      </c>
      <c r="Y12" s="6" t="e">
        <f>VLOOKUP(B12,#REF!,31,0)</f>
        <v>#REF!</v>
      </c>
      <c r="Z12" s="26" t="e">
        <f t="shared" si="6"/>
        <v>#REF!</v>
      </c>
      <c r="AA12" s="6" t="e">
        <f t="shared" si="7"/>
        <v>#REF!</v>
      </c>
      <c r="AB12" s="27" t="e">
        <f t="shared" si="8"/>
        <v>#REF!</v>
      </c>
      <c r="AC12" s="6"/>
      <c r="AD12" s="35" t="e">
        <f t="shared" si="0"/>
        <v>#REF!</v>
      </c>
      <c r="AE12" s="35" t="e">
        <f t="shared" si="1"/>
        <v>#REF!</v>
      </c>
      <c r="AF12" s="3"/>
      <c r="AG12" s="1" t="e">
        <f t="shared" si="9"/>
        <v>#REF!</v>
      </c>
    </row>
    <row r="13" spans="1:34" ht="15.75">
      <c r="A13" s="9">
        <f t="shared" si="2"/>
        <v>4</v>
      </c>
      <c r="B13" s="1" t="s">
        <v>764</v>
      </c>
      <c r="C13" s="1" t="str">
        <f>VLOOKUP(B13,MH!$D$2:$E$2472,2,0)</f>
        <v>LYSURF NSDF</v>
      </c>
      <c r="D13" s="46" t="e">
        <f>VLOOKUP(B13,#REF!,29,0)</f>
        <v>#REF!</v>
      </c>
      <c r="E13" s="47" t="e">
        <f>VLOOKUP(B13,#REF!,29,0)</f>
        <v>#REF!</v>
      </c>
      <c r="F13" s="46" t="e">
        <f>SUMIFS(#REF!,#REF!,B13,#REF!,10)</f>
        <v>#REF!</v>
      </c>
      <c r="G13" s="47" t="e">
        <f>SUMIFS(#REF!,#REF!,B13,#REF!,10)</f>
        <v>#REF!</v>
      </c>
      <c r="H13" s="46" t="e">
        <f>VLOOKUP($B13,#REF!,8,0)</f>
        <v>#REF!</v>
      </c>
      <c r="I13" s="46" t="e">
        <f>VLOOKUP($B13,#REF!,12,0)</f>
        <v>#REF!</v>
      </c>
      <c r="J13" s="46" t="e">
        <f>VLOOKUP($B13,#REF!,16,0)</f>
        <v>#REF!</v>
      </c>
      <c r="K13" s="46" t="e">
        <f>VLOOKUP($B13,#REF!,20,0)</f>
        <v>#REF!</v>
      </c>
      <c r="L13" s="47" t="e">
        <f>VLOOKUP($B13,#REF!,8,0)</f>
        <v>#REF!</v>
      </c>
      <c r="M13" s="47" t="e">
        <f>VLOOKUP($B13,#REF!,12,0)</f>
        <v>#REF!</v>
      </c>
      <c r="N13" s="47" t="e">
        <f>VLOOKUP($B13,#REF!,16,0)</f>
        <v>#REF!</v>
      </c>
      <c r="O13" s="47" t="e">
        <f>VLOOKUP($B13,#REF!,20,0)</f>
        <v>#REF!</v>
      </c>
      <c r="P13" s="60" t="e">
        <f>SUMIFS(#REF!,#REF!,B13,#REF!,10)</f>
        <v>#REF!</v>
      </c>
      <c r="Q13" s="60" t="e">
        <f>SUMIFS(#REF!,#REF!,"BÁN",#REF!,B13,#REF!,10)</f>
        <v>#REF!</v>
      </c>
      <c r="R13" s="45" t="e">
        <f t="shared" si="3"/>
        <v>#REF!</v>
      </c>
      <c r="S13" s="59" t="e">
        <f>VLOOKUP(B13,#REF!,30,0)</f>
        <v>#REF!</v>
      </c>
      <c r="T13" s="59" t="e">
        <f>VLOOKUP(B13,#REF!,30,0)</f>
        <v>#REF!</v>
      </c>
      <c r="U13" s="45" t="e">
        <f t="shared" si="4"/>
        <v>#REF!</v>
      </c>
      <c r="V13" s="1" t="str">
        <f>VLOOKUP(B13,MH!$D$2:$J$100120,7,0)</f>
        <v>TW</v>
      </c>
      <c r="W13" s="1">
        <f t="shared" si="5"/>
        <v>30</v>
      </c>
      <c r="X13" s="7" t="e">
        <f>VLOOKUP($B13,#REF!,2,0)</f>
        <v>#REF!</v>
      </c>
      <c r="Y13" s="6" t="e">
        <f>VLOOKUP(B13,#REF!,31,0)</f>
        <v>#REF!</v>
      </c>
      <c r="Z13" s="26" t="e">
        <f t="shared" si="6"/>
        <v>#REF!</v>
      </c>
      <c r="AA13" s="6" t="e">
        <f t="shared" si="7"/>
        <v>#REF!</v>
      </c>
      <c r="AB13" s="27" t="e">
        <f t="shared" si="8"/>
        <v>#REF!</v>
      </c>
      <c r="AC13" s="6"/>
      <c r="AD13" s="35" t="e">
        <f t="shared" si="0"/>
        <v>#REF!</v>
      </c>
      <c r="AE13" s="35" t="e">
        <f t="shared" si="1"/>
        <v>#REF!</v>
      </c>
      <c r="AF13" s="28"/>
      <c r="AG13" s="1" t="e">
        <f t="shared" si="9"/>
        <v>#REF!</v>
      </c>
    </row>
    <row r="14" spans="1:34" ht="15.75">
      <c r="A14" s="9">
        <f t="shared" si="2"/>
        <v>5</v>
      </c>
      <c r="B14" s="1" t="s">
        <v>797</v>
      </c>
      <c r="C14" s="1" t="str">
        <f>VLOOKUP(B14,MH!$D$2:$E$2472,2,0)</f>
        <v>PG-520</v>
      </c>
      <c r="D14" s="46" t="e">
        <f>VLOOKUP(B14,#REF!,29,0)</f>
        <v>#REF!</v>
      </c>
      <c r="E14" s="47" t="e">
        <f>VLOOKUP(B14,#REF!,29,0)</f>
        <v>#REF!</v>
      </c>
      <c r="F14" s="46" t="e">
        <f>SUMIFS(#REF!,#REF!,B14,#REF!,10)</f>
        <v>#REF!</v>
      </c>
      <c r="G14" s="47" t="e">
        <f>SUMIFS(#REF!,#REF!,B14,#REF!,10)</f>
        <v>#REF!</v>
      </c>
      <c r="H14" s="46" t="e">
        <f>VLOOKUP($B14,#REF!,8,0)</f>
        <v>#REF!</v>
      </c>
      <c r="I14" s="46" t="e">
        <f>VLOOKUP($B14,#REF!,12,0)</f>
        <v>#REF!</v>
      </c>
      <c r="J14" s="46" t="e">
        <f>VLOOKUP($B14,#REF!,16,0)</f>
        <v>#REF!</v>
      </c>
      <c r="K14" s="46" t="e">
        <f>VLOOKUP($B14,#REF!,20,0)</f>
        <v>#REF!</v>
      </c>
      <c r="L14" s="47" t="e">
        <f>VLOOKUP($B14,#REF!,8,0)</f>
        <v>#REF!</v>
      </c>
      <c r="M14" s="47" t="e">
        <f>VLOOKUP($B14,#REF!,12,0)</f>
        <v>#REF!</v>
      </c>
      <c r="N14" s="47" t="e">
        <f>VLOOKUP($B14,#REF!,16,0)</f>
        <v>#REF!</v>
      </c>
      <c r="O14" s="47" t="e">
        <f>VLOOKUP($B14,#REF!,20,0)</f>
        <v>#REF!</v>
      </c>
      <c r="P14" s="60" t="e">
        <f>SUMIFS(#REF!,#REF!,B14,#REF!,10)</f>
        <v>#REF!</v>
      </c>
      <c r="Q14" s="60" t="e">
        <f>SUMIFS(#REF!,#REF!,"BÁN",#REF!,B14,#REF!,10)</f>
        <v>#REF!</v>
      </c>
      <c r="R14" s="45" t="e">
        <f t="shared" si="3"/>
        <v>#REF!</v>
      </c>
      <c r="S14" s="59" t="e">
        <f>VLOOKUP(B14,#REF!,30,0)</f>
        <v>#REF!</v>
      </c>
      <c r="T14" s="59" t="e">
        <f>VLOOKUP(B14,#REF!,30,0)</f>
        <v>#REF!</v>
      </c>
      <c r="U14" s="45" t="e">
        <f t="shared" si="4"/>
        <v>#REF!</v>
      </c>
      <c r="V14" s="1" t="str">
        <f>VLOOKUP(B14,MH!$D$2:$J$100120,7,0)</f>
        <v>VN</v>
      </c>
      <c r="W14" s="1">
        <f t="shared" si="5"/>
        <v>30</v>
      </c>
      <c r="X14" s="7" t="e">
        <f>VLOOKUP($B14,#REF!,2,0)</f>
        <v>#REF!</v>
      </c>
      <c r="Y14" s="6" t="e">
        <f>VLOOKUP(B14,#REF!,31,0)</f>
        <v>#REF!</v>
      </c>
      <c r="Z14" s="26" t="e">
        <f t="shared" si="6"/>
        <v>#REF!</v>
      </c>
      <c r="AA14" s="6" t="e">
        <f t="shared" si="7"/>
        <v>#REF!</v>
      </c>
      <c r="AB14" s="27" t="e">
        <f t="shared" si="8"/>
        <v>#REF!</v>
      </c>
      <c r="AC14" s="6"/>
      <c r="AD14" s="35" t="e">
        <f t="shared" si="0"/>
        <v>#REF!</v>
      </c>
      <c r="AE14" s="35" t="e">
        <f t="shared" si="1"/>
        <v>#REF!</v>
      </c>
      <c r="AF14" s="3"/>
      <c r="AG14" s="1" t="e">
        <f t="shared" si="9"/>
        <v>#REF!</v>
      </c>
    </row>
    <row r="15" spans="1:34" ht="15.75">
      <c r="A15" s="9">
        <f t="shared" si="2"/>
        <v>6</v>
      </c>
      <c r="B15" s="1" t="s">
        <v>119</v>
      </c>
      <c r="C15" s="1" t="str">
        <f>VLOOKUP(B15,MH!$D$2:$E$2472,2,0)</f>
        <v>ST-80</v>
      </c>
      <c r="D15" s="46" t="e">
        <f>VLOOKUP(B15,#REF!,29,0)</f>
        <v>#REF!</v>
      </c>
      <c r="E15" s="47" t="e">
        <f>VLOOKUP(B15,#REF!,29,0)</f>
        <v>#REF!</v>
      </c>
      <c r="F15" s="46" t="e">
        <f>SUMIFS(#REF!,#REF!,B15,#REF!,10)</f>
        <v>#REF!</v>
      </c>
      <c r="G15" s="47" t="e">
        <f>SUMIFS(#REF!,#REF!,B15,#REF!,10)</f>
        <v>#REF!</v>
      </c>
      <c r="H15" s="46" t="e">
        <f>VLOOKUP($B15,#REF!,8,0)</f>
        <v>#REF!</v>
      </c>
      <c r="I15" s="46" t="e">
        <f>VLOOKUP($B15,#REF!,12,0)</f>
        <v>#REF!</v>
      </c>
      <c r="J15" s="46" t="e">
        <f>VLOOKUP($B15,#REF!,16,0)</f>
        <v>#REF!</v>
      </c>
      <c r="K15" s="46" t="e">
        <f>VLOOKUP($B15,#REF!,20,0)</f>
        <v>#REF!</v>
      </c>
      <c r="L15" s="47" t="e">
        <f>VLOOKUP($B15,#REF!,8,0)</f>
        <v>#REF!</v>
      </c>
      <c r="M15" s="47" t="e">
        <f>VLOOKUP($B15,#REF!,12,0)</f>
        <v>#REF!</v>
      </c>
      <c r="N15" s="47" t="e">
        <f>VLOOKUP($B15,#REF!,16,0)</f>
        <v>#REF!</v>
      </c>
      <c r="O15" s="47" t="e">
        <f>VLOOKUP($B15,#REF!,20,0)</f>
        <v>#REF!</v>
      </c>
      <c r="P15" s="60" t="e">
        <f>SUMIFS(#REF!,#REF!,B15,#REF!,10)</f>
        <v>#REF!</v>
      </c>
      <c r="Q15" s="60" t="e">
        <f>SUMIFS(#REF!,#REF!,"BÁN",#REF!,B15,#REF!,10)</f>
        <v>#REF!</v>
      </c>
      <c r="R15" s="45" t="e">
        <f>P15+Q15</f>
        <v>#REF!</v>
      </c>
      <c r="S15" s="59" t="e">
        <f>VLOOKUP(B15,#REF!,30,0)</f>
        <v>#REF!</v>
      </c>
      <c r="T15" s="59" t="e">
        <f>VLOOKUP(B15,#REF!,30,0)</f>
        <v>#REF!</v>
      </c>
      <c r="U15" s="45" t="e">
        <f>S15+T15</f>
        <v>#REF!</v>
      </c>
      <c r="V15" s="1" t="str">
        <f>VLOOKUP(B15,MH!$D$2:$J$100120,7,0)</f>
        <v>AD</v>
      </c>
      <c r="W15" s="1">
        <f t="shared" si="5"/>
        <v>75</v>
      </c>
      <c r="X15" s="7" t="e">
        <f>VLOOKUP($B15,#REF!,2,0)</f>
        <v>#REF!</v>
      </c>
      <c r="Y15" s="6" t="e">
        <f>VLOOKUP(B15,#REF!,31,0)</f>
        <v>#REF!</v>
      </c>
      <c r="Z15" s="26" t="e">
        <f t="shared" si="6"/>
        <v>#REF!</v>
      </c>
      <c r="AA15" s="6" t="e">
        <f t="shared" si="7"/>
        <v>#REF!</v>
      </c>
      <c r="AB15" s="27" t="e">
        <f t="shared" si="8"/>
        <v>#REF!</v>
      </c>
      <c r="AC15" s="6"/>
      <c r="AD15" s="35" t="e">
        <f t="shared" si="0"/>
        <v>#REF!</v>
      </c>
      <c r="AE15" s="35" t="e">
        <f t="shared" si="1"/>
        <v>#REF!</v>
      </c>
      <c r="AF15" s="28"/>
      <c r="AG15" s="1" t="e">
        <f t="shared" si="9"/>
        <v>#REF!</v>
      </c>
    </row>
    <row r="16" spans="1:34" ht="15.75">
      <c r="A16" s="9">
        <f t="shared" si="2"/>
        <v>7</v>
      </c>
      <c r="B16" s="1" t="s">
        <v>1281</v>
      </c>
      <c r="C16" s="1" t="str">
        <f>VLOOKUP(B16,MH!$D$2:$E$2472,2,0)</f>
        <v>Natural Gum 120AC</v>
      </c>
      <c r="D16" s="46" t="e">
        <f>VLOOKUP(B16,#REF!,29,0)</f>
        <v>#REF!</v>
      </c>
      <c r="E16" s="47" t="e">
        <f>VLOOKUP(B16,#REF!,29,0)</f>
        <v>#REF!</v>
      </c>
      <c r="F16" s="46" t="e">
        <f>SUMIFS(#REF!,#REF!,B16,#REF!,10)</f>
        <v>#REF!</v>
      </c>
      <c r="G16" s="47" t="e">
        <f>SUMIFS(#REF!,#REF!,B16,#REF!,10)</f>
        <v>#REF!</v>
      </c>
      <c r="H16" s="46" t="e">
        <f>VLOOKUP($B16,#REF!,8,0)</f>
        <v>#REF!</v>
      </c>
      <c r="I16" s="46" t="e">
        <f>VLOOKUP($B16,#REF!,12,0)</f>
        <v>#REF!</v>
      </c>
      <c r="J16" s="46" t="e">
        <f>VLOOKUP($B16,#REF!,16,0)</f>
        <v>#REF!</v>
      </c>
      <c r="K16" s="46" t="e">
        <f>VLOOKUP($B16,#REF!,20,0)</f>
        <v>#REF!</v>
      </c>
      <c r="L16" s="47" t="e">
        <f>VLOOKUP($B16,#REF!,8,0)</f>
        <v>#REF!</v>
      </c>
      <c r="M16" s="47" t="e">
        <f>VLOOKUP($B16,#REF!,12,0)</f>
        <v>#REF!</v>
      </c>
      <c r="N16" s="47" t="e">
        <f>VLOOKUP($B16,#REF!,16,0)</f>
        <v>#REF!</v>
      </c>
      <c r="O16" s="47" t="e">
        <f>VLOOKUP($B16,#REF!,20,0)</f>
        <v>#REF!</v>
      </c>
      <c r="P16" s="60" t="e">
        <f>SUMIFS(#REF!,#REF!,B16,#REF!,10)</f>
        <v>#REF!</v>
      </c>
      <c r="Q16" s="60" t="e">
        <f>SUMIFS(#REF!,#REF!,"BÁN",#REF!,B16,#REF!,10)</f>
        <v>#REF!</v>
      </c>
      <c r="R16" s="45" t="e">
        <f>P16+Q16</f>
        <v>#REF!</v>
      </c>
      <c r="S16" s="59" t="e">
        <f>VLOOKUP(B16,#REF!,30,0)</f>
        <v>#REF!</v>
      </c>
      <c r="T16" s="59" t="e">
        <f>VLOOKUP(B16,#REF!,30,0)</f>
        <v>#REF!</v>
      </c>
      <c r="U16" s="45" t="e">
        <f>S16+T16</f>
        <v>#REF!</v>
      </c>
      <c r="V16" s="1" t="str">
        <f>VLOOKUP(B16,MH!$D$2:$J$100120,7,0)</f>
        <v>AD</v>
      </c>
      <c r="W16" s="1">
        <f t="shared" si="5"/>
        <v>75</v>
      </c>
      <c r="X16" s="7" t="e">
        <f>VLOOKUP($B16,#REF!,2,0)</f>
        <v>#REF!</v>
      </c>
      <c r="Y16" s="6" t="e">
        <f>VLOOKUP(B16,#REF!,31,0)</f>
        <v>#REF!</v>
      </c>
      <c r="Z16" s="26" t="e">
        <f t="shared" si="6"/>
        <v>#REF!</v>
      </c>
      <c r="AA16" s="6" t="e">
        <f t="shared" si="7"/>
        <v>#REF!</v>
      </c>
      <c r="AB16" s="27" t="e">
        <f t="shared" si="8"/>
        <v>#REF!</v>
      </c>
      <c r="AC16" s="6"/>
      <c r="AD16" s="35" t="e">
        <f t="shared" si="0"/>
        <v>#REF!</v>
      </c>
      <c r="AE16" s="35" t="e">
        <f t="shared" si="1"/>
        <v>#REF!</v>
      </c>
      <c r="AF16" s="3"/>
      <c r="AG16" s="1" t="e">
        <f t="shared" si="9"/>
        <v>#REF!</v>
      </c>
    </row>
    <row r="17" spans="1:33" ht="15.75">
      <c r="A17" s="9">
        <f t="shared" si="2"/>
        <v>8</v>
      </c>
      <c r="B17" s="66" t="s">
        <v>1065</v>
      </c>
      <c r="C17" s="66" t="str">
        <f>VLOOKUP(B17,MH!$D$2:$E$2472,2,0)</f>
        <v>Sulfuric acid (H2SO4)</v>
      </c>
      <c r="D17" s="46" t="e">
        <f>VLOOKUP(B17,#REF!,29,0)</f>
        <v>#REF!</v>
      </c>
      <c r="E17" s="47" t="e">
        <f>VLOOKUP(B17,#REF!,29,0)</f>
        <v>#REF!</v>
      </c>
      <c r="F17" s="46" t="e">
        <f>SUMIFS(#REF!,#REF!,B17,#REF!,10)</f>
        <v>#REF!</v>
      </c>
      <c r="G17" s="47" t="e">
        <f>SUMIFS(#REF!,#REF!,B17,#REF!,10)</f>
        <v>#REF!</v>
      </c>
      <c r="H17" s="46" t="e">
        <f>VLOOKUP($B17,#REF!,8,0)</f>
        <v>#REF!</v>
      </c>
      <c r="I17" s="46" t="e">
        <f>VLOOKUP($B17,#REF!,12,0)</f>
        <v>#REF!</v>
      </c>
      <c r="J17" s="46" t="e">
        <f>VLOOKUP($B17,#REF!,16,0)</f>
        <v>#REF!</v>
      </c>
      <c r="K17" s="46" t="e">
        <f>VLOOKUP($B17,#REF!,20,0)</f>
        <v>#REF!</v>
      </c>
      <c r="L17" s="47" t="e">
        <f>VLOOKUP($B17,#REF!,8,0)</f>
        <v>#REF!</v>
      </c>
      <c r="M17" s="47" t="e">
        <f>VLOOKUP($B17,#REF!,12,0)</f>
        <v>#REF!</v>
      </c>
      <c r="N17" s="47" t="e">
        <f>VLOOKUP($B17,#REF!,16,0)</f>
        <v>#REF!</v>
      </c>
      <c r="O17" s="47" t="e">
        <f>VLOOKUP($B17,#REF!,20,0)</f>
        <v>#REF!</v>
      </c>
      <c r="P17" s="60" t="e">
        <f>SUMIFS(#REF!,#REF!,B17,#REF!,10)</f>
        <v>#REF!</v>
      </c>
      <c r="Q17" s="60" t="e">
        <f>SUMIFS(#REF!,#REF!,"BÁN",#REF!,B17,#REF!,10)</f>
        <v>#REF!</v>
      </c>
      <c r="R17" s="45" t="e">
        <f t="shared" ref="R17:R18" si="10">P17+Q17</f>
        <v>#REF!</v>
      </c>
      <c r="S17" s="59" t="e">
        <f>VLOOKUP(B17,#REF!,30,0)</f>
        <v>#REF!</v>
      </c>
      <c r="T17" s="59" t="e">
        <f>VLOOKUP(B17,#REF!,30,0)</f>
        <v>#REF!</v>
      </c>
      <c r="U17" s="45" t="e">
        <f t="shared" ref="U17:U18" si="11">S17+T17</f>
        <v>#REF!</v>
      </c>
      <c r="V17" s="66" t="str">
        <f>VLOOKUP(B17,MH!$D$2:$J$100120,7,0)</f>
        <v>VN</v>
      </c>
      <c r="W17" s="66">
        <f t="shared" ref="W17:W20" si="12">IF(V17&lt;0.1,0,IF(V17="AD",75,IF(V17="CA",90,30)))</f>
        <v>30</v>
      </c>
      <c r="X17" s="7" t="e">
        <f>VLOOKUP($B17,#REF!,2,0)</f>
        <v>#REF!</v>
      </c>
      <c r="Y17" s="6" t="e">
        <f>VLOOKUP(B17,#REF!,31,0)</f>
        <v>#REF!</v>
      </c>
      <c r="Z17" s="26" t="e">
        <f t="shared" ref="Z17:Z20" si="13">SUM(X17+Y17)</f>
        <v>#REF!</v>
      </c>
      <c r="AA17" s="6" t="e">
        <f t="shared" ref="AA17:AA20" si="14">IF(W17&lt;0.1,0,(Z17+Z17/30*IF(W17&gt;0,W17,0)))</f>
        <v>#REF!</v>
      </c>
      <c r="AB17" s="27" t="e">
        <f t="shared" ref="AB17:AB20" si="15">Z17*IF(W17=30,2,IF(W17=90,4,IF(W17=75,3.5,0)))</f>
        <v>#REF!</v>
      </c>
      <c r="AC17" s="6"/>
      <c r="AD17" s="67" t="e">
        <f t="shared" ref="AD17:AD20" si="16">IF((U17&lt;Z17),"CANHBAO1",0)</f>
        <v>#REF!</v>
      </c>
      <c r="AE17" s="67" t="e">
        <f t="shared" ref="AE17:AE20" si="17">IF((U17+AC17)&lt;Z17*1.5,"CANHBAO2",0)</f>
        <v>#REF!</v>
      </c>
      <c r="AF17" s="28"/>
      <c r="AG17" s="66" t="e">
        <f t="shared" ref="AG17:AG20" si="18">IF(AB17&gt;0,AC17-AB17,0)</f>
        <v>#REF!</v>
      </c>
    </row>
    <row r="18" spans="1:33" ht="15.75">
      <c r="A18" s="9">
        <f t="shared" si="2"/>
        <v>9</v>
      </c>
      <c r="B18" s="66" t="s">
        <v>1254</v>
      </c>
      <c r="C18" s="66" t="str">
        <f>VLOOKUP(B18,MH!$D$2:$E$2472,2,0)</f>
        <v>TS-71</v>
      </c>
      <c r="D18" s="46" t="e">
        <f>VLOOKUP(B18,#REF!,29,0)</f>
        <v>#REF!</v>
      </c>
      <c r="E18" s="47" t="e">
        <f>VLOOKUP(B18,#REF!,29,0)</f>
        <v>#REF!</v>
      </c>
      <c r="F18" s="46" t="e">
        <f>SUMIFS(#REF!,#REF!,B18,#REF!,10)</f>
        <v>#REF!</v>
      </c>
      <c r="G18" s="47" t="e">
        <f>SUMIFS(#REF!,#REF!,B18,#REF!,10)</f>
        <v>#REF!</v>
      </c>
      <c r="H18" s="46" t="e">
        <f>VLOOKUP($B18,#REF!,8,0)</f>
        <v>#REF!</v>
      </c>
      <c r="I18" s="46" t="e">
        <f>VLOOKUP($B18,#REF!,12,0)</f>
        <v>#REF!</v>
      </c>
      <c r="J18" s="46" t="e">
        <f>VLOOKUP($B18,#REF!,16,0)</f>
        <v>#REF!</v>
      </c>
      <c r="K18" s="46" t="e">
        <f>VLOOKUP($B18,#REF!,20,0)</f>
        <v>#REF!</v>
      </c>
      <c r="L18" s="47" t="e">
        <f>VLOOKUP($B18,#REF!,8,0)</f>
        <v>#REF!</v>
      </c>
      <c r="M18" s="47" t="e">
        <f>VLOOKUP($B18,#REF!,12,0)</f>
        <v>#REF!</v>
      </c>
      <c r="N18" s="47" t="e">
        <f>VLOOKUP($B18,#REF!,16,0)</f>
        <v>#REF!</v>
      </c>
      <c r="O18" s="47" t="e">
        <f>VLOOKUP($B18,#REF!,20,0)</f>
        <v>#REF!</v>
      </c>
      <c r="P18" s="60" t="e">
        <f>SUMIFS(#REF!,#REF!,B18,#REF!,10)</f>
        <v>#REF!</v>
      </c>
      <c r="Q18" s="60" t="e">
        <f>SUMIFS(#REF!,#REF!,"BÁN",#REF!,B18,#REF!,10)</f>
        <v>#REF!</v>
      </c>
      <c r="R18" s="45" t="e">
        <f t="shared" si="10"/>
        <v>#REF!</v>
      </c>
      <c r="S18" s="59" t="e">
        <f>VLOOKUP(B18,#REF!,30,0)</f>
        <v>#REF!</v>
      </c>
      <c r="T18" s="59" t="e">
        <f>VLOOKUP(B18,#REF!,30,0)</f>
        <v>#REF!</v>
      </c>
      <c r="U18" s="45" t="e">
        <f t="shared" si="11"/>
        <v>#REF!</v>
      </c>
      <c r="V18" s="66" t="str">
        <f>VLOOKUP(B18,MH!$D$2:$J$100120,7,0)</f>
        <v>TQ</v>
      </c>
      <c r="W18" s="66">
        <f t="shared" si="12"/>
        <v>30</v>
      </c>
      <c r="X18" s="7" t="e">
        <f>VLOOKUP($B18,#REF!,2,0)</f>
        <v>#REF!</v>
      </c>
      <c r="Y18" s="6" t="e">
        <f>VLOOKUP(B18,#REF!,31,0)</f>
        <v>#REF!</v>
      </c>
      <c r="Z18" s="26" t="e">
        <f t="shared" si="13"/>
        <v>#REF!</v>
      </c>
      <c r="AA18" s="6" t="e">
        <f t="shared" si="14"/>
        <v>#REF!</v>
      </c>
      <c r="AB18" s="27" t="e">
        <f t="shared" si="15"/>
        <v>#REF!</v>
      </c>
      <c r="AC18" s="6"/>
      <c r="AD18" s="67" t="e">
        <f t="shared" si="16"/>
        <v>#REF!</v>
      </c>
      <c r="AE18" s="67" t="e">
        <f t="shared" si="17"/>
        <v>#REF!</v>
      </c>
      <c r="AF18" s="3"/>
      <c r="AG18" s="66" t="e">
        <f t="shared" si="18"/>
        <v>#REF!</v>
      </c>
    </row>
    <row r="19" spans="1:33" ht="15.75">
      <c r="A19" s="9">
        <f t="shared" si="2"/>
        <v>10</v>
      </c>
      <c r="B19" s="66" t="s">
        <v>683</v>
      </c>
      <c r="C19" s="66" t="str">
        <f>VLOOKUP(B19,MH!$D$2:$E$2472,2,0)</f>
        <v>(NAPO3)6</v>
      </c>
      <c r="D19" s="46" t="e">
        <f>VLOOKUP(B19,#REF!,29,0)</f>
        <v>#REF!</v>
      </c>
      <c r="E19" s="47" t="e">
        <f>VLOOKUP(B19,#REF!,29,0)</f>
        <v>#REF!</v>
      </c>
      <c r="F19" s="46" t="e">
        <f>SUMIFS(#REF!,#REF!,B19,#REF!,10)</f>
        <v>#REF!</v>
      </c>
      <c r="G19" s="47" t="e">
        <f>SUMIFS(#REF!,#REF!,B19,#REF!,10)</f>
        <v>#REF!</v>
      </c>
      <c r="H19" s="46" t="e">
        <f>VLOOKUP($B19,#REF!,8,0)</f>
        <v>#REF!</v>
      </c>
      <c r="I19" s="46" t="e">
        <f>VLOOKUP($B19,#REF!,12,0)</f>
        <v>#REF!</v>
      </c>
      <c r="J19" s="46" t="e">
        <f>VLOOKUP($B19,#REF!,16,0)</f>
        <v>#REF!</v>
      </c>
      <c r="K19" s="46" t="e">
        <f>VLOOKUP($B19,#REF!,20,0)</f>
        <v>#REF!</v>
      </c>
      <c r="L19" s="47" t="e">
        <f>VLOOKUP($B19,#REF!,8,0)</f>
        <v>#REF!</v>
      </c>
      <c r="M19" s="47" t="e">
        <f>VLOOKUP($B19,#REF!,12,0)</f>
        <v>#REF!</v>
      </c>
      <c r="N19" s="47" t="e">
        <f>VLOOKUP($B19,#REF!,16,0)</f>
        <v>#REF!</v>
      </c>
      <c r="O19" s="47" t="e">
        <f>VLOOKUP($B19,#REF!,20,0)</f>
        <v>#REF!</v>
      </c>
      <c r="P19" s="60" t="e">
        <f>SUMIFS(#REF!,#REF!,B19,#REF!,10)</f>
        <v>#REF!</v>
      </c>
      <c r="Q19" s="60" t="e">
        <f>SUMIFS(#REF!,#REF!,"BÁN",#REF!,B19,#REF!,10)</f>
        <v>#REF!</v>
      </c>
      <c r="R19" s="45" t="e">
        <f>P19+Q19</f>
        <v>#REF!</v>
      </c>
      <c r="S19" s="59" t="e">
        <f>VLOOKUP(B19,#REF!,30,0)</f>
        <v>#REF!</v>
      </c>
      <c r="T19" s="59" t="e">
        <f>VLOOKUP(B19,#REF!,30,0)</f>
        <v>#REF!</v>
      </c>
      <c r="U19" s="45" t="e">
        <f>S19+T19</f>
        <v>#REF!</v>
      </c>
      <c r="V19" s="66" t="str">
        <f>VLOOKUP(B19,MH!$D$2:$J$100120,7,0)</f>
        <v>VN</v>
      </c>
      <c r="W19" s="66">
        <f t="shared" si="12"/>
        <v>30</v>
      </c>
      <c r="X19" s="7" t="e">
        <f>VLOOKUP($B19,#REF!,2,0)</f>
        <v>#REF!</v>
      </c>
      <c r="Y19" s="6" t="e">
        <f>VLOOKUP(B19,#REF!,31,0)</f>
        <v>#REF!</v>
      </c>
      <c r="Z19" s="26" t="e">
        <f t="shared" si="13"/>
        <v>#REF!</v>
      </c>
      <c r="AA19" s="6" t="e">
        <f t="shared" si="14"/>
        <v>#REF!</v>
      </c>
      <c r="AB19" s="27" t="e">
        <f t="shared" si="15"/>
        <v>#REF!</v>
      </c>
      <c r="AC19" s="6"/>
      <c r="AD19" s="67" t="e">
        <f t="shared" si="16"/>
        <v>#REF!</v>
      </c>
      <c r="AE19" s="67" t="e">
        <f t="shared" si="17"/>
        <v>#REF!</v>
      </c>
      <c r="AF19" s="28"/>
      <c r="AG19" s="66" t="e">
        <f t="shared" si="18"/>
        <v>#REF!</v>
      </c>
    </row>
    <row r="20" spans="1:33" ht="30">
      <c r="A20" s="9">
        <f t="shared" si="2"/>
        <v>11</v>
      </c>
      <c r="B20" s="66" t="s">
        <v>31</v>
      </c>
      <c r="C20" s="66" t="str">
        <f>VLOOKUP(B20,MH!$D$2:$E$2472,2,0)</f>
        <v>Ammonium persulphate (NH4)2S2O8</v>
      </c>
      <c r="D20" s="46" t="e">
        <f>VLOOKUP(B20,#REF!,29,0)</f>
        <v>#REF!</v>
      </c>
      <c r="E20" s="47" t="e">
        <f>VLOOKUP(B20,#REF!,29,0)</f>
        <v>#REF!</v>
      </c>
      <c r="F20" s="46" t="e">
        <f>SUMIFS(#REF!,#REF!,B20,#REF!,10)</f>
        <v>#REF!</v>
      </c>
      <c r="G20" s="47" t="e">
        <f>SUMIFS(#REF!,#REF!,B20,#REF!,10)</f>
        <v>#REF!</v>
      </c>
      <c r="H20" s="46" t="e">
        <f>VLOOKUP($B20,#REF!,8,0)</f>
        <v>#REF!</v>
      </c>
      <c r="I20" s="46" t="e">
        <f>VLOOKUP($B20,#REF!,12,0)</f>
        <v>#REF!</v>
      </c>
      <c r="J20" s="46" t="e">
        <f>VLOOKUP($B20,#REF!,16,0)</f>
        <v>#REF!</v>
      </c>
      <c r="K20" s="46" t="e">
        <f>VLOOKUP($B20,#REF!,20,0)</f>
        <v>#REF!</v>
      </c>
      <c r="L20" s="47" t="e">
        <f>VLOOKUP($B20,#REF!,8,0)</f>
        <v>#REF!</v>
      </c>
      <c r="M20" s="47" t="e">
        <f>VLOOKUP($B20,#REF!,12,0)</f>
        <v>#REF!</v>
      </c>
      <c r="N20" s="47" t="e">
        <f>VLOOKUP($B20,#REF!,16,0)</f>
        <v>#REF!</v>
      </c>
      <c r="O20" s="47" t="e">
        <f>VLOOKUP($B20,#REF!,20,0)</f>
        <v>#REF!</v>
      </c>
      <c r="P20" s="60" t="e">
        <f>SUMIFS(#REF!,#REF!,B20,#REF!,10)</f>
        <v>#REF!</v>
      </c>
      <c r="Q20" s="60" t="e">
        <f>SUMIFS(#REF!,#REF!,"BÁN",#REF!,B20,#REF!,10)</f>
        <v>#REF!</v>
      </c>
      <c r="R20" s="45" t="e">
        <f>P20+Q20</f>
        <v>#REF!</v>
      </c>
      <c r="S20" s="59" t="e">
        <f>VLOOKUP(B20,#REF!,30,0)</f>
        <v>#REF!</v>
      </c>
      <c r="T20" s="59" t="e">
        <f>VLOOKUP(B20,#REF!,30,0)</f>
        <v>#REF!</v>
      </c>
      <c r="U20" s="45" t="e">
        <f>S20+T20</f>
        <v>#REF!</v>
      </c>
      <c r="V20" s="66" t="str">
        <f>VLOOKUP(B20,MH!$D$2:$J$100120,7,0)</f>
        <v>VN</v>
      </c>
      <c r="W20" s="66">
        <f t="shared" si="12"/>
        <v>30</v>
      </c>
      <c r="X20" s="7" t="e">
        <f>VLOOKUP($B20,#REF!,2,0)</f>
        <v>#REF!</v>
      </c>
      <c r="Y20" s="6" t="e">
        <f>VLOOKUP(B20,#REF!,31,0)</f>
        <v>#REF!</v>
      </c>
      <c r="Z20" s="26" t="e">
        <f t="shared" si="13"/>
        <v>#REF!</v>
      </c>
      <c r="AA20" s="6" t="e">
        <f t="shared" si="14"/>
        <v>#REF!</v>
      </c>
      <c r="AB20" s="27" t="e">
        <f t="shared" si="15"/>
        <v>#REF!</v>
      </c>
      <c r="AC20" s="6"/>
      <c r="AD20" s="67" t="e">
        <f t="shared" si="16"/>
        <v>#REF!</v>
      </c>
      <c r="AE20" s="67" t="e">
        <f t="shared" si="17"/>
        <v>#REF!</v>
      </c>
      <c r="AF20" s="3"/>
      <c r="AG20" s="66" t="e">
        <f t="shared" si="18"/>
        <v>#REF!</v>
      </c>
    </row>
    <row r="21" spans="1:33" ht="30">
      <c r="A21" s="9">
        <f t="shared" si="2"/>
        <v>12</v>
      </c>
      <c r="B21" s="66" t="s">
        <v>27</v>
      </c>
      <c r="C21" s="66" t="str">
        <f>VLOOKUP(B21,MH!$D$2:$E$2472,2,0)</f>
        <v>SODIUM SULFITE NA2SO3</v>
      </c>
      <c r="D21" s="46" t="e">
        <f>VLOOKUP(B21,#REF!,29,0)</f>
        <v>#REF!</v>
      </c>
      <c r="E21" s="47" t="e">
        <f>VLOOKUP(B21,#REF!,29,0)</f>
        <v>#REF!</v>
      </c>
      <c r="F21" s="46" t="e">
        <f>SUMIFS(#REF!,#REF!,B21,#REF!,10)</f>
        <v>#REF!</v>
      </c>
      <c r="G21" s="47" t="e">
        <f>SUMIFS(#REF!,#REF!,B21,#REF!,10)</f>
        <v>#REF!</v>
      </c>
      <c r="H21" s="46" t="e">
        <f>VLOOKUP($B21,#REF!,8,0)</f>
        <v>#REF!</v>
      </c>
      <c r="I21" s="46" t="e">
        <f>VLOOKUP($B21,#REF!,12,0)</f>
        <v>#REF!</v>
      </c>
      <c r="J21" s="46" t="e">
        <f>VLOOKUP($B21,#REF!,16,0)</f>
        <v>#REF!</v>
      </c>
      <c r="K21" s="46" t="e">
        <f>VLOOKUP($B21,#REF!,20,0)</f>
        <v>#REF!</v>
      </c>
      <c r="L21" s="47" t="e">
        <f>VLOOKUP($B21,#REF!,8,0)</f>
        <v>#REF!</v>
      </c>
      <c r="M21" s="47" t="e">
        <f>VLOOKUP($B21,#REF!,12,0)</f>
        <v>#REF!</v>
      </c>
      <c r="N21" s="47" t="e">
        <f>VLOOKUP($B21,#REF!,16,0)</f>
        <v>#REF!</v>
      </c>
      <c r="O21" s="47" t="e">
        <f>VLOOKUP($B21,#REF!,20,0)</f>
        <v>#REF!</v>
      </c>
      <c r="P21" s="60" t="e">
        <f>SUMIFS(#REF!,#REF!,B21,#REF!,10)</f>
        <v>#REF!</v>
      </c>
      <c r="Q21" s="60" t="e">
        <f>SUMIFS(#REF!,#REF!,"BÁN",#REF!,B21,#REF!,10)</f>
        <v>#REF!</v>
      </c>
      <c r="R21" s="45" t="e">
        <f t="shared" ref="R21:R22" si="19">P21+Q21</f>
        <v>#REF!</v>
      </c>
      <c r="S21" s="59" t="e">
        <f>VLOOKUP(B21,#REF!,30,0)</f>
        <v>#REF!</v>
      </c>
      <c r="T21" s="59" t="e">
        <f>VLOOKUP(B21,#REF!,30,0)</f>
        <v>#REF!</v>
      </c>
      <c r="U21" s="45" t="e">
        <f t="shared" ref="U21:U22" si="20">S21+T21</f>
        <v>#REF!</v>
      </c>
      <c r="V21" s="66" t="str">
        <f>VLOOKUP(B21,MH!$D$2:$J$100120,7,0)</f>
        <v>VN</v>
      </c>
      <c r="W21" s="66">
        <f t="shared" ref="W21:W23" si="21">IF(V21&lt;0.1,0,IF(V21="AD",75,IF(V21="CA",90,30)))</f>
        <v>30</v>
      </c>
      <c r="X21" s="7" t="e">
        <f>VLOOKUP($B21,#REF!,2,0)</f>
        <v>#REF!</v>
      </c>
      <c r="Y21" s="6" t="e">
        <f>VLOOKUP(B21,#REF!,31,0)</f>
        <v>#REF!</v>
      </c>
      <c r="Z21" s="26" t="e">
        <f t="shared" ref="Z21:Z23" si="22">SUM(X21+Y21)</f>
        <v>#REF!</v>
      </c>
      <c r="AA21" s="6" t="e">
        <f t="shared" ref="AA21:AA23" si="23">IF(W21&lt;0.1,0,(Z21+Z21/30*IF(W21&gt;0,W21,0)))</f>
        <v>#REF!</v>
      </c>
      <c r="AB21" s="27" t="e">
        <f t="shared" ref="AB21:AB23" si="24">Z21*IF(W21=30,2,IF(W21=90,4,IF(W21=75,3.5,0)))</f>
        <v>#REF!</v>
      </c>
      <c r="AC21" s="6"/>
      <c r="AD21" s="67" t="e">
        <f t="shared" ref="AD21:AD23" si="25">IF((U21&lt;Z21),"CANHBAO1",0)</f>
        <v>#REF!</v>
      </c>
      <c r="AE21" s="67" t="e">
        <f t="shared" ref="AE21:AE23" si="26">IF((U21+AC21)&lt;Z21*1.5,"CANHBAO2",0)</f>
        <v>#REF!</v>
      </c>
      <c r="AF21" s="28"/>
      <c r="AG21" s="66" t="e">
        <f t="shared" ref="AG21:AG23" si="27">IF(AB21&gt;0,AC21-AB21,0)</f>
        <v>#REF!</v>
      </c>
    </row>
    <row r="22" spans="1:33" ht="30">
      <c r="A22" s="9">
        <f t="shared" si="2"/>
        <v>13</v>
      </c>
      <c r="B22" s="66" t="s">
        <v>217</v>
      </c>
      <c r="C22" s="66" t="str">
        <f>VLOOKUP(B22,MH!$D$2:$E$2472,2,0)</f>
        <v>SODIUM CARBONATE (NA2CO3)</v>
      </c>
      <c r="D22" s="46" t="e">
        <f>VLOOKUP(B22,#REF!,29,0)</f>
        <v>#REF!</v>
      </c>
      <c r="E22" s="47" t="e">
        <f>VLOOKUP(B22,#REF!,29,0)</f>
        <v>#REF!</v>
      </c>
      <c r="F22" s="46" t="e">
        <f>SUMIFS(#REF!,#REF!,B22,#REF!,10)</f>
        <v>#REF!</v>
      </c>
      <c r="G22" s="47" t="e">
        <f>SUMIFS(#REF!,#REF!,B22,#REF!,10)</f>
        <v>#REF!</v>
      </c>
      <c r="H22" s="46" t="e">
        <f>VLOOKUP($B22,#REF!,8,0)</f>
        <v>#REF!</v>
      </c>
      <c r="I22" s="46" t="e">
        <f>VLOOKUP($B22,#REF!,12,0)</f>
        <v>#REF!</v>
      </c>
      <c r="J22" s="46" t="e">
        <f>VLOOKUP($B22,#REF!,16,0)</f>
        <v>#REF!</v>
      </c>
      <c r="K22" s="46" t="e">
        <f>VLOOKUP($B22,#REF!,20,0)</f>
        <v>#REF!</v>
      </c>
      <c r="L22" s="47" t="e">
        <f>VLOOKUP($B22,#REF!,8,0)</f>
        <v>#REF!</v>
      </c>
      <c r="M22" s="47" t="e">
        <f>VLOOKUP($B22,#REF!,12,0)</f>
        <v>#REF!</v>
      </c>
      <c r="N22" s="47" t="e">
        <f>VLOOKUP($B22,#REF!,16,0)</f>
        <v>#REF!</v>
      </c>
      <c r="O22" s="47" t="e">
        <f>VLOOKUP($B22,#REF!,20,0)</f>
        <v>#REF!</v>
      </c>
      <c r="P22" s="60" t="e">
        <f>SUMIFS(#REF!,#REF!,B22,#REF!,10)</f>
        <v>#REF!</v>
      </c>
      <c r="Q22" s="60" t="e">
        <f>SUMIFS(#REF!,#REF!,"BÁN",#REF!,B22,#REF!,10)</f>
        <v>#REF!</v>
      </c>
      <c r="R22" s="45" t="e">
        <f t="shared" si="19"/>
        <v>#REF!</v>
      </c>
      <c r="S22" s="59" t="e">
        <f>VLOOKUP(B22,#REF!,30,0)</f>
        <v>#REF!</v>
      </c>
      <c r="T22" s="59" t="e">
        <f>VLOOKUP(B22,#REF!,30,0)</f>
        <v>#REF!</v>
      </c>
      <c r="U22" s="45" t="e">
        <f t="shared" si="20"/>
        <v>#REF!</v>
      </c>
      <c r="V22" s="66" t="str">
        <f>VLOOKUP(B22,MH!$D$2:$J$100120,7,0)</f>
        <v>VN</v>
      </c>
      <c r="W22" s="66">
        <f t="shared" si="21"/>
        <v>30</v>
      </c>
      <c r="X22" s="7" t="e">
        <f>VLOOKUP($B22,#REF!,2,0)</f>
        <v>#REF!</v>
      </c>
      <c r="Y22" s="6" t="e">
        <f>VLOOKUP(B22,#REF!,31,0)</f>
        <v>#REF!</v>
      </c>
      <c r="Z22" s="26" t="e">
        <f t="shared" si="22"/>
        <v>#REF!</v>
      </c>
      <c r="AA22" s="6" t="e">
        <f t="shared" si="23"/>
        <v>#REF!</v>
      </c>
      <c r="AB22" s="27" t="e">
        <f t="shared" si="24"/>
        <v>#REF!</v>
      </c>
      <c r="AC22" s="6"/>
      <c r="AD22" s="67" t="e">
        <f t="shared" si="25"/>
        <v>#REF!</v>
      </c>
      <c r="AE22" s="67" t="e">
        <f t="shared" si="26"/>
        <v>#REF!</v>
      </c>
      <c r="AF22" s="3"/>
      <c r="AG22" s="66" t="e">
        <f t="shared" si="27"/>
        <v>#REF!</v>
      </c>
    </row>
    <row r="23" spans="1:33" ht="45">
      <c r="A23" s="9">
        <f t="shared" si="2"/>
        <v>14</v>
      </c>
      <c r="B23" s="66" t="s">
        <v>218</v>
      </c>
      <c r="C23" s="66" t="str">
        <f>VLOOKUP(B23,MH!$D$2:$E$2472,2,0)</f>
        <v>SODIUMSULFATE ANHYDROUS (NA2SO4) 99%</v>
      </c>
      <c r="D23" s="46" t="e">
        <f>VLOOKUP(B23,#REF!,29,0)</f>
        <v>#REF!</v>
      </c>
      <c r="E23" s="47" t="e">
        <f>VLOOKUP(B23,#REF!,29,0)</f>
        <v>#REF!</v>
      </c>
      <c r="F23" s="46" t="e">
        <f>SUMIFS(#REF!,#REF!,B23,#REF!,10)</f>
        <v>#REF!</v>
      </c>
      <c r="G23" s="47" t="e">
        <f>SUMIFS(#REF!,#REF!,B23,#REF!,10)</f>
        <v>#REF!</v>
      </c>
      <c r="H23" s="46" t="e">
        <f>VLOOKUP($B23,#REF!,8,0)</f>
        <v>#REF!</v>
      </c>
      <c r="I23" s="46" t="e">
        <f>VLOOKUP($B23,#REF!,12,0)</f>
        <v>#REF!</v>
      </c>
      <c r="J23" s="46" t="e">
        <f>VLOOKUP($B23,#REF!,16,0)</f>
        <v>#REF!</v>
      </c>
      <c r="K23" s="46" t="e">
        <f>VLOOKUP($B23,#REF!,20,0)</f>
        <v>#REF!</v>
      </c>
      <c r="L23" s="47" t="e">
        <f>VLOOKUP($B23,#REF!,8,0)</f>
        <v>#REF!</v>
      </c>
      <c r="M23" s="47" t="e">
        <f>VLOOKUP($B23,#REF!,12,0)</f>
        <v>#REF!</v>
      </c>
      <c r="N23" s="47" t="e">
        <f>VLOOKUP($B23,#REF!,16,0)</f>
        <v>#REF!</v>
      </c>
      <c r="O23" s="47" t="e">
        <f>VLOOKUP($B23,#REF!,20,0)</f>
        <v>#REF!</v>
      </c>
      <c r="P23" s="60" t="e">
        <f>SUMIFS(#REF!,#REF!,B23,#REF!,10)</f>
        <v>#REF!</v>
      </c>
      <c r="Q23" s="60" t="e">
        <f>SUMIFS(#REF!,#REF!,"BÁN",#REF!,B23,#REF!,10)</f>
        <v>#REF!</v>
      </c>
      <c r="R23" s="45" t="e">
        <f>P23+Q23</f>
        <v>#REF!</v>
      </c>
      <c r="S23" s="59" t="e">
        <f>VLOOKUP(B23,#REF!,30,0)</f>
        <v>#REF!</v>
      </c>
      <c r="T23" s="59" t="e">
        <f>VLOOKUP(B23,#REF!,30,0)</f>
        <v>#REF!</v>
      </c>
      <c r="U23" s="45" t="e">
        <f>S23+T23</f>
        <v>#REF!</v>
      </c>
      <c r="V23" s="66" t="str">
        <f>VLOOKUP(B23,MH!$D$2:$J$100120,7,0)</f>
        <v>VN</v>
      </c>
      <c r="W23" s="66">
        <f t="shared" si="21"/>
        <v>30</v>
      </c>
      <c r="X23" s="7" t="e">
        <f>VLOOKUP($B23,#REF!,2,0)</f>
        <v>#REF!</v>
      </c>
      <c r="Y23" s="6" t="e">
        <f>VLOOKUP(B23,#REF!,31,0)</f>
        <v>#REF!</v>
      </c>
      <c r="Z23" s="26" t="e">
        <f t="shared" si="22"/>
        <v>#REF!</v>
      </c>
      <c r="AA23" s="6" t="e">
        <f t="shared" si="23"/>
        <v>#REF!</v>
      </c>
      <c r="AB23" s="27" t="e">
        <f t="shared" si="24"/>
        <v>#REF!</v>
      </c>
      <c r="AC23" s="6"/>
      <c r="AD23" s="67" t="e">
        <f t="shared" si="25"/>
        <v>#REF!</v>
      </c>
      <c r="AE23" s="67" t="e">
        <f t="shared" si="26"/>
        <v>#REF!</v>
      </c>
      <c r="AF23" s="28"/>
      <c r="AG23" s="66" t="e">
        <f t="shared" si="27"/>
        <v>#REF!</v>
      </c>
    </row>
    <row r="24" spans="1:33" ht="15.75">
      <c r="A24" s="9">
        <f>+A25+1</f>
        <v>16</v>
      </c>
      <c r="B24" s="66" t="s">
        <v>1069</v>
      </c>
      <c r="C24" s="66" t="str">
        <f>VLOOKUP(B24,MH!$D$2:$E$2472,2,0)</f>
        <v>BOTMI (TB)</v>
      </c>
      <c r="D24" s="46" t="e">
        <f>VLOOKUP(B24,#REF!,29,0)</f>
        <v>#REF!</v>
      </c>
      <c r="E24" s="47" t="e">
        <f>VLOOKUP(B24,#REF!,29,0)</f>
        <v>#REF!</v>
      </c>
      <c r="F24" s="46" t="e">
        <f>SUMIFS(#REF!,#REF!,B24,#REF!,10)</f>
        <v>#REF!</v>
      </c>
      <c r="G24" s="47" t="e">
        <f>SUMIFS(#REF!,#REF!,B24,#REF!,10)</f>
        <v>#REF!</v>
      </c>
      <c r="H24" s="46" t="e">
        <f>VLOOKUP($B24,#REF!,8,0)</f>
        <v>#REF!</v>
      </c>
      <c r="I24" s="46" t="e">
        <f>VLOOKUP($B24,#REF!,12,0)</f>
        <v>#REF!</v>
      </c>
      <c r="J24" s="46" t="e">
        <f>VLOOKUP($B24,#REF!,16,0)</f>
        <v>#REF!</v>
      </c>
      <c r="K24" s="46" t="e">
        <f>VLOOKUP($B24,#REF!,20,0)</f>
        <v>#REF!</v>
      </c>
      <c r="L24" s="47" t="e">
        <f>VLOOKUP($B24,#REF!,8,0)</f>
        <v>#REF!</v>
      </c>
      <c r="M24" s="47" t="e">
        <f>VLOOKUP($B24,#REF!,12,0)</f>
        <v>#REF!</v>
      </c>
      <c r="N24" s="47" t="e">
        <f>VLOOKUP($B24,#REF!,16,0)</f>
        <v>#REF!</v>
      </c>
      <c r="O24" s="47" t="e">
        <f>VLOOKUP($B24,#REF!,20,0)</f>
        <v>#REF!</v>
      </c>
      <c r="P24" s="60" t="e">
        <f>SUMIFS(#REF!,#REF!,B24,#REF!,10)</f>
        <v>#REF!</v>
      </c>
      <c r="Q24" s="60" t="e">
        <f>SUMIFS(#REF!,#REF!,"BÁN",#REF!,B24,#REF!,10)</f>
        <v>#REF!</v>
      </c>
      <c r="R24" s="45" t="e">
        <f>P24+Q24</f>
        <v>#REF!</v>
      </c>
      <c r="S24" s="59" t="e">
        <f>VLOOKUP(B24,#REF!,30,0)</f>
        <v>#REF!</v>
      </c>
      <c r="T24" s="59" t="e">
        <f>VLOOKUP(B24,#REF!,30,0)</f>
        <v>#REF!</v>
      </c>
      <c r="U24" s="45" t="e">
        <f>S24+T24</f>
        <v>#REF!</v>
      </c>
      <c r="V24" s="66" t="str">
        <f>VLOOKUP(B24,MH!$D$2:$J$100120,7,0)</f>
        <v>VN</v>
      </c>
      <c r="W24" s="66">
        <f t="shared" ref="W24" si="28">IF(V24&lt;0.1,0,IF(V24="AD",75,IF(V24="CA",90,30)))</f>
        <v>30</v>
      </c>
      <c r="X24" s="7" t="e">
        <f>VLOOKUP($B24,#REF!,2,0)</f>
        <v>#REF!</v>
      </c>
      <c r="Y24" s="6" t="e">
        <f>VLOOKUP(B24,#REF!,31,0)</f>
        <v>#REF!</v>
      </c>
      <c r="Z24" s="26" t="e">
        <f t="shared" ref="Z24" si="29">SUM(X24+Y24)</f>
        <v>#REF!</v>
      </c>
      <c r="AA24" s="6" t="e">
        <f t="shared" ref="AA24" si="30">IF(W24&lt;0.1,0,(Z24+Z24/30*IF(W24&gt;0,W24,0)))</f>
        <v>#REF!</v>
      </c>
      <c r="AB24" s="27" t="e">
        <f t="shared" ref="AB24" si="31">Z24*IF(W24=30,2,IF(W24=90,4,IF(W24=75,3.5,0)))</f>
        <v>#REF!</v>
      </c>
      <c r="AC24" s="6"/>
      <c r="AD24" s="67" t="e">
        <f t="shared" ref="AD24" si="32">IF((U24&lt;Z24),"CANHBAO1",0)</f>
        <v>#REF!</v>
      </c>
      <c r="AE24" s="67" t="e">
        <f t="shared" ref="AE24" si="33">IF((U24+AC24)&lt;Z24*1.5,"CANHBAO2",0)</f>
        <v>#REF!</v>
      </c>
      <c r="AF24" s="28"/>
      <c r="AG24" s="66" t="e">
        <f t="shared" ref="AG24" si="34">IF(AB24&gt;0,AC24-AB24,0)</f>
        <v>#REF!</v>
      </c>
    </row>
    <row r="25" spans="1:33" ht="15.75">
      <c r="A25" s="9">
        <f>+A23+1</f>
        <v>15</v>
      </c>
      <c r="B25" s="66" t="s">
        <v>1785</v>
      </c>
      <c r="C25" s="66" t="str">
        <f>VLOOKUP(B25,MH!$D$2:$E$2472,2,0)</f>
        <v>K-9000S</v>
      </c>
      <c r="D25" s="46" t="e">
        <f>VLOOKUP(B25,#REF!,29,0)</f>
        <v>#REF!</v>
      </c>
      <c r="E25" s="47" t="e">
        <f>VLOOKUP(B25,#REF!,29,0)</f>
        <v>#REF!</v>
      </c>
      <c r="F25" s="46" t="e">
        <f>SUMIFS(#REF!,#REF!,B25,#REF!,10)</f>
        <v>#REF!</v>
      </c>
      <c r="G25" s="47" t="e">
        <f>SUMIFS(#REF!,#REF!,B25,#REF!,10)</f>
        <v>#REF!</v>
      </c>
      <c r="H25" s="46" t="e">
        <f>VLOOKUP($B25,#REF!,8,0)</f>
        <v>#REF!</v>
      </c>
      <c r="I25" s="46" t="e">
        <f>VLOOKUP($B25,#REF!,12,0)</f>
        <v>#REF!</v>
      </c>
      <c r="J25" s="46" t="e">
        <f>VLOOKUP($B25,#REF!,16,0)</f>
        <v>#REF!</v>
      </c>
      <c r="K25" s="46" t="e">
        <f>VLOOKUP($B25,#REF!,20,0)</f>
        <v>#REF!</v>
      </c>
      <c r="L25" s="47" t="e">
        <f>VLOOKUP($B25,#REF!,8,0)</f>
        <v>#REF!</v>
      </c>
      <c r="M25" s="47" t="e">
        <f>VLOOKUP($B25,#REF!,12,0)</f>
        <v>#REF!</v>
      </c>
      <c r="N25" s="47" t="e">
        <f>VLOOKUP($B25,#REF!,16,0)</f>
        <v>#REF!</v>
      </c>
      <c r="O25" s="47" t="e">
        <f>VLOOKUP($B25,#REF!,20,0)</f>
        <v>#REF!</v>
      </c>
      <c r="P25" s="60" t="e">
        <f>SUMIFS(#REF!,#REF!,B25,#REF!,10)</f>
        <v>#REF!</v>
      </c>
      <c r="Q25" s="60" t="e">
        <f>SUMIFS(#REF!,#REF!,"BÁN",#REF!,B25,#REF!,10)</f>
        <v>#REF!</v>
      </c>
      <c r="R25" s="45" t="e">
        <f>P25+Q25</f>
        <v>#REF!</v>
      </c>
      <c r="S25" s="59" t="e">
        <f>VLOOKUP(B25,#REF!,30,0)</f>
        <v>#REF!</v>
      </c>
      <c r="T25" s="59" t="e">
        <f>VLOOKUP(B25,#REF!,30,0)</f>
        <v>#REF!</v>
      </c>
      <c r="U25" s="45" t="e">
        <f>S25+T25</f>
        <v>#REF!</v>
      </c>
      <c r="V25" s="66" t="str">
        <f>VLOOKUP(B25,MH!$D$2:$J$100120,7,0)</f>
        <v>VN</v>
      </c>
      <c r="W25" s="66">
        <f t="shared" ref="W25" si="35">IF(V25&lt;0.1,0,IF(V25="AD",75,IF(V25="CA",90,30)))</f>
        <v>30</v>
      </c>
      <c r="X25" s="7" t="e">
        <f>VLOOKUP($B25,#REF!,2,0)</f>
        <v>#REF!</v>
      </c>
      <c r="Y25" s="6" t="e">
        <f>VLOOKUP(B25,#REF!,31,0)</f>
        <v>#REF!</v>
      </c>
      <c r="Z25" s="26" t="e">
        <f t="shared" ref="Z25" si="36">SUM(X25+Y25)</f>
        <v>#REF!</v>
      </c>
      <c r="AA25" s="6" t="e">
        <f t="shared" ref="AA25" si="37">IF(W25&lt;0.1,0,(Z25+Z25/30*IF(W25&gt;0,W25,0)))</f>
        <v>#REF!</v>
      </c>
      <c r="AB25" s="27" t="e">
        <f t="shared" ref="AB25" si="38">Z25*IF(W25=30,2,IF(W25=90,4,IF(W25=75,3.5,0)))</f>
        <v>#REF!</v>
      </c>
      <c r="AC25" s="6"/>
      <c r="AD25" s="67" t="e">
        <f t="shared" ref="AD25" si="39">IF((U25&lt;Z25),"CANHBAO1",0)</f>
        <v>#REF!</v>
      </c>
      <c r="AE25" s="67" t="e">
        <f t="shared" ref="AE25" si="40">IF((U25+AC25)&lt;Z25*1.5,"CANHBAO2",0)</f>
        <v>#REF!</v>
      </c>
      <c r="AF25" s="28"/>
      <c r="AG25" s="66" t="e">
        <f t="shared" ref="AG25" si="41">IF(AB25&gt;0,AC25-AB25,0)</f>
        <v>#REF!</v>
      </c>
    </row>
    <row r="26" spans="1:33" ht="30">
      <c r="A26" s="9">
        <f>+A24+1</f>
        <v>17</v>
      </c>
      <c r="B26" s="1" t="s">
        <v>1566</v>
      </c>
      <c r="C26" s="1" t="str">
        <f>VLOOKUP(B26,MH!$D$2:$E$2472,2,0)</f>
        <v>PIGMENT GREEN 7-GNX</v>
      </c>
      <c r="D26" s="46" t="e">
        <f>VLOOKUP(B26,#REF!,29,0)</f>
        <v>#REF!</v>
      </c>
      <c r="E26" s="47" t="e">
        <f>VLOOKUP(B26,#REF!,29,0)</f>
        <v>#REF!</v>
      </c>
      <c r="F26" s="46" t="e">
        <f>SUMIFS(#REF!,#REF!,B26,#REF!,10)</f>
        <v>#REF!</v>
      </c>
      <c r="G26" s="47" t="e">
        <f>SUMIFS(#REF!,#REF!,B26,#REF!,10)</f>
        <v>#REF!</v>
      </c>
      <c r="H26" s="46" t="e">
        <f>VLOOKUP($B26,#REF!,8,0)</f>
        <v>#REF!</v>
      </c>
      <c r="I26" s="46" t="e">
        <f>VLOOKUP($B26,#REF!,12,0)</f>
        <v>#REF!</v>
      </c>
      <c r="J26" s="46" t="e">
        <f>VLOOKUP($B26,#REF!,16,0)</f>
        <v>#REF!</v>
      </c>
      <c r="K26" s="46" t="e">
        <f>VLOOKUP($B26,#REF!,20,0)</f>
        <v>#REF!</v>
      </c>
      <c r="L26" s="47" t="e">
        <f>VLOOKUP($B26,#REF!,8,0)</f>
        <v>#REF!</v>
      </c>
      <c r="M26" s="47" t="e">
        <f>VLOOKUP($B26,#REF!,12,0)</f>
        <v>#REF!</v>
      </c>
      <c r="N26" s="47" t="e">
        <f>VLOOKUP($B26,#REF!,16,0)</f>
        <v>#REF!</v>
      </c>
      <c r="O26" s="47" t="e">
        <f>VLOOKUP($B26,#REF!,20,0)</f>
        <v>#REF!</v>
      </c>
      <c r="P26" s="60" t="e">
        <f>SUMIFS(#REF!,#REF!,B26,#REF!,10)</f>
        <v>#REF!</v>
      </c>
      <c r="Q26" s="60" t="e">
        <f>SUMIFS(#REF!,#REF!,"BÁN",#REF!,B26,#REF!,10)</f>
        <v>#REF!</v>
      </c>
      <c r="R26" s="45" t="e">
        <f t="shared" si="3"/>
        <v>#REF!</v>
      </c>
      <c r="S26" s="59" t="e">
        <f>VLOOKUP(B26,#REF!,30,0)</f>
        <v>#REF!</v>
      </c>
      <c r="T26" s="59" t="e">
        <f>VLOOKUP(B26,#REF!,30,0)</f>
        <v>#REF!</v>
      </c>
      <c r="U26" s="45" t="e">
        <f t="shared" si="4"/>
        <v>#REF!</v>
      </c>
      <c r="V26" s="1" t="str">
        <f>VLOOKUP(B26,MH!$D$2:$J$100120,7,0)</f>
        <v>VN</v>
      </c>
      <c r="W26" s="1">
        <f t="shared" si="5"/>
        <v>30</v>
      </c>
      <c r="X26" s="7" t="e">
        <f>VLOOKUP($B26,#REF!,2,0)</f>
        <v>#REF!</v>
      </c>
      <c r="Y26" s="6" t="e">
        <f>VLOOKUP(B26,#REF!,31,0)</f>
        <v>#REF!</v>
      </c>
      <c r="Z26" s="26" t="e">
        <f t="shared" si="6"/>
        <v>#REF!</v>
      </c>
      <c r="AA26" s="6" t="e">
        <f t="shared" si="7"/>
        <v>#REF!</v>
      </c>
      <c r="AB26" s="27" t="e">
        <f t="shared" si="8"/>
        <v>#REF!</v>
      </c>
      <c r="AC26" s="6"/>
      <c r="AD26" s="35" t="e">
        <f t="shared" si="0"/>
        <v>#REF!</v>
      </c>
      <c r="AE26" s="35" t="e">
        <f t="shared" si="1"/>
        <v>#REF!</v>
      </c>
      <c r="AF26" s="3"/>
      <c r="AG26" s="1" t="e">
        <f t="shared" si="9"/>
        <v>#REF!</v>
      </c>
    </row>
    <row r="27" spans="1:33" ht="45">
      <c r="A27" s="9">
        <f t="shared" si="2"/>
        <v>18</v>
      </c>
      <c r="B27" s="1" t="s">
        <v>1789</v>
      </c>
      <c r="C27" s="1" t="str">
        <f>VLOOKUP(B27,MH!$D$2:$E$2472,2,0)</f>
        <v>PIGMENT HOSTAPERM GREEN 7-GNX</v>
      </c>
      <c r="D27" s="46" t="e">
        <f>VLOOKUP(B27,#REF!,29,0)</f>
        <v>#REF!</v>
      </c>
      <c r="E27" s="47" t="e">
        <f>VLOOKUP(B27,#REF!,29,0)</f>
        <v>#REF!</v>
      </c>
      <c r="F27" s="46" t="e">
        <f>SUMIFS(#REF!,#REF!,B27,#REF!,10)</f>
        <v>#REF!</v>
      </c>
      <c r="G27" s="47" t="e">
        <f>SUMIFS(#REF!,#REF!,B27,#REF!,10)</f>
        <v>#REF!</v>
      </c>
      <c r="H27" s="46" t="e">
        <f>VLOOKUP($B27,#REF!,8,0)</f>
        <v>#REF!</v>
      </c>
      <c r="I27" s="46" t="e">
        <f>VLOOKUP($B27,#REF!,12,0)</f>
        <v>#REF!</v>
      </c>
      <c r="J27" s="46" t="e">
        <f>VLOOKUP($B27,#REF!,16,0)</f>
        <v>#REF!</v>
      </c>
      <c r="K27" s="46" t="e">
        <f>VLOOKUP($B27,#REF!,20,0)</f>
        <v>#REF!</v>
      </c>
      <c r="L27" s="47" t="e">
        <f>VLOOKUP($B27,#REF!,8,0)</f>
        <v>#REF!</v>
      </c>
      <c r="M27" s="47" t="e">
        <f>VLOOKUP($B27,#REF!,12,0)</f>
        <v>#REF!</v>
      </c>
      <c r="N27" s="47" t="e">
        <f>VLOOKUP($B27,#REF!,16,0)</f>
        <v>#REF!</v>
      </c>
      <c r="O27" s="47" t="e">
        <f>VLOOKUP($B27,#REF!,20,0)</f>
        <v>#REF!</v>
      </c>
      <c r="P27" s="60" t="e">
        <f>SUMIFS(#REF!,#REF!,B27,#REF!,10)</f>
        <v>#REF!</v>
      </c>
      <c r="Q27" s="60" t="e">
        <f>SUMIFS(#REF!,#REF!,"BÁN",#REF!,B27,#REF!,10)</f>
        <v>#REF!</v>
      </c>
      <c r="R27" s="45" t="e">
        <f t="shared" ref="R27" si="42">P27+Q27</f>
        <v>#REF!</v>
      </c>
      <c r="S27" s="59" t="e">
        <f>VLOOKUP(B27,#REF!,30,0)</f>
        <v>#REF!</v>
      </c>
      <c r="T27" s="59" t="e">
        <f>VLOOKUP(B27,#REF!,30,0)</f>
        <v>#REF!</v>
      </c>
      <c r="U27" s="45" t="e">
        <f t="shared" ref="U27" si="43">S27+T27</f>
        <v>#REF!</v>
      </c>
      <c r="V27" s="1" t="str">
        <f>VLOOKUP(B27,MH!$D$2:$J$100120,7,0)</f>
        <v>VN</v>
      </c>
      <c r="W27" s="1">
        <f t="shared" ref="W27" si="44">IF(V27&lt;0.1,0,IF(V27="AD",75,IF(V27="CA",90,30)))</f>
        <v>30</v>
      </c>
      <c r="X27" s="7" t="e">
        <f>VLOOKUP($B27,#REF!,2,0)</f>
        <v>#REF!</v>
      </c>
      <c r="Y27" s="6" t="e">
        <f>VLOOKUP(B27,#REF!,31,0)</f>
        <v>#REF!</v>
      </c>
      <c r="Z27" s="26" t="e">
        <f t="shared" ref="Z27" si="45">SUM(X27+Y27)</f>
        <v>#REF!</v>
      </c>
      <c r="AA27" s="6" t="e">
        <f t="shared" ref="AA27" si="46">IF(W27&lt;0.1,0,(Z27+Z27/30*IF(W27&gt;0,W27,0)))</f>
        <v>#REF!</v>
      </c>
      <c r="AB27" s="27" t="e">
        <f t="shared" ref="AB27" si="47">Z27*IF(W27=30,2,IF(W27=90,4,IF(W27=75,3.5,0)))</f>
        <v>#REF!</v>
      </c>
      <c r="AC27" s="6"/>
      <c r="AD27" s="35" t="e">
        <f t="shared" si="0"/>
        <v>#REF!</v>
      </c>
      <c r="AE27" s="35" t="e">
        <f t="shared" si="1"/>
        <v>#REF!</v>
      </c>
      <c r="AF27" s="3"/>
      <c r="AG27" s="1" t="e">
        <f t="shared" si="9"/>
        <v>#REF!</v>
      </c>
    </row>
    <row r="28" spans="1:33" ht="30">
      <c r="A28" s="9">
        <f t="shared" si="2"/>
        <v>19</v>
      </c>
      <c r="B28" s="1" t="s">
        <v>875</v>
      </c>
      <c r="C28" s="1" t="str">
        <f>VLOOKUP(B28,MH!$D$2:$E$2472,2,0)</f>
        <v>PIGMENT BLUE 15:0 (99%)</v>
      </c>
      <c r="D28" s="46" t="e">
        <f>VLOOKUP(B28,#REF!,29,0)</f>
        <v>#REF!</v>
      </c>
      <c r="E28" s="47" t="e">
        <f>VLOOKUP(B28,#REF!,29,0)</f>
        <v>#REF!</v>
      </c>
      <c r="F28" s="46" t="e">
        <f>SUMIFS(#REF!,#REF!,B28,#REF!,10)</f>
        <v>#REF!</v>
      </c>
      <c r="G28" s="47" t="e">
        <f>SUMIFS(#REF!,#REF!,B28,#REF!,10)</f>
        <v>#REF!</v>
      </c>
      <c r="H28" s="46" t="e">
        <f>VLOOKUP($B28,#REF!,8,0)</f>
        <v>#REF!</v>
      </c>
      <c r="I28" s="46" t="e">
        <f>VLOOKUP($B28,#REF!,12,0)</f>
        <v>#REF!</v>
      </c>
      <c r="J28" s="46" t="e">
        <f>VLOOKUP($B28,#REF!,16,0)</f>
        <v>#REF!</v>
      </c>
      <c r="K28" s="46" t="e">
        <f>VLOOKUP($B28,#REF!,20,0)</f>
        <v>#REF!</v>
      </c>
      <c r="L28" s="47" t="e">
        <f>VLOOKUP($B28,#REF!,8,0)</f>
        <v>#REF!</v>
      </c>
      <c r="M28" s="47" t="e">
        <f>VLOOKUP($B28,#REF!,12,0)</f>
        <v>#REF!</v>
      </c>
      <c r="N28" s="47" t="e">
        <f>VLOOKUP($B28,#REF!,16,0)</f>
        <v>#REF!</v>
      </c>
      <c r="O28" s="47" t="e">
        <f>VLOOKUP($B28,#REF!,20,0)</f>
        <v>#REF!</v>
      </c>
      <c r="P28" s="60" t="e">
        <f>SUMIFS(#REF!,#REF!,B28,#REF!,10)</f>
        <v>#REF!</v>
      </c>
      <c r="Q28" s="60" t="e">
        <f>SUMIFS(#REF!,#REF!,"BÁN",#REF!,B28,#REF!,10)</f>
        <v>#REF!</v>
      </c>
      <c r="R28" s="45" t="e">
        <f t="shared" si="3"/>
        <v>#REF!</v>
      </c>
      <c r="S28" s="59" t="e">
        <f>VLOOKUP(B28,#REF!,30,0)</f>
        <v>#REF!</v>
      </c>
      <c r="T28" s="59" t="e">
        <f>VLOOKUP(B28,#REF!,30,0)</f>
        <v>#REF!</v>
      </c>
      <c r="U28" s="45" t="e">
        <f t="shared" si="4"/>
        <v>#REF!</v>
      </c>
      <c r="V28" s="1" t="str">
        <f>VLOOKUP(B28,MH!$D$2:$J$100120,7,0)</f>
        <v>TQ</v>
      </c>
      <c r="W28" s="1">
        <f t="shared" si="5"/>
        <v>30</v>
      </c>
      <c r="X28" s="7" t="e">
        <f>VLOOKUP($B28,#REF!,2,0)</f>
        <v>#REF!</v>
      </c>
      <c r="Y28" s="6" t="e">
        <f>VLOOKUP(B28,#REF!,31,0)</f>
        <v>#REF!</v>
      </c>
      <c r="Z28" s="26" t="e">
        <f t="shared" si="6"/>
        <v>#REF!</v>
      </c>
      <c r="AA28" s="6" t="e">
        <f t="shared" si="7"/>
        <v>#REF!</v>
      </c>
      <c r="AB28" s="27" t="e">
        <f t="shared" si="8"/>
        <v>#REF!</v>
      </c>
      <c r="AC28" s="6"/>
      <c r="AD28" s="35" t="e">
        <f t="shared" si="0"/>
        <v>#REF!</v>
      </c>
      <c r="AE28" s="35" t="e">
        <f t="shared" si="1"/>
        <v>#REF!</v>
      </c>
      <c r="AF28" s="3"/>
      <c r="AG28" s="1" t="e">
        <f t="shared" si="9"/>
        <v>#REF!</v>
      </c>
    </row>
    <row r="29" spans="1:33" ht="30">
      <c r="A29" s="9">
        <f t="shared" si="2"/>
        <v>20</v>
      </c>
      <c r="B29" s="1" t="s">
        <v>1934</v>
      </c>
      <c r="C29" s="1" t="str">
        <f>VLOOKUP(B29,MH!$D$2:$E$2472,2,0)</f>
        <v>PIGMENT BLUE 15:0 CAKE (53%)</v>
      </c>
      <c r="D29" s="46" t="e">
        <f>VLOOKUP(B29,#REF!,29,0)</f>
        <v>#REF!</v>
      </c>
      <c r="E29" s="47" t="e">
        <f>VLOOKUP(B29,#REF!,29,0)</f>
        <v>#REF!</v>
      </c>
      <c r="F29" s="46" t="e">
        <f>SUMIFS(#REF!,#REF!,B29,#REF!,10)</f>
        <v>#REF!</v>
      </c>
      <c r="G29" s="47" t="e">
        <f>SUMIFS(#REF!,#REF!,B29,#REF!,10)</f>
        <v>#REF!</v>
      </c>
      <c r="H29" s="46" t="e">
        <f>VLOOKUP($B29,#REF!,8,0)</f>
        <v>#REF!</v>
      </c>
      <c r="I29" s="46" t="e">
        <f>VLOOKUP($B29,#REF!,12,0)</f>
        <v>#REF!</v>
      </c>
      <c r="J29" s="46" t="e">
        <f>VLOOKUP($B29,#REF!,16,0)</f>
        <v>#REF!</v>
      </c>
      <c r="K29" s="46" t="e">
        <f>VLOOKUP($B29,#REF!,20,0)</f>
        <v>#REF!</v>
      </c>
      <c r="L29" s="47" t="e">
        <f>VLOOKUP($B29,#REF!,8,0)</f>
        <v>#REF!</v>
      </c>
      <c r="M29" s="47" t="e">
        <f>VLOOKUP($B29,#REF!,12,0)</f>
        <v>#REF!</v>
      </c>
      <c r="N29" s="47" t="e">
        <f>VLOOKUP($B29,#REF!,16,0)</f>
        <v>#REF!</v>
      </c>
      <c r="O29" s="47" t="e">
        <f>VLOOKUP($B29,#REF!,20,0)</f>
        <v>#REF!</v>
      </c>
      <c r="P29" s="60" t="e">
        <f>SUMIFS(#REF!,#REF!,B29,#REF!,10)</f>
        <v>#REF!</v>
      </c>
      <c r="Q29" s="60" t="e">
        <f>SUMIFS(#REF!,#REF!,"BÁN",#REF!,B29,#REF!,10)</f>
        <v>#REF!</v>
      </c>
      <c r="R29" s="45" t="e">
        <f t="shared" ref="R29" si="48">P29+Q29</f>
        <v>#REF!</v>
      </c>
      <c r="S29" s="59" t="e">
        <f>VLOOKUP(B29,#REF!,30,0)</f>
        <v>#REF!</v>
      </c>
      <c r="T29" s="59" t="e">
        <f>VLOOKUP(B29,#REF!,30,0)</f>
        <v>#REF!</v>
      </c>
      <c r="U29" s="45" t="e">
        <f t="shared" ref="U29" si="49">S29+T29</f>
        <v>#REF!</v>
      </c>
      <c r="V29" s="1" t="str">
        <f>VLOOKUP(B29,MH!$D$2:$J$100120,7,0)</f>
        <v>VN</v>
      </c>
      <c r="W29" s="1">
        <f t="shared" ref="W29" si="50">IF(V29&lt;0.1,0,IF(V29="AD",75,IF(V29="CA",90,30)))</f>
        <v>30</v>
      </c>
      <c r="X29" s="7" t="e">
        <f>VLOOKUP($B29,#REF!,2,0)</f>
        <v>#REF!</v>
      </c>
      <c r="Y29" s="6" t="e">
        <f>VLOOKUP(B29,#REF!,31,0)</f>
        <v>#REF!</v>
      </c>
      <c r="Z29" s="26" t="e">
        <f t="shared" ref="Z29" si="51">SUM(X29+Y29)</f>
        <v>#REF!</v>
      </c>
      <c r="AA29" s="6" t="e">
        <f t="shared" ref="AA29" si="52">IF(W29&lt;0.1,0,(Z29+Z29/30*IF(W29&gt;0,W29,0)))</f>
        <v>#REF!</v>
      </c>
      <c r="AB29" s="27" t="e">
        <f t="shared" ref="AB29" si="53">Z29*IF(W29=30,2,IF(W29=90,4,IF(W29=75,3.5,0)))</f>
        <v>#REF!</v>
      </c>
      <c r="AC29" s="6"/>
      <c r="AD29" s="35" t="e">
        <f t="shared" si="0"/>
        <v>#REF!</v>
      </c>
      <c r="AE29" s="35" t="e">
        <f t="shared" si="1"/>
        <v>#REF!</v>
      </c>
      <c r="AF29" s="3"/>
      <c r="AG29" s="1" t="e">
        <f t="shared" si="9"/>
        <v>#REF!</v>
      </c>
    </row>
    <row r="30" spans="1:33" ht="30">
      <c r="A30" s="9">
        <f t="shared" si="2"/>
        <v>21</v>
      </c>
      <c r="B30" s="1" t="s">
        <v>1578</v>
      </c>
      <c r="C30" s="1" t="str">
        <f>VLOOKUP(B30,MH!$D$2:$E$2472,2,0)</f>
        <v>PIGMENT BLUE 15:0 CAKE (54%)</v>
      </c>
      <c r="D30" s="46" t="e">
        <f>VLOOKUP(B30,#REF!,29,0)</f>
        <v>#REF!</v>
      </c>
      <c r="E30" s="47" t="e">
        <f>VLOOKUP(B30,#REF!,29,0)</f>
        <v>#REF!</v>
      </c>
      <c r="F30" s="46" t="e">
        <f>SUMIFS(#REF!,#REF!,B30,#REF!,10)</f>
        <v>#REF!</v>
      </c>
      <c r="G30" s="47" t="e">
        <f>SUMIFS(#REF!,#REF!,B30,#REF!,10)</f>
        <v>#REF!</v>
      </c>
      <c r="H30" s="46" t="e">
        <f>VLOOKUP($B30,#REF!,8,0)</f>
        <v>#REF!</v>
      </c>
      <c r="I30" s="46" t="e">
        <f>VLOOKUP($B30,#REF!,12,0)</f>
        <v>#REF!</v>
      </c>
      <c r="J30" s="46" t="e">
        <f>VLOOKUP($B30,#REF!,16,0)</f>
        <v>#REF!</v>
      </c>
      <c r="K30" s="46" t="e">
        <f>VLOOKUP($B30,#REF!,20,0)</f>
        <v>#REF!</v>
      </c>
      <c r="L30" s="47" t="e">
        <f>VLOOKUP($B30,#REF!,8,0)</f>
        <v>#REF!</v>
      </c>
      <c r="M30" s="47" t="e">
        <f>VLOOKUP($B30,#REF!,12,0)</f>
        <v>#REF!</v>
      </c>
      <c r="N30" s="47" t="e">
        <f>VLOOKUP($B30,#REF!,16,0)</f>
        <v>#REF!</v>
      </c>
      <c r="O30" s="47" t="e">
        <f>VLOOKUP($B30,#REF!,20,0)</f>
        <v>#REF!</v>
      </c>
      <c r="P30" s="60" t="e">
        <f>SUMIFS(#REF!,#REF!,B30,#REF!,10)</f>
        <v>#REF!</v>
      </c>
      <c r="Q30" s="60" t="e">
        <f>SUMIFS(#REF!,#REF!,"BÁN",#REF!,B30,#REF!,10)</f>
        <v>#REF!</v>
      </c>
      <c r="R30" s="45" t="e">
        <f t="shared" si="3"/>
        <v>#REF!</v>
      </c>
      <c r="S30" s="59" t="e">
        <f>VLOOKUP(B30,#REF!,30,0)</f>
        <v>#REF!</v>
      </c>
      <c r="T30" s="59" t="e">
        <f>VLOOKUP(B30,#REF!,30,0)</f>
        <v>#REF!</v>
      </c>
      <c r="U30" s="45" t="e">
        <f t="shared" si="4"/>
        <v>#REF!</v>
      </c>
      <c r="V30" s="1" t="str">
        <f>VLOOKUP(B30,MH!$D$2:$J$100120,7,0)</f>
        <v>VN</v>
      </c>
      <c r="W30" s="1">
        <f t="shared" si="5"/>
        <v>30</v>
      </c>
      <c r="X30" s="7" t="e">
        <f>VLOOKUP($B30,#REF!,2,0)</f>
        <v>#REF!</v>
      </c>
      <c r="Y30" s="6" t="e">
        <f>VLOOKUP(B30,#REF!,31,0)</f>
        <v>#REF!</v>
      </c>
      <c r="Z30" s="26" t="e">
        <f t="shared" si="6"/>
        <v>#REF!</v>
      </c>
      <c r="AA30" s="6" t="e">
        <f t="shared" si="7"/>
        <v>#REF!</v>
      </c>
      <c r="AB30" s="27" t="e">
        <f t="shared" si="8"/>
        <v>#REF!</v>
      </c>
      <c r="AC30" s="6"/>
      <c r="AD30" s="35" t="e">
        <f t="shared" si="0"/>
        <v>#REF!</v>
      </c>
      <c r="AE30" s="35" t="e">
        <f t="shared" si="1"/>
        <v>#REF!</v>
      </c>
      <c r="AF30" s="3"/>
      <c r="AG30" s="1" t="e">
        <f t="shared" si="9"/>
        <v>#REF!</v>
      </c>
    </row>
    <row r="31" spans="1:33" s="34" customFormat="1" ht="30">
      <c r="A31" s="9">
        <f t="shared" si="2"/>
        <v>22</v>
      </c>
      <c r="B31" s="3" t="s">
        <v>1264</v>
      </c>
      <c r="C31" s="3" t="str">
        <f>VLOOKUP(B31,MH!$D$2:$E$2472,2,0)</f>
        <v>FAST BLUE 15:0( JJ-15002)</v>
      </c>
      <c r="D31" s="46" t="e">
        <f>VLOOKUP(B31,#REF!,29,0)</f>
        <v>#REF!</v>
      </c>
      <c r="E31" s="47" t="e">
        <f>VLOOKUP(B31,#REF!,29,0)</f>
        <v>#REF!</v>
      </c>
      <c r="F31" s="46" t="e">
        <f>SUMIFS(#REF!,#REF!,B31,#REF!,10)</f>
        <v>#REF!</v>
      </c>
      <c r="G31" s="47" t="e">
        <f>SUMIFS(#REF!,#REF!,B31,#REF!,10)</f>
        <v>#REF!</v>
      </c>
      <c r="H31" s="46" t="e">
        <f>VLOOKUP($B31,#REF!,8,0)</f>
        <v>#REF!</v>
      </c>
      <c r="I31" s="46" t="e">
        <f>VLOOKUP($B31,#REF!,12,0)</f>
        <v>#REF!</v>
      </c>
      <c r="J31" s="46" t="e">
        <f>VLOOKUP($B31,#REF!,16,0)</f>
        <v>#REF!</v>
      </c>
      <c r="K31" s="46" t="e">
        <f>VLOOKUP($B31,#REF!,20,0)</f>
        <v>#REF!</v>
      </c>
      <c r="L31" s="47" t="e">
        <f>VLOOKUP($B31,#REF!,8,0)</f>
        <v>#REF!</v>
      </c>
      <c r="M31" s="47" t="e">
        <f>VLOOKUP($B31,#REF!,12,0)</f>
        <v>#REF!</v>
      </c>
      <c r="N31" s="47" t="e">
        <f>VLOOKUP($B31,#REF!,16,0)</f>
        <v>#REF!</v>
      </c>
      <c r="O31" s="47" t="e">
        <f>VLOOKUP($B31,#REF!,20,0)</f>
        <v>#REF!</v>
      </c>
      <c r="P31" s="60" t="e">
        <f>SUMIFS(#REF!,#REF!,B31,#REF!,10)</f>
        <v>#REF!</v>
      </c>
      <c r="Q31" s="60" t="e">
        <f>SUMIFS(#REF!,#REF!,"BÁN",#REF!,B31,#REF!,10)</f>
        <v>#REF!</v>
      </c>
      <c r="R31" s="45" t="e">
        <f t="shared" si="3"/>
        <v>#REF!</v>
      </c>
      <c r="S31" s="59" t="e">
        <f>VLOOKUP(B31,#REF!,30,0)</f>
        <v>#REF!</v>
      </c>
      <c r="T31" s="59" t="e">
        <f>VLOOKUP(B31,#REF!,30,0)</f>
        <v>#REF!</v>
      </c>
      <c r="U31" s="45" t="e">
        <f>S31+T31</f>
        <v>#REF!</v>
      </c>
      <c r="V31" s="1" t="str">
        <f>VLOOKUP(B31,MH!$D$2:$J$100120,7,0)</f>
        <v>VN</v>
      </c>
      <c r="W31" s="1">
        <f t="shared" si="5"/>
        <v>30</v>
      </c>
      <c r="X31" s="7" t="e">
        <f>VLOOKUP($B31,#REF!,2,0)</f>
        <v>#REF!</v>
      </c>
      <c r="Y31" s="6" t="e">
        <f>VLOOKUP(B31,#REF!,31,0)</f>
        <v>#REF!</v>
      </c>
      <c r="Z31" s="26" t="e">
        <f t="shared" si="6"/>
        <v>#REF!</v>
      </c>
      <c r="AA31" s="6" t="e">
        <f t="shared" si="7"/>
        <v>#REF!</v>
      </c>
      <c r="AB31" s="27" t="e">
        <f t="shared" si="8"/>
        <v>#REF!</v>
      </c>
      <c r="AC31" s="6"/>
      <c r="AD31" s="35" t="e">
        <f t="shared" si="0"/>
        <v>#REF!</v>
      </c>
      <c r="AE31" s="35" t="e">
        <f t="shared" si="1"/>
        <v>#REF!</v>
      </c>
      <c r="AF31" s="3"/>
      <c r="AG31" s="1" t="e">
        <f t="shared" si="9"/>
        <v>#REF!</v>
      </c>
    </row>
    <row r="32" spans="1:33" ht="15.75">
      <c r="A32" s="9">
        <f t="shared" si="2"/>
        <v>23</v>
      </c>
      <c r="B32" s="1" t="s">
        <v>1512</v>
      </c>
      <c r="C32" s="1" t="str">
        <f>VLOOKUP(B32,MH!$D$2:$E$2472,2,0)</f>
        <v>SF 5000 BLUE 15:0</v>
      </c>
      <c r="D32" s="46" t="e">
        <f>VLOOKUP(B32,#REF!,29,0)</f>
        <v>#REF!</v>
      </c>
      <c r="E32" s="47" t="e">
        <f>VLOOKUP(B32,#REF!,29,0)</f>
        <v>#REF!</v>
      </c>
      <c r="F32" s="46" t="e">
        <f>SUMIFS(#REF!,#REF!,B32,#REF!,10)</f>
        <v>#REF!</v>
      </c>
      <c r="G32" s="47" t="e">
        <f>SUMIFS(#REF!,#REF!,B32,#REF!,10)</f>
        <v>#REF!</v>
      </c>
      <c r="H32" s="46" t="e">
        <f>VLOOKUP($B32,#REF!,8,0)</f>
        <v>#REF!</v>
      </c>
      <c r="I32" s="46" t="e">
        <f>VLOOKUP($B32,#REF!,12,0)</f>
        <v>#REF!</v>
      </c>
      <c r="J32" s="46" t="e">
        <f>VLOOKUP($B32,#REF!,16,0)</f>
        <v>#REF!</v>
      </c>
      <c r="K32" s="46" t="e">
        <f>VLOOKUP($B32,#REF!,20,0)</f>
        <v>#REF!</v>
      </c>
      <c r="L32" s="47" t="e">
        <f>VLOOKUP($B32,#REF!,8,0)</f>
        <v>#REF!</v>
      </c>
      <c r="M32" s="47" t="e">
        <f>VLOOKUP($B32,#REF!,12,0)</f>
        <v>#REF!</v>
      </c>
      <c r="N32" s="47" t="e">
        <f>VLOOKUP($B32,#REF!,16,0)</f>
        <v>#REF!</v>
      </c>
      <c r="O32" s="47" t="e">
        <f>VLOOKUP($B32,#REF!,20,0)</f>
        <v>#REF!</v>
      </c>
      <c r="P32" s="60" t="e">
        <f>SUMIFS(#REF!,#REF!,B32,#REF!,10)</f>
        <v>#REF!</v>
      </c>
      <c r="Q32" s="60" t="e">
        <f>SUMIFS(#REF!,#REF!,"BÁN",#REF!,B32,#REF!,10)</f>
        <v>#REF!</v>
      </c>
      <c r="R32" s="45" t="e">
        <f t="shared" si="3"/>
        <v>#REF!</v>
      </c>
      <c r="S32" s="59" t="e">
        <f>VLOOKUP(B32,#REF!,30,0)</f>
        <v>#REF!</v>
      </c>
      <c r="T32" s="59" t="e">
        <f>VLOOKUP(B32,#REF!,30,0)</f>
        <v>#REF!</v>
      </c>
      <c r="U32" s="45" t="e">
        <f t="shared" si="4"/>
        <v>#REF!</v>
      </c>
      <c r="V32" s="1" t="str">
        <f>VLOOKUP(B32,MH!$D$2:$J$100120,7,0)</f>
        <v>VN</v>
      </c>
      <c r="W32" s="1">
        <f t="shared" si="5"/>
        <v>30</v>
      </c>
      <c r="X32" s="7" t="e">
        <f>VLOOKUP($B32,#REF!,2,0)</f>
        <v>#REF!</v>
      </c>
      <c r="Y32" s="6" t="e">
        <f>VLOOKUP(B32,#REF!,31,0)</f>
        <v>#REF!</v>
      </c>
      <c r="Z32" s="26" t="e">
        <f t="shared" si="6"/>
        <v>#REF!</v>
      </c>
      <c r="AA32" s="6" t="e">
        <f t="shared" si="7"/>
        <v>#REF!</v>
      </c>
      <c r="AB32" s="27" t="e">
        <f t="shared" si="8"/>
        <v>#REF!</v>
      </c>
      <c r="AC32" s="6"/>
      <c r="AD32" s="35" t="e">
        <f t="shared" si="0"/>
        <v>#REF!</v>
      </c>
      <c r="AE32" s="35" t="e">
        <f t="shared" si="1"/>
        <v>#REF!</v>
      </c>
      <c r="AF32" s="3"/>
      <c r="AG32" s="1" t="e">
        <f t="shared" si="9"/>
        <v>#REF!</v>
      </c>
    </row>
    <row r="33" spans="1:33" ht="30">
      <c r="A33" s="9">
        <f t="shared" si="2"/>
        <v>24</v>
      </c>
      <c r="B33" s="1" t="s">
        <v>874</v>
      </c>
      <c r="C33" s="1" t="str">
        <f>VLOOKUP(B33,MH!$D$2:$E$2472,2,0)</f>
        <v>PIGMENT BLUE 15:3 (99%)</v>
      </c>
      <c r="D33" s="46" t="e">
        <f>VLOOKUP(B33,#REF!,29,0)</f>
        <v>#REF!</v>
      </c>
      <c r="E33" s="47" t="e">
        <f>VLOOKUP(B33,#REF!,29,0)</f>
        <v>#REF!</v>
      </c>
      <c r="F33" s="46" t="e">
        <f>SUMIFS(#REF!,#REF!,B33,#REF!,10)</f>
        <v>#REF!</v>
      </c>
      <c r="G33" s="47" t="e">
        <f>SUMIFS(#REF!,#REF!,B33,#REF!,10)</f>
        <v>#REF!</v>
      </c>
      <c r="H33" s="46" t="e">
        <f>VLOOKUP($B33,#REF!,8,0)</f>
        <v>#REF!</v>
      </c>
      <c r="I33" s="46" t="e">
        <f>VLOOKUP($B33,#REF!,12,0)</f>
        <v>#REF!</v>
      </c>
      <c r="J33" s="46" t="e">
        <f>VLOOKUP($B33,#REF!,16,0)</f>
        <v>#REF!</v>
      </c>
      <c r="K33" s="46" t="e">
        <f>VLOOKUP($B33,#REF!,20,0)</f>
        <v>#REF!</v>
      </c>
      <c r="L33" s="47" t="e">
        <f>VLOOKUP($B33,#REF!,8,0)</f>
        <v>#REF!</v>
      </c>
      <c r="M33" s="47" t="e">
        <f>VLOOKUP($B33,#REF!,12,0)</f>
        <v>#REF!</v>
      </c>
      <c r="N33" s="47" t="e">
        <f>VLOOKUP($B33,#REF!,16,0)</f>
        <v>#REF!</v>
      </c>
      <c r="O33" s="47" t="e">
        <f>VLOOKUP($B33,#REF!,20,0)</f>
        <v>#REF!</v>
      </c>
      <c r="P33" s="60" t="e">
        <f>SUMIFS(#REF!,#REF!,B33,#REF!,10)</f>
        <v>#REF!</v>
      </c>
      <c r="Q33" s="60" t="e">
        <f>SUMIFS(#REF!,#REF!,"BÁN",#REF!,B33,#REF!,10)</f>
        <v>#REF!</v>
      </c>
      <c r="R33" s="45" t="e">
        <f t="shared" si="3"/>
        <v>#REF!</v>
      </c>
      <c r="S33" s="59" t="e">
        <f>VLOOKUP(B33,#REF!,30,0)</f>
        <v>#REF!</v>
      </c>
      <c r="T33" s="59" t="e">
        <f>VLOOKUP(B33,#REF!,30,0)</f>
        <v>#REF!</v>
      </c>
      <c r="U33" s="45" t="e">
        <f t="shared" si="4"/>
        <v>#REF!</v>
      </c>
      <c r="V33" s="1" t="str">
        <f>VLOOKUP(B33,MH!$D$2:$J$100120,7,0)</f>
        <v>TQ</v>
      </c>
      <c r="W33" s="1">
        <f t="shared" si="5"/>
        <v>30</v>
      </c>
      <c r="X33" s="7" t="e">
        <f>VLOOKUP($B33,#REF!,2,0)</f>
        <v>#REF!</v>
      </c>
      <c r="Y33" s="6" t="e">
        <f>VLOOKUP(B33,#REF!,31,0)</f>
        <v>#REF!</v>
      </c>
      <c r="Z33" s="26" t="e">
        <f t="shared" si="6"/>
        <v>#REF!</v>
      </c>
      <c r="AA33" s="6" t="e">
        <f t="shared" si="7"/>
        <v>#REF!</v>
      </c>
      <c r="AB33" s="27" t="e">
        <f t="shared" si="8"/>
        <v>#REF!</v>
      </c>
      <c r="AC33" s="6"/>
      <c r="AD33" s="35" t="e">
        <f t="shared" si="0"/>
        <v>#REF!</v>
      </c>
      <c r="AE33" s="35" t="e">
        <f t="shared" si="1"/>
        <v>#REF!</v>
      </c>
      <c r="AF33" s="3"/>
      <c r="AG33" s="1" t="e">
        <f t="shared" si="9"/>
        <v>#REF!</v>
      </c>
    </row>
    <row r="34" spans="1:33" ht="15.75">
      <c r="A34" s="9">
        <f t="shared" si="2"/>
        <v>25</v>
      </c>
      <c r="B34" s="1" t="s">
        <v>1513</v>
      </c>
      <c r="C34" s="1" t="str">
        <f>VLOOKUP(B34,MH!$D$2:$E$2472,2,0)</f>
        <v>SF 5001 BLUE 15:3</v>
      </c>
      <c r="D34" s="46" t="e">
        <f>VLOOKUP(B34,#REF!,29,0)</f>
        <v>#REF!</v>
      </c>
      <c r="E34" s="47" t="e">
        <f>VLOOKUP(B34,#REF!,29,0)</f>
        <v>#REF!</v>
      </c>
      <c r="F34" s="46" t="e">
        <f>SUMIFS(#REF!,#REF!,B34,#REF!,10)</f>
        <v>#REF!</v>
      </c>
      <c r="G34" s="47" t="e">
        <f>SUMIFS(#REF!,#REF!,B34,#REF!,10)</f>
        <v>#REF!</v>
      </c>
      <c r="H34" s="46" t="e">
        <f>VLOOKUP($B34,#REF!,8,0)</f>
        <v>#REF!</v>
      </c>
      <c r="I34" s="46" t="e">
        <f>VLOOKUP($B34,#REF!,12,0)</f>
        <v>#REF!</v>
      </c>
      <c r="J34" s="46" t="e">
        <f>VLOOKUP($B34,#REF!,16,0)</f>
        <v>#REF!</v>
      </c>
      <c r="K34" s="46" t="e">
        <f>VLOOKUP($B34,#REF!,20,0)</f>
        <v>#REF!</v>
      </c>
      <c r="L34" s="47" t="e">
        <f>VLOOKUP($B34,#REF!,8,0)</f>
        <v>#REF!</v>
      </c>
      <c r="M34" s="47" t="e">
        <f>VLOOKUP($B34,#REF!,12,0)</f>
        <v>#REF!</v>
      </c>
      <c r="N34" s="47" t="e">
        <f>VLOOKUP($B34,#REF!,16,0)</f>
        <v>#REF!</v>
      </c>
      <c r="O34" s="47" t="e">
        <f>VLOOKUP($B34,#REF!,20,0)</f>
        <v>#REF!</v>
      </c>
      <c r="P34" s="60" t="e">
        <f>SUMIFS(#REF!,#REF!,B34,#REF!,10)</f>
        <v>#REF!</v>
      </c>
      <c r="Q34" s="60" t="e">
        <f>SUMIFS(#REF!,#REF!,"BÁN",#REF!,B34,#REF!,10)</f>
        <v>#REF!</v>
      </c>
      <c r="R34" s="45" t="e">
        <f t="shared" si="3"/>
        <v>#REF!</v>
      </c>
      <c r="S34" s="59" t="e">
        <f>VLOOKUP(B34,#REF!,30,0)</f>
        <v>#REF!</v>
      </c>
      <c r="T34" s="59" t="e">
        <f>VLOOKUP(B34,#REF!,30,0)</f>
        <v>#REF!</v>
      </c>
      <c r="U34" s="45" t="e">
        <f t="shared" si="4"/>
        <v>#REF!</v>
      </c>
      <c r="V34" s="1" t="str">
        <f>VLOOKUP(B34,MH!$D$2:$J$100120,7,0)</f>
        <v>VN</v>
      </c>
      <c r="W34" s="1">
        <f t="shared" si="5"/>
        <v>30</v>
      </c>
      <c r="X34" s="7" t="e">
        <f>VLOOKUP($B34,#REF!,2,0)</f>
        <v>#REF!</v>
      </c>
      <c r="Y34" s="6" t="e">
        <f>VLOOKUP(B34,#REF!,31,0)</f>
        <v>#REF!</v>
      </c>
      <c r="Z34" s="26" t="e">
        <f t="shared" si="6"/>
        <v>#REF!</v>
      </c>
      <c r="AA34" s="6" t="e">
        <f t="shared" si="7"/>
        <v>#REF!</v>
      </c>
      <c r="AB34" s="27" t="e">
        <f t="shared" si="8"/>
        <v>#REF!</v>
      </c>
      <c r="AC34" s="6"/>
      <c r="AD34" s="35" t="e">
        <f t="shared" si="0"/>
        <v>#REF!</v>
      </c>
      <c r="AE34" s="35" t="e">
        <f t="shared" si="1"/>
        <v>#REF!</v>
      </c>
      <c r="AF34" s="3"/>
      <c r="AG34" s="1" t="e">
        <f t="shared" si="9"/>
        <v>#REF!</v>
      </c>
    </row>
    <row r="35" spans="1:33" s="34" customFormat="1" ht="30">
      <c r="A35" s="9">
        <f t="shared" si="2"/>
        <v>26</v>
      </c>
      <c r="B35" s="3" t="s">
        <v>870</v>
      </c>
      <c r="C35" s="3" t="str">
        <f>VLOOKUP(B35,MH!$D$2:$E$2472,2,0)</f>
        <v>PIGMENT VIOLET 23 BLUEDISH (99%)</v>
      </c>
      <c r="D35" s="46" t="e">
        <f>VLOOKUP(B35,#REF!,29,0)</f>
        <v>#REF!</v>
      </c>
      <c r="E35" s="47" t="e">
        <f>VLOOKUP(B35,#REF!,29,0)</f>
        <v>#REF!</v>
      </c>
      <c r="F35" s="46" t="e">
        <f>SUMIFS(#REF!,#REF!,B35,#REF!,10)</f>
        <v>#REF!</v>
      </c>
      <c r="G35" s="47" t="e">
        <f>SUMIFS(#REF!,#REF!,B35,#REF!,10)</f>
        <v>#REF!</v>
      </c>
      <c r="H35" s="46" t="e">
        <f>VLOOKUP($B35,#REF!,8,0)</f>
        <v>#REF!</v>
      </c>
      <c r="I35" s="46" t="e">
        <f>VLOOKUP($B35,#REF!,12,0)</f>
        <v>#REF!</v>
      </c>
      <c r="J35" s="46" t="e">
        <f>VLOOKUP($B35,#REF!,16,0)</f>
        <v>#REF!</v>
      </c>
      <c r="K35" s="46" t="e">
        <f>VLOOKUP($B35,#REF!,20,0)</f>
        <v>#REF!</v>
      </c>
      <c r="L35" s="47" t="e">
        <f>VLOOKUP($B35,#REF!,8,0)</f>
        <v>#REF!</v>
      </c>
      <c r="M35" s="47" t="e">
        <f>VLOOKUP($B35,#REF!,12,0)</f>
        <v>#REF!</v>
      </c>
      <c r="N35" s="47" t="e">
        <f>VLOOKUP($B35,#REF!,16,0)</f>
        <v>#REF!</v>
      </c>
      <c r="O35" s="47" t="e">
        <f>VLOOKUP($B35,#REF!,20,0)</f>
        <v>#REF!</v>
      </c>
      <c r="P35" s="60" t="e">
        <f>SUMIFS(#REF!,#REF!,B35,#REF!,10)</f>
        <v>#REF!</v>
      </c>
      <c r="Q35" s="60" t="e">
        <f>SUMIFS(#REF!,#REF!,"BÁN",#REF!,B35,#REF!,10)</f>
        <v>#REF!</v>
      </c>
      <c r="R35" s="45" t="e">
        <f t="shared" si="3"/>
        <v>#REF!</v>
      </c>
      <c r="S35" s="59" t="e">
        <f>VLOOKUP(B35,#REF!,30,0)</f>
        <v>#REF!</v>
      </c>
      <c r="T35" s="59" t="e">
        <f>VLOOKUP(B35,#REF!,30,0)</f>
        <v>#REF!</v>
      </c>
      <c r="U35" s="45" t="e">
        <f t="shared" si="4"/>
        <v>#REF!</v>
      </c>
      <c r="V35" s="1" t="str">
        <f>VLOOKUP(B35,MH!$D$2:$J$100120,7,0)</f>
        <v>TQ</v>
      </c>
      <c r="W35" s="1">
        <f t="shared" si="5"/>
        <v>30</v>
      </c>
      <c r="X35" s="7" t="e">
        <f>VLOOKUP($B35,#REF!,2,0)</f>
        <v>#REF!</v>
      </c>
      <c r="Y35" s="6" t="e">
        <f>VLOOKUP(B35,#REF!,31,0)</f>
        <v>#REF!</v>
      </c>
      <c r="Z35" s="26" t="e">
        <f t="shared" si="6"/>
        <v>#REF!</v>
      </c>
      <c r="AA35" s="6" t="e">
        <f t="shared" si="7"/>
        <v>#REF!</v>
      </c>
      <c r="AB35" s="27" t="e">
        <f t="shared" si="8"/>
        <v>#REF!</v>
      </c>
      <c r="AC35" s="4"/>
      <c r="AD35" s="35" t="e">
        <f t="shared" si="0"/>
        <v>#REF!</v>
      </c>
      <c r="AE35" s="35" t="e">
        <f t="shared" si="1"/>
        <v>#REF!</v>
      </c>
      <c r="AF35" s="3"/>
      <c r="AG35" s="1" t="e">
        <f t="shared" si="9"/>
        <v>#REF!</v>
      </c>
    </row>
    <row r="36" spans="1:33" s="34" customFormat="1" ht="30">
      <c r="A36" s="9">
        <f t="shared" si="2"/>
        <v>27</v>
      </c>
      <c r="B36" s="3" t="s">
        <v>877</v>
      </c>
      <c r="C36" s="3" t="str">
        <f>VLOOKUP(B36,MH!$D$2:$E$2472,2,0)</f>
        <v>PIGMENT VIOLET 23 REDDISH (99%)</v>
      </c>
      <c r="D36" s="46" t="e">
        <f>VLOOKUP(B36,#REF!,29,0)</f>
        <v>#REF!</v>
      </c>
      <c r="E36" s="47" t="e">
        <f>VLOOKUP(B36,#REF!,29,0)</f>
        <v>#REF!</v>
      </c>
      <c r="F36" s="46" t="e">
        <f>SUMIFS(#REF!,#REF!,B36,#REF!,10)</f>
        <v>#REF!</v>
      </c>
      <c r="G36" s="47" t="e">
        <f>SUMIFS(#REF!,#REF!,B36,#REF!,10)</f>
        <v>#REF!</v>
      </c>
      <c r="H36" s="46" t="e">
        <f>VLOOKUP($B36,#REF!,8,0)</f>
        <v>#REF!</v>
      </c>
      <c r="I36" s="46" t="e">
        <f>VLOOKUP($B36,#REF!,12,0)</f>
        <v>#REF!</v>
      </c>
      <c r="J36" s="46" t="e">
        <f>VLOOKUP($B36,#REF!,16,0)</f>
        <v>#REF!</v>
      </c>
      <c r="K36" s="46" t="e">
        <f>VLOOKUP($B36,#REF!,20,0)</f>
        <v>#REF!</v>
      </c>
      <c r="L36" s="47" t="e">
        <f>VLOOKUP($B36,#REF!,8,0)</f>
        <v>#REF!</v>
      </c>
      <c r="M36" s="47" t="e">
        <f>VLOOKUP($B36,#REF!,12,0)</f>
        <v>#REF!</v>
      </c>
      <c r="N36" s="47" t="e">
        <f>VLOOKUP($B36,#REF!,16,0)</f>
        <v>#REF!</v>
      </c>
      <c r="O36" s="47" t="e">
        <f>VLOOKUP($B36,#REF!,20,0)</f>
        <v>#REF!</v>
      </c>
      <c r="P36" s="60" t="e">
        <f>SUMIFS(#REF!,#REF!,B36,#REF!,10)</f>
        <v>#REF!</v>
      </c>
      <c r="Q36" s="60" t="e">
        <f>SUMIFS(#REF!,#REF!,"BÁN",#REF!,B36,#REF!,10)</f>
        <v>#REF!</v>
      </c>
      <c r="R36" s="45" t="e">
        <f t="shared" si="3"/>
        <v>#REF!</v>
      </c>
      <c r="S36" s="59" t="e">
        <f>VLOOKUP(B36,#REF!,30,0)</f>
        <v>#REF!</v>
      </c>
      <c r="T36" s="59" t="e">
        <f>VLOOKUP(B36,#REF!,30,0)</f>
        <v>#REF!</v>
      </c>
      <c r="U36" s="45" t="e">
        <f>S36+T36</f>
        <v>#REF!</v>
      </c>
      <c r="V36" s="1" t="str">
        <f>VLOOKUP(B36,MH!$D$2:$J$100120,7,0)</f>
        <v>TQ</v>
      </c>
      <c r="W36" s="1">
        <f t="shared" si="5"/>
        <v>30</v>
      </c>
      <c r="X36" s="7" t="e">
        <f>VLOOKUP($B36,#REF!,2,0)</f>
        <v>#REF!</v>
      </c>
      <c r="Y36" s="6" t="e">
        <f>VLOOKUP(B36,#REF!,31,0)</f>
        <v>#REF!</v>
      </c>
      <c r="Z36" s="26" t="e">
        <f t="shared" si="6"/>
        <v>#REF!</v>
      </c>
      <c r="AA36" s="6" t="e">
        <f t="shared" si="7"/>
        <v>#REF!</v>
      </c>
      <c r="AB36" s="27" t="e">
        <f t="shared" si="8"/>
        <v>#REF!</v>
      </c>
      <c r="AC36" s="6"/>
      <c r="AD36" s="35" t="e">
        <f t="shared" si="0"/>
        <v>#REF!</v>
      </c>
      <c r="AE36" s="35" t="e">
        <f t="shared" si="1"/>
        <v>#REF!</v>
      </c>
      <c r="AF36" s="3"/>
      <c r="AG36" s="1" t="e">
        <f t="shared" si="9"/>
        <v>#REF!</v>
      </c>
    </row>
    <row r="37" spans="1:33" ht="30">
      <c r="A37" s="9">
        <f t="shared" si="2"/>
        <v>28</v>
      </c>
      <c r="B37" s="1" t="s">
        <v>1932</v>
      </c>
      <c r="C37" s="1" t="str">
        <f>VLOOKUP(B37,MH!$D$2:$E$2472,2,0)</f>
        <v>PIGMENT YELLOW 14 CAKE (30%)</v>
      </c>
      <c r="D37" s="46" t="e">
        <f>VLOOKUP(B37,#REF!,29,0)</f>
        <v>#REF!</v>
      </c>
      <c r="E37" s="47" t="e">
        <f>VLOOKUP(B37,#REF!,29,0)</f>
        <v>#REF!</v>
      </c>
      <c r="F37" s="46" t="e">
        <f>SUMIFS(#REF!,#REF!,B37,#REF!,10)</f>
        <v>#REF!</v>
      </c>
      <c r="G37" s="47" t="e">
        <f>SUMIFS(#REF!,#REF!,B37,#REF!,10)</f>
        <v>#REF!</v>
      </c>
      <c r="H37" s="46" t="e">
        <f>VLOOKUP($B37,#REF!,8,0)</f>
        <v>#REF!</v>
      </c>
      <c r="I37" s="46" t="e">
        <f>VLOOKUP($B37,#REF!,12,0)</f>
        <v>#REF!</v>
      </c>
      <c r="J37" s="46" t="e">
        <f>VLOOKUP($B37,#REF!,16,0)</f>
        <v>#REF!</v>
      </c>
      <c r="K37" s="46" t="e">
        <f>VLOOKUP($B37,#REF!,20,0)</f>
        <v>#REF!</v>
      </c>
      <c r="L37" s="47" t="e">
        <f>VLOOKUP($B37,#REF!,8,0)</f>
        <v>#REF!</v>
      </c>
      <c r="M37" s="47" t="e">
        <f>VLOOKUP($B37,#REF!,12,0)</f>
        <v>#REF!</v>
      </c>
      <c r="N37" s="47" t="e">
        <f>VLOOKUP($B37,#REF!,16,0)</f>
        <v>#REF!</v>
      </c>
      <c r="O37" s="47" t="e">
        <f>VLOOKUP($B37,#REF!,20,0)</f>
        <v>#REF!</v>
      </c>
      <c r="P37" s="60" t="e">
        <f>SUMIFS(#REF!,#REF!,B37,#REF!,10)</f>
        <v>#REF!</v>
      </c>
      <c r="Q37" s="60" t="e">
        <f>SUMIFS(#REF!,#REF!,"BÁN",#REF!,B37,#REF!,10)</f>
        <v>#REF!</v>
      </c>
      <c r="R37" s="45" t="e">
        <f t="shared" ref="R37" si="54">P37+Q37</f>
        <v>#REF!</v>
      </c>
      <c r="S37" s="59" t="e">
        <f>VLOOKUP(B37,#REF!,30,0)</f>
        <v>#REF!</v>
      </c>
      <c r="T37" s="59" t="e">
        <f>VLOOKUP(B37,#REF!,30,0)</f>
        <v>#REF!</v>
      </c>
      <c r="U37" s="45" t="e">
        <f t="shared" ref="U37" si="55">S37+T37</f>
        <v>#REF!</v>
      </c>
      <c r="V37" s="1" t="str">
        <f>VLOOKUP(B37,MH!$D$2:$J$100120,7,0)</f>
        <v>TQ</v>
      </c>
      <c r="W37" s="1">
        <f t="shared" ref="W37" si="56">IF(V37&lt;0.1,0,IF(V37="AD",75,IF(V37="CA",90,30)))</f>
        <v>30</v>
      </c>
      <c r="X37" s="7" t="e">
        <f>VLOOKUP($B37,#REF!,2,0)</f>
        <v>#REF!</v>
      </c>
      <c r="Y37" s="6" t="e">
        <f>VLOOKUP(B37,#REF!,31,0)</f>
        <v>#REF!</v>
      </c>
      <c r="Z37" s="26" t="e">
        <f t="shared" ref="Z37" si="57">SUM(X37+Y37)</f>
        <v>#REF!</v>
      </c>
      <c r="AA37" s="6" t="e">
        <f t="shared" ref="AA37" si="58">IF(W37&lt;0.1,0,(Z37+Z37/30*IF(W37&gt;0,W37,0)))</f>
        <v>#REF!</v>
      </c>
      <c r="AB37" s="27" t="e">
        <f t="shared" ref="AB37" si="59">Z37*IF(W37=30,2,IF(W37=90,4,IF(W37=75,3.5,0)))</f>
        <v>#REF!</v>
      </c>
      <c r="AC37" s="6"/>
      <c r="AD37" s="35" t="e">
        <f t="shared" si="0"/>
        <v>#REF!</v>
      </c>
      <c r="AE37" s="35" t="e">
        <f t="shared" si="1"/>
        <v>#REF!</v>
      </c>
      <c r="AF37" s="3"/>
      <c r="AG37" s="1" t="e">
        <f t="shared" si="9"/>
        <v>#REF!</v>
      </c>
    </row>
    <row r="38" spans="1:33" ht="30">
      <c r="A38" s="9">
        <f t="shared" si="2"/>
        <v>29</v>
      </c>
      <c r="B38" s="1" t="s">
        <v>1474</v>
      </c>
      <c r="C38" s="1" t="str">
        <f>VLOOKUP(B38,MH!$D$2:$E$2472,2,0)</f>
        <v>PIGMENT YELLOW 14 (CAKE) 32%</v>
      </c>
      <c r="D38" s="46" t="e">
        <f>VLOOKUP(B38,#REF!,29,0)</f>
        <v>#REF!</v>
      </c>
      <c r="E38" s="47" t="e">
        <f>VLOOKUP(B38,#REF!,29,0)</f>
        <v>#REF!</v>
      </c>
      <c r="F38" s="46" t="e">
        <f>SUMIFS(#REF!,#REF!,B38,#REF!,10)</f>
        <v>#REF!</v>
      </c>
      <c r="G38" s="47" t="e">
        <f>SUMIFS(#REF!,#REF!,B38,#REF!,10)</f>
        <v>#REF!</v>
      </c>
      <c r="H38" s="46" t="e">
        <f>VLOOKUP($B38,#REF!,8,0)</f>
        <v>#REF!</v>
      </c>
      <c r="I38" s="46" t="e">
        <f>VLOOKUP($B38,#REF!,12,0)</f>
        <v>#REF!</v>
      </c>
      <c r="J38" s="46" t="e">
        <f>VLOOKUP($B38,#REF!,16,0)</f>
        <v>#REF!</v>
      </c>
      <c r="K38" s="46" t="e">
        <f>VLOOKUP($B38,#REF!,20,0)</f>
        <v>#REF!</v>
      </c>
      <c r="L38" s="47" t="e">
        <f>VLOOKUP($B38,#REF!,8,0)</f>
        <v>#REF!</v>
      </c>
      <c r="M38" s="47" t="e">
        <f>VLOOKUP($B38,#REF!,12,0)</f>
        <v>#REF!</v>
      </c>
      <c r="N38" s="47" t="e">
        <f>VLOOKUP($B38,#REF!,16,0)</f>
        <v>#REF!</v>
      </c>
      <c r="O38" s="47" t="e">
        <f>VLOOKUP($B38,#REF!,20,0)</f>
        <v>#REF!</v>
      </c>
      <c r="P38" s="60" t="e">
        <f>SUMIFS(#REF!,#REF!,B38,#REF!,10)</f>
        <v>#REF!</v>
      </c>
      <c r="Q38" s="60" t="e">
        <f>SUMIFS(#REF!,#REF!,"BÁN",#REF!,B38,#REF!,10)</f>
        <v>#REF!</v>
      </c>
      <c r="R38" s="45" t="e">
        <f t="shared" si="3"/>
        <v>#REF!</v>
      </c>
      <c r="S38" s="59" t="e">
        <f>VLOOKUP(B38,#REF!,30,0)</f>
        <v>#REF!</v>
      </c>
      <c r="T38" s="59" t="e">
        <f>VLOOKUP(B38,#REF!,30,0)</f>
        <v>#REF!</v>
      </c>
      <c r="U38" s="45" t="e">
        <f t="shared" si="4"/>
        <v>#REF!</v>
      </c>
      <c r="V38" s="1" t="str">
        <f>VLOOKUP(B38,MH!$D$2:$J$100120,7,0)</f>
        <v>TQ</v>
      </c>
      <c r="W38" s="1">
        <f t="shared" si="5"/>
        <v>30</v>
      </c>
      <c r="X38" s="7" t="e">
        <f>VLOOKUP($B38,#REF!,2,0)</f>
        <v>#REF!</v>
      </c>
      <c r="Y38" s="6" t="e">
        <f>VLOOKUP(B38,#REF!,31,0)</f>
        <v>#REF!</v>
      </c>
      <c r="Z38" s="26" t="e">
        <f t="shared" si="6"/>
        <v>#REF!</v>
      </c>
      <c r="AA38" s="6" t="e">
        <f t="shared" si="7"/>
        <v>#REF!</v>
      </c>
      <c r="AB38" s="27" t="e">
        <f t="shared" si="8"/>
        <v>#REF!</v>
      </c>
      <c r="AC38" s="6"/>
      <c r="AD38" s="35" t="e">
        <f t="shared" si="0"/>
        <v>#REF!</v>
      </c>
      <c r="AE38" s="35" t="e">
        <f t="shared" si="1"/>
        <v>#REF!</v>
      </c>
      <c r="AF38" s="3"/>
      <c r="AG38" s="1" t="e">
        <f t="shared" si="9"/>
        <v>#REF!</v>
      </c>
    </row>
    <row r="39" spans="1:33" ht="57.75" customHeight="1">
      <c r="A39" s="9">
        <f t="shared" si="2"/>
        <v>30</v>
      </c>
      <c r="B39" s="1" t="s">
        <v>790</v>
      </c>
      <c r="C39" s="1" t="str">
        <f>VLOOKUP(B39,MH!$D$2:$E$2472,2,0)</f>
        <v>PIGMENT YELLOW 14 (CAKE) 33,3%</v>
      </c>
      <c r="D39" s="46" t="e">
        <f>VLOOKUP(B39,#REF!,29,0)</f>
        <v>#REF!</v>
      </c>
      <c r="E39" s="47" t="e">
        <f>VLOOKUP(B39,#REF!,29,0)</f>
        <v>#REF!</v>
      </c>
      <c r="F39" s="46" t="e">
        <f>SUMIFS(#REF!,#REF!,B39,#REF!,10)</f>
        <v>#REF!</v>
      </c>
      <c r="G39" s="47" t="e">
        <f>SUMIFS(#REF!,#REF!,B39,#REF!,10)</f>
        <v>#REF!</v>
      </c>
      <c r="H39" s="46" t="e">
        <f>VLOOKUP($B39,#REF!,8,0)</f>
        <v>#REF!</v>
      </c>
      <c r="I39" s="46" t="e">
        <f>VLOOKUP($B39,#REF!,12,0)</f>
        <v>#REF!</v>
      </c>
      <c r="J39" s="46" t="e">
        <f>VLOOKUP($B39,#REF!,16,0)</f>
        <v>#REF!</v>
      </c>
      <c r="K39" s="46" t="e">
        <f>VLOOKUP($B39,#REF!,20,0)</f>
        <v>#REF!</v>
      </c>
      <c r="L39" s="47" t="e">
        <f>VLOOKUP($B39,#REF!,8,0)</f>
        <v>#REF!</v>
      </c>
      <c r="M39" s="47" t="e">
        <f>VLOOKUP($B39,#REF!,12,0)</f>
        <v>#REF!</v>
      </c>
      <c r="N39" s="47" t="e">
        <f>VLOOKUP($B39,#REF!,16,0)</f>
        <v>#REF!</v>
      </c>
      <c r="O39" s="47" t="e">
        <f>VLOOKUP($B39,#REF!,20,0)</f>
        <v>#REF!</v>
      </c>
      <c r="P39" s="60" t="e">
        <f>SUMIFS(#REF!,#REF!,B39,#REF!,10)</f>
        <v>#REF!</v>
      </c>
      <c r="Q39" s="60" t="e">
        <f>SUMIFS(#REF!,#REF!,"BÁN",#REF!,B39,#REF!,10)</f>
        <v>#REF!</v>
      </c>
      <c r="R39" s="45" t="e">
        <f t="shared" si="3"/>
        <v>#REF!</v>
      </c>
      <c r="S39" s="59" t="e">
        <f>VLOOKUP(B39,#REF!,30,0)</f>
        <v>#REF!</v>
      </c>
      <c r="T39" s="59" t="e">
        <f>VLOOKUP(B39,#REF!,30,0)</f>
        <v>#REF!</v>
      </c>
      <c r="U39" s="45" t="e">
        <f t="shared" si="4"/>
        <v>#REF!</v>
      </c>
      <c r="V39" s="1" t="str">
        <f>VLOOKUP(B39,MH!$D$2:$J$100120,7,0)</f>
        <v>TQ</v>
      </c>
      <c r="W39" s="1">
        <f t="shared" si="5"/>
        <v>30</v>
      </c>
      <c r="X39" s="7" t="e">
        <f>VLOOKUP($B39,#REF!,2,0)</f>
        <v>#REF!</v>
      </c>
      <c r="Y39" s="6" t="e">
        <f>VLOOKUP(B39,#REF!,31,0)</f>
        <v>#REF!</v>
      </c>
      <c r="Z39" s="26" t="e">
        <f t="shared" si="6"/>
        <v>#REF!</v>
      </c>
      <c r="AA39" s="6" t="e">
        <f t="shared" si="7"/>
        <v>#REF!</v>
      </c>
      <c r="AB39" s="27" t="e">
        <f t="shared" si="8"/>
        <v>#REF!</v>
      </c>
      <c r="AC39" s="6"/>
      <c r="AD39" s="35" t="e">
        <f t="shared" si="0"/>
        <v>#REF!</v>
      </c>
      <c r="AE39" s="35" t="e">
        <f t="shared" si="1"/>
        <v>#REF!</v>
      </c>
      <c r="AF39" s="3"/>
      <c r="AG39" s="1" t="e">
        <f t="shared" si="9"/>
        <v>#REF!</v>
      </c>
    </row>
    <row r="40" spans="1:33" ht="57.75" customHeight="1">
      <c r="A40" s="9">
        <f t="shared" si="2"/>
        <v>31</v>
      </c>
      <c r="B40" s="1" t="s">
        <v>1751</v>
      </c>
      <c r="C40" s="1" t="str">
        <f>VLOOKUP(B40,MH!$D$2:$E$2472,2,0)</f>
        <v>PIGMENT YELLOW 14 CAKE (30,2%)</v>
      </c>
      <c r="D40" s="46" t="e">
        <f>VLOOKUP(B40,#REF!,29,0)</f>
        <v>#REF!</v>
      </c>
      <c r="E40" s="47" t="e">
        <f>VLOOKUP(B40,#REF!,29,0)</f>
        <v>#REF!</v>
      </c>
      <c r="F40" s="46" t="e">
        <f>SUMIFS(#REF!,#REF!,B40,#REF!,10)</f>
        <v>#REF!</v>
      </c>
      <c r="G40" s="47" t="e">
        <f>SUMIFS(#REF!,#REF!,B40,#REF!,10)</f>
        <v>#REF!</v>
      </c>
      <c r="H40" s="46" t="e">
        <f>VLOOKUP($B40,#REF!,8,0)</f>
        <v>#REF!</v>
      </c>
      <c r="I40" s="46" t="e">
        <f>VLOOKUP($B40,#REF!,12,0)</f>
        <v>#REF!</v>
      </c>
      <c r="J40" s="46" t="e">
        <f>VLOOKUP($B40,#REF!,16,0)</f>
        <v>#REF!</v>
      </c>
      <c r="K40" s="46" t="e">
        <f>VLOOKUP($B40,#REF!,20,0)</f>
        <v>#REF!</v>
      </c>
      <c r="L40" s="47" t="e">
        <f>VLOOKUP($B40,#REF!,8,0)</f>
        <v>#REF!</v>
      </c>
      <c r="M40" s="47" t="e">
        <f>VLOOKUP($B40,#REF!,12,0)</f>
        <v>#REF!</v>
      </c>
      <c r="N40" s="47" t="e">
        <f>VLOOKUP($B40,#REF!,16,0)</f>
        <v>#REF!</v>
      </c>
      <c r="O40" s="47" t="e">
        <f>VLOOKUP($B40,#REF!,20,0)</f>
        <v>#REF!</v>
      </c>
      <c r="P40" s="60" t="e">
        <f>SUMIFS(#REF!,#REF!,B40,#REF!,10)</f>
        <v>#REF!</v>
      </c>
      <c r="Q40" s="60" t="e">
        <f>SUMIFS(#REF!,#REF!,"BÁN",#REF!,B40,#REF!,10)</f>
        <v>#REF!</v>
      </c>
      <c r="R40" s="45" t="e">
        <f>P40+Q40</f>
        <v>#REF!</v>
      </c>
      <c r="S40" s="59" t="e">
        <f>VLOOKUP(B40,#REF!,30,0)</f>
        <v>#REF!</v>
      </c>
      <c r="T40" s="59" t="e">
        <f>VLOOKUP(B40,#REF!,30,0)</f>
        <v>#REF!</v>
      </c>
      <c r="U40" s="45" t="e">
        <f>S40+T40</f>
        <v>#REF!</v>
      </c>
      <c r="V40" s="1" t="str">
        <f>VLOOKUP(B40,MH!$D$2:$J$100120,7,0)</f>
        <v>TQ</v>
      </c>
      <c r="W40" s="1">
        <f t="shared" si="5"/>
        <v>30</v>
      </c>
      <c r="X40" s="7" t="e">
        <f>VLOOKUP($B40,#REF!,2,0)</f>
        <v>#REF!</v>
      </c>
      <c r="Y40" s="6" t="e">
        <f>VLOOKUP(B40,#REF!,31,0)</f>
        <v>#REF!</v>
      </c>
      <c r="Z40" s="26" t="e">
        <f t="shared" si="6"/>
        <v>#REF!</v>
      </c>
      <c r="AA40" s="6" t="e">
        <f t="shared" si="7"/>
        <v>#REF!</v>
      </c>
      <c r="AB40" s="27" t="e">
        <f t="shared" si="8"/>
        <v>#REF!</v>
      </c>
      <c r="AC40" s="6"/>
      <c r="AD40" s="35" t="e">
        <f t="shared" si="0"/>
        <v>#REF!</v>
      </c>
      <c r="AE40" s="35" t="e">
        <f t="shared" si="1"/>
        <v>#REF!</v>
      </c>
      <c r="AF40" s="3"/>
      <c r="AG40" s="1" t="e">
        <f t="shared" si="9"/>
        <v>#REF!</v>
      </c>
    </row>
    <row r="41" spans="1:33" ht="30">
      <c r="A41" s="9">
        <f t="shared" si="2"/>
        <v>32</v>
      </c>
      <c r="B41" s="1" t="s">
        <v>1620</v>
      </c>
      <c r="C41" s="1" t="str">
        <f>VLOOKUP(B41,MH!$D$2:$E$2472,2,0)</f>
        <v>PIGMENT YELLOW 8302P</v>
      </c>
      <c r="D41" s="46" t="e">
        <f>VLOOKUP(B41,#REF!,29,0)</f>
        <v>#REF!</v>
      </c>
      <c r="E41" s="47" t="e">
        <f>VLOOKUP(B41,#REF!,29,0)</f>
        <v>#REF!</v>
      </c>
      <c r="F41" s="46" t="e">
        <f>SUMIFS(#REF!,#REF!,B41,#REF!,10)</f>
        <v>#REF!</v>
      </c>
      <c r="G41" s="47" t="e">
        <f>SUMIFS(#REF!,#REF!,B41,#REF!,10)</f>
        <v>#REF!</v>
      </c>
      <c r="H41" s="46" t="e">
        <f>VLOOKUP($B41,#REF!,8,0)</f>
        <v>#REF!</v>
      </c>
      <c r="I41" s="46" t="e">
        <f>VLOOKUP($B41,#REF!,12,0)</f>
        <v>#REF!</v>
      </c>
      <c r="J41" s="46" t="e">
        <f>VLOOKUP($B41,#REF!,16,0)</f>
        <v>#REF!</v>
      </c>
      <c r="K41" s="46" t="e">
        <f>VLOOKUP($B41,#REF!,20,0)</f>
        <v>#REF!</v>
      </c>
      <c r="L41" s="47" t="e">
        <f>VLOOKUP($B41,#REF!,8,0)</f>
        <v>#REF!</v>
      </c>
      <c r="M41" s="47" t="e">
        <f>VLOOKUP($B41,#REF!,12,0)</f>
        <v>#REF!</v>
      </c>
      <c r="N41" s="47" t="e">
        <f>VLOOKUP($B41,#REF!,16,0)</f>
        <v>#REF!</v>
      </c>
      <c r="O41" s="47" t="e">
        <f>VLOOKUP($B41,#REF!,20,0)</f>
        <v>#REF!</v>
      </c>
      <c r="P41" s="60" t="e">
        <f>SUMIFS(#REF!,#REF!,B41,#REF!,10)</f>
        <v>#REF!</v>
      </c>
      <c r="Q41" s="60" t="e">
        <f>SUMIFS(#REF!,#REF!,"BÁN",#REF!,B41,#REF!,10)</f>
        <v>#REF!</v>
      </c>
      <c r="R41" s="45" t="e">
        <f>P41+Q41</f>
        <v>#REF!</v>
      </c>
      <c r="S41" s="59" t="e">
        <f>VLOOKUP(B41,#REF!,30,0)</f>
        <v>#REF!</v>
      </c>
      <c r="T41" s="59" t="e">
        <f>VLOOKUP(B41,#REF!,30,0)</f>
        <v>#REF!</v>
      </c>
      <c r="U41" s="45" t="e">
        <f>S41+T41</f>
        <v>#REF!</v>
      </c>
      <c r="V41" s="1" t="str">
        <f>VLOOKUP(B41,MH!$D$2:$J$100120,7,0)</f>
        <v>VN</v>
      </c>
      <c r="W41" s="1">
        <f t="shared" si="5"/>
        <v>30</v>
      </c>
      <c r="X41" s="7" t="e">
        <f>VLOOKUP($B41,#REF!,2,0)</f>
        <v>#REF!</v>
      </c>
      <c r="Y41" s="6" t="e">
        <f>VLOOKUP(B41,#REF!,31,0)</f>
        <v>#REF!</v>
      </c>
      <c r="Z41" s="26" t="e">
        <f t="shared" si="6"/>
        <v>#REF!</v>
      </c>
      <c r="AA41" s="6" t="e">
        <f t="shared" si="7"/>
        <v>#REF!</v>
      </c>
      <c r="AB41" s="27" t="e">
        <f t="shared" si="8"/>
        <v>#REF!</v>
      </c>
      <c r="AC41" s="6"/>
      <c r="AD41" s="35" t="e">
        <f t="shared" si="0"/>
        <v>#REF!</v>
      </c>
      <c r="AE41" s="35" t="e">
        <f t="shared" si="1"/>
        <v>#REF!</v>
      </c>
      <c r="AF41" s="3"/>
      <c r="AG41" s="1" t="e">
        <f t="shared" si="9"/>
        <v>#REF!</v>
      </c>
    </row>
    <row r="42" spans="1:33" ht="15.75">
      <c r="A42" s="9">
        <f t="shared" si="2"/>
        <v>33</v>
      </c>
      <c r="B42" s="1" t="s">
        <v>791</v>
      </c>
      <c r="C42" s="1" t="str">
        <f>VLOOKUP(B42,MH!$D$2:$E$2472,2,0)</f>
        <v>PIGMENT RED 2 99%</v>
      </c>
      <c r="D42" s="46" t="e">
        <f>VLOOKUP(B42,#REF!,29,0)</f>
        <v>#REF!</v>
      </c>
      <c r="E42" s="47" t="e">
        <f>VLOOKUP(B42,#REF!,29,0)</f>
        <v>#REF!</v>
      </c>
      <c r="F42" s="46" t="e">
        <f>SUMIFS(#REF!,#REF!,B42,#REF!,10)</f>
        <v>#REF!</v>
      </c>
      <c r="G42" s="47" t="e">
        <f>SUMIFS(#REF!,#REF!,B42,#REF!,10)</f>
        <v>#REF!</v>
      </c>
      <c r="H42" s="46" t="e">
        <f>VLOOKUP($B42,#REF!,8,0)</f>
        <v>#REF!</v>
      </c>
      <c r="I42" s="46" t="e">
        <f>VLOOKUP($B42,#REF!,12,0)</f>
        <v>#REF!</v>
      </c>
      <c r="J42" s="46" t="e">
        <f>VLOOKUP($B42,#REF!,16,0)</f>
        <v>#REF!</v>
      </c>
      <c r="K42" s="46" t="e">
        <f>VLOOKUP($B42,#REF!,20,0)</f>
        <v>#REF!</v>
      </c>
      <c r="L42" s="47" t="e">
        <f>VLOOKUP($B42,#REF!,8,0)</f>
        <v>#REF!</v>
      </c>
      <c r="M42" s="47" t="e">
        <f>VLOOKUP($B42,#REF!,12,0)</f>
        <v>#REF!</v>
      </c>
      <c r="N42" s="47" t="e">
        <f>VLOOKUP($B42,#REF!,16,0)</f>
        <v>#REF!</v>
      </c>
      <c r="O42" s="47" t="e">
        <f>VLOOKUP($B42,#REF!,20,0)</f>
        <v>#REF!</v>
      </c>
      <c r="P42" s="60" t="e">
        <f>SUMIFS(#REF!,#REF!,B42,#REF!,10)</f>
        <v>#REF!</v>
      </c>
      <c r="Q42" s="60" t="e">
        <f>SUMIFS(#REF!,#REF!,"BÁN",#REF!,B42,#REF!,10)</f>
        <v>#REF!</v>
      </c>
      <c r="R42" s="45" t="e">
        <f t="shared" si="3"/>
        <v>#REF!</v>
      </c>
      <c r="S42" s="59" t="e">
        <f>VLOOKUP(B42,#REF!,30,0)</f>
        <v>#REF!</v>
      </c>
      <c r="T42" s="59" t="e">
        <f>VLOOKUP(B42,#REF!,30,0)</f>
        <v>#REF!</v>
      </c>
      <c r="U42" s="45" t="e">
        <f t="shared" si="4"/>
        <v>#REF!</v>
      </c>
      <c r="V42" s="1" t="str">
        <f>VLOOKUP(B42,MH!$D$2:$J$100120,7,0)</f>
        <v>TQ</v>
      </c>
      <c r="W42" s="1">
        <f t="shared" si="5"/>
        <v>30</v>
      </c>
      <c r="X42" s="7" t="e">
        <f>VLOOKUP($B42,#REF!,2,0)</f>
        <v>#REF!</v>
      </c>
      <c r="Y42" s="6" t="e">
        <f>VLOOKUP(B42,#REF!,31,0)</f>
        <v>#REF!</v>
      </c>
      <c r="Z42" s="26" t="e">
        <f t="shared" si="6"/>
        <v>#REF!</v>
      </c>
      <c r="AA42" s="6" t="e">
        <f t="shared" si="7"/>
        <v>#REF!</v>
      </c>
      <c r="AB42" s="27" t="e">
        <f t="shared" si="8"/>
        <v>#REF!</v>
      </c>
      <c r="AC42" s="6"/>
      <c r="AD42" s="35" t="e">
        <f t="shared" si="0"/>
        <v>#REF!</v>
      </c>
      <c r="AE42" s="35" t="e">
        <f t="shared" si="1"/>
        <v>#REF!</v>
      </c>
      <c r="AF42" s="3"/>
      <c r="AG42" s="1" t="e">
        <f t="shared" si="9"/>
        <v>#REF!</v>
      </c>
    </row>
    <row r="43" spans="1:33" ht="15.75">
      <c r="A43" s="9">
        <f t="shared" si="2"/>
        <v>34</v>
      </c>
      <c r="B43" s="1" t="s">
        <v>980</v>
      </c>
      <c r="C43" s="1" t="str">
        <f>VLOOKUP(B43,MH!$D$2:$E$2472,2,0)</f>
        <v>PIGMENT RED-254</v>
      </c>
      <c r="D43" s="46" t="e">
        <f>VLOOKUP(B43,#REF!,29,0)</f>
        <v>#REF!</v>
      </c>
      <c r="E43" s="47" t="e">
        <f>VLOOKUP(B43,#REF!,29,0)</f>
        <v>#REF!</v>
      </c>
      <c r="F43" s="46" t="e">
        <f>SUMIFS(#REF!,#REF!,B43,#REF!,10)</f>
        <v>#REF!</v>
      </c>
      <c r="G43" s="47" t="e">
        <f>SUMIFS(#REF!,#REF!,B43,#REF!,10)</f>
        <v>#REF!</v>
      </c>
      <c r="H43" s="46" t="e">
        <f>VLOOKUP($B43,#REF!,8,0)</f>
        <v>#REF!</v>
      </c>
      <c r="I43" s="46" t="e">
        <f>VLOOKUP($B43,#REF!,12,0)</f>
        <v>#REF!</v>
      </c>
      <c r="J43" s="46" t="e">
        <f>VLOOKUP($B43,#REF!,16,0)</f>
        <v>#REF!</v>
      </c>
      <c r="K43" s="46" t="e">
        <f>VLOOKUP($B43,#REF!,20,0)</f>
        <v>#REF!</v>
      </c>
      <c r="L43" s="47" t="e">
        <f>VLOOKUP($B43,#REF!,8,0)</f>
        <v>#REF!</v>
      </c>
      <c r="M43" s="47" t="e">
        <f>VLOOKUP($B43,#REF!,12,0)</f>
        <v>#REF!</v>
      </c>
      <c r="N43" s="47" t="e">
        <f>VLOOKUP($B43,#REF!,16,0)</f>
        <v>#REF!</v>
      </c>
      <c r="O43" s="47" t="e">
        <f>VLOOKUP($B43,#REF!,20,0)</f>
        <v>#REF!</v>
      </c>
      <c r="P43" s="60" t="e">
        <f>SUMIFS(#REF!,#REF!,B43,#REF!,10)</f>
        <v>#REF!</v>
      </c>
      <c r="Q43" s="60" t="e">
        <f>SUMIFS(#REF!,#REF!,"BÁN",#REF!,B43,#REF!,10)</f>
        <v>#REF!</v>
      </c>
      <c r="R43" s="45" t="e">
        <f t="shared" si="3"/>
        <v>#REF!</v>
      </c>
      <c r="S43" s="59" t="e">
        <f>VLOOKUP(B43,#REF!,30,0)</f>
        <v>#REF!</v>
      </c>
      <c r="T43" s="59" t="e">
        <f>VLOOKUP(B43,#REF!,30,0)</f>
        <v>#REF!</v>
      </c>
      <c r="U43" s="45" t="e">
        <f t="shared" si="4"/>
        <v>#REF!</v>
      </c>
      <c r="V43" s="1" t="str">
        <f>VLOOKUP(B43,MH!$D$2:$J$100120,7,0)</f>
        <v>TQ</v>
      </c>
      <c r="W43" s="1">
        <f t="shared" si="5"/>
        <v>30</v>
      </c>
      <c r="X43" s="7" t="e">
        <f>VLOOKUP($B43,#REF!,2,0)</f>
        <v>#REF!</v>
      </c>
      <c r="Y43" s="6" t="e">
        <f>VLOOKUP(B43,#REF!,31,0)</f>
        <v>#REF!</v>
      </c>
      <c r="Z43" s="26" t="e">
        <f t="shared" si="6"/>
        <v>#REF!</v>
      </c>
      <c r="AA43" s="6" t="e">
        <f t="shared" si="7"/>
        <v>#REF!</v>
      </c>
      <c r="AB43" s="27" t="e">
        <f t="shared" si="8"/>
        <v>#REF!</v>
      </c>
      <c r="AC43" s="6"/>
      <c r="AD43" s="35" t="e">
        <f t="shared" si="0"/>
        <v>#REF!</v>
      </c>
      <c r="AE43" s="35" t="e">
        <f t="shared" si="1"/>
        <v>#REF!</v>
      </c>
      <c r="AF43" s="3"/>
      <c r="AG43" s="1" t="e">
        <f t="shared" si="9"/>
        <v>#REF!</v>
      </c>
    </row>
    <row r="44" spans="1:33" ht="30">
      <c r="A44" s="9">
        <f t="shared" si="2"/>
        <v>35</v>
      </c>
      <c r="B44" s="1" t="s">
        <v>793</v>
      </c>
      <c r="C44" s="1" t="str">
        <f>VLOOKUP(B44,MH!$D$2:$E$2472,2,0)</f>
        <v>PIGMENT RED 8402 (CAKE) 43,5%</v>
      </c>
      <c r="D44" s="46" t="e">
        <f>VLOOKUP(B44,#REF!,29,0)</f>
        <v>#REF!</v>
      </c>
      <c r="E44" s="47" t="e">
        <f>VLOOKUP(B44,#REF!,29,0)</f>
        <v>#REF!</v>
      </c>
      <c r="F44" s="46" t="e">
        <f>SUMIFS(#REF!,#REF!,B44,#REF!,10)</f>
        <v>#REF!</v>
      </c>
      <c r="G44" s="47" t="e">
        <f>SUMIFS(#REF!,#REF!,B44,#REF!,10)</f>
        <v>#REF!</v>
      </c>
      <c r="H44" s="46" t="e">
        <f>VLOOKUP($B44,#REF!,8,0)</f>
        <v>#REF!</v>
      </c>
      <c r="I44" s="46" t="e">
        <f>VLOOKUP($B44,#REF!,12,0)</f>
        <v>#REF!</v>
      </c>
      <c r="J44" s="46" t="e">
        <f>VLOOKUP($B44,#REF!,16,0)</f>
        <v>#REF!</v>
      </c>
      <c r="K44" s="46" t="e">
        <f>VLOOKUP($B44,#REF!,20,0)</f>
        <v>#REF!</v>
      </c>
      <c r="L44" s="47" t="e">
        <f>VLOOKUP($B44,#REF!,8,0)</f>
        <v>#REF!</v>
      </c>
      <c r="M44" s="47" t="e">
        <f>VLOOKUP($B44,#REF!,12,0)</f>
        <v>#REF!</v>
      </c>
      <c r="N44" s="47" t="e">
        <f>VLOOKUP($B44,#REF!,16,0)</f>
        <v>#REF!</v>
      </c>
      <c r="O44" s="47" t="e">
        <f>VLOOKUP($B44,#REF!,20,0)</f>
        <v>#REF!</v>
      </c>
      <c r="P44" s="60" t="e">
        <f>SUMIFS(#REF!,#REF!,B44,#REF!,10)</f>
        <v>#REF!</v>
      </c>
      <c r="Q44" s="60" t="e">
        <f>SUMIFS(#REF!,#REF!,"BÁN",#REF!,B44,#REF!,10)</f>
        <v>#REF!</v>
      </c>
      <c r="R44" s="45" t="e">
        <f t="shared" si="3"/>
        <v>#REF!</v>
      </c>
      <c r="S44" s="59" t="e">
        <f>VLOOKUP(B44,#REF!,30,0)</f>
        <v>#REF!</v>
      </c>
      <c r="T44" s="59" t="e">
        <f>VLOOKUP(B44,#REF!,30,0)</f>
        <v>#REF!</v>
      </c>
      <c r="U44" s="45" t="e">
        <f t="shared" si="4"/>
        <v>#REF!</v>
      </c>
      <c r="V44" s="1" t="str">
        <f>VLOOKUP(B44,MH!$D$2:$J$100120,7,0)</f>
        <v>TQ</v>
      </c>
      <c r="W44" s="1">
        <f t="shared" si="5"/>
        <v>30</v>
      </c>
      <c r="X44" s="7" t="e">
        <f>VLOOKUP($B44,#REF!,2,0)</f>
        <v>#REF!</v>
      </c>
      <c r="Y44" s="6" t="e">
        <f>VLOOKUP(B44,#REF!,31,0)</f>
        <v>#REF!</v>
      </c>
      <c r="Z44" s="26" t="e">
        <f t="shared" si="6"/>
        <v>#REF!</v>
      </c>
      <c r="AA44" s="6" t="e">
        <f t="shared" si="7"/>
        <v>#REF!</v>
      </c>
      <c r="AB44" s="27" t="e">
        <f t="shared" si="8"/>
        <v>#REF!</v>
      </c>
      <c r="AC44" s="6"/>
      <c r="AD44" s="35" t="e">
        <f t="shared" si="0"/>
        <v>#REF!</v>
      </c>
      <c r="AE44" s="35" t="e">
        <f t="shared" si="1"/>
        <v>#REF!</v>
      </c>
      <c r="AF44" s="3"/>
      <c r="AG44" s="1" t="e">
        <f t="shared" si="9"/>
        <v>#REF!</v>
      </c>
    </row>
    <row r="45" spans="1:33" ht="30">
      <c r="A45" s="9">
        <f t="shared" si="2"/>
        <v>36</v>
      </c>
      <c r="B45" s="1" t="s">
        <v>1177</v>
      </c>
      <c r="C45" s="1" t="str">
        <f>VLOOKUP(B45,MH!$D$2:$E$2472,2,0)</f>
        <v>PIGMENT RED 8402 (CAKE) 50%</v>
      </c>
      <c r="D45" s="46" t="e">
        <f>VLOOKUP(B45,#REF!,29,0)</f>
        <v>#REF!</v>
      </c>
      <c r="E45" s="47" t="e">
        <f>VLOOKUP(B45,#REF!,29,0)</f>
        <v>#REF!</v>
      </c>
      <c r="F45" s="46" t="e">
        <f>SUMIFS(#REF!,#REF!,B45,#REF!,10)</f>
        <v>#REF!</v>
      </c>
      <c r="G45" s="47" t="e">
        <f>SUMIFS(#REF!,#REF!,B45,#REF!,10)</f>
        <v>#REF!</v>
      </c>
      <c r="H45" s="46" t="e">
        <f>VLOOKUP($B45,#REF!,8,0)</f>
        <v>#REF!</v>
      </c>
      <c r="I45" s="46" t="e">
        <f>VLOOKUP($B45,#REF!,12,0)</f>
        <v>#REF!</v>
      </c>
      <c r="J45" s="46" t="e">
        <f>VLOOKUP($B45,#REF!,16,0)</f>
        <v>#REF!</v>
      </c>
      <c r="K45" s="46" t="e">
        <f>VLOOKUP($B45,#REF!,20,0)</f>
        <v>#REF!</v>
      </c>
      <c r="L45" s="47" t="e">
        <f>VLOOKUP($B45,#REF!,8,0)</f>
        <v>#REF!</v>
      </c>
      <c r="M45" s="47" t="e">
        <f>VLOOKUP($B45,#REF!,12,0)</f>
        <v>#REF!</v>
      </c>
      <c r="N45" s="47" t="e">
        <f>VLOOKUP($B45,#REF!,16,0)</f>
        <v>#REF!</v>
      </c>
      <c r="O45" s="47" t="e">
        <f>VLOOKUP($B45,#REF!,20,0)</f>
        <v>#REF!</v>
      </c>
      <c r="P45" s="60" t="e">
        <f>SUMIFS(#REF!,#REF!,B45,#REF!,10)</f>
        <v>#REF!</v>
      </c>
      <c r="Q45" s="60" t="e">
        <f>SUMIFS(#REF!,#REF!,"BÁN",#REF!,B45,#REF!,10)</f>
        <v>#REF!</v>
      </c>
      <c r="R45" s="45" t="e">
        <f t="shared" si="3"/>
        <v>#REF!</v>
      </c>
      <c r="S45" s="59" t="e">
        <f>VLOOKUP(B45,#REF!,30,0)</f>
        <v>#REF!</v>
      </c>
      <c r="T45" s="59" t="e">
        <f>VLOOKUP(B45,#REF!,30,0)</f>
        <v>#REF!</v>
      </c>
      <c r="U45" s="45" t="e">
        <f t="shared" si="4"/>
        <v>#REF!</v>
      </c>
      <c r="V45" s="1" t="str">
        <f>VLOOKUP(B45,MH!$D$2:$J$100120,7,0)</f>
        <v>TQ</v>
      </c>
      <c r="W45" s="1">
        <f t="shared" si="5"/>
        <v>30</v>
      </c>
      <c r="X45" s="7" t="e">
        <f>VLOOKUP($B45,#REF!,2,0)</f>
        <v>#REF!</v>
      </c>
      <c r="Y45" s="6" t="e">
        <f>VLOOKUP(B45,#REF!,31,0)</f>
        <v>#REF!</v>
      </c>
      <c r="Z45" s="26" t="e">
        <f t="shared" si="6"/>
        <v>#REF!</v>
      </c>
      <c r="AA45" s="6" t="e">
        <f t="shared" si="7"/>
        <v>#REF!</v>
      </c>
      <c r="AB45" s="27" t="e">
        <f t="shared" si="8"/>
        <v>#REF!</v>
      </c>
      <c r="AC45" s="6"/>
      <c r="AD45" s="35" t="e">
        <f t="shared" si="0"/>
        <v>#REF!</v>
      </c>
      <c r="AE45" s="35" t="e">
        <f t="shared" si="1"/>
        <v>#REF!</v>
      </c>
      <c r="AF45" s="3"/>
      <c r="AG45" s="1" t="e">
        <f t="shared" si="9"/>
        <v>#REF!</v>
      </c>
    </row>
    <row r="46" spans="1:33" ht="23.25" customHeight="1">
      <c r="A46" s="9">
        <f t="shared" si="2"/>
        <v>37</v>
      </c>
      <c r="B46" s="1" t="s">
        <v>1324</v>
      </c>
      <c r="C46" s="1" t="str">
        <f>VLOOKUP(B46,MH!$D$2:$E$2472,2,0)</f>
        <v>PIGMENT RED 8402 99%</v>
      </c>
      <c r="D46" s="46" t="e">
        <f>VLOOKUP(B46,#REF!,29,0)</f>
        <v>#REF!</v>
      </c>
      <c r="E46" s="47" t="e">
        <f>VLOOKUP(B46,#REF!,29,0)</f>
        <v>#REF!</v>
      </c>
      <c r="F46" s="46" t="e">
        <f>SUMIFS(#REF!,#REF!,B46,#REF!,10)</f>
        <v>#REF!</v>
      </c>
      <c r="G46" s="47" t="e">
        <f>SUMIFS(#REF!,#REF!,B46,#REF!,10)</f>
        <v>#REF!</v>
      </c>
      <c r="H46" s="46" t="e">
        <f>VLOOKUP($B46,#REF!,8,0)</f>
        <v>#REF!</v>
      </c>
      <c r="I46" s="46" t="e">
        <f>VLOOKUP($B46,#REF!,12,0)</f>
        <v>#REF!</v>
      </c>
      <c r="J46" s="46" t="e">
        <f>VLOOKUP($B46,#REF!,16,0)</f>
        <v>#REF!</v>
      </c>
      <c r="K46" s="46" t="e">
        <f>VLOOKUP($B46,#REF!,20,0)</f>
        <v>#REF!</v>
      </c>
      <c r="L46" s="47" t="e">
        <f>VLOOKUP($B46,#REF!,8,0)</f>
        <v>#REF!</v>
      </c>
      <c r="M46" s="47" t="e">
        <f>VLOOKUP($B46,#REF!,12,0)</f>
        <v>#REF!</v>
      </c>
      <c r="N46" s="47" t="e">
        <f>VLOOKUP($B46,#REF!,16,0)</f>
        <v>#REF!</v>
      </c>
      <c r="O46" s="47" t="e">
        <f>VLOOKUP($B46,#REF!,20,0)</f>
        <v>#REF!</v>
      </c>
      <c r="P46" s="60" t="e">
        <f>SUMIFS(#REF!,#REF!,B46,#REF!,10)</f>
        <v>#REF!</v>
      </c>
      <c r="Q46" s="60" t="e">
        <f>SUMIFS(#REF!,#REF!,"BÁN",#REF!,B46,#REF!,10)</f>
        <v>#REF!</v>
      </c>
      <c r="R46" s="45" t="e">
        <f t="shared" si="3"/>
        <v>#REF!</v>
      </c>
      <c r="S46" s="59" t="e">
        <f>VLOOKUP(B46,#REF!,30,0)</f>
        <v>#REF!</v>
      </c>
      <c r="T46" s="59" t="e">
        <f>VLOOKUP(B46,#REF!,30,0)</f>
        <v>#REF!</v>
      </c>
      <c r="U46" s="45" t="e">
        <f t="shared" si="4"/>
        <v>#REF!</v>
      </c>
      <c r="V46" s="1" t="str">
        <f>VLOOKUP(B46,MH!$D$2:$J$100120,7,0)</f>
        <v>TQ</v>
      </c>
      <c r="W46" s="1">
        <f t="shared" si="5"/>
        <v>30</v>
      </c>
      <c r="X46" s="7" t="e">
        <f>VLOOKUP($B46,#REF!,2,0)</f>
        <v>#REF!</v>
      </c>
      <c r="Y46" s="6" t="e">
        <f>VLOOKUP(B46,#REF!,31,0)</f>
        <v>#REF!</v>
      </c>
      <c r="Z46" s="26" t="e">
        <f t="shared" si="6"/>
        <v>#REF!</v>
      </c>
      <c r="AA46" s="6" t="e">
        <f t="shared" si="7"/>
        <v>#REF!</v>
      </c>
      <c r="AB46" s="27" t="e">
        <f t="shared" si="8"/>
        <v>#REF!</v>
      </c>
      <c r="AC46" s="6"/>
      <c r="AD46" s="35" t="e">
        <f t="shared" si="0"/>
        <v>#REF!</v>
      </c>
      <c r="AE46" s="35" t="e">
        <f t="shared" si="1"/>
        <v>#REF!</v>
      </c>
      <c r="AF46" s="3"/>
      <c r="AG46" s="1" t="e">
        <f t="shared" si="9"/>
        <v>#REF!</v>
      </c>
    </row>
    <row r="47" spans="1:33" ht="30">
      <c r="A47" s="9">
        <f t="shared" si="2"/>
        <v>38</v>
      </c>
      <c r="B47" s="1" t="s">
        <v>1412</v>
      </c>
      <c r="C47" s="1" t="str">
        <f>VLOOKUP(B47,MH!$D$2:$E$2472,2,0)</f>
        <v>PIGMENT RED 8403 (CAKE) 47,1%</v>
      </c>
      <c r="D47" s="46" t="e">
        <f>VLOOKUP(B47,#REF!,29,0)</f>
        <v>#REF!</v>
      </c>
      <c r="E47" s="47" t="e">
        <f>VLOOKUP(B47,#REF!,29,0)</f>
        <v>#REF!</v>
      </c>
      <c r="F47" s="46" t="e">
        <f>SUMIFS(#REF!,#REF!,B47,#REF!,10)</f>
        <v>#REF!</v>
      </c>
      <c r="G47" s="47" t="e">
        <f>SUMIFS(#REF!,#REF!,B47,#REF!,10)</f>
        <v>#REF!</v>
      </c>
      <c r="H47" s="46" t="e">
        <f>VLOOKUP($B47,#REF!,8,0)</f>
        <v>#REF!</v>
      </c>
      <c r="I47" s="46" t="e">
        <f>VLOOKUP($B47,#REF!,12,0)</f>
        <v>#REF!</v>
      </c>
      <c r="J47" s="46" t="e">
        <f>VLOOKUP($B47,#REF!,16,0)</f>
        <v>#REF!</v>
      </c>
      <c r="K47" s="46" t="e">
        <f>VLOOKUP($B47,#REF!,20,0)</f>
        <v>#REF!</v>
      </c>
      <c r="L47" s="47" t="e">
        <f>VLOOKUP($B47,#REF!,8,0)</f>
        <v>#REF!</v>
      </c>
      <c r="M47" s="47" t="e">
        <f>VLOOKUP($B47,#REF!,12,0)</f>
        <v>#REF!</v>
      </c>
      <c r="N47" s="47" t="e">
        <f>VLOOKUP($B47,#REF!,16,0)</f>
        <v>#REF!</v>
      </c>
      <c r="O47" s="47" t="e">
        <f>VLOOKUP($B47,#REF!,20,0)</f>
        <v>#REF!</v>
      </c>
      <c r="P47" s="60" t="e">
        <f>SUMIFS(#REF!,#REF!,B47,#REF!,10)</f>
        <v>#REF!</v>
      </c>
      <c r="Q47" s="60" t="e">
        <f>SUMIFS(#REF!,#REF!,"BÁN",#REF!,B47,#REF!,10)</f>
        <v>#REF!</v>
      </c>
      <c r="R47" s="45" t="e">
        <f t="shared" si="3"/>
        <v>#REF!</v>
      </c>
      <c r="S47" s="59" t="e">
        <f>VLOOKUP(B47,#REF!,30,0)</f>
        <v>#REF!</v>
      </c>
      <c r="T47" s="59" t="e">
        <f>VLOOKUP(B47,#REF!,30,0)</f>
        <v>#REF!</v>
      </c>
      <c r="U47" s="45" t="e">
        <f t="shared" si="4"/>
        <v>#REF!</v>
      </c>
      <c r="V47" s="1" t="str">
        <f>VLOOKUP(B47,MH!$D$2:$J$100120,7,0)</f>
        <v>TQ</v>
      </c>
      <c r="W47" s="1">
        <f t="shared" si="5"/>
        <v>30</v>
      </c>
      <c r="X47" s="7" t="e">
        <f>VLOOKUP($B47,#REF!,2,0)</f>
        <v>#REF!</v>
      </c>
      <c r="Y47" s="6" t="e">
        <f>VLOOKUP(B47,#REF!,31,0)</f>
        <v>#REF!</v>
      </c>
      <c r="Z47" s="26" t="e">
        <f t="shared" si="6"/>
        <v>#REF!</v>
      </c>
      <c r="AA47" s="6" t="e">
        <f t="shared" si="7"/>
        <v>#REF!</v>
      </c>
      <c r="AB47" s="27" t="e">
        <f t="shared" si="8"/>
        <v>#REF!</v>
      </c>
      <c r="AC47" s="6"/>
      <c r="AD47" s="35" t="e">
        <f t="shared" si="0"/>
        <v>#REF!</v>
      </c>
      <c r="AE47" s="35" t="e">
        <f t="shared" si="1"/>
        <v>#REF!</v>
      </c>
      <c r="AF47" s="3"/>
      <c r="AG47" s="1" t="e">
        <f t="shared" si="9"/>
        <v>#REF!</v>
      </c>
    </row>
    <row r="48" spans="1:33" ht="30">
      <c r="A48" s="9">
        <f t="shared" si="2"/>
        <v>39</v>
      </c>
      <c r="B48" s="1" t="s">
        <v>1475</v>
      </c>
      <c r="C48" s="1" t="str">
        <f>VLOOKUP(B48,MH!$D$2:$E$2472,2,0)</f>
        <v>PIGMENT RED 8403 CAKE (49,5%)</v>
      </c>
      <c r="D48" s="46" t="e">
        <f>VLOOKUP(B48,#REF!,29,0)</f>
        <v>#REF!</v>
      </c>
      <c r="E48" s="47" t="e">
        <f>VLOOKUP(B48,#REF!,29,0)</f>
        <v>#REF!</v>
      </c>
      <c r="F48" s="46" t="e">
        <f>SUMIFS(#REF!,#REF!,B48,#REF!,10)</f>
        <v>#REF!</v>
      </c>
      <c r="G48" s="47" t="e">
        <f>SUMIFS(#REF!,#REF!,B48,#REF!,10)</f>
        <v>#REF!</v>
      </c>
      <c r="H48" s="46" t="e">
        <f>VLOOKUP($B48,#REF!,8,0)</f>
        <v>#REF!</v>
      </c>
      <c r="I48" s="46" t="e">
        <f>VLOOKUP($B48,#REF!,12,0)</f>
        <v>#REF!</v>
      </c>
      <c r="J48" s="46" t="e">
        <f>VLOOKUP($B48,#REF!,16,0)</f>
        <v>#REF!</v>
      </c>
      <c r="K48" s="46" t="e">
        <f>VLOOKUP($B48,#REF!,20,0)</f>
        <v>#REF!</v>
      </c>
      <c r="L48" s="47" t="e">
        <f>VLOOKUP($B48,#REF!,8,0)</f>
        <v>#REF!</v>
      </c>
      <c r="M48" s="47" t="e">
        <f>VLOOKUP($B48,#REF!,12,0)</f>
        <v>#REF!</v>
      </c>
      <c r="N48" s="47" t="e">
        <f>VLOOKUP($B48,#REF!,16,0)</f>
        <v>#REF!</v>
      </c>
      <c r="O48" s="47" t="e">
        <f>VLOOKUP($B48,#REF!,20,0)</f>
        <v>#REF!</v>
      </c>
      <c r="P48" s="60" t="e">
        <f>SUMIFS(#REF!,#REF!,B48,#REF!,10)</f>
        <v>#REF!</v>
      </c>
      <c r="Q48" s="60" t="e">
        <f>SUMIFS(#REF!,#REF!,"BÁN",#REF!,B48,#REF!,10)</f>
        <v>#REF!</v>
      </c>
      <c r="R48" s="45" t="e">
        <f t="shared" si="3"/>
        <v>#REF!</v>
      </c>
      <c r="S48" s="59" t="e">
        <f>VLOOKUP(B48,#REF!,30,0)</f>
        <v>#REF!</v>
      </c>
      <c r="T48" s="59" t="e">
        <f>VLOOKUP(B48,#REF!,30,0)</f>
        <v>#REF!</v>
      </c>
      <c r="U48" s="45" t="e">
        <f t="shared" si="4"/>
        <v>#REF!</v>
      </c>
      <c r="V48" s="1" t="str">
        <f>VLOOKUP(B48,MH!$D$2:$J$100120,7,0)</f>
        <v>TQ</v>
      </c>
      <c r="W48" s="1">
        <f t="shared" si="5"/>
        <v>30</v>
      </c>
      <c r="X48" s="7" t="e">
        <f>VLOOKUP($B48,#REF!,2,0)</f>
        <v>#REF!</v>
      </c>
      <c r="Y48" s="6" t="e">
        <f>VLOOKUP(B48,#REF!,31,0)</f>
        <v>#REF!</v>
      </c>
      <c r="Z48" s="26" t="e">
        <f t="shared" si="6"/>
        <v>#REF!</v>
      </c>
      <c r="AA48" s="6" t="e">
        <f t="shared" si="7"/>
        <v>#REF!</v>
      </c>
      <c r="AB48" s="27" t="e">
        <f t="shared" si="8"/>
        <v>#REF!</v>
      </c>
      <c r="AC48" s="6"/>
      <c r="AD48" s="35" t="e">
        <f t="shared" si="0"/>
        <v>#REF!</v>
      </c>
      <c r="AE48" s="35" t="e">
        <f t="shared" si="1"/>
        <v>#REF!</v>
      </c>
      <c r="AF48" s="3"/>
      <c r="AG48" s="1" t="e">
        <f t="shared" si="9"/>
        <v>#REF!</v>
      </c>
    </row>
    <row r="49" spans="1:33" ht="30">
      <c r="A49" s="9">
        <f t="shared" si="2"/>
        <v>40</v>
      </c>
      <c r="B49" s="1" t="s">
        <v>1933</v>
      </c>
      <c r="C49" s="1" t="str">
        <f>VLOOKUP(B49,MH!$D$2:$E$2472,2,0)</f>
        <v>PIGMENT RED 8403 CAKE (50%)</v>
      </c>
      <c r="D49" s="46" t="e">
        <f>VLOOKUP(B49,#REF!,29,0)</f>
        <v>#REF!</v>
      </c>
      <c r="E49" s="47" t="e">
        <f>VLOOKUP(B49,#REF!,29,0)</f>
        <v>#REF!</v>
      </c>
      <c r="F49" s="46" t="e">
        <f>SUMIFS(#REF!,#REF!,B49,#REF!,10)</f>
        <v>#REF!</v>
      </c>
      <c r="G49" s="47" t="e">
        <f>SUMIFS(#REF!,#REF!,B49,#REF!,10)</f>
        <v>#REF!</v>
      </c>
      <c r="H49" s="46" t="e">
        <f>VLOOKUP($B49,#REF!,8,0)</f>
        <v>#REF!</v>
      </c>
      <c r="I49" s="46" t="e">
        <f>VLOOKUP($B49,#REF!,12,0)</f>
        <v>#REF!</v>
      </c>
      <c r="J49" s="46" t="e">
        <f>VLOOKUP($B49,#REF!,16,0)</f>
        <v>#REF!</v>
      </c>
      <c r="K49" s="46" t="e">
        <f>VLOOKUP($B49,#REF!,20,0)</f>
        <v>#REF!</v>
      </c>
      <c r="L49" s="47" t="e">
        <f>VLOOKUP($B49,#REF!,8,0)</f>
        <v>#REF!</v>
      </c>
      <c r="M49" s="47" t="e">
        <f>VLOOKUP($B49,#REF!,12,0)</f>
        <v>#REF!</v>
      </c>
      <c r="N49" s="47" t="e">
        <f>VLOOKUP($B49,#REF!,16,0)</f>
        <v>#REF!</v>
      </c>
      <c r="O49" s="47" t="e">
        <f>VLOOKUP($B49,#REF!,20,0)</f>
        <v>#REF!</v>
      </c>
      <c r="P49" s="60" t="e">
        <f>SUMIFS(#REF!,#REF!,B49,#REF!,10)</f>
        <v>#REF!</v>
      </c>
      <c r="Q49" s="60" t="e">
        <f>SUMIFS(#REF!,#REF!,"BÁN",#REF!,B49,#REF!,10)</f>
        <v>#REF!</v>
      </c>
      <c r="R49" s="45" t="e">
        <f t="shared" ref="R49" si="60">P49+Q49</f>
        <v>#REF!</v>
      </c>
      <c r="S49" s="59" t="e">
        <f>VLOOKUP(B49,#REF!,30,0)</f>
        <v>#REF!</v>
      </c>
      <c r="T49" s="59" t="e">
        <f>VLOOKUP(B49,#REF!,30,0)</f>
        <v>#REF!</v>
      </c>
      <c r="U49" s="45" t="e">
        <f t="shared" ref="U49" si="61">S49+T49</f>
        <v>#REF!</v>
      </c>
      <c r="V49" s="1" t="str">
        <f>VLOOKUP(B49,MH!$D$2:$J$100120,7,0)</f>
        <v>TQ</v>
      </c>
      <c r="W49" s="1">
        <f t="shared" ref="W49" si="62">IF(V49&lt;0.1,0,IF(V49="AD",75,IF(V49="CA",90,30)))</f>
        <v>30</v>
      </c>
      <c r="X49" s="7" t="e">
        <f>VLOOKUP($B49,#REF!,2,0)</f>
        <v>#REF!</v>
      </c>
      <c r="Y49" s="6" t="e">
        <f>VLOOKUP(B49,#REF!,31,0)</f>
        <v>#REF!</v>
      </c>
      <c r="Z49" s="26" t="e">
        <f t="shared" ref="Z49" si="63">SUM(X49+Y49)</f>
        <v>#REF!</v>
      </c>
      <c r="AA49" s="6" t="e">
        <f t="shared" ref="AA49" si="64">IF(W49&lt;0.1,0,(Z49+Z49/30*IF(W49&gt;0,W49,0)))</f>
        <v>#REF!</v>
      </c>
      <c r="AB49" s="27" t="e">
        <f t="shared" ref="AB49" si="65">Z49*IF(W49=30,2,IF(W49=90,4,IF(W49=75,3.5,0)))</f>
        <v>#REF!</v>
      </c>
      <c r="AC49" s="6"/>
      <c r="AD49" s="35" t="e">
        <f t="shared" si="0"/>
        <v>#REF!</v>
      </c>
      <c r="AE49" s="35" t="e">
        <f t="shared" si="1"/>
        <v>#REF!</v>
      </c>
      <c r="AF49" s="3"/>
      <c r="AG49" s="1" t="e">
        <f t="shared" si="9"/>
        <v>#REF!</v>
      </c>
    </row>
    <row r="50" spans="1:33" ht="30">
      <c r="A50" s="9">
        <f t="shared" si="2"/>
        <v>41</v>
      </c>
      <c r="B50" s="1" t="s">
        <v>792</v>
      </c>
      <c r="C50" s="1" t="str">
        <f>VLOOKUP(B50,MH!$D$2:$E$2472,2,0)</f>
        <v>PIGMENT RED 8403 (CAKE) 55,5%</v>
      </c>
      <c r="D50" s="46" t="e">
        <f>VLOOKUP(B50,#REF!,29,0)</f>
        <v>#REF!</v>
      </c>
      <c r="E50" s="47" t="e">
        <f>VLOOKUP(B50,#REF!,29,0)</f>
        <v>#REF!</v>
      </c>
      <c r="F50" s="46" t="e">
        <f>SUMIFS(#REF!,#REF!,B50,#REF!,10)</f>
        <v>#REF!</v>
      </c>
      <c r="G50" s="47" t="e">
        <f>SUMIFS(#REF!,#REF!,B50,#REF!,10)</f>
        <v>#REF!</v>
      </c>
      <c r="H50" s="46" t="e">
        <f>VLOOKUP($B50,#REF!,8,0)</f>
        <v>#REF!</v>
      </c>
      <c r="I50" s="46" t="e">
        <f>VLOOKUP($B50,#REF!,12,0)</f>
        <v>#REF!</v>
      </c>
      <c r="J50" s="46" t="e">
        <f>VLOOKUP($B50,#REF!,16,0)</f>
        <v>#REF!</v>
      </c>
      <c r="K50" s="46" t="e">
        <f>VLOOKUP($B50,#REF!,20,0)</f>
        <v>#REF!</v>
      </c>
      <c r="L50" s="47" t="e">
        <f>VLOOKUP($B50,#REF!,8,0)</f>
        <v>#REF!</v>
      </c>
      <c r="M50" s="47" t="e">
        <f>VLOOKUP($B50,#REF!,12,0)</f>
        <v>#REF!</v>
      </c>
      <c r="N50" s="47" t="e">
        <f>VLOOKUP($B50,#REF!,16,0)</f>
        <v>#REF!</v>
      </c>
      <c r="O50" s="47" t="e">
        <f>VLOOKUP($B50,#REF!,20,0)</f>
        <v>#REF!</v>
      </c>
      <c r="P50" s="60" t="e">
        <f>SUMIFS(#REF!,#REF!,B50,#REF!,10)</f>
        <v>#REF!</v>
      </c>
      <c r="Q50" s="60" t="e">
        <f>SUMIFS(#REF!,#REF!,"BÁN",#REF!,B50,#REF!,10)</f>
        <v>#REF!</v>
      </c>
      <c r="R50" s="45" t="e">
        <f t="shared" si="3"/>
        <v>#REF!</v>
      </c>
      <c r="S50" s="59" t="e">
        <f>VLOOKUP(B50,#REF!,30,0)</f>
        <v>#REF!</v>
      </c>
      <c r="T50" s="59" t="e">
        <f>VLOOKUP(B50,#REF!,30,0)</f>
        <v>#REF!</v>
      </c>
      <c r="U50" s="45" t="e">
        <f t="shared" si="4"/>
        <v>#REF!</v>
      </c>
      <c r="V50" s="1" t="str">
        <f>VLOOKUP(B50,MH!$D$2:$J$100120,7,0)</f>
        <v>TQ</v>
      </c>
      <c r="W50" s="1">
        <f t="shared" si="5"/>
        <v>30</v>
      </c>
      <c r="X50" s="7" t="e">
        <f>VLOOKUP($B50,#REF!,2,0)</f>
        <v>#REF!</v>
      </c>
      <c r="Y50" s="6" t="e">
        <f>VLOOKUP(B50,#REF!,31,0)</f>
        <v>#REF!</v>
      </c>
      <c r="Z50" s="26" t="e">
        <f t="shared" si="6"/>
        <v>#REF!</v>
      </c>
      <c r="AA50" s="6" t="e">
        <f t="shared" si="7"/>
        <v>#REF!</v>
      </c>
      <c r="AB50" s="27" t="e">
        <f t="shared" si="8"/>
        <v>#REF!</v>
      </c>
      <c r="AC50" s="6"/>
      <c r="AD50" s="35" t="e">
        <f t="shared" si="0"/>
        <v>#REF!</v>
      </c>
      <c r="AE50" s="35" t="e">
        <f t="shared" si="1"/>
        <v>#REF!</v>
      </c>
      <c r="AF50" s="3"/>
      <c r="AG50" s="1" t="e">
        <f t="shared" si="9"/>
        <v>#REF!</v>
      </c>
    </row>
    <row r="51" spans="1:33" ht="30">
      <c r="A51" s="9">
        <f t="shared" si="2"/>
        <v>42</v>
      </c>
      <c r="B51" s="1" t="s">
        <v>1580</v>
      </c>
      <c r="C51" s="1" t="str">
        <f>VLOOKUP(B51,MH!$D$2:$E$2472,2,0)</f>
        <v>PIGMENT RED FTR 32 CAKE  (47,62%)</v>
      </c>
      <c r="D51" s="46" t="e">
        <f>VLOOKUP(B51,#REF!,29,0)</f>
        <v>#REF!</v>
      </c>
      <c r="E51" s="47" t="e">
        <f>VLOOKUP(B51,#REF!,29,0)</f>
        <v>#REF!</v>
      </c>
      <c r="F51" s="46" t="e">
        <f>SUMIFS(#REF!,#REF!,B51,#REF!,10)</f>
        <v>#REF!</v>
      </c>
      <c r="G51" s="47" t="e">
        <f>SUMIFS(#REF!,#REF!,B51,#REF!,10)</f>
        <v>#REF!</v>
      </c>
      <c r="H51" s="46" t="e">
        <f>VLOOKUP($B51,#REF!,8,0)</f>
        <v>#REF!</v>
      </c>
      <c r="I51" s="46" t="e">
        <f>VLOOKUP($B51,#REF!,12,0)</f>
        <v>#REF!</v>
      </c>
      <c r="J51" s="46" t="e">
        <f>VLOOKUP($B51,#REF!,16,0)</f>
        <v>#REF!</v>
      </c>
      <c r="K51" s="46" t="e">
        <f>VLOOKUP($B51,#REF!,20,0)</f>
        <v>#REF!</v>
      </c>
      <c r="L51" s="47" t="e">
        <f>VLOOKUP($B51,#REF!,8,0)</f>
        <v>#REF!</v>
      </c>
      <c r="M51" s="47" t="e">
        <f>VLOOKUP($B51,#REF!,12,0)</f>
        <v>#REF!</v>
      </c>
      <c r="N51" s="47" t="e">
        <f>VLOOKUP($B51,#REF!,16,0)</f>
        <v>#REF!</v>
      </c>
      <c r="O51" s="47" t="e">
        <f>VLOOKUP($B51,#REF!,20,0)</f>
        <v>#REF!</v>
      </c>
      <c r="P51" s="60" t="e">
        <f>SUMIFS(#REF!,#REF!,B51,#REF!,10)</f>
        <v>#REF!</v>
      </c>
      <c r="Q51" s="60" t="e">
        <f>SUMIFS(#REF!,#REF!,"BÁN",#REF!,B51,#REF!,10)</f>
        <v>#REF!</v>
      </c>
      <c r="R51" s="45" t="e">
        <f t="shared" si="3"/>
        <v>#REF!</v>
      </c>
      <c r="S51" s="59" t="e">
        <f>VLOOKUP(B51,#REF!,30,0)</f>
        <v>#REF!</v>
      </c>
      <c r="T51" s="59" t="e">
        <f>VLOOKUP(B51,#REF!,30,0)</f>
        <v>#REF!</v>
      </c>
      <c r="U51" s="45" t="e">
        <f t="shared" si="4"/>
        <v>#REF!</v>
      </c>
      <c r="V51" s="1" t="str">
        <f>VLOOKUP(B51,MH!$D$2:$J$100120,7,0)</f>
        <v>TQ</v>
      </c>
      <c r="W51" s="1">
        <f t="shared" si="5"/>
        <v>30</v>
      </c>
      <c r="X51" s="7" t="e">
        <f>VLOOKUP($B51,#REF!,2,0)</f>
        <v>#REF!</v>
      </c>
      <c r="Y51" s="6" t="e">
        <f>VLOOKUP(B51,#REF!,31,0)</f>
        <v>#REF!</v>
      </c>
      <c r="Z51" s="26" t="e">
        <f t="shared" si="6"/>
        <v>#REF!</v>
      </c>
      <c r="AA51" s="6" t="e">
        <f t="shared" si="7"/>
        <v>#REF!</v>
      </c>
      <c r="AB51" s="27" t="e">
        <f t="shared" si="8"/>
        <v>#REF!</v>
      </c>
      <c r="AC51" s="6"/>
      <c r="AD51" s="35" t="e">
        <f t="shared" si="0"/>
        <v>#REF!</v>
      </c>
      <c r="AE51" s="35" t="e">
        <f t="shared" si="1"/>
        <v>#REF!</v>
      </c>
      <c r="AF51" s="3"/>
      <c r="AG51" s="1" t="e">
        <f t="shared" si="9"/>
        <v>#REF!</v>
      </c>
    </row>
    <row r="52" spans="1:33" s="34" customFormat="1" ht="30">
      <c r="A52" s="9">
        <f t="shared" si="2"/>
        <v>43</v>
      </c>
      <c r="B52" s="3" t="s">
        <v>1579</v>
      </c>
      <c r="C52" s="3" t="str">
        <f>VLOOKUP(B52,MH!$D$2:$E$2472,2,0)</f>
        <v>PIGMENT RED 146 CAKE (46,53%)</v>
      </c>
      <c r="D52" s="46" t="e">
        <f>VLOOKUP(B52,#REF!,29,0)</f>
        <v>#REF!</v>
      </c>
      <c r="E52" s="47" t="e">
        <f>VLOOKUP(B52,#REF!,29,0)</f>
        <v>#REF!</v>
      </c>
      <c r="F52" s="46" t="e">
        <f>SUMIFS(#REF!,#REF!,B52,#REF!,10)</f>
        <v>#REF!</v>
      </c>
      <c r="G52" s="47" t="e">
        <f>SUMIFS(#REF!,#REF!,B52,#REF!,10)</f>
        <v>#REF!</v>
      </c>
      <c r="H52" s="46" t="e">
        <f>VLOOKUP($B52,#REF!,8,0)</f>
        <v>#REF!</v>
      </c>
      <c r="I52" s="46" t="e">
        <f>VLOOKUP($B52,#REF!,12,0)</f>
        <v>#REF!</v>
      </c>
      <c r="J52" s="46" t="e">
        <f>VLOOKUP($B52,#REF!,16,0)</f>
        <v>#REF!</v>
      </c>
      <c r="K52" s="46" t="e">
        <f>VLOOKUP($B52,#REF!,20,0)</f>
        <v>#REF!</v>
      </c>
      <c r="L52" s="47" t="e">
        <f>VLOOKUP($B52,#REF!,8,0)</f>
        <v>#REF!</v>
      </c>
      <c r="M52" s="47" t="e">
        <f>VLOOKUP($B52,#REF!,12,0)</f>
        <v>#REF!</v>
      </c>
      <c r="N52" s="47" t="e">
        <f>VLOOKUP($B52,#REF!,16,0)</f>
        <v>#REF!</v>
      </c>
      <c r="O52" s="47" t="e">
        <f>VLOOKUP($B52,#REF!,20,0)</f>
        <v>#REF!</v>
      </c>
      <c r="P52" s="60" t="e">
        <f>SUMIFS(#REF!,#REF!,B52,#REF!,10)</f>
        <v>#REF!</v>
      </c>
      <c r="Q52" s="60" t="e">
        <f>SUMIFS(#REF!,#REF!,"BÁN",#REF!,B52,#REF!,10)</f>
        <v>#REF!</v>
      </c>
      <c r="R52" s="45" t="e">
        <f>P52+Q52</f>
        <v>#REF!</v>
      </c>
      <c r="S52" s="59" t="e">
        <f>VLOOKUP(B52,#REF!,30,0)</f>
        <v>#REF!</v>
      </c>
      <c r="T52" s="59" t="e">
        <f>VLOOKUP(B52,#REF!,30,0)</f>
        <v>#REF!</v>
      </c>
      <c r="U52" s="45" t="e">
        <f>S52+T52</f>
        <v>#REF!</v>
      </c>
      <c r="V52" s="1" t="str">
        <f>VLOOKUP(B52,MH!$D$2:$J$100120,7,0)</f>
        <v>TQ</v>
      </c>
      <c r="W52" s="1">
        <f t="shared" si="5"/>
        <v>30</v>
      </c>
      <c r="X52" s="7" t="e">
        <f>VLOOKUP($B52,#REF!,2,0)</f>
        <v>#REF!</v>
      </c>
      <c r="Y52" s="6" t="e">
        <f>VLOOKUP(B52,#REF!,31,0)</f>
        <v>#REF!</v>
      </c>
      <c r="Z52" s="26" t="e">
        <f t="shared" si="6"/>
        <v>#REF!</v>
      </c>
      <c r="AA52" s="6" t="e">
        <f t="shared" si="7"/>
        <v>#REF!</v>
      </c>
      <c r="AB52" s="27" t="e">
        <f t="shared" si="8"/>
        <v>#REF!</v>
      </c>
      <c r="AC52" s="4"/>
      <c r="AD52" s="35" t="e">
        <f t="shared" si="0"/>
        <v>#REF!</v>
      </c>
      <c r="AE52" s="35" t="e">
        <f t="shared" si="1"/>
        <v>#REF!</v>
      </c>
      <c r="AF52" s="3"/>
      <c r="AG52" s="1" t="e">
        <f t="shared" si="9"/>
        <v>#REF!</v>
      </c>
    </row>
    <row r="53" spans="1:33" ht="30">
      <c r="A53" s="9">
        <f t="shared" si="2"/>
        <v>44</v>
      </c>
      <c r="B53" s="1" t="s">
        <v>876</v>
      </c>
      <c r="C53" s="3" t="str">
        <f>VLOOKUP(B53,MH!$D$2:$E$2472,2,0)</f>
        <v>PIGMENT ORANGE 34 (99%)</v>
      </c>
      <c r="D53" s="46" t="e">
        <f>VLOOKUP(B53,#REF!,29,0)</f>
        <v>#REF!</v>
      </c>
      <c r="E53" s="47" t="e">
        <f>VLOOKUP(B53,#REF!,29,0)</f>
        <v>#REF!</v>
      </c>
      <c r="F53" s="46" t="e">
        <f>SUMIFS(#REF!,#REF!,B53,#REF!,10)</f>
        <v>#REF!</v>
      </c>
      <c r="G53" s="47" t="e">
        <f>SUMIFS(#REF!,#REF!,B53,#REF!,10)</f>
        <v>#REF!</v>
      </c>
      <c r="H53" s="46" t="e">
        <f>VLOOKUP($B53,#REF!,8,0)</f>
        <v>#REF!</v>
      </c>
      <c r="I53" s="46" t="e">
        <f>VLOOKUP($B53,#REF!,12,0)</f>
        <v>#REF!</v>
      </c>
      <c r="J53" s="46" t="e">
        <f>VLOOKUP($B53,#REF!,16,0)</f>
        <v>#REF!</v>
      </c>
      <c r="K53" s="46" t="e">
        <f>VLOOKUP($B53,#REF!,20,0)</f>
        <v>#REF!</v>
      </c>
      <c r="L53" s="47" t="e">
        <f>VLOOKUP($B53,#REF!,8,0)</f>
        <v>#REF!</v>
      </c>
      <c r="M53" s="47" t="e">
        <f>VLOOKUP($B53,#REF!,12,0)</f>
        <v>#REF!</v>
      </c>
      <c r="N53" s="47" t="e">
        <f>VLOOKUP($B53,#REF!,16,0)</f>
        <v>#REF!</v>
      </c>
      <c r="O53" s="47" t="e">
        <f>VLOOKUP($B53,#REF!,20,0)</f>
        <v>#REF!</v>
      </c>
      <c r="P53" s="60" t="e">
        <f>SUMIFS(#REF!,#REF!,B53,#REF!,10)</f>
        <v>#REF!</v>
      </c>
      <c r="Q53" s="60" t="e">
        <f>SUMIFS(#REF!,#REF!,"BÁN",#REF!,B53,#REF!,10)</f>
        <v>#REF!</v>
      </c>
      <c r="R53" s="45" t="e">
        <f>P53+Q53</f>
        <v>#REF!</v>
      </c>
      <c r="S53" s="59" t="e">
        <f>VLOOKUP(B53,#REF!,30,0)</f>
        <v>#REF!</v>
      </c>
      <c r="T53" s="59" t="e">
        <f>VLOOKUP(B53,#REF!,30,0)</f>
        <v>#REF!</v>
      </c>
      <c r="U53" s="45" t="e">
        <f>S53+T53</f>
        <v>#REF!</v>
      </c>
      <c r="V53" s="1" t="str">
        <f>VLOOKUP(B53,MH!$D$2:$J$100120,7,0)</f>
        <v>TQ</v>
      </c>
      <c r="W53" s="1">
        <f t="shared" si="5"/>
        <v>30</v>
      </c>
      <c r="X53" s="7" t="e">
        <f>VLOOKUP($B53,#REF!,2,0)</f>
        <v>#REF!</v>
      </c>
      <c r="Y53" s="6" t="e">
        <f>VLOOKUP(B53,#REF!,31,0)</f>
        <v>#REF!</v>
      </c>
      <c r="Z53" s="26" t="e">
        <f t="shared" si="6"/>
        <v>#REF!</v>
      </c>
      <c r="AA53" s="6" t="e">
        <f t="shared" si="7"/>
        <v>#REF!</v>
      </c>
      <c r="AB53" s="27" t="e">
        <f t="shared" si="8"/>
        <v>#REF!</v>
      </c>
      <c r="AC53" s="6"/>
      <c r="AD53" s="35" t="e">
        <f t="shared" si="0"/>
        <v>#REF!</v>
      </c>
      <c r="AE53" s="35" t="e">
        <f t="shared" si="1"/>
        <v>#REF!</v>
      </c>
      <c r="AF53" s="3"/>
      <c r="AG53" s="1" t="e">
        <f t="shared" si="9"/>
        <v>#REF!</v>
      </c>
    </row>
    <row r="54" spans="1:33" ht="30">
      <c r="A54" s="9">
        <f t="shared" si="2"/>
        <v>45</v>
      </c>
      <c r="B54" s="1" t="s">
        <v>873</v>
      </c>
      <c r="C54" s="3" t="str">
        <f>VLOOKUP(B54,MH!$D$2:$E$2472,2,0)</f>
        <v>PIGMENT BLACK FB (42%)</v>
      </c>
      <c r="D54" s="46" t="e">
        <f>VLOOKUP(B54,#REF!,29,0)</f>
        <v>#REF!</v>
      </c>
      <c r="E54" s="47" t="e">
        <f>VLOOKUP(B54,#REF!,29,0)</f>
        <v>#REF!</v>
      </c>
      <c r="F54" s="46" t="e">
        <f>SUMIFS(#REF!,#REF!,B54,#REF!,10)</f>
        <v>#REF!</v>
      </c>
      <c r="G54" s="47" t="e">
        <f>SUMIFS(#REF!,#REF!,B54,#REF!,10)</f>
        <v>#REF!</v>
      </c>
      <c r="H54" s="46" t="e">
        <f>VLOOKUP($B54,#REF!,8,0)</f>
        <v>#REF!</v>
      </c>
      <c r="I54" s="46" t="e">
        <f>VLOOKUP($B54,#REF!,12,0)</f>
        <v>#REF!</v>
      </c>
      <c r="J54" s="46" t="e">
        <f>VLOOKUP($B54,#REF!,16,0)</f>
        <v>#REF!</v>
      </c>
      <c r="K54" s="46" t="e">
        <f>VLOOKUP($B54,#REF!,20,0)</f>
        <v>#REF!</v>
      </c>
      <c r="L54" s="47" t="e">
        <f>VLOOKUP($B54,#REF!,8,0)</f>
        <v>#REF!</v>
      </c>
      <c r="M54" s="47" t="e">
        <f>VLOOKUP($B54,#REF!,12,0)</f>
        <v>#REF!</v>
      </c>
      <c r="N54" s="47" t="e">
        <f>VLOOKUP($B54,#REF!,16,0)</f>
        <v>#REF!</v>
      </c>
      <c r="O54" s="47" t="e">
        <f>VLOOKUP($B54,#REF!,20,0)</f>
        <v>#REF!</v>
      </c>
      <c r="P54" s="60" t="e">
        <f>SUMIFS(#REF!,#REF!,B54,#REF!,10)</f>
        <v>#REF!</v>
      </c>
      <c r="Q54" s="60" t="e">
        <f>SUMIFS(#REF!,#REF!,"BÁN",#REF!,B54,#REF!,10)</f>
        <v>#REF!</v>
      </c>
      <c r="R54" s="45" t="e">
        <f t="shared" ref="R54:R55" si="66">P54+Q54</f>
        <v>#REF!</v>
      </c>
      <c r="S54" s="59" t="e">
        <f>VLOOKUP(B54,#REF!,30,0)</f>
        <v>#REF!</v>
      </c>
      <c r="T54" s="59" t="e">
        <f>VLOOKUP(B54,#REF!,30,0)</f>
        <v>#REF!</v>
      </c>
      <c r="U54" s="45" t="e">
        <f t="shared" ref="U54:U55" si="67">S54+T54</f>
        <v>#REF!</v>
      </c>
      <c r="V54" s="1" t="str">
        <f>VLOOKUP(B54,MH!$D$2:$J$100120,7,0)</f>
        <v>TQ</v>
      </c>
      <c r="W54" s="1">
        <f t="shared" ref="W54:W55" si="68">IF(V54&lt;0.1,0,IF(V54="AD",75,IF(V54="CA",90,30)))</f>
        <v>30</v>
      </c>
      <c r="X54" s="7" t="e">
        <f>VLOOKUP($B54,#REF!,2,0)</f>
        <v>#REF!</v>
      </c>
      <c r="Y54" s="6" t="e">
        <f>VLOOKUP(B54,#REF!,31,0)</f>
        <v>#REF!</v>
      </c>
      <c r="Z54" s="26" t="e">
        <f t="shared" ref="Z54:Z55" si="69">SUM(X54+Y54)</f>
        <v>#REF!</v>
      </c>
      <c r="AA54" s="6" t="e">
        <f t="shared" ref="AA54:AA55" si="70">IF(W54&lt;0.1,0,(Z54+Z54/30*IF(W54&gt;0,W54,0)))</f>
        <v>#REF!</v>
      </c>
      <c r="AB54" s="27" t="e">
        <f t="shared" ref="AB54:AB55" si="71">Z54*IF(W54=30,2,IF(W54=90,4,IF(W54=75,3.5,0)))</f>
        <v>#REF!</v>
      </c>
      <c r="AC54" s="6"/>
      <c r="AD54" s="35" t="e">
        <f t="shared" ref="AD54:AD55" si="72">IF((U54&lt;Z54),"CANHBAO1",0)</f>
        <v>#REF!</v>
      </c>
      <c r="AE54" s="35" t="e">
        <f t="shared" ref="AE54:AE55" si="73">IF((U54+AC54)&lt;Z54*1.5,"CANHBAO2",0)</f>
        <v>#REF!</v>
      </c>
      <c r="AF54" s="3"/>
      <c r="AG54" s="1" t="e">
        <f t="shared" ref="AG54:AG55" si="74">IF(AB54&gt;0,AC54-AB54,0)</f>
        <v>#REF!</v>
      </c>
    </row>
    <row r="55" spans="1:33" ht="15.75">
      <c r="A55" s="9">
        <f t="shared" si="2"/>
        <v>46</v>
      </c>
      <c r="B55" s="1"/>
      <c r="C55" s="3" t="e">
        <f>VLOOKUP(B55,MH!$D$2:$E$2472,2,0)</f>
        <v>#N/A</v>
      </c>
      <c r="D55" s="46" t="e">
        <f>VLOOKUP(B55,#REF!,29,0)</f>
        <v>#REF!</v>
      </c>
      <c r="E55" s="47" t="e">
        <f>VLOOKUP(B55,#REF!,29,0)</f>
        <v>#REF!</v>
      </c>
      <c r="F55" s="46" t="e">
        <f>SUMIFS(#REF!,#REF!,B55,#REF!,10)</f>
        <v>#REF!</v>
      </c>
      <c r="G55" s="47" t="e">
        <f>SUMIFS(#REF!,#REF!,B55,#REF!,10)</f>
        <v>#REF!</v>
      </c>
      <c r="H55" s="46" t="e">
        <f>VLOOKUP($B55,#REF!,8,0)</f>
        <v>#REF!</v>
      </c>
      <c r="I55" s="46" t="e">
        <f>VLOOKUP($B55,#REF!,12,0)</f>
        <v>#REF!</v>
      </c>
      <c r="J55" s="46" t="e">
        <f>VLOOKUP($B55,#REF!,16,0)</f>
        <v>#REF!</v>
      </c>
      <c r="K55" s="46" t="e">
        <f>VLOOKUP($B55,#REF!,20,0)</f>
        <v>#REF!</v>
      </c>
      <c r="L55" s="47" t="e">
        <f>VLOOKUP($B55,#REF!,8,0)</f>
        <v>#REF!</v>
      </c>
      <c r="M55" s="47" t="e">
        <f>VLOOKUP($B55,#REF!,12,0)</f>
        <v>#REF!</v>
      </c>
      <c r="N55" s="47" t="e">
        <f>VLOOKUP($B55,#REF!,16,0)</f>
        <v>#REF!</v>
      </c>
      <c r="O55" s="47" t="e">
        <f>VLOOKUP($B55,#REF!,20,0)</f>
        <v>#REF!</v>
      </c>
      <c r="P55" s="60" t="e">
        <f>SUMIFS(#REF!,#REF!,B55,#REF!,10)</f>
        <v>#REF!</v>
      </c>
      <c r="Q55" s="60" t="e">
        <f>SUMIFS(#REF!,#REF!,"BÁN",#REF!,B55,#REF!,10)</f>
        <v>#REF!</v>
      </c>
      <c r="R55" s="45" t="e">
        <f t="shared" si="66"/>
        <v>#REF!</v>
      </c>
      <c r="S55" s="59" t="e">
        <f>VLOOKUP(B55,#REF!,30,0)</f>
        <v>#REF!</v>
      </c>
      <c r="T55" s="59" t="e">
        <f>VLOOKUP(B55,#REF!,30,0)</f>
        <v>#REF!</v>
      </c>
      <c r="U55" s="45" t="e">
        <f t="shared" si="67"/>
        <v>#REF!</v>
      </c>
      <c r="V55" s="1" t="e">
        <f>VLOOKUP(B55,MH!$D$2:$J$100120,7,0)</f>
        <v>#N/A</v>
      </c>
      <c r="W55" s="1" t="e">
        <f t="shared" si="68"/>
        <v>#N/A</v>
      </c>
      <c r="X55" s="7" t="e">
        <f>VLOOKUP($B55,#REF!,2,0)</f>
        <v>#REF!</v>
      </c>
      <c r="Y55" s="6" t="e">
        <f>VLOOKUP(B55,#REF!,31,0)</f>
        <v>#REF!</v>
      </c>
      <c r="Z55" s="26" t="e">
        <f t="shared" si="69"/>
        <v>#REF!</v>
      </c>
      <c r="AA55" s="6" t="e">
        <f t="shared" si="70"/>
        <v>#N/A</v>
      </c>
      <c r="AB55" s="27" t="e">
        <f t="shared" si="71"/>
        <v>#REF!</v>
      </c>
      <c r="AC55" s="6"/>
      <c r="AD55" s="35" t="e">
        <f t="shared" si="72"/>
        <v>#REF!</v>
      </c>
      <c r="AE55" s="35" t="e">
        <f t="shared" si="73"/>
        <v>#REF!</v>
      </c>
      <c r="AF55" s="3"/>
      <c r="AG55" s="1" t="e">
        <f t="shared" si="74"/>
        <v>#REF!</v>
      </c>
    </row>
  </sheetData>
  <autoFilter ref="A9:AH55" xr:uid="{00000000-0009-0000-0000-000002000000}"/>
  <sortState ref="B1:B175">
    <sortCondition ref="B157"/>
  </sortState>
  <mergeCells count="32">
    <mergeCell ref="AC8:AC9"/>
    <mergeCell ref="AD8:AD9"/>
    <mergeCell ref="O8:O9"/>
    <mergeCell ref="B6:C6"/>
    <mergeCell ref="B4:C4"/>
    <mergeCell ref="B5:C5"/>
    <mergeCell ref="M8:M9"/>
    <mergeCell ref="F8:F9"/>
    <mergeCell ref="J8:J9"/>
    <mergeCell ref="K8:K9"/>
    <mergeCell ref="N8:N9"/>
    <mergeCell ref="E8:E9"/>
    <mergeCell ref="G8:G9"/>
    <mergeCell ref="H8:H9"/>
    <mergeCell ref="I8:I9"/>
    <mergeCell ref="L8:L9"/>
    <mergeCell ref="A1:AG1"/>
    <mergeCell ref="A2:AG2"/>
    <mergeCell ref="A3:AG3"/>
    <mergeCell ref="AF8:AF9"/>
    <mergeCell ref="AG8:AG9"/>
    <mergeCell ref="S8:U8"/>
    <mergeCell ref="V8:V9"/>
    <mergeCell ref="W8:W9"/>
    <mergeCell ref="X8:AA8"/>
    <mergeCell ref="AB8:AB9"/>
    <mergeCell ref="AE8:AE9"/>
    <mergeCell ref="P8:R8"/>
    <mergeCell ref="A8:A9"/>
    <mergeCell ref="B8:B9"/>
    <mergeCell ref="C8:C9"/>
    <mergeCell ref="D8:D9"/>
  </mergeCells>
  <phoneticPr fontId="66" type="noConversion"/>
  <conditionalFormatting sqref="AB54:AB1010">
    <cfRule type="cellIs" dxfId="12" priority="12" operator="lessThanOrEqual">
      <formula>($U54:$U10044)</formula>
    </cfRule>
  </conditionalFormatting>
  <conditionalFormatting sqref="AB29:AB36">
    <cfRule type="cellIs" dxfId="11" priority="10" operator="lessThanOrEqual">
      <formula>($U29:$U10018)</formula>
    </cfRule>
  </conditionalFormatting>
  <conditionalFormatting sqref="AB28">
    <cfRule type="cellIs" dxfId="10" priority="568236" operator="lessThanOrEqual">
      <formula>($U28:$U10018)</formula>
    </cfRule>
  </conditionalFormatting>
  <conditionalFormatting sqref="AB37:AB49">
    <cfRule type="cellIs" dxfId="9" priority="9" operator="lessThanOrEqual">
      <formula>($U37:$U10025)</formula>
    </cfRule>
  </conditionalFormatting>
  <conditionalFormatting sqref="AB26">
    <cfRule type="cellIs" dxfId="8" priority="568266" operator="lessThanOrEqual">
      <formula>($U26:$U10017)</formula>
    </cfRule>
  </conditionalFormatting>
  <conditionalFormatting sqref="AB27">
    <cfRule type="cellIs" dxfId="7" priority="8" operator="lessThanOrEqual">
      <formula>($U27:$U10018)</formula>
    </cfRule>
  </conditionalFormatting>
  <conditionalFormatting sqref="B26:B1048576 B1:B23">
    <cfRule type="duplicateValues" dxfId="6" priority="5"/>
  </conditionalFormatting>
  <conditionalFormatting sqref="B25">
    <cfRule type="duplicateValues" dxfId="5" priority="4"/>
  </conditionalFormatting>
  <conditionalFormatting sqref="B24">
    <cfRule type="duplicateValues" dxfId="4" priority="2"/>
  </conditionalFormatting>
  <conditionalFormatting sqref="AB25">
    <cfRule type="cellIs" dxfId="3" priority="1" operator="lessThanOrEqual">
      <formula>($U25:$U10024)</formula>
    </cfRule>
  </conditionalFormatting>
  <conditionalFormatting sqref="AB50:AB53">
    <cfRule type="cellIs" dxfId="2" priority="574971" operator="lessThanOrEqual">
      <formula>($U50:$U10037)</formula>
    </cfRule>
  </conditionalFormatting>
  <conditionalFormatting sqref="AB24">
    <cfRule type="cellIs" dxfId="1" priority="574977" operator="lessThanOrEqual">
      <formula>($U24:$U10025)</formula>
    </cfRule>
  </conditionalFormatting>
  <conditionalFormatting sqref="AB10:AB23">
    <cfRule type="cellIs" dxfId="0" priority="574979" operator="lessThanOrEqual">
      <formula>($U10:$U10010)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MH NCC</vt:lpstr>
      <vt:lpstr>MH</vt:lpstr>
      <vt:lpstr>kế hoạch nhập hàng pigment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wei</dc:creator>
  <cp:lastModifiedBy>Administrator</cp:lastModifiedBy>
  <cp:lastPrinted>2022-10-27T02:32:10Z</cp:lastPrinted>
  <dcterms:created xsi:type="dcterms:W3CDTF">2016-09-24T17:40:58Z</dcterms:created>
  <dcterms:modified xsi:type="dcterms:W3CDTF">2022-11-28T08:29:01Z</dcterms:modified>
</cp:coreProperties>
</file>