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firstSheet="1" activeTab="1"/>
  </bookViews>
  <sheets>
    <sheet name="说明" sheetId="3" r:id="rId1"/>
    <sheet name="20180301" sheetId="1" r:id="rId2"/>
    <sheet name="Sheet2" sheetId="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J4" i="2" l="1"/>
  <c r="J5" i="2"/>
  <c r="J3" i="2"/>
  <c r="I6" i="2"/>
  <c r="H6" i="2"/>
  <c r="A10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3" i="2"/>
  <c r="C103" i="2"/>
  <c r="B103" i="2"/>
  <c r="B104" i="2" s="1"/>
  <c r="S2" i="1"/>
  <c r="I2" i="1"/>
  <c r="C102" i="1"/>
  <c r="B101" i="1"/>
  <c r="D99" i="1"/>
  <c r="C98" i="1"/>
  <c r="B97" i="1"/>
  <c r="D95" i="1"/>
  <c r="C94" i="1"/>
  <c r="B93" i="1"/>
  <c r="D91" i="1"/>
  <c r="C90" i="1"/>
  <c r="B89" i="1"/>
  <c r="D87" i="1"/>
  <c r="C86" i="1"/>
  <c r="B85" i="1"/>
  <c r="D83" i="1"/>
  <c r="C82" i="1"/>
  <c r="B81" i="1"/>
  <c r="D79" i="1"/>
  <c r="C78" i="1"/>
  <c r="B77" i="1"/>
  <c r="D75" i="1"/>
  <c r="C74" i="1"/>
  <c r="B73" i="1"/>
  <c r="D71" i="1"/>
  <c r="C70" i="1"/>
  <c r="B69" i="1"/>
  <c r="D67" i="1"/>
  <c r="C66" i="1"/>
  <c r="B65" i="1"/>
  <c r="D63" i="1"/>
  <c r="C62" i="1"/>
  <c r="B61" i="1"/>
  <c r="D59" i="1"/>
  <c r="C58" i="1"/>
  <c r="B57" i="1"/>
  <c r="D55" i="1"/>
  <c r="C54" i="1"/>
  <c r="B53" i="1"/>
  <c r="D51" i="1"/>
  <c r="C50" i="1"/>
  <c r="B49" i="1"/>
  <c r="D47" i="1"/>
  <c r="C46" i="1"/>
  <c r="B45" i="1"/>
  <c r="D43" i="1"/>
  <c r="C42" i="1"/>
  <c r="B41" i="1"/>
  <c r="D39" i="1"/>
  <c r="C38" i="1"/>
  <c r="B37" i="1"/>
  <c r="D35" i="1"/>
  <c r="C34" i="1"/>
  <c r="B33" i="1"/>
  <c r="D31" i="1"/>
  <c r="C30" i="1"/>
  <c r="B29" i="1"/>
  <c r="D27" i="1"/>
  <c r="C26" i="1"/>
  <c r="B25" i="1"/>
  <c r="D23" i="1"/>
  <c r="C22" i="1"/>
  <c r="B21" i="1"/>
  <c r="D19" i="1"/>
  <c r="C18" i="1"/>
  <c r="B17" i="1"/>
  <c r="D15" i="1"/>
  <c r="C14" i="1"/>
  <c r="B13" i="1"/>
  <c r="D11" i="1"/>
  <c r="C10" i="1"/>
  <c r="B9" i="1"/>
  <c r="D7" i="1"/>
  <c r="C6" i="1"/>
  <c r="B5" i="1"/>
  <c r="D3" i="1"/>
  <c r="AA102" i="1"/>
  <c r="W102" i="1"/>
  <c r="Y101" i="1"/>
  <c r="U101" i="1"/>
  <c r="AA100" i="1"/>
  <c r="W100" i="1"/>
  <c r="Y99" i="1"/>
  <c r="U99" i="1"/>
  <c r="AA98" i="1"/>
  <c r="W98" i="1"/>
  <c r="Y97" i="1"/>
  <c r="U97" i="1"/>
  <c r="AA96" i="1"/>
  <c r="W96" i="1"/>
  <c r="Y95" i="1"/>
  <c r="U95" i="1"/>
  <c r="AA94" i="1"/>
  <c r="W94" i="1"/>
  <c r="Y93" i="1"/>
  <c r="U93" i="1"/>
  <c r="AA92" i="1"/>
  <c r="W92" i="1"/>
  <c r="Y91" i="1"/>
  <c r="U91" i="1"/>
  <c r="AA90" i="1"/>
  <c r="W90" i="1"/>
  <c r="Y89" i="1"/>
  <c r="U89" i="1"/>
  <c r="AA88" i="1"/>
  <c r="W88" i="1"/>
  <c r="Y87" i="1"/>
  <c r="U87" i="1"/>
  <c r="AA86" i="1"/>
  <c r="W86" i="1"/>
  <c r="Y85" i="1"/>
  <c r="U85" i="1"/>
  <c r="AA84" i="1"/>
  <c r="W84" i="1"/>
  <c r="Y83" i="1"/>
  <c r="B102" i="1"/>
  <c r="D100" i="1"/>
  <c r="C99" i="1"/>
  <c r="B98" i="1"/>
  <c r="D96" i="1"/>
  <c r="C95" i="1"/>
  <c r="B94" i="1"/>
  <c r="D92" i="1"/>
  <c r="C91" i="1"/>
  <c r="B90" i="1"/>
  <c r="D88" i="1"/>
  <c r="C87" i="1"/>
  <c r="B86" i="1"/>
  <c r="D84" i="1"/>
  <c r="C83" i="1"/>
  <c r="B82" i="1"/>
  <c r="D80" i="1"/>
  <c r="C79" i="1"/>
  <c r="B78" i="1"/>
  <c r="D76" i="1"/>
  <c r="C75" i="1"/>
  <c r="B74" i="1"/>
  <c r="D72" i="1"/>
  <c r="C71" i="1"/>
  <c r="B70" i="1"/>
  <c r="D68" i="1"/>
  <c r="C67" i="1"/>
  <c r="B66" i="1"/>
  <c r="D64" i="1"/>
  <c r="C63" i="1"/>
  <c r="B62" i="1"/>
  <c r="D60" i="1"/>
  <c r="C59" i="1"/>
  <c r="B58" i="1"/>
  <c r="D56" i="1"/>
  <c r="C55" i="1"/>
  <c r="B54" i="1"/>
  <c r="D52" i="1"/>
  <c r="C51" i="1"/>
  <c r="B50" i="1"/>
  <c r="D48" i="1"/>
  <c r="C47" i="1"/>
  <c r="B46" i="1"/>
  <c r="D44" i="1"/>
  <c r="C43" i="1"/>
  <c r="B42" i="1"/>
  <c r="D40" i="1"/>
  <c r="C39" i="1"/>
  <c r="B38" i="1"/>
  <c r="D36" i="1"/>
  <c r="C35" i="1"/>
  <c r="B34" i="1"/>
  <c r="D32" i="1"/>
  <c r="C31" i="1"/>
  <c r="B30" i="1"/>
  <c r="D28" i="1"/>
  <c r="C27" i="1"/>
  <c r="B26" i="1"/>
  <c r="D24" i="1"/>
  <c r="C23" i="1"/>
  <c r="B22" i="1"/>
  <c r="D20" i="1"/>
  <c r="C19" i="1"/>
  <c r="B18" i="1"/>
  <c r="D16" i="1"/>
  <c r="C15" i="1"/>
  <c r="B14" i="1"/>
  <c r="D12" i="1"/>
  <c r="C11" i="1"/>
  <c r="B10" i="1"/>
  <c r="D8" i="1"/>
  <c r="C7" i="1"/>
  <c r="B6" i="1"/>
  <c r="D4" i="1"/>
  <c r="C3" i="1"/>
  <c r="Z102" i="1"/>
  <c r="V102" i="1"/>
  <c r="AB101" i="1"/>
  <c r="X101" i="1"/>
  <c r="T101" i="1"/>
  <c r="Z100" i="1"/>
  <c r="V100" i="1"/>
  <c r="AB99" i="1"/>
  <c r="X99" i="1"/>
  <c r="T99" i="1"/>
  <c r="Z98" i="1"/>
  <c r="V98" i="1"/>
  <c r="AB97" i="1"/>
  <c r="X97" i="1"/>
  <c r="T97" i="1"/>
  <c r="Z96" i="1"/>
  <c r="V96" i="1"/>
  <c r="AB95" i="1"/>
  <c r="X95" i="1"/>
  <c r="T95" i="1"/>
  <c r="Z94" i="1"/>
  <c r="V94" i="1"/>
  <c r="AB93" i="1"/>
  <c r="X93" i="1"/>
  <c r="T93" i="1"/>
  <c r="Z92" i="1"/>
  <c r="V92" i="1"/>
  <c r="AB91" i="1"/>
  <c r="X91" i="1"/>
  <c r="T91" i="1"/>
  <c r="Z90" i="1"/>
  <c r="V90" i="1"/>
  <c r="AB89" i="1"/>
  <c r="X89" i="1"/>
  <c r="T89" i="1"/>
  <c r="Z88" i="1"/>
  <c r="V88" i="1"/>
  <c r="AB87" i="1"/>
  <c r="X87" i="1"/>
  <c r="T87" i="1"/>
  <c r="Z86" i="1"/>
  <c r="V86" i="1"/>
  <c r="AB85" i="1"/>
  <c r="X85" i="1"/>
  <c r="T85" i="1"/>
  <c r="Z84" i="1"/>
  <c r="V84" i="1"/>
  <c r="AB83" i="1"/>
  <c r="X83" i="1"/>
  <c r="D101" i="1"/>
  <c r="C100" i="1"/>
  <c r="B99" i="1"/>
  <c r="D97" i="1"/>
  <c r="C96" i="1"/>
  <c r="B95" i="1"/>
  <c r="D93" i="1"/>
  <c r="C92" i="1"/>
  <c r="B91" i="1"/>
  <c r="D89" i="1"/>
  <c r="C88" i="1"/>
  <c r="B87" i="1"/>
  <c r="D85" i="1"/>
  <c r="C84" i="1"/>
  <c r="B83" i="1"/>
  <c r="D81" i="1"/>
  <c r="C80" i="1"/>
  <c r="B79" i="1"/>
  <c r="D77" i="1"/>
  <c r="C76" i="1"/>
  <c r="B75" i="1"/>
  <c r="D73" i="1"/>
  <c r="C72" i="1"/>
  <c r="B71" i="1"/>
  <c r="D69" i="1"/>
  <c r="C68" i="1"/>
  <c r="B67" i="1"/>
  <c r="D65" i="1"/>
  <c r="C64" i="1"/>
  <c r="B63" i="1"/>
  <c r="D61" i="1"/>
  <c r="C60" i="1"/>
  <c r="B59" i="1"/>
  <c r="D57" i="1"/>
  <c r="C56" i="1"/>
  <c r="B55" i="1"/>
  <c r="D53" i="1"/>
  <c r="C52" i="1"/>
  <c r="B51" i="1"/>
  <c r="D49" i="1"/>
  <c r="C48" i="1"/>
  <c r="B47" i="1"/>
  <c r="D45" i="1"/>
  <c r="C44" i="1"/>
  <c r="B43" i="1"/>
  <c r="D41" i="1"/>
  <c r="C40" i="1"/>
  <c r="B39" i="1"/>
  <c r="D37" i="1"/>
  <c r="C36" i="1"/>
  <c r="B35" i="1"/>
  <c r="D33" i="1"/>
  <c r="C32" i="1"/>
  <c r="B31" i="1"/>
  <c r="D29" i="1"/>
  <c r="C28" i="1"/>
  <c r="B27" i="1"/>
  <c r="D25" i="1"/>
  <c r="C24" i="1"/>
  <c r="B23" i="1"/>
  <c r="D21" i="1"/>
  <c r="C20" i="1"/>
  <c r="B19" i="1"/>
  <c r="D17" i="1"/>
  <c r="C16" i="1"/>
  <c r="B15" i="1"/>
  <c r="D13" i="1"/>
  <c r="C12" i="1"/>
  <c r="B11" i="1"/>
  <c r="D9" i="1"/>
  <c r="C8" i="1"/>
  <c r="B7" i="1"/>
  <c r="D5" i="1"/>
  <c r="C4" i="1"/>
  <c r="B3" i="1"/>
  <c r="Y102" i="1"/>
  <c r="U102" i="1"/>
  <c r="AA101" i="1"/>
  <c r="W101" i="1"/>
  <c r="Y100" i="1"/>
  <c r="U100" i="1"/>
  <c r="AA99" i="1"/>
  <c r="W99" i="1"/>
  <c r="Y98" i="1"/>
  <c r="U98" i="1"/>
  <c r="AA97" i="1"/>
  <c r="W97" i="1"/>
  <c r="Y96" i="1"/>
  <c r="U96" i="1"/>
  <c r="AA95" i="1"/>
  <c r="W95" i="1"/>
  <c r="Y94" i="1"/>
  <c r="U94" i="1"/>
  <c r="AA93" i="1"/>
  <c r="W93" i="1"/>
  <c r="Y92" i="1"/>
  <c r="U92" i="1"/>
  <c r="AA91" i="1"/>
  <c r="W91" i="1"/>
  <c r="Y90" i="1"/>
  <c r="U90" i="1"/>
  <c r="AA89" i="1"/>
  <c r="W89" i="1"/>
  <c r="Y88" i="1"/>
  <c r="U88" i="1"/>
  <c r="AA87" i="1"/>
  <c r="W87" i="1"/>
  <c r="Y86" i="1"/>
  <c r="U86" i="1"/>
  <c r="AA85" i="1"/>
  <c r="W85" i="1"/>
  <c r="Y84" i="1"/>
  <c r="U84" i="1"/>
  <c r="B100" i="1"/>
  <c r="D94" i="1"/>
  <c r="C89" i="1"/>
  <c r="B84" i="1"/>
  <c r="D78" i="1"/>
  <c r="C73" i="1"/>
  <c r="B68" i="1"/>
  <c r="D62" i="1"/>
  <c r="C57" i="1"/>
  <c r="B52" i="1"/>
  <c r="D46" i="1"/>
  <c r="C41" i="1"/>
  <c r="B36" i="1"/>
  <c r="D30" i="1"/>
  <c r="C25" i="1"/>
  <c r="B20" i="1"/>
  <c r="D14" i="1"/>
  <c r="C9" i="1"/>
  <c r="B4" i="1"/>
  <c r="Z101" i="1"/>
  <c r="T100" i="1"/>
  <c r="X98" i="1"/>
  <c r="AB96" i="1"/>
  <c r="V95" i="1"/>
  <c r="Z93" i="1"/>
  <c r="T92" i="1"/>
  <c r="X90" i="1"/>
  <c r="AB88" i="1"/>
  <c r="V87" i="1"/>
  <c r="Z85" i="1"/>
  <c r="T84" i="1"/>
  <c r="V83" i="1"/>
  <c r="AB82" i="1"/>
  <c r="X82" i="1"/>
  <c r="T82" i="1"/>
  <c r="Z81" i="1"/>
  <c r="V81" i="1"/>
  <c r="AB80" i="1"/>
  <c r="X80" i="1"/>
  <c r="T80" i="1"/>
  <c r="Z79" i="1"/>
  <c r="V79" i="1"/>
  <c r="AB78" i="1"/>
  <c r="X78" i="1"/>
  <c r="T78" i="1"/>
  <c r="Z77" i="1"/>
  <c r="V77" i="1"/>
  <c r="AB76" i="1"/>
  <c r="X76" i="1"/>
  <c r="T76" i="1"/>
  <c r="Z75" i="1"/>
  <c r="V75" i="1"/>
  <c r="AB74" i="1"/>
  <c r="X74" i="1"/>
  <c r="T74" i="1"/>
  <c r="Z73" i="1"/>
  <c r="V73" i="1"/>
  <c r="AB72" i="1"/>
  <c r="X72" i="1"/>
  <c r="T72" i="1"/>
  <c r="Z71" i="1"/>
  <c r="V71" i="1"/>
  <c r="AB70" i="1"/>
  <c r="X70" i="1"/>
  <c r="T70" i="1"/>
  <c r="Z69" i="1"/>
  <c r="V69" i="1"/>
  <c r="AB68" i="1"/>
  <c r="X68" i="1"/>
  <c r="T68" i="1"/>
  <c r="Z67" i="1"/>
  <c r="V67" i="1"/>
  <c r="AB66" i="1"/>
  <c r="X66" i="1"/>
  <c r="T66" i="1"/>
  <c r="Z65" i="1"/>
  <c r="V65" i="1"/>
  <c r="AB64" i="1"/>
  <c r="X64" i="1"/>
  <c r="T64" i="1"/>
  <c r="Z63" i="1"/>
  <c r="V63" i="1"/>
  <c r="AB62" i="1"/>
  <c r="X62" i="1"/>
  <c r="T62" i="1"/>
  <c r="Z61" i="1"/>
  <c r="V61" i="1"/>
  <c r="AB60" i="1"/>
  <c r="X60" i="1"/>
  <c r="T60" i="1"/>
  <c r="Z59" i="1"/>
  <c r="V59" i="1"/>
  <c r="AB58" i="1"/>
  <c r="X58" i="1"/>
  <c r="T58" i="1"/>
  <c r="Z57" i="1"/>
  <c r="V57" i="1"/>
  <c r="AB56" i="1"/>
  <c r="X56" i="1"/>
  <c r="T56" i="1"/>
  <c r="Z55" i="1"/>
  <c r="V55" i="1"/>
  <c r="AB54" i="1"/>
  <c r="X54" i="1"/>
  <c r="T54" i="1"/>
  <c r="Z53" i="1"/>
  <c r="V53" i="1"/>
  <c r="AB52" i="1"/>
  <c r="X52" i="1"/>
  <c r="T52" i="1"/>
  <c r="Z51" i="1"/>
  <c r="V51" i="1"/>
  <c r="AB50" i="1"/>
  <c r="X50" i="1"/>
  <c r="T50" i="1"/>
  <c r="Z49" i="1"/>
  <c r="V49" i="1"/>
  <c r="AB48" i="1"/>
  <c r="X48" i="1"/>
  <c r="T48" i="1"/>
  <c r="Z47" i="1"/>
  <c r="V47" i="1"/>
  <c r="AB46" i="1"/>
  <c r="X46" i="1"/>
  <c r="T46" i="1"/>
  <c r="Z45" i="1"/>
  <c r="V45" i="1"/>
  <c r="D98" i="1"/>
  <c r="C93" i="1"/>
  <c r="B88" i="1"/>
  <c r="D82" i="1"/>
  <c r="C77" i="1"/>
  <c r="B72" i="1"/>
  <c r="D66" i="1"/>
  <c r="C61" i="1"/>
  <c r="B56" i="1"/>
  <c r="D50" i="1"/>
  <c r="C45" i="1"/>
  <c r="B40" i="1"/>
  <c r="D34" i="1"/>
  <c r="C29" i="1"/>
  <c r="B24" i="1"/>
  <c r="D18" i="1"/>
  <c r="C13" i="1"/>
  <c r="B8" i="1"/>
  <c r="AB102" i="1"/>
  <c r="V101" i="1"/>
  <c r="Z99" i="1"/>
  <c r="T98" i="1"/>
  <c r="X96" i="1"/>
  <c r="AB94" i="1"/>
  <c r="V93" i="1"/>
  <c r="Z91" i="1"/>
  <c r="T90" i="1"/>
  <c r="X88" i="1"/>
  <c r="AB86" i="1"/>
  <c r="V85" i="1"/>
  <c r="AA83" i="1"/>
  <c r="U83" i="1"/>
  <c r="AA82" i="1"/>
  <c r="W82" i="1"/>
  <c r="Y81" i="1"/>
  <c r="U81" i="1"/>
  <c r="AA80" i="1"/>
  <c r="W80" i="1"/>
  <c r="Y79" i="1"/>
  <c r="U79" i="1"/>
  <c r="AA78" i="1"/>
  <c r="W78" i="1"/>
  <c r="Y77" i="1"/>
  <c r="U77" i="1"/>
  <c r="AA76" i="1"/>
  <c r="W76" i="1"/>
  <c r="Y75" i="1"/>
  <c r="U75" i="1"/>
  <c r="AA74" i="1"/>
  <c r="W74" i="1"/>
  <c r="Y73" i="1"/>
  <c r="U73" i="1"/>
  <c r="AA72" i="1"/>
  <c r="W72" i="1"/>
  <c r="Y71" i="1"/>
  <c r="U71" i="1"/>
  <c r="AA70" i="1"/>
  <c r="W70" i="1"/>
  <c r="Y69" i="1"/>
  <c r="U69" i="1"/>
  <c r="AA68" i="1"/>
  <c r="W68" i="1"/>
  <c r="Y67" i="1"/>
  <c r="U67" i="1"/>
  <c r="AA66" i="1"/>
  <c r="W66" i="1"/>
  <c r="Y65" i="1"/>
  <c r="U65" i="1"/>
  <c r="AA64" i="1"/>
  <c r="W64" i="1"/>
  <c r="Y63" i="1"/>
  <c r="U63" i="1"/>
  <c r="AA62" i="1"/>
  <c r="W62" i="1"/>
  <c r="Y61" i="1"/>
  <c r="U61" i="1"/>
  <c r="AA60" i="1"/>
  <c r="W60" i="1"/>
  <c r="Y59" i="1"/>
  <c r="U59" i="1"/>
  <c r="AA58" i="1"/>
  <c r="W58" i="1"/>
  <c r="Y57" i="1"/>
  <c r="U57" i="1"/>
  <c r="AA56" i="1"/>
  <c r="W56" i="1"/>
  <c r="Y55" i="1"/>
  <c r="U55" i="1"/>
  <c r="AA54" i="1"/>
  <c r="W54" i="1"/>
  <c r="Y53" i="1"/>
  <c r="U53" i="1"/>
  <c r="AA52" i="1"/>
  <c r="W52" i="1"/>
  <c r="Y51" i="1"/>
  <c r="U51" i="1"/>
  <c r="AA50" i="1"/>
  <c r="W50" i="1"/>
  <c r="Y49" i="1"/>
  <c r="U49" i="1"/>
  <c r="AA48" i="1"/>
  <c r="W48" i="1"/>
  <c r="D102" i="1"/>
  <c r="C97" i="1"/>
  <c r="B92" i="1"/>
  <c r="D86" i="1"/>
  <c r="C81" i="1"/>
  <c r="B76" i="1"/>
  <c r="D70" i="1"/>
  <c r="C65" i="1"/>
  <c r="B60" i="1"/>
  <c r="D54" i="1"/>
  <c r="C49" i="1"/>
  <c r="B44" i="1"/>
  <c r="D38" i="1"/>
  <c r="C33" i="1"/>
  <c r="B28" i="1"/>
  <c r="D22" i="1"/>
  <c r="C17" i="1"/>
  <c r="B12" i="1"/>
  <c r="D6" i="1"/>
  <c r="X102" i="1"/>
  <c r="AB100" i="1"/>
  <c r="V99" i="1"/>
  <c r="Z97" i="1"/>
  <c r="T96" i="1"/>
  <c r="X94" i="1"/>
  <c r="AB92" i="1"/>
  <c r="V91" i="1"/>
  <c r="Z89" i="1"/>
  <c r="T88" i="1"/>
  <c r="X86" i="1"/>
  <c r="AB84" i="1"/>
  <c r="Z83" i="1"/>
  <c r="T83" i="1"/>
  <c r="Z82" i="1"/>
  <c r="V82" i="1"/>
  <c r="AB81" i="1"/>
  <c r="X81" i="1"/>
  <c r="T81" i="1"/>
  <c r="Z80" i="1"/>
  <c r="V80" i="1"/>
  <c r="AB79" i="1"/>
  <c r="X79" i="1"/>
  <c r="T79" i="1"/>
  <c r="Z78" i="1"/>
  <c r="V78" i="1"/>
  <c r="AB77" i="1"/>
  <c r="X77" i="1"/>
  <c r="T77" i="1"/>
  <c r="Z76" i="1"/>
  <c r="V76" i="1"/>
  <c r="AB75" i="1"/>
  <c r="X75" i="1"/>
  <c r="T75" i="1"/>
  <c r="Z74" i="1"/>
  <c r="V74" i="1"/>
  <c r="AB73" i="1"/>
  <c r="X73" i="1"/>
  <c r="T73" i="1"/>
  <c r="Z72" i="1"/>
  <c r="V72" i="1"/>
  <c r="AB71" i="1"/>
  <c r="X71" i="1"/>
  <c r="T71" i="1"/>
  <c r="Z70" i="1"/>
  <c r="V70" i="1"/>
  <c r="AB69" i="1"/>
  <c r="X69" i="1"/>
  <c r="T69" i="1"/>
  <c r="Z68" i="1"/>
  <c r="V68" i="1"/>
  <c r="AB67" i="1"/>
  <c r="X67" i="1"/>
  <c r="T67" i="1"/>
  <c r="Z66" i="1"/>
  <c r="V66" i="1"/>
  <c r="AB65" i="1"/>
  <c r="X65" i="1"/>
  <c r="T65" i="1"/>
  <c r="Z64" i="1"/>
  <c r="V64" i="1"/>
  <c r="AB63" i="1"/>
  <c r="X63" i="1"/>
  <c r="T63" i="1"/>
  <c r="Z62" i="1"/>
  <c r="V62" i="1"/>
  <c r="AB61" i="1"/>
  <c r="X61" i="1"/>
  <c r="T61" i="1"/>
  <c r="Z60" i="1"/>
  <c r="V60" i="1"/>
  <c r="AB59" i="1"/>
  <c r="X59" i="1"/>
  <c r="T59" i="1"/>
  <c r="Z58" i="1"/>
  <c r="V58" i="1"/>
  <c r="AB57" i="1"/>
  <c r="X57" i="1"/>
  <c r="T57" i="1"/>
  <c r="Z56" i="1"/>
  <c r="V56" i="1"/>
  <c r="AB55" i="1"/>
  <c r="X55" i="1"/>
  <c r="T55" i="1"/>
  <c r="Z54" i="1"/>
  <c r="V54" i="1"/>
  <c r="AB53" i="1"/>
  <c r="X53" i="1"/>
  <c r="T53" i="1"/>
  <c r="Z52" i="1"/>
  <c r="V52" i="1"/>
  <c r="AB51" i="1"/>
  <c r="X51" i="1"/>
  <c r="T51" i="1"/>
  <c r="Z50" i="1"/>
  <c r="V50" i="1"/>
  <c r="AB49" i="1"/>
  <c r="X49" i="1"/>
  <c r="T49" i="1"/>
  <c r="Z48" i="1"/>
  <c r="V48" i="1"/>
  <c r="AB47" i="1"/>
  <c r="X47" i="1"/>
  <c r="T47" i="1"/>
  <c r="Z46" i="1"/>
  <c r="V46" i="1"/>
  <c r="AB45" i="1"/>
  <c r="X45" i="1"/>
  <c r="C101" i="1"/>
  <c r="B80" i="1"/>
  <c r="D58" i="1"/>
  <c r="C37" i="1"/>
  <c r="B16" i="1"/>
  <c r="X100" i="1"/>
  <c r="T94" i="1"/>
  <c r="Z87" i="1"/>
  <c r="W81" i="1"/>
  <c r="AA79" i="1"/>
  <c r="U78" i="1"/>
  <c r="Y76" i="1"/>
  <c r="W73" i="1"/>
  <c r="AA71" i="1"/>
  <c r="U70" i="1"/>
  <c r="Y68" i="1"/>
  <c r="W65" i="1"/>
  <c r="AA63" i="1"/>
  <c r="U62" i="1"/>
  <c r="Y60" i="1"/>
  <c r="W57" i="1"/>
  <c r="AA55" i="1"/>
  <c r="U54" i="1"/>
  <c r="Y52" i="1"/>
  <c r="W49" i="1"/>
  <c r="AA47" i="1"/>
  <c r="U46" i="1"/>
  <c r="W45" i="1"/>
  <c r="AB44" i="1"/>
  <c r="X44" i="1"/>
  <c r="T44" i="1"/>
  <c r="Z43" i="1"/>
  <c r="V43" i="1"/>
  <c r="AB42" i="1"/>
  <c r="X42" i="1"/>
  <c r="T42" i="1"/>
  <c r="Z41" i="1"/>
  <c r="V41" i="1"/>
  <c r="AB40" i="1"/>
  <c r="X40" i="1"/>
  <c r="T40" i="1"/>
  <c r="Z39" i="1"/>
  <c r="V39" i="1"/>
  <c r="AB38" i="1"/>
  <c r="X38" i="1"/>
  <c r="T38" i="1"/>
  <c r="Z37" i="1"/>
  <c r="V37" i="1"/>
  <c r="AB36" i="1"/>
  <c r="X36" i="1"/>
  <c r="T36" i="1"/>
  <c r="Z35" i="1"/>
  <c r="V35" i="1"/>
  <c r="AB34" i="1"/>
  <c r="X34" i="1"/>
  <c r="T34" i="1"/>
  <c r="Z33" i="1"/>
  <c r="V33" i="1"/>
  <c r="AB32" i="1"/>
  <c r="X32" i="1"/>
  <c r="T32" i="1"/>
  <c r="Z31" i="1"/>
  <c r="V31" i="1"/>
  <c r="AB30" i="1"/>
  <c r="X30" i="1"/>
  <c r="T30" i="1"/>
  <c r="Z29" i="1"/>
  <c r="V29" i="1"/>
  <c r="AB28" i="1"/>
  <c r="X28" i="1"/>
  <c r="T28" i="1"/>
  <c r="Z27" i="1"/>
  <c r="V27" i="1"/>
  <c r="AB26" i="1"/>
  <c r="X26" i="1"/>
  <c r="T26" i="1"/>
  <c r="Z25" i="1"/>
  <c r="V25" i="1"/>
  <c r="AB24" i="1"/>
  <c r="X24" i="1"/>
  <c r="T24" i="1"/>
  <c r="Z23" i="1"/>
  <c r="V23" i="1"/>
  <c r="AB22" i="1"/>
  <c r="X22" i="1"/>
  <c r="T22" i="1"/>
  <c r="Z21" i="1"/>
  <c r="V21" i="1"/>
  <c r="AB20" i="1"/>
  <c r="X20" i="1"/>
  <c r="T20" i="1"/>
  <c r="Z19" i="1"/>
  <c r="V19" i="1"/>
  <c r="AB18" i="1"/>
  <c r="X18" i="1"/>
  <c r="T18" i="1"/>
  <c r="Z17" i="1"/>
  <c r="V17" i="1"/>
  <c r="AB16" i="1"/>
  <c r="X16" i="1"/>
  <c r="T16" i="1"/>
  <c r="Z15" i="1"/>
  <c r="V15" i="1"/>
  <c r="AB14" i="1"/>
  <c r="X14" i="1"/>
  <c r="T14" i="1"/>
  <c r="Z13" i="1"/>
  <c r="V13" i="1"/>
  <c r="AB12" i="1"/>
  <c r="X12" i="1"/>
  <c r="T12" i="1"/>
  <c r="Z11" i="1"/>
  <c r="V11" i="1"/>
  <c r="AB10" i="1"/>
  <c r="X10" i="1"/>
  <c r="T10" i="1"/>
  <c r="Z9" i="1"/>
  <c r="V9" i="1"/>
  <c r="AB8" i="1"/>
  <c r="X8" i="1"/>
  <c r="T8" i="1"/>
  <c r="Z7" i="1"/>
  <c r="B96" i="1"/>
  <c r="D74" i="1"/>
  <c r="C53" i="1"/>
  <c r="B32" i="1"/>
  <c r="D10" i="1"/>
  <c r="AB98" i="1"/>
  <c r="X92" i="1"/>
  <c r="T86" i="1"/>
  <c r="Y82" i="1"/>
  <c r="W79" i="1"/>
  <c r="AA77" i="1"/>
  <c r="U76" i="1"/>
  <c r="Y74" i="1"/>
  <c r="W71" i="1"/>
  <c r="AA69" i="1"/>
  <c r="U68" i="1"/>
  <c r="Y66" i="1"/>
  <c r="W63" i="1"/>
  <c r="AA61" i="1"/>
  <c r="U60" i="1"/>
  <c r="Y58" i="1"/>
  <c r="W55" i="1"/>
  <c r="AA53" i="1"/>
  <c r="U52" i="1"/>
  <c r="Y50" i="1"/>
  <c r="Y47" i="1"/>
  <c r="AA46" i="1"/>
  <c r="U45" i="1"/>
  <c r="AA44" i="1"/>
  <c r="W44" i="1"/>
  <c r="Y43" i="1"/>
  <c r="U43" i="1"/>
  <c r="AA42" i="1"/>
  <c r="W42" i="1"/>
  <c r="Y41" i="1"/>
  <c r="U41" i="1"/>
  <c r="AA40" i="1"/>
  <c r="W40" i="1"/>
  <c r="Y39" i="1"/>
  <c r="U39" i="1"/>
  <c r="AA38" i="1"/>
  <c r="W38" i="1"/>
  <c r="Y37" i="1"/>
  <c r="U37" i="1"/>
  <c r="AA36" i="1"/>
  <c r="W36" i="1"/>
  <c r="Y35" i="1"/>
  <c r="U35" i="1"/>
  <c r="AA34" i="1"/>
  <c r="W34" i="1"/>
  <c r="Y33" i="1"/>
  <c r="U33" i="1"/>
  <c r="AA32" i="1"/>
  <c r="W32" i="1"/>
  <c r="Y31" i="1"/>
  <c r="U31" i="1"/>
  <c r="AA30" i="1"/>
  <c r="W30" i="1"/>
  <c r="Y29" i="1"/>
  <c r="U29" i="1"/>
  <c r="AA28" i="1"/>
  <c r="W28" i="1"/>
  <c r="Y27" i="1"/>
  <c r="U27" i="1"/>
  <c r="AA26" i="1"/>
  <c r="W26" i="1"/>
  <c r="Y25" i="1"/>
  <c r="U25" i="1"/>
  <c r="AA24" i="1"/>
  <c r="W24" i="1"/>
  <c r="Y23" i="1"/>
  <c r="U23" i="1"/>
  <c r="AA22" i="1"/>
  <c r="W22" i="1"/>
  <c r="Y21" i="1"/>
  <c r="U21" i="1"/>
  <c r="AA20" i="1"/>
  <c r="W20" i="1"/>
  <c r="Y19" i="1"/>
  <c r="U19" i="1"/>
  <c r="AA18" i="1"/>
  <c r="W18" i="1"/>
  <c r="Y17" i="1"/>
  <c r="U17" i="1"/>
  <c r="AA16" i="1"/>
  <c r="W16" i="1"/>
  <c r="Y15" i="1"/>
  <c r="U15" i="1"/>
  <c r="AA14" i="1"/>
  <c r="W14" i="1"/>
  <c r="Y13" i="1"/>
  <c r="U13" i="1"/>
  <c r="AA12" i="1"/>
  <c r="W12" i="1"/>
  <c r="Y11" i="1"/>
  <c r="U11" i="1"/>
  <c r="AA10" i="1"/>
  <c r="W10" i="1"/>
  <c r="Y9" i="1"/>
  <c r="U9" i="1"/>
  <c r="AA8" i="1"/>
  <c r="W8" i="1"/>
  <c r="D90" i="1"/>
  <c r="C69" i="1"/>
  <c r="B48" i="1"/>
  <c r="D26" i="1"/>
  <c r="C5" i="1"/>
  <c r="V97" i="1"/>
  <c r="AB90" i="1"/>
  <c r="X84" i="1"/>
  <c r="U82" i="1"/>
  <c r="Y80" i="1"/>
  <c r="W77" i="1"/>
  <c r="AA75" i="1"/>
  <c r="U74" i="1"/>
  <c r="Y72" i="1"/>
  <c r="W69" i="1"/>
  <c r="AA67" i="1"/>
  <c r="U66" i="1"/>
  <c r="Y64" i="1"/>
  <c r="W61" i="1"/>
  <c r="AA59" i="1"/>
  <c r="U58" i="1"/>
  <c r="Y56" i="1"/>
  <c r="W53" i="1"/>
  <c r="AA51" i="1"/>
  <c r="U50" i="1"/>
  <c r="Y48" i="1"/>
  <c r="W47" i="1"/>
  <c r="Y46" i="1"/>
  <c r="AA45" i="1"/>
  <c r="T45" i="1"/>
  <c r="Z44" i="1"/>
  <c r="V44" i="1"/>
  <c r="AB43" i="1"/>
  <c r="X43" i="1"/>
  <c r="T43" i="1"/>
  <c r="Z42" i="1"/>
  <c r="V42" i="1"/>
  <c r="AB41" i="1"/>
  <c r="X41" i="1"/>
  <c r="T41" i="1"/>
  <c r="Z40" i="1"/>
  <c r="V40" i="1"/>
  <c r="AB39" i="1"/>
  <c r="X39" i="1"/>
  <c r="T39" i="1"/>
  <c r="Z38" i="1"/>
  <c r="V38" i="1"/>
  <c r="AB37" i="1"/>
  <c r="X37" i="1"/>
  <c r="T37" i="1"/>
  <c r="Z36" i="1"/>
  <c r="V36" i="1"/>
  <c r="AB35" i="1"/>
  <c r="X35" i="1"/>
  <c r="T35" i="1"/>
  <c r="Z34" i="1"/>
  <c r="V34" i="1"/>
  <c r="AB33" i="1"/>
  <c r="X33" i="1"/>
  <c r="T33" i="1"/>
  <c r="Z32" i="1"/>
  <c r="V32" i="1"/>
  <c r="AB31" i="1"/>
  <c r="X31" i="1"/>
  <c r="T31" i="1"/>
  <c r="Z30" i="1"/>
  <c r="V30" i="1"/>
  <c r="AB29" i="1"/>
  <c r="X29" i="1"/>
  <c r="T29" i="1"/>
  <c r="Z28" i="1"/>
  <c r="V28" i="1"/>
  <c r="AB27" i="1"/>
  <c r="X27" i="1"/>
  <c r="T27" i="1"/>
  <c r="Z26" i="1"/>
  <c r="V26" i="1"/>
  <c r="AB25" i="1"/>
  <c r="X25" i="1"/>
  <c r="T25" i="1"/>
  <c r="Z24" i="1"/>
  <c r="V24" i="1"/>
  <c r="AB23" i="1"/>
  <c r="X23" i="1"/>
  <c r="T23" i="1"/>
  <c r="Z22" i="1"/>
  <c r="V22" i="1"/>
  <c r="AB21" i="1"/>
  <c r="X21" i="1"/>
  <c r="T21" i="1"/>
  <c r="Z20" i="1"/>
  <c r="V20" i="1"/>
  <c r="AB19" i="1"/>
  <c r="X19" i="1"/>
  <c r="T19" i="1"/>
  <c r="Z18" i="1"/>
  <c r="V18" i="1"/>
  <c r="AB17" i="1"/>
  <c r="X17" i="1"/>
  <c r="T17" i="1"/>
  <c r="Z16" i="1"/>
  <c r="V16" i="1"/>
  <c r="AB15" i="1"/>
  <c r="X15" i="1"/>
  <c r="T15" i="1"/>
  <c r="Z14" i="1"/>
  <c r="V14" i="1"/>
  <c r="AB13" i="1"/>
  <c r="X13" i="1"/>
  <c r="T13" i="1"/>
  <c r="Z12" i="1"/>
  <c r="V12" i="1"/>
  <c r="AB11" i="1"/>
  <c r="X11" i="1"/>
  <c r="T11" i="1"/>
  <c r="Z10" i="1"/>
  <c r="V10" i="1"/>
  <c r="AB9" i="1"/>
  <c r="X9" i="1"/>
  <c r="T9" i="1"/>
  <c r="Z8" i="1"/>
  <c r="V8" i="1"/>
  <c r="C85" i="1"/>
  <c r="T102" i="1"/>
  <c r="AA81" i="1"/>
  <c r="W75" i="1"/>
  <c r="Y62" i="1"/>
  <c r="U56" i="1"/>
  <c r="AA49" i="1"/>
  <c r="Y45" i="1"/>
  <c r="AA43" i="1"/>
  <c r="U42" i="1"/>
  <c r="Y40" i="1"/>
  <c r="W37" i="1"/>
  <c r="AA35" i="1"/>
  <c r="U34" i="1"/>
  <c r="Y32" i="1"/>
  <c r="W29" i="1"/>
  <c r="AA27" i="1"/>
  <c r="U26" i="1"/>
  <c r="Y24" i="1"/>
  <c r="W21" i="1"/>
  <c r="AA19" i="1"/>
  <c r="U18" i="1"/>
  <c r="Y16" i="1"/>
  <c r="W13" i="1"/>
  <c r="AA11" i="1"/>
  <c r="U10" i="1"/>
  <c r="Y8" i="1"/>
  <c r="Y7" i="1"/>
  <c r="U7" i="1"/>
  <c r="AA6" i="1"/>
  <c r="W6" i="1"/>
  <c r="Y5" i="1"/>
  <c r="U5" i="1"/>
  <c r="AA4" i="1"/>
  <c r="W4" i="1"/>
  <c r="Y3" i="1"/>
  <c r="U3" i="1"/>
  <c r="B64" i="1"/>
  <c r="Z95" i="1"/>
  <c r="U80" i="1"/>
  <c r="AA73" i="1"/>
  <c r="W67" i="1"/>
  <c r="Y54" i="1"/>
  <c r="U48" i="1"/>
  <c r="W43" i="1"/>
  <c r="AA41" i="1"/>
  <c r="U40" i="1"/>
  <c r="Y38" i="1"/>
  <c r="W35" i="1"/>
  <c r="AA33" i="1"/>
  <c r="U32" i="1"/>
  <c r="Y30" i="1"/>
  <c r="W27" i="1"/>
  <c r="AA25" i="1"/>
  <c r="U24" i="1"/>
  <c r="Y22" i="1"/>
  <c r="W19" i="1"/>
  <c r="AA17" i="1"/>
  <c r="U16" i="1"/>
  <c r="Y14" i="1"/>
  <c r="W11" i="1"/>
  <c r="AA9" i="1"/>
  <c r="U8" i="1"/>
  <c r="X7" i="1"/>
  <c r="T7" i="1"/>
  <c r="Z6" i="1"/>
  <c r="V6" i="1"/>
  <c r="AB5" i="1"/>
  <c r="X5" i="1"/>
  <c r="T5" i="1"/>
  <c r="Z4" i="1"/>
  <c r="V4" i="1"/>
  <c r="AB3" i="1"/>
  <c r="X3" i="1"/>
  <c r="T3" i="1"/>
  <c r="D42" i="1"/>
  <c r="V89" i="1"/>
  <c r="Y78" i="1"/>
  <c r="U72" i="1"/>
  <c r="AA65" i="1"/>
  <c r="W59" i="1"/>
  <c r="U47" i="1"/>
  <c r="Y44" i="1"/>
  <c r="W41" i="1"/>
  <c r="AA39" i="1"/>
  <c r="U38" i="1"/>
  <c r="Y36" i="1"/>
  <c r="W33" i="1"/>
  <c r="AA31" i="1"/>
  <c r="U30" i="1"/>
  <c r="Y28" i="1"/>
  <c r="W25" i="1"/>
  <c r="AA23" i="1"/>
  <c r="U22" i="1"/>
  <c r="Y20" i="1"/>
  <c r="W17" i="1"/>
  <c r="AA15" i="1"/>
  <c r="U14" i="1"/>
  <c r="Y12" i="1"/>
  <c r="W9" i="1"/>
  <c r="AB7" i="1"/>
  <c r="W7" i="1"/>
  <c r="Y6" i="1"/>
  <c r="U6" i="1"/>
  <c r="AA5" i="1"/>
  <c r="W5" i="1"/>
  <c r="Y4" i="1"/>
  <c r="U4" i="1"/>
  <c r="AA3" i="1"/>
  <c r="W3" i="1"/>
  <c r="C21" i="1"/>
  <c r="U64" i="1"/>
  <c r="U44" i="1"/>
  <c r="AA37" i="1"/>
  <c r="W31" i="1"/>
  <c r="Y18" i="1"/>
  <c r="U12" i="1"/>
  <c r="V7" i="1"/>
  <c r="Z5" i="1"/>
  <c r="T4" i="1"/>
  <c r="W46" i="1"/>
  <c r="Y26" i="1"/>
  <c r="AA13" i="1"/>
  <c r="T6" i="1"/>
  <c r="W83" i="1"/>
  <c r="AA57" i="1"/>
  <c r="Y42" i="1"/>
  <c r="U36" i="1"/>
  <c r="AA29" i="1"/>
  <c r="W23" i="1"/>
  <c r="Y10" i="1"/>
  <c r="AB6" i="1"/>
  <c r="V5" i="1"/>
  <c r="Z3" i="1"/>
  <c r="W39" i="1"/>
  <c r="U20" i="1"/>
  <c r="AA7" i="1"/>
  <c r="O96" i="1"/>
  <c r="Q91" i="1"/>
  <c r="I87" i="1"/>
  <c r="K82" i="1"/>
  <c r="M77" i="1"/>
  <c r="O72" i="1"/>
  <c r="M69" i="1"/>
  <c r="O64" i="1"/>
  <c r="Q59" i="1"/>
  <c r="I55" i="1"/>
  <c r="O48" i="1"/>
  <c r="Q43" i="1"/>
  <c r="O40" i="1"/>
  <c r="Q35" i="1"/>
  <c r="I31" i="1"/>
  <c r="K26" i="1"/>
  <c r="I23" i="1"/>
  <c r="Q18" i="1"/>
  <c r="N17" i="1"/>
  <c r="L16" i="1"/>
  <c r="J15" i="1"/>
  <c r="N13" i="1"/>
  <c r="L12" i="1"/>
  <c r="J11" i="1"/>
  <c r="R9" i="1"/>
  <c r="P8" i="1"/>
  <c r="N7" i="1"/>
  <c r="L6" i="1"/>
  <c r="J5" i="1"/>
  <c r="L4" i="1"/>
  <c r="N3" i="1"/>
  <c r="S77" i="1"/>
  <c r="W51" i="1"/>
  <c r="S41" i="1"/>
  <c r="Y34" i="1"/>
  <c r="U28" i="1"/>
  <c r="AA21" i="1"/>
  <c r="W15" i="1"/>
  <c r="S9" i="1"/>
  <c r="X6" i="1"/>
  <c r="AB4" i="1"/>
  <c r="V3" i="1"/>
  <c r="Q101" i="1"/>
  <c r="K100" i="1"/>
  <c r="O98" i="1"/>
  <c r="I97" i="1"/>
  <c r="M95" i="1"/>
  <c r="Q93" i="1"/>
  <c r="K92" i="1"/>
  <c r="O90" i="1"/>
  <c r="I89" i="1"/>
  <c r="M87" i="1"/>
  <c r="Q85" i="1"/>
  <c r="K84" i="1"/>
  <c r="O82" i="1"/>
  <c r="I81" i="1"/>
  <c r="M79" i="1"/>
  <c r="Q77" i="1"/>
  <c r="K76" i="1"/>
  <c r="O74" i="1"/>
  <c r="I73" i="1"/>
  <c r="M71" i="1"/>
  <c r="Q69" i="1"/>
  <c r="K68" i="1"/>
  <c r="O66" i="1"/>
  <c r="I65" i="1"/>
  <c r="M63" i="1"/>
  <c r="Q61" i="1"/>
  <c r="K60" i="1"/>
  <c r="O58" i="1"/>
  <c r="I57" i="1"/>
  <c r="M55" i="1"/>
  <c r="Q53" i="1"/>
  <c r="K52" i="1"/>
  <c r="O50" i="1"/>
  <c r="I49" i="1"/>
  <c r="M47" i="1"/>
  <c r="Q45" i="1"/>
  <c r="K44" i="1"/>
  <c r="O42" i="1"/>
  <c r="I41" i="1"/>
  <c r="M39" i="1"/>
  <c r="Q37" i="1"/>
  <c r="K36" i="1"/>
  <c r="O34" i="1"/>
  <c r="I33" i="1"/>
  <c r="M31" i="1"/>
  <c r="Q29" i="1"/>
  <c r="K28" i="1"/>
  <c r="O26" i="1"/>
  <c r="I25" i="1"/>
  <c r="M23" i="1"/>
  <c r="Q21" i="1"/>
  <c r="K20" i="1"/>
  <c r="I19" i="1"/>
  <c r="M18" i="1"/>
  <c r="I18" i="1"/>
  <c r="O17" i="1"/>
  <c r="K17" i="1"/>
  <c r="Q16" i="1"/>
  <c r="M16" i="1"/>
  <c r="I16" i="1"/>
  <c r="O15" i="1"/>
  <c r="K15" i="1"/>
  <c r="Q14" i="1"/>
  <c r="M14" i="1"/>
  <c r="I14" i="1"/>
  <c r="O13" i="1"/>
  <c r="K13" i="1"/>
  <c r="Q12" i="1"/>
  <c r="M12" i="1"/>
  <c r="I12" i="1"/>
  <c r="O11" i="1"/>
  <c r="K11" i="1"/>
  <c r="Q10" i="1"/>
  <c r="M10" i="1"/>
  <c r="I10" i="1"/>
  <c r="O9" i="1"/>
  <c r="K9" i="1"/>
  <c r="Q8" i="1"/>
  <c r="M8" i="1"/>
  <c r="I8" i="1"/>
  <c r="O7" i="1"/>
  <c r="K7" i="1"/>
  <c r="Q6" i="1"/>
  <c r="M6" i="1"/>
  <c r="I6" i="1"/>
  <c r="O5" i="1"/>
  <c r="K5" i="1"/>
  <c r="Q4" i="1"/>
  <c r="M4" i="1"/>
  <c r="I4" i="1"/>
  <c r="O3" i="1"/>
  <c r="K3" i="1"/>
  <c r="Y70" i="1"/>
  <c r="X4" i="1"/>
  <c r="Q99" i="1"/>
  <c r="I95" i="1"/>
  <c r="K90" i="1"/>
  <c r="M85" i="1"/>
  <c r="O80" i="1"/>
  <c r="Q75" i="1"/>
  <c r="I71" i="1"/>
  <c r="K66" i="1"/>
  <c r="M61" i="1"/>
  <c r="O56" i="1"/>
  <c r="Q51" i="1"/>
  <c r="M45" i="1"/>
  <c r="I39" i="1"/>
  <c r="K34" i="1"/>
  <c r="M29" i="1"/>
  <c r="O24" i="1"/>
  <c r="Q19" i="1"/>
  <c r="R17" i="1"/>
  <c r="P16" i="1"/>
  <c r="N15" i="1"/>
  <c r="L14" i="1"/>
  <c r="J13" i="1"/>
  <c r="R11" i="1"/>
  <c r="P10" i="1"/>
  <c r="N9" i="1"/>
  <c r="L8" i="1"/>
  <c r="J7" i="1"/>
  <c r="R5" i="1"/>
  <c r="P4" i="1"/>
  <c r="J3" i="1"/>
  <c r="L3" i="1"/>
  <c r="P3" i="1"/>
  <c r="J4" i="1"/>
  <c r="N4" i="1"/>
  <c r="R4" i="1"/>
  <c r="L5" i="1"/>
  <c r="P5" i="1"/>
  <c r="J6" i="1"/>
  <c r="N6" i="1"/>
  <c r="R6" i="1"/>
  <c r="L7" i="1"/>
  <c r="P7" i="1"/>
  <c r="J8" i="1"/>
  <c r="N8" i="1"/>
  <c r="R8" i="1"/>
  <c r="L9" i="1"/>
  <c r="P9" i="1"/>
  <c r="J10" i="1"/>
  <c r="N10" i="1"/>
  <c r="R10" i="1"/>
  <c r="L11" i="1"/>
  <c r="P11" i="1"/>
  <c r="J12" i="1"/>
  <c r="N12" i="1"/>
  <c r="R12" i="1"/>
  <c r="L13" i="1"/>
  <c r="P13" i="1"/>
  <c r="J14" i="1"/>
  <c r="N14" i="1"/>
  <c r="R14" i="1"/>
  <c r="L15" i="1"/>
  <c r="P15" i="1"/>
  <c r="J16" i="1"/>
  <c r="N16" i="1"/>
  <c r="R16" i="1"/>
  <c r="L17" i="1"/>
  <c r="P17" i="1"/>
  <c r="J18" i="1"/>
  <c r="N18" i="1"/>
  <c r="K19" i="1"/>
  <c r="O20" i="1"/>
  <c r="K22" i="1"/>
  <c r="Q23" i="1"/>
  <c r="M25" i="1"/>
  <c r="I27" i="1"/>
  <c r="O28" i="1"/>
  <c r="K30" i="1"/>
  <c r="Q31" i="1"/>
  <c r="M33" i="1"/>
  <c r="I35" i="1"/>
  <c r="O36" i="1"/>
  <c r="K38" i="1"/>
  <c r="Q39" i="1"/>
  <c r="M41" i="1"/>
  <c r="I43" i="1"/>
  <c r="O44" i="1"/>
  <c r="K46" i="1"/>
  <c r="Q47" i="1"/>
  <c r="M49" i="1"/>
  <c r="I51" i="1"/>
  <c r="O52" i="1"/>
  <c r="K54" i="1"/>
  <c r="Q55" i="1"/>
  <c r="M57" i="1"/>
  <c r="I59" i="1"/>
  <c r="O60" i="1"/>
  <c r="K62" i="1"/>
  <c r="Q63" i="1"/>
  <c r="M65" i="1"/>
  <c r="I67" i="1"/>
  <c r="O68" i="1"/>
  <c r="K70" i="1"/>
  <c r="Q71" i="1"/>
  <c r="M73" i="1"/>
  <c r="I75" i="1"/>
  <c r="O76" i="1"/>
  <c r="K78" i="1"/>
  <c r="Q79" i="1"/>
  <c r="M81" i="1"/>
  <c r="I83" i="1"/>
  <c r="O84" i="1"/>
  <c r="K86" i="1"/>
  <c r="Q87" i="1"/>
  <c r="M89" i="1"/>
  <c r="I91" i="1"/>
  <c r="O92" i="1"/>
  <c r="K94" i="1"/>
  <c r="Q95" i="1"/>
  <c r="M97" i="1"/>
  <c r="I99" i="1"/>
  <c r="O100" i="1"/>
  <c r="K102" i="1"/>
  <c r="R3" i="1"/>
  <c r="N5" i="1"/>
  <c r="P6" i="1"/>
  <c r="R7" i="1"/>
  <c r="J9" i="1"/>
  <c r="L10" i="1"/>
  <c r="N11" i="1"/>
  <c r="P12" i="1"/>
  <c r="R13" i="1"/>
  <c r="P14" i="1"/>
  <c r="R15" i="1"/>
  <c r="J17" i="1"/>
  <c r="L18" i="1"/>
  <c r="M21" i="1"/>
  <c r="Q27" i="1"/>
  <c r="O32" i="1"/>
  <c r="M37" i="1"/>
  <c r="K42" i="1"/>
  <c r="I47" i="1"/>
  <c r="K50" i="1"/>
  <c r="M53" i="1"/>
  <c r="K58" i="1"/>
  <c r="I63" i="1"/>
  <c r="Q67" i="1"/>
  <c r="K74" i="1"/>
  <c r="I79" i="1"/>
  <c r="Q83" i="1"/>
  <c r="O88" i="1"/>
  <c r="M93" i="1"/>
  <c r="K98" i="1"/>
  <c r="M101" i="1"/>
  <c r="I3" i="1"/>
  <c r="M3" i="1"/>
  <c r="Q3" i="1"/>
  <c r="K4" i="1"/>
  <c r="O4" i="1"/>
  <c r="I5" i="1"/>
  <c r="M5" i="1"/>
  <c r="Q5" i="1"/>
  <c r="K6" i="1"/>
  <c r="O6" i="1"/>
  <c r="I7" i="1"/>
  <c r="M7" i="1"/>
  <c r="Q7" i="1"/>
  <c r="K8" i="1"/>
  <c r="O8" i="1"/>
  <c r="I9" i="1"/>
  <c r="M9" i="1"/>
  <c r="Q9" i="1"/>
  <c r="K10" i="1"/>
  <c r="O10" i="1"/>
  <c r="I11" i="1"/>
  <c r="M11" i="1"/>
  <c r="Q11" i="1"/>
  <c r="K12" i="1"/>
  <c r="O12" i="1"/>
  <c r="I13" i="1"/>
  <c r="M13" i="1"/>
  <c r="Q13" i="1"/>
  <c r="K14" i="1"/>
  <c r="O14" i="1"/>
  <c r="I15" i="1"/>
  <c r="M15" i="1"/>
  <c r="Q15" i="1"/>
  <c r="K16" i="1"/>
  <c r="O16" i="1"/>
  <c r="I17" i="1"/>
  <c r="M17" i="1"/>
  <c r="Q17" i="1"/>
  <c r="K18" i="1"/>
  <c r="O18" i="1"/>
  <c r="M19" i="1"/>
  <c r="I21" i="1"/>
  <c r="O22" i="1"/>
  <c r="K24" i="1"/>
  <c r="Q25" i="1"/>
  <c r="M27" i="1"/>
  <c r="I29" i="1"/>
  <c r="O30" i="1"/>
  <c r="K32" i="1"/>
  <c r="Q33" i="1"/>
  <c r="M35" i="1"/>
  <c r="I37" i="1"/>
  <c r="O38" i="1"/>
  <c r="K40" i="1"/>
  <c r="Q41" i="1"/>
  <c r="M43" i="1"/>
  <c r="I45" i="1"/>
  <c r="O46" i="1"/>
  <c r="K48" i="1"/>
  <c r="Q49" i="1"/>
  <c r="M51" i="1"/>
  <c r="I53" i="1"/>
  <c r="O54" i="1"/>
  <c r="K56" i="1"/>
  <c r="Q57" i="1"/>
  <c r="M59" i="1"/>
  <c r="I61" i="1"/>
  <c r="O62" i="1"/>
  <c r="K64" i="1"/>
  <c r="Q65" i="1"/>
  <c r="M67" i="1"/>
  <c r="I69" i="1"/>
  <c r="O70" i="1"/>
  <c r="K72" i="1"/>
  <c r="Q73" i="1"/>
  <c r="M75" i="1"/>
  <c r="I77" i="1"/>
  <c r="O78" i="1"/>
  <c r="K80" i="1"/>
  <c r="Q81" i="1"/>
  <c r="M83" i="1"/>
  <c r="I85" i="1"/>
  <c r="O86" i="1"/>
  <c r="K88" i="1"/>
  <c r="Q89" i="1"/>
  <c r="M91" i="1"/>
  <c r="I93" i="1"/>
  <c r="O94" i="1"/>
  <c r="K96" i="1"/>
  <c r="Q97" i="1"/>
  <c r="M99" i="1"/>
  <c r="I101" i="1"/>
  <c r="O102" i="1"/>
  <c r="P18" i="1"/>
  <c r="J19" i="1"/>
  <c r="N19" i="1"/>
  <c r="R19" i="1"/>
  <c r="L20" i="1"/>
  <c r="P20" i="1"/>
  <c r="J21" i="1"/>
  <c r="N21" i="1"/>
  <c r="R21" i="1"/>
  <c r="L22" i="1"/>
  <c r="P22" i="1"/>
  <c r="J23" i="1"/>
  <c r="N23" i="1"/>
  <c r="R23" i="1"/>
  <c r="L24" i="1"/>
  <c r="P24" i="1"/>
  <c r="J25" i="1"/>
  <c r="N25" i="1"/>
  <c r="R25" i="1"/>
  <c r="L26" i="1"/>
  <c r="P26" i="1"/>
  <c r="J27" i="1"/>
  <c r="N27" i="1"/>
  <c r="R27" i="1"/>
  <c r="L28" i="1"/>
  <c r="P28" i="1"/>
  <c r="J29" i="1"/>
  <c r="N29" i="1"/>
  <c r="R29" i="1"/>
  <c r="L30" i="1"/>
  <c r="P30" i="1"/>
  <c r="J31" i="1"/>
  <c r="N31" i="1"/>
  <c r="R31" i="1"/>
  <c r="L32" i="1"/>
  <c r="P32" i="1"/>
  <c r="J33" i="1"/>
  <c r="N33" i="1"/>
  <c r="R33" i="1"/>
  <c r="L34" i="1"/>
  <c r="P34" i="1"/>
  <c r="J35" i="1"/>
  <c r="N35" i="1"/>
  <c r="R35" i="1"/>
  <c r="L36" i="1"/>
  <c r="P36" i="1"/>
  <c r="J37" i="1"/>
  <c r="N37" i="1"/>
  <c r="R37" i="1"/>
  <c r="L38" i="1"/>
  <c r="P38" i="1"/>
  <c r="J39" i="1"/>
  <c r="N39" i="1"/>
  <c r="R39" i="1"/>
  <c r="L40" i="1"/>
  <c r="P40" i="1"/>
  <c r="J41" i="1"/>
  <c r="N41" i="1"/>
  <c r="R41" i="1"/>
  <c r="L42" i="1"/>
  <c r="P42" i="1"/>
  <c r="J43" i="1"/>
  <c r="N43" i="1"/>
  <c r="R43" i="1"/>
  <c r="L44" i="1"/>
  <c r="P44" i="1"/>
  <c r="J45" i="1"/>
  <c r="N45" i="1"/>
  <c r="R45" i="1"/>
  <c r="L46" i="1"/>
  <c r="P46" i="1"/>
  <c r="J47" i="1"/>
  <c r="N47" i="1"/>
  <c r="R47" i="1"/>
  <c r="L48" i="1"/>
  <c r="P48" i="1"/>
  <c r="J49" i="1"/>
  <c r="N49" i="1"/>
  <c r="R49" i="1"/>
  <c r="L50" i="1"/>
  <c r="P50" i="1"/>
  <c r="J51" i="1"/>
  <c r="N51" i="1"/>
  <c r="R51" i="1"/>
  <c r="L52" i="1"/>
  <c r="P52" i="1"/>
  <c r="J53" i="1"/>
  <c r="N53" i="1"/>
  <c r="R53" i="1"/>
  <c r="L54" i="1"/>
  <c r="P54" i="1"/>
  <c r="J55" i="1"/>
  <c r="N55" i="1"/>
  <c r="R55" i="1"/>
  <c r="L56" i="1"/>
  <c r="P56" i="1"/>
  <c r="J57" i="1"/>
  <c r="N57" i="1"/>
  <c r="R57" i="1"/>
  <c r="L58" i="1"/>
  <c r="P58" i="1"/>
  <c r="J59" i="1"/>
  <c r="N59" i="1"/>
  <c r="R59" i="1"/>
  <c r="L60" i="1"/>
  <c r="P60" i="1"/>
  <c r="J61" i="1"/>
  <c r="N61" i="1"/>
  <c r="R61" i="1"/>
  <c r="L62" i="1"/>
  <c r="P62" i="1"/>
  <c r="J63" i="1"/>
  <c r="N63" i="1"/>
  <c r="R63" i="1"/>
  <c r="L64" i="1"/>
  <c r="P64" i="1"/>
  <c r="J65" i="1"/>
  <c r="N65" i="1"/>
  <c r="R65" i="1"/>
  <c r="L66" i="1"/>
  <c r="P66" i="1"/>
  <c r="J67" i="1"/>
  <c r="N67" i="1"/>
  <c r="R67" i="1"/>
  <c r="L68" i="1"/>
  <c r="P68" i="1"/>
  <c r="J69" i="1"/>
  <c r="N69" i="1"/>
  <c r="R69" i="1"/>
  <c r="L70" i="1"/>
  <c r="P70" i="1"/>
  <c r="J71" i="1"/>
  <c r="N71" i="1"/>
  <c r="R71" i="1"/>
  <c r="L72" i="1"/>
  <c r="P72" i="1"/>
  <c r="J73" i="1"/>
  <c r="N73" i="1"/>
  <c r="R73" i="1"/>
  <c r="L74" i="1"/>
  <c r="P74" i="1"/>
  <c r="J75" i="1"/>
  <c r="N75" i="1"/>
  <c r="R75" i="1"/>
  <c r="L76" i="1"/>
  <c r="P76" i="1"/>
  <c r="J77" i="1"/>
  <c r="N77" i="1"/>
  <c r="R77" i="1"/>
  <c r="L78" i="1"/>
  <c r="P78" i="1"/>
  <c r="J79" i="1"/>
  <c r="N79" i="1"/>
  <c r="R79" i="1"/>
  <c r="L80" i="1"/>
  <c r="P80" i="1"/>
  <c r="J81" i="1"/>
  <c r="N81" i="1"/>
  <c r="R81" i="1"/>
  <c r="L82" i="1"/>
  <c r="P82" i="1"/>
  <c r="J83" i="1"/>
  <c r="N83" i="1"/>
  <c r="R83" i="1"/>
  <c r="L84" i="1"/>
  <c r="P84" i="1"/>
  <c r="J85" i="1"/>
  <c r="N85" i="1"/>
  <c r="R85" i="1"/>
  <c r="L86" i="1"/>
  <c r="P86" i="1"/>
  <c r="J87" i="1"/>
  <c r="N87" i="1"/>
  <c r="R87" i="1"/>
  <c r="L88" i="1"/>
  <c r="P88" i="1"/>
  <c r="J89" i="1"/>
  <c r="N89" i="1"/>
  <c r="R89" i="1"/>
  <c r="L90" i="1"/>
  <c r="P90" i="1"/>
  <c r="J91" i="1"/>
  <c r="N91" i="1"/>
  <c r="R91" i="1"/>
  <c r="L92" i="1"/>
  <c r="P92" i="1"/>
  <c r="J93" i="1"/>
  <c r="N93" i="1"/>
  <c r="R93" i="1"/>
  <c r="L94" i="1"/>
  <c r="P94" i="1"/>
  <c r="J95" i="1"/>
  <c r="N95" i="1"/>
  <c r="R95" i="1"/>
  <c r="L96" i="1"/>
  <c r="P96" i="1"/>
  <c r="J97" i="1"/>
  <c r="N97" i="1"/>
  <c r="R97" i="1"/>
  <c r="L98" i="1"/>
  <c r="P98" i="1"/>
  <c r="J99" i="1"/>
  <c r="N99" i="1"/>
  <c r="R99" i="1"/>
  <c r="L100" i="1"/>
  <c r="P100" i="1"/>
  <c r="J101" i="1"/>
  <c r="N101" i="1"/>
  <c r="R101" i="1"/>
  <c r="L102" i="1"/>
  <c r="P102" i="1"/>
  <c r="O19" i="1"/>
  <c r="I20" i="1"/>
  <c r="M20" i="1"/>
  <c r="Q20" i="1"/>
  <c r="K21" i="1"/>
  <c r="O21" i="1"/>
  <c r="I22" i="1"/>
  <c r="M22" i="1"/>
  <c r="Q22" i="1"/>
  <c r="K23" i="1"/>
  <c r="O23" i="1"/>
  <c r="I24" i="1"/>
  <c r="M24" i="1"/>
  <c r="Q24" i="1"/>
  <c r="K25" i="1"/>
  <c r="O25" i="1"/>
  <c r="I26" i="1"/>
  <c r="M26" i="1"/>
  <c r="Q26" i="1"/>
  <c r="K27" i="1"/>
  <c r="O27" i="1"/>
  <c r="I28" i="1"/>
  <c r="M28" i="1"/>
  <c r="Q28" i="1"/>
  <c r="K29" i="1"/>
  <c r="O29" i="1"/>
  <c r="I30" i="1"/>
  <c r="M30" i="1"/>
  <c r="Q30" i="1"/>
  <c r="K31" i="1"/>
  <c r="O31" i="1"/>
  <c r="I32" i="1"/>
  <c r="M32" i="1"/>
  <c r="Q32" i="1"/>
  <c r="K33" i="1"/>
  <c r="O33" i="1"/>
  <c r="I34" i="1"/>
  <c r="M34" i="1"/>
  <c r="Q34" i="1"/>
  <c r="K35" i="1"/>
  <c r="O35" i="1"/>
  <c r="I36" i="1"/>
  <c r="M36" i="1"/>
  <c r="Q36" i="1"/>
  <c r="K37" i="1"/>
  <c r="O37" i="1"/>
  <c r="I38" i="1"/>
  <c r="M38" i="1"/>
  <c r="Q38" i="1"/>
  <c r="K39" i="1"/>
  <c r="O39" i="1"/>
  <c r="I40" i="1"/>
  <c r="M40" i="1"/>
  <c r="Q40" i="1"/>
  <c r="K41" i="1"/>
  <c r="O41" i="1"/>
  <c r="I42" i="1"/>
  <c r="M42" i="1"/>
  <c r="Q42" i="1"/>
  <c r="K43" i="1"/>
  <c r="O43" i="1"/>
  <c r="I44" i="1"/>
  <c r="M44" i="1"/>
  <c r="Q44" i="1"/>
  <c r="K45" i="1"/>
  <c r="O45" i="1"/>
  <c r="I46" i="1"/>
  <c r="M46" i="1"/>
  <c r="Q46" i="1"/>
  <c r="K47" i="1"/>
  <c r="O47" i="1"/>
  <c r="I48" i="1"/>
  <c r="M48" i="1"/>
  <c r="Q48" i="1"/>
  <c r="K49" i="1"/>
  <c r="O49" i="1"/>
  <c r="I50" i="1"/>
  <c r="M50" i="1"/>
  <c r="Q50" i="1"/>
  <c r="K51" i="1"/>
  <c r="O51" i="1"/>
  <c r="I52" i="1"/>
  <c r="M52" i="1"/>
  <c r="Q52" i="1"/>
  <c r="K53" i="1"/>
  <c r="O53" i="1"/>
  <c r="I54" i="1"/>
  <c r="M54" i="1"/>
  <c r="Q54" i="1"/>
  <c r="K55" i="1"/>
  <c r="O55" i="1"/>
  <c r="I56" i="1"/>
  <c r="M56" i="1"/>
  <c r="Q56" i="1"/>
  <c r="K57" i="1"/>
  <c r="O57" i="1"/>
  <c r="I58" i="1"/>
  <c r="M58" i="1"/>
  <c r="Q58" i="1"/>
  <c r="K59" i="1"/>
  <c r="O59" i="1"/>
  <c r="I60" i="1"/>
  <c r="M60" i="1"/>
  <c r="Q60" i="1"/>
  <c r="K61" i="1"/>
  <c r="O61" i="1"/>
  <c r="I62" i="1"/>
  <c r="M62" i="1"/>
  <c r="Q62" i="1"/>
  <c r="K63" i="1"/>
  <c r="O63" i="1"/>
  <c r="I64" i="1"/>
  <c r="M64" i="1"/>
  <c r="Q64" i="1"/>
  <c r="K65" i="1"/>
  <c r="O65" i="1"/>
  <c r="I66" i="1"/>
  <c r="M66" i="1"/>
  <c r="Q66" i="1"/>
  <c r="K67" i="1"/>
  <c r="O67" i="1"/>
  <c r="I68" i="1"/>
  <c r="M68" i="1"/>
  <c r="Q68" i="1"/>
  <c r="K69" i="1"/>
  <c r="O69" i="1"/>
  <c r="I70" i="1"/>
  <c r="M70" i="1"/>
  <c r="Q70" i="1"/>
  <c r="K71" i="1"/>
  <c r="O71" i="1"/>
  <c r="I72" i="1"/>
  <c r="M72" i="1"/>
  <c r="Q72" i="1"/>
  <c r="K73" i="1"/>
  <c r="O73" i="1"/>
  <c r="I74" i="1"/>
  <c r="M74" i="1"/>
  <c r="Q74" i="1"/>
  <c r="K75" i="1"/>
  <c r="O75" i="1"/>
  <c r="I76" i="1"/>
  <c r="M76" i="1"/>
  <c r="Q76" i="1"/>
  <c r="K77" i="1"/>
  <c r="O77" i="1"/>
  <c r="I78" i="1"/>
  <c r="M78" i="1"/>
  <c r="Q78" i="1"/>
  <c r="K79" i="1"/>
  <c r="O79" i="1"/>
  <c r="I80" i="1"/>
  <c r="M80" i="1"/>
  <c r="Q80" i="1"/>
  <c r="K81" i="1"/>
  <c r="O81" i="1"/>
  <c r="I82" i="1"/>
  <c r="M82" i="1"/>
  <c r="Q82" i="1"/>
  <c r="K83" i="1"/>
  <c r="O83" i="1"/>
  <c r="I84" i="1"/>
  <c r="M84" i="1"/>
  <c r="Q84" i="1"/>
  <c r="K85" i="1"/>
  <c r="O85" i="1"/>
  <c r="I86" i="1"/>
  <c r="M86" i="1"/>
  <c r="Q86" i="1"/>
  <c r="K87" i="1"/>
  <c r="O87" i="1"/>
  <c r="I88" i="1"/>
  <c r="M88" i="1"/>
  <c r="Q88" i="1"/>
  <c r="K89" i="1"/>
  <c r="O89" i="1"/>
  <c r="I90" i="1"/>
  <c r="M90" i="1"/>
  <c r="Q90" i="1"/>
  <c r="K91" i="1"/>
  <c r="O91" i="1"/>
  <c r="I92" i="1"/>
  <c r="M92" i="1"/>
  <c r="Q92" i="1"/>
  <c r="K93" i="1"/>
  <c r="O93" i="1"/>
  <c r="I94" i="1"/>
  <c r="M94" i="1"/>
  <c r="Q94" i="1"/>
  <c r="K95" i="1"/>
  <c r="O95" i="1"/>
  <c r="I96" i="1"/>
  <c r="M96" i="1"/>
  <c r="Q96" i="1"/>
  <c r="K97" i="1"/>
  <c r="O97" i="1"/>
  <c r="I98" i="1"/>
  <c r="M98" i="1"/>
  <c r="Q98" i="1"/>
  <c r="K99" i="1"/>
  <c r="O99" i="1"/>
  <c r="I100" i="1"/>
  <c r="M100" i="1"/>
  <c r="Q100" i="1"/>
  <c r="K101" i="1"/>
  <c r="O101" i="1"/>
  <c r="I102" i="1"/>
  <c r="M102" i="1"/>
  <c r="Q102" i="1"/>
  <c r="R18" i="1"/>
  <c r="L19" i="1"/>
  <c r="P19" i="1"/>
  <c r="J20" i="1"/>
  <c r="N20" i="1"/>
  <c r="R20" i="1"/>
  <c r="L21" i="1"/>
  <c r="P21" i="1"/>
  <c r="J22" i="1"/>
  <c r="N22" i="1"/>
  <c r="R22" i="1"/>
  <c r="L23" i="1"/>
  <c r="P23" i="1"/>
  <c r="J24" i="1"/>
  <c r="N24" i="1"/>
  <c r="R24" i="1"/>
  <c r="L25" i="1"/>
  <c r="P25" i="1"/>
  <c r="J26" i="1"/>
  <c r="N26" i="1"/>
  <c r="R26" i="1"/>
  <c r="L27" i="1"/>
  <c r="P27" i="1"/>
  <c r="J28" i="1"/>
  <c r="N28" i="1"/>
  <c r="R28" i="1"/>
  <c r="L29" i="1"/>
  <c r="P29" i="1"/>
  <c r="J30" i="1"/>
  <c r="N30" i="1"/>
  <c r="R30" i="1"/>
  <c r="L31" i="1"/>
  <c r="P31" i="1"/>
  <c r="J32" i="1"/>
  <c r="N32" i="1"/>
  <c r="R32" i="1"/>
  <c r="L33" i="1"/>
  <c r="P33" i="1"/>
  <c r="J34" i="1"/>
  <c r="N34" i="1"/>
  <c r="R34" i="1"/>
  <c r="L35" i="1"/>
  <c r="P35" i="1"/>
  <c r="J36" i="1"/>
  <c r="N36" i="1"/>
  <c r="R36" i="1"/>
  <c r="L37" i="1"/>
  <c r="P37" i="1"/>
  <c r="J38" i="1"/>
  <c r="N38" i="1"/>
  <c r="R38" i="1"/>
  <c r="L39" i="1"/>
  <c r="P39" i="1"/>
  <c r="J40" i="1"/>
  <c r="N40" i="1"/>
  <c r="R40" i="1"/>
  <c r="L41" i="1"/>
  <c r="P41" i="1"/>
  <c r="J42" i="1"/>
  <c r="N42" i="1"/>
  <c r="R42" i="1"/>
  <c r="L43" i="1"/>
  <c r="P43" i="1"/>
  <c r="J44" i="1"/>
  <c r="N44" i="1"/>
  <c r="R44" i="1"/>
  <c r="L45" i="1"/>
  <c r="P45" i="1"/>
  <c r="J46" i="1"/>
  <c r="N46" i="1"/>
  <c r="R46" i="1"/>
  <c r="L47" i="1"/>
  <c r="P47" i="1"/>
  <c r="J48" i="1"/>
  <c r="N48" i="1"/>
  <c r="R48" i="1"/>
  <c r="L49" i="1"/>
  <c r="P49" i="1"/>
  <c r="J50" i="1"/>
  <c r="N50" i="1"/>
  <c r="R50" i="1"/>
  <c r="L51" i="1"/>
  <c r="P51" i="1"/>
  <c r="J52" i="1"/>
  <c r="N52" i="1"/>
  <c r="R52" i="1"/>
  <c r="L53" i="1"/>
  <c r="P53" i="1"/>
  <c r="J54" i="1"/>
  <c r="N54" i="1"/>
  <c r="R54" i="1"/>
  <c r="L55" i="1"/>
  <c r="P55" i="1"/>
  <c r="J56" i="1"/>
  <c r="N56" i="1"/>
  <c r="R56" i="1"/>
  <c r="L57" i="1"/>
  <c r="P57" i="1"/>
  <c r="J58" i="1"/>
  <c r="N58" i="1"/>
  <c r="R58" i="1"/>
  <c r="L59" i="1"/>
  <c r="P59" i="1"/>
  <c r="J60" i="1"/>
  <c r="N60" i="1"/>
  <c r="R60" i="1"/>
  <c r="L61" i="1"/>
  <c r="P61" i="1"/>
  <c r="J62" i="1"/>
  <c r="N62" i="1"/>
  <c r="R62" i="1"/>
  <c r="L63" i="1"/>
  <c r="P63" i="1"/>
  <c r="J64" i="1"/>
  <c r="N64" i="1"/>
  <c r="R64" i="1"/>
  <c r="L65" i="1"/>
  <c r="P65" i="1"/>
  <c r="J66" i="1"/>
  <c r="N66" i="1"/>
  <c r="R66" i="1"/>
  <c r="L67" i="1"/>
  <c r="P67" i="1"/>
  <c r="J68" i="1"/>
  <c r="N68" i="1"/>
  <c r="R68" i="1"/>
  <c r="L69" i="1"/>
  <c r="P69" i="1"/>
  <c r="J70" i="1"/>
  <c r="N70" i="1"/>
  <c r="R70" i="1"/>
  <c r="L71" i="1"/>
  <c r="P71" i="1"/>
  <c r="J72" i="1"/>
  <c r="N72" i="1"/>
  <c r="R72" i="1"/>
  <c r="L73" i="1"/>
  <c r="P73" i="1"/>
  <c r="J74" i="1"/>
  <c r="N74" i="1"/>
  <c r="R74" i="1"/>
  <c r="L75" i="1"/>
  <c r="P75" i="1"/>
  <c r="J76" i="1"/>
  <c r="N76" i="1"/>
  <c r="R76" i="1"/>
  <c r="L77" i="1"/>
  <c r="P77" i="1"/>
  <c r="J78" i="1"/>
  <c r="N78" i="1"/>
  <c r="R78" i="1"/>
  <c r="L79" i="1"/>
  <c r="P79" i="1"/>
  <c r="J80" i="1"/>
  <c r="N80" i="1"/>
  <c r="R80" i="1"/>
  <c r="L81" i="1"/>
  <c r="P81" i="1"/>
  <c r="J82" i="1"/>
  <c r="N82" i="1"/>
  <c r="R82" i="1"/>
  <c r="L83" i="1"/>
  <c r="P83" i="1"/>
  <c r="J84" i="1"/>
  <c r="N84" i="1"/>
  <c r="R84" i="1"/>
  <c r="L85" i="1"/>
  <c r="P85" i="1"/>
  <c r="J86" i="1"/>
  <c r="N86" i="1"/>
  <c r="R86" i="1"/>
  <c r="L87" i="1"/>
  <c r="P87" i="1"/>
  <c r="J88" i="1"/>
  <c r="N88" i="1"/>
  <c r="R88" i="1"/>
  <c r="L89" i="1"/>
  <c r="P89" i="1"/>
  <c r="J90" i="1"/>
  <c r="N90" i="1"/>
  <c r="R90" i="1"/>
  <c r="L91" i="1"/>
  <c r="P91" i="1"/>
  <c r="J92" i="1"/>
  <c r="N92" i="1"/>
  <c r="R92" i="1"/>
  <c r="L93" i="1"/>
  <c r="P93" i="1"/>
  <c r="J94" i="1"/>
  <c r="N94" i="1"/>
  <c r="R94" i="1"/>
  <c r="L95" i="1"/>
  <c r="P95" i="1"/>
  <c r="J96" i="1"/>
  <c r="N96" i="1"/>
  <c r="R96" i="1"/>
  <c r="L97" i="1"/>
  <c r="P97" i="1"/>
  <c r="J98" i="1"/>
  <c r="N98" i="1"/>
  <c r="R98" i="1"/>
  <c r="L99" i="1"/>
  <c r="P99" i="1"/>
  <c r="J100" i="1"/>
  <c r="N100" i="1"/>
  <c r="R100" i="1"/>
  <c r="L101" i="1"/>
  <c r="P101" i="1"/>
  <c r="J102" i="1"/>
  <c r="N102" i="1"/>
  <c r="R102" i="1"/>
  <c r="K105" i="1"/>
  <c r="O105" i="1"/>
  <c r="H105" i="1"/>
  <c r="L105" i="1"/>
  <c r="P105" i="1"/>
  <c r="I105" i="1"/>
  <c r="M105" i="1"/>
  <c r="Q105" i="1"/>
  <c r="J105" i="1"/>
  <c r="N105" i="1"/>
  <c r="R105" i="1"/>
  <c r="S33" i="1"/>
  <c r="S17" i="1"/>
  <c r="S25" i="1"/>
  <c r="S3" i="1"/>
  <c r="S5" i="1"/>
  <c r="S7" i="1"/>
  <c r="S11" i="1"/>
  <c r="S19" i="1"/>
  <c r="S27" i="1"/>
  <c r="S35" i="1"/>
  <c r="S43" i="1"/>
  <c r="S53" i="1"/>
  <c r="S13" i="1"/>
  <c r="S21" i="1"/>
  <c r="S29" i="1"/>
  <c r="S37" i="1"/>
  <c r="S45" i="1"/>
  <c r="S61" i="1"/>
  <c r="S4" i="1"/>
  <c r="S6" i="1"/>
  <c r="S15" i="1"/>
  <c r="S23" i="1"/>
  <c r="S31" i="1"/>
  <c r="S39" i="1"/>
  <c r="S69" i="1"/>
  <c r="S55" i="1"/>
  <c r="S63" i="1"/>
  <c r="S71" i="1"/>
  <c r="S79" i="1"/>
  <c r="S8" i="1"/>
  <c r="S10" i="1"/>
  <c r="S12" i="1"/>
  <c r="S14" i="1"/>
  <c r="S16" i="1"/>
  <c r="S18" i="1"/>
  <c r="S20" i="1"/>
  <c r="S22" i="1"/>
  <c r="S24" i="1"/>
  <c r="S26" i="1"/>
  <c r="S28" i="1"/>
  <c r="S30" i="1"/>
  <c r="S32" i="1"/>
  <c r="S34" i="1"/>
  <c r="S36" i="1"/>
  <c r="S38" i="1"/>
  <c r="S40" i="1"/>
  <c r="S42" i="1"/>
  <c r="S44" i="1"/>
  <c r="S46" i="1"/>
  <c r="S49" i="1"/>
  <c r="S57" i="1"/>
  <c r="S65" i="1"/>
  <c r="S73" i="1"/>
  <c r="S81" i="1"/>
  <c r="S47" i="1"/>
  <c r="S51" i="1"/>
  <c r="S59" i="1"/>
  <c r="S67" i="1"/>
  <c r="S75" i="1"/>
  <c r="S83" i="1"/>
  <c r="S48" i="1"/>
  <c r="S50" i="1"/>
  <c r="S52" i="1"/>
  <c r="S54" i="1"/>
  <c r="S56" i="1"/>
  <c r="S58" i="1"/>
  <c r="S60" i="1"/>
  <c r="S62" i="1"/>
  <c r="S64" i="1"/>
  <c r="S66" i="1"/>
  <c r="S68" i="1"/>
  <c r="S70" i="1"/>
  <c r="S72" i="1"/>
  <c r="S74" i="1"/>
  <c r="S76" i="1"/>
  <c r="S78" i="1"/>
  <c r="S80" i="1"/>
  <c r="S82" i="1"/>
  <c r="S85" i="1"/>
  <c r="S87" i="1"/>
  <c r="S89" i="1"/>
  <c r="S91" i="1"/>
  <c r="S93" i="1"/>
  <c r="S95" i="1"/>
  <c r="S97" i="1"/>
  <c r="S99" i="1"/>
  <c r="S101" i="1"/>
  <c r="S84" i="1"/>
  <c r="S86" i="1"/>
  <c r="S88" i="1"/>
  <c r="S90" i="1"/>
  <c r="S92" i="1"/>
  <c r="S94" i="1"/>
  <c r="S96" i="1"/>
  <c r="S98" i="1"/>
  <c r="S100" i="1"/>
  <c r="S102" i="1"/>
  <c r="C104" i="2" l="1"/>
  <c r="D104" i="2"/>
  <c r="E104" i="2"/>
  <c r="J6" i="2"/>
  <c r="G102" i="1" l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B143" i="1" l="1"/>
  <c r="B141" i="1"/>
  <c r="B142" i="1"/>
  <c r="N103" i="1"/>
  <c r="R103" i="1"/>
  <c r="K103" i="1"/>
  <c r="O103" i="1"/>
  <c r="J103" i="1"/>
  <c r="L103" i="1"/>
  <c r="P103" i="1"/>
  <c r="I103" i="1"/>
  <c r="M103" i="1"/>
  <c r="Q103" i="1"/>
  <c r="H13" i="1"/>
  <c r="H21" i="1"/>
  <c r="H29" i="1"/>
  <c r="H33" i="1"/>
  <c r="H41" i="1"/>
  <c r="H49" i="1"/>
  <c r="H53" i="1"/>
  <c r="H61" i="1"/>
  <c r="H69" i="1"/>
  <c r="H77" i="1"/>
  <c r="H85" i="1"/>
  <c r="H93" i="1"/>
  <c r="H101" i="1"/>
  <c r="H14" i="1"/>
  <c r="H11" i="1"/>
  <c r="H19" i="1"/>
  <c r="H27" i="1"/>
  <c r="H35" i="1"/>
  <c r="H43" i="1"/>
  <c r="H51" i="1"/>
  <c r="H55" i="1"/>
  <c r="H63" i="1"/>
  <c r="H67" i="1"/>
  <c r="H71" i="1"/>
  <c r="H79" i="1"/>
  <c r="H83" i="1"/>
  <c r="H87" i="1"/>
  <c r="H91" i="1"/>
  <c r="H95" i="1"/>
  <c r="H99" i="1"/>
  <c r="H5" i="1"/>
  <c r="H6" i="1"/>
  <c r="H10" i="1"/>
  <c r="H18" i="1"/>
  <c r="H22" i="1"/>
  <c r="D112" i="1" s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7" i="1"/>
  <c r="H15" i="1"/>
  <c r="H23" i="1"/>
  <c r="H31" i="1"/>
  <c r="H39" i="1"/>
  <c r="D109" i="1" s="1"/>
  <c r="H47" i="1"/>
  <c r="H59" i="1"/>
  <c r="H75" i="1"/>
  <c r="H4" i="1"/>
  <c r="H8" i="1"/>
  <c r="H12" i="1"/>
  <c r="H16" i="1"/>
  <c r="H20" i="1"/>
  <c r="H24" i="1"/>
  <c r="H28" i="1"/>
  <c r="H32" i="1"/>
  <c r="H36" i="1"/>
  <c r="D110" i="1" s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D122" i="1" s="1"/>
  <c r="H9" i="1"/>
  <c r="H17" i="1"/>
  <c r="H25" i="1"/>
  <c r="H37" i="1"/>
  <c r="H45" i="1"/>
  <c r="H57" i="1"/>
  <c r="H65" i="1"/>
  <c r="H73" i="1"/>
  <c r="H81" i="1"/>
  <c r="H89" i="1"/>
  <c r="H97" i="1"/>
  <c r="H3" i="1"/>
  <c r="D133" i="1" s="1"/>
  <c r="G103" i="1"/>
  <c r="D136" i="1"/>
  <c r="D118" i="1"/>
  <c r="D116" i="1"/>
  <c r="B133" i="1"/>
  <c r="B130" i="1"/>
  <c r="B128" i="1"/>
  <c r="B126" i="1"/>
  <c r="B124" i="1"/>
  <c r="B122" i="1"/>
  <c r="B120" i="1"/>
  <c r="B118" i="1"/>
  <c r="B116" i="1"/>
  <c r="B114" i="1"/>
  <c r="B112" i="1"/>
  <c r="B110" i="1"/>
  <c r="B136" i="1"/>
  <c r="B135" i="1"/>
  <c r="B134" i="1"/>
  <c r="B132" i="1"/>
  <c r="B131" i="1"/>
  <c r="B129" i="1"/>
  <c r="B127" i="1"/>
  <c r="B125" i="1"/>
  <c r="B123" i="1"/>
  <c r="B121" i="1"/>
  <c r="B119" i="1"/>
  <c r="B117" i="1"/>
  <c r="B115" i="1"/>
  <c r="B113" i="1"/>
  <c r="B111" i="1"/>
  <c r="B109" i="1"/>
  <c r="D115" i="1"/>
  <c r="D111" i="1"/>
  <c r="D114" i="1"/>
  <c r="D132" i="1"/>
  <c r="D124" i="1"/>
  <c r="D135" i="1"/>
  <c r="D129" i="1"/>
  <c r="D143" i="1" l="1"/>
  <c r="I104" i="1"/>
  <c r="I106" i="1" s="1"/>
  <c r="O104" i="1"/>
  <c r="O106" i="1" s="1"/>
  <c r="D142" i="1"/>
  <c r="Q104" i="1"/>
  <c r="Q106" i="1" s="1"/>
  <c r="L104" i="1"/>
  <c r="L106" i="1" s="1"/>
  <c r="R104" i="1"/>
  <c r="R106" i="1" s="1"/>
  <c r="D123" i="1"/>
  <c r="M104" i="1"/>
  <c r="M106" i="1" s="1"/>
  <c r="J104" i="1"/>
  <c r="J106" i="1" s="1"/>
  <c r="N104" i="1"/>
  <c r="N106" i="1" s="1"/>
  <c r="P104" i="1"/>
  <c r="P106" i="1" s="1"/>
  <c r="K104" i="1"/>
  <c r="K106" i="1" s="1"/>
  <c r="D141" i="1"/>
  <c r="B144" i="1"/>
  <c r="C141" i="1" s="1"/>
  <c r="D130" i="1"/>
  <c r="D126" i="1"/>
  <c r="D113" i="1"/>
  <c r="D117" i="1"/>
  <c r="D128" i="1"/>
  <c r="D134" i="1"/>
  <c r="D125" i="1"/>
  <c r="D127" i="1"/>
  <c r="D131" i="1"/>
  <c r="D120" i="1"/>
  <c r="D121" i="1"/>
  <c r="D119" i="1"/>
  <c r="H103" i="1"/>
  <c r="H104" i="1" s="1"/>
  <c r="H106" i="1" s="1"/>
  <c r="B137" i="1"/>
  <c r="C116" i="1" s="1"/>
  <c r="C111" i="1" l="1"/>
  <c r="C130" i="1"/>
  <c r="C129" i="1"/>
  <c r="C113" i="1"/>
  <c r="C115" i="1"/>
  <c r="C135" i="1"/>
  <c r="C128" i="1"/>
  <c r="D144" i="1"/>
  <c r="E141" i="1" s="1"/>
  <c r="C143" i="1"/>
  <c r="C142" i="1"/>
  <c r="D137" i="1"/>
  <c r="E127" i="1" s="1"/>
  <c r="C114" i="1"/>
  <c r="C120" i="1"/>
  <c r="C112" i="1"/>
  <c r="C118" i="1"/>
  <c r="C127" i="1"/>
  <c r="C110" i="1"/>
  <c r="C119" i="1"/>
  <c r="C117" i="1"/>
  <c r="C136" i="1"/>
  <c r="C132" i="1"/>
  <c r="C109" i="1"/>
  <c r="C133" i="1"/>
  <c r="C131" i="1"/>
  <c r="C122" i="1"/>
  <c r="C121" i="1"/>
  <c r="C134" i="1"/>
  <c r="C126" i="1"/>
  <c r="C125" i="1"/>
  <c r="C124" i="1"/>
  <c r="C123" i="1"/>
  <c r="E143" i="1" l="1"/>
  <c r="E142" i="1"/>
  <c r="E111" i="1"/>
  <c r="E109" i="1"/>
  <c r="E121" i="1"/>
  <c r="E124" i="1"/>
  <c r="E136" i="1"/>
  <c r="E133" i="1"/>
  <c r="E112" i="1"/>
  <c r="E130" i="1"/>
  <c r="E125" i="1"/>
  <c r="E134" i="1"/>
  <c r="E113" i="1"/>
  <c r="E116" i="1"/>
  <c r="E126" i="1"/>
  <c r="E122" i="1"/>
  <c r="E129" i="1"/>
  <c r="E131" i="1"/>
  <c r="E117" i="1"/>
  <c r="E135" i="1"/>
  <c r="E110" i="1"/>
  <c r="E115" i="1"/>
  <c r="E114" i="1"/>
  <c r="E123" i="1"/>
  <c r="E120" i="1"/>
  <c r="E119" i="1"/>
  <c r="E128" i="1"/>
  <c r="E132" i="1"/>
  <c r="E118" i="1"/>
</calcChain>
</file>

<file path=xl/comments1.xml><?xml version="1.0" encoding="utf-8"?>
<comments xmlns="http://schemas.openxmlformats.org/spreadsheetml/2006/main">
  <authors>
    <author>作者</author>
  </authors>
  <commentLis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S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<sst xmlns="http://schemas.openxmlformats.org/spreadsheetml/2006/main" count="57" uniqueCount="50">
  <si>
    <t>CODE</t>
    <phoneticPr fontId="4" type="noConversion"/>
  </si>
  <si>
    <t>VWAP</t>
    <phoneticPr fontId="4" type="noConversion"/>
  </si>
  <si>
    <t>HOLDING</t>
    <phoneticPr fontId="4" type="noConversion"/>
  </si>
  <si>
    <t>Name</t>
    <phoneticPr fontId="3" type="noConversion"/>
  </si>
  <si>
    <t>SWI</t>
    <phoneticPr fontId="3" type="noConversion"/>
  </si>
  <si>
    <t>板块</t>
    <phoneticPr fontId="3" type="noConversion"/>
  </si>
  <si>
    <t>组合净值</t>
    <phoneticPr fontId="4" type="noConversion"/>
  </si>
  <si>
    <t>涨跌幅</t>
    <phoneticPr fontId="4" type="noConversion"/>
  </si>
  <si>
    <t>钢铁</t>
  </si>
  <si>
    <t>休闲服务</t>
  </si>
  <si>
    <t>银行</t>
  </si>
  <si>
    <t>家用电器</t>
  </si>
  <si>
    <t>房地产</t>
  </si>
  <si>
    <t>交通运输</t>
  </si>
  <si>
    <t>食品饮料</t>
  </si>
  <si>
    <t>建筑材料</t>
  </si>
  <si>
    <t>计算机</t>
  </si>
  <si>
    <t>化工</t>
  </si>
  <si>
    <t>采掘</t>
  </si>
  <si>
    <t>轻工制造</t>
  </si>
  <si>
    <t>传媒</t>
  </si>
  <si>
    <t>纺织服装</t>
  </si>
  <si>
    <t>有色金属</t>
  </si>
  <si>
    <t>商业贸易</t>
  </si>
  <si>
    <t>医药生物</t>
  </si>
  <si>
    <t>电子</t>
  </si>
  <si>
    <t>非银金融</t>
  </si>
  <si>
    <t>建筑装饰</t>
  </si>
  <si>
    <t>汽车</t>
  </si>
  <si>
    <t>农林牧渔</t>
  </si>
  <si>
    <t>公用事业</t>
  </si>
  <si>
    <t>通信</t>
  </si>
  <si>
    <t>机械设备</t>
  </si>
  <si>
    <t>国防军工</t>
  </si>
  <si>
    <t>电气设备</t>
  </si>
  <si>
    <t>综合</t>
  </si>
  <si>
    <t>SZ-beg</t>
    <phoneticPr fontId="4" type="noConversion"/>
  </si>
  <si>
    <t>SZ-end</t>
    <phoneticPr fontId="4" type="noConversion"/>
  </si>
  <si>
    <t>行业</t>
    <phoneticPr fontId="4" type="noConversion"/>
  </si>
  <si>
    <t>合计</t>
    <phoneticPr fontId="4" type="noConversion"/>
  </si>
  <si>
    <t>市值-初始</t>
    <phoneticPr fontId="4" type="noConversion"/>
  </si>
  <si>
    <t>市值-最新</t>
    <phoneticPr fontId="4" type="noConversion"/>
  </si>
  <si>
    <t>占比</t>
    <phoneticPr fontId="4" type="noConversion"/>
  </si>
  <si>
    <t>SZ-end</t>
  </si>
  <si>
    <t>涨跌幅</t>
    <phoneticPr fontId="4" type="noConversion"/>
  </si>
  <si>
    <t>中小企业板</t>
  </si>
  <si>
    <t>创业板</t>
  </si>
  <si>
    <t>主板</t>
  </si>
  <si>
    <t>399300.sz</t>
    <phoneticPr fontId="4" type="noConversion"/>
  </si>
  <si>
    <t>超额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</si>
</sst>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76" formatCode="000000"/>
    <numFmt numFmtId="177" formatCode="0.00_);[Red]\(0.00\)"/>
    <numFmt numFmtId="178" formatCode="0_ "/>
    <numFmt numFmtId="179" formatCode="_ * #,##0_ ;_ * \-#,##0_ ;_ * &quot;-&quot;??_ ;_ @_ "/>
    <numFmt numFmtId="180" formatCode="###,###,##0.00"/>
    <numFmt numFmtId="181" formatCode="###,###,##0"/>
    <numFmt numFmtId="182" formatCode="yyyy\-mm\-dd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u/>
      <sz val="9"/>
      <color theme="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1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10" fontId="6" fillId="0" borderId="0" xfId="2" applyNumberFormat="1" applyFont="1" applyAlignment="1"/>
    <xf numFmtId="0" fontId="6" fillId="0" borderId="1" xfId="0" applyFont="1" applyBorder="1" applyAlignment="1">
      <alignment horizontal="center" vertical="center"/>
    </xf>
    <xf numFmtId="179" fontId="6" fillId="0" borderId="1" xfId="1" applyNumberFormat="1" applyFont="1" applyBorder="1" applyAlignment="1">
      <alignment horizontal="center"/>
    </xf>
    <xf numFmtId="10" fontId="6" fillId="0" borderId="1" xfId="2" applyNumberFormat="1" applyFont="1" applyBorder="1" applyAlignment="1">
      <alignment horizontal="center" vertical="center"/>
    </xf>
    <xf numFmtId="179" fontId="6" fillId="0" borderId="1" xfId="1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0" xfId="0" applyFont="1"/>
    <xf numFmtId="43" fontId="9" fillId="0" borderId="0" xfId="1" applyFont="1" applyAlignment="1"/>
    <xf numFmtId="43" fontId="9" fillId="0" borderId="0" xfId="0" applyNumberFormat="1" applyFont="1"/>
    <xf numFmtId="0" fontId="6" fillId="0" borderId="1" xfId="0" applyFont="1" applyBorder="1" applyAlignment="1">
      <alignment vertical="center"/>
    </xf>
    <xf numFmtId="0" fontId="6" fillId="0" borderId="1" xfId="0" applyFont="1" applyBorder="1"/>
    <xf numFmtId="176" fontId="7" fillId="3" borderId="1" xfId="3" applyNumberFormat="1" applyFont="1" applyFill="1" applyBorder="1" applyAlignment="1">
      <alignment horizontal="center" vertical="center"/>
    </xf>
    <xf numFmtId="177" fontId="7" fillId="3" borderId="1" xfId="3" applyNumberFormat="1" applyFont="1" applyFill="1" applyBorder="1" applyAlignment="1">
      <alignment horizontal="center" vertical="center"/>
    </xf>
    <xf numFmtId="178" fontId="7" fillId="3" borderId="1" xfId="3" applyNumberFormat="1" applyFont="1" applyFill="1" applyBorder="1" applyAlignment="1">
      <alignment horizontal="center" vertical="center"/>
    </xf>
    <xf numFmtId="182" fontId="7" fillId="3" borderId="1" xfId="3" applyNumberFormat="1" applyFont="1" applyFill="1" applyBorder="1" applyAlignment="1">
      <alignment horizontal="right" vertical="center"/>
    </xf>
    <xf numFmtId="176" fontId="5" fillId="2" borderId="1" xfId="3" applyNumberFormat="1" applyFont="1" applyFill="1" applyBorder="1" applyAlignment="1">
      <alignment horizontal="center" vertical="center"/>
    </xf>
    <xf numFmtId="177" fontId="5" fillId="2" borderId="1" xfId="3" applyNumberFormat="1" applyFont="1" applyFill="1" applyBorder="1" applyAlignment="1">
      <alignment horizontal="center" vertical="center"/>
    </xf>
    <xf numFmtId="178" fontId="5" fillId="2" borderId="1" xfId="3" applyNumberFormat="1" applyFont="1" applyFill="1" applyBorder="1">
      <alignment vertical="center"/>
    </xf>
    <xf numFmtId="179" fontId="6" fillId="0" borderId="1" xfId="1" applyNumberFormat="1" applyFont="1" applyBorder="1" applyAlignment="1"/>
    <xf numFmtId="180" fontId="6" fillId="0" borderId="1" xfId="0" applyNumberFormat="1" applyFont="1" applyBorder="1"/>
    <xf numFmtId="179" fontId="6" fillId="0" borderId="1" xfId="0" applyNumberFormat="1" applyFont="1" applyBorder="1"/>
    <xf numFmtId="181" fontId="6" fillId="0" borderId="1" xfId="1" applyNumberFormat="1" applyFont="1" applyBorder="1" applyAlignment="1"/>
    <xf numFmtId="10" fontId="6" fillId="0" borderId="1" xfId="2" applyNumberFormat="1" applyFont="1" applyBorder="1" applyAlignment="1"/>
    <xf numFmtId="179" fontId="6" fillId="0" borderId="1" xfId="0" applyNumberFormat="1" applyFont="1" applyBorder="1" applyAlignment="1">
      <alignment vertical="center"/>
    </xf>
    <xf numFmtId="10" fontId="6" fillId="4" borderId="1" xfId="2" applyNumberFormat="1" applyFont="1" applyFill="1" applyBorder="1" applyAlignment="1"/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4">
    <cellStyle name="百分比" xfId="2" builtinId="5"/>
    <cellStyle name="常规" xfId="0" builtinId="0"/>
    <cellStyle name="常规 3" xfId="3"/>
    <cellStyle name="千位分隔" xfId="1" builtinId="3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s_dq_pctchange"/>
      <definedName name="s_info_industry_sw"/>
      <definedName name="s_info_mkt"/>
      <definedName name="s_info_name"/>
      <definedName name="s_pq_pctchang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B144"/>
  <sheetViews>
    <sheetView showGridLines="0" tabSelected="1" topLeftCell="A13" workbookViewId="0">
      <selection activeCell="G39" sqref="G39"/>
    </sheetView>
  </sheetViews>
  <sheetFormatPr defaultRowHeight="14.25" x14ac:dyDescent="0.3"/>
  <cols>
    <col min="1" max="1" width="9.125" style="2" bestFit="1" customWidth="1"/>
    <col min="2" max="2" width="11.25" style="2" bestFit="1" customWidth="1"/>
    <col min="3" max="3" width="7.5" style="2" bestFit="1" customWidth="1"/>
    <col min="4" max="4" width="11.625" style="2" customWidth="1"/>
    <col min="5" max="6" width="9.125" style="2" bestFit="1" customWidth="1"/>
    <col min="7" max="7" width="11.25" style="1" bestFit="1" customWidth="1"/>
    <col min="8" max="8" width="12.25" style="1" customWidth="1"/>
    <col min="9" max="18" width="12.625" style="1" bestFit="1" customWidth="1"/>
    <col min="19" max="28" width="9.75" style="1" bestFit="1" customWidth="1"/>
    <col min="29" max="16384" width="9" style="1"/>
  </cols>
  <sheetData>
    <row r="1" spans="1:28" x14ac:dyDescent="0.3">
      <c r="A1" s="13"/>
      <c r="B1" s="13"/>
      <c r="C1" s="13"/>
      <c r="D1" s="13"/>
      <c r="E1" s="13"/>
      <c r="F1" s="13"/>
      <c r="G1" s="14"/>
      <c r="H1" s="14"/>
      <c r="I1" s="30"/>
      <c r="J1" s="30"/>
      <c r="K1" s="30"/>
      <c r="L1" s="30"/>
      <c r="M1" s="30"/>
      <c r="N1" s="30"/>
      <c r="O1" s="30"/>
      <c r="P1" s="30"/>
      <c r="Q1" s="30"/>
      <c r="R1" s="30"/>
      <c r="S1" s="29" t="s">
        <v>44</v>
      </c>
      <c r="T1" s="29"/>
      <c r="U1" s="29"/>
      <c r="V1" s="29"/>
      <c r="W1" s="29"/>
      <c r="X1" s="29"/>
      <c r="Y1" s="29"/>
      <c r="Z1" s="29"/>
      <c r="AA1" s="29"/>
      <c r="AB1" s="29"/>
    </row>
    <row r="2" spans="1:28" s="9" customFormat="1" x14ac:dyDescent="0.3">
      <c r="A2" s="15" t="s">
        <v>0</v>
      </c>
      <c r="B2" s="15" t="s">
        <v>3</v>
      </c>
      <c r="C2" s="15" t="s">
        <v>4</v>
      </c>
      <c r="D2" s="15" t="s">
        <v>5</v>
      </c>
      <c r="E2" s="16" t="s">
        <v>1</v>
      </c>
      <c r="F2" s="17" t="s">
        <v>2</v>
      </c>
      <c r="G2" s="17" t="s">
        <v>36</v>
      </c>
      <c r="H2" s="17" t="s">
        <v>37</v>
      </c>
      <c r="I2" s="18">
        <f>[1]!TDays("2018-03-01","2018-03-14","Direction=H","cols=10;rows=1")</f>
        <v>43160</v>
      </c>
      <c r="J2" s="18">
        <v>43161</v>
      </c>
      <c r="K2" s="18">
        <v>43164</v>
      </c>
      <c r="L2" s="18">
        <v>43165</v>
      </c>
      <c r="M2" s="18">
        <v>43166</v>
      </c>
      <c r="N2" s="18">
        <v>43167</v>
      </c>
      <c r="O2" s="18">
        <v>43168</v>
      </c>
      <c r="P2" s="18">
        <v>43171</v>
      </c>
      <c r="Q2" s="18">
        <v>43172</v>
      </c>
      <c r="R2" s="18">
        <v>43173</v>
      </c>
      <c r="S2" s="18">
        <f>[1]!TDays("2018-03-01","2018-03-14","Direction=H","cols=10;rows=1")</f>
        <v>43160</v>
      </c>
      <c r="T2" s="18">
        <v>43161</v>
      </c>
      <c r="U2" s="18">
        <v>43164</v>
      </c>
      <c r="V2" s="18">
        <v>43165</v>
      </c>
      <c r="W2" s="18">
        <v>43166</v>
      </c>
      <c r="X2" s="18">
        <v>43167</v>
      </c>
      <c r="Y2" s="18">
        <v>43168</v>
      </c>
      <c r="Z2" s="18">
        <v>43171</v>
      </c>
      <c r="AA2" s="18">
        <v>43172</v>
      </c>
      <c r="AB2" s="18">
        <v>43173</v>
      </c>
    </row>
    <row r="3" spans="1:28" x14ac:dyDescent="0.3">
      <c r="A3" s="19">
        <v>8</v>
      </c>
      <c r="B3" s="19" t="str">
        <f>[1]!s_info_name(A3)</f>
        <v>神州高铁</v>
      </c>
      <c r="C3" s="19" t="str">
        <f>[1]!s_info_industry_sw(A3,1)</f>
        <v>机械设备</v>
      </c>
      <c r="D3" s="19" t="str">
        <f>[1]!s_info_mkt(A3)</f>
        <v>主板</v>
      </c>
      <c r="E3" s="20">
        <v>7.5151658899999996</v>
      </c>
      <c r="F3" s="21">
        <v>1330600</v>
      </c>
      <c r="G3" s="22">
        <f>E3*F3</f>
        <v>9999679.7332339995</v>
      </c>
      <c r="H3" s="22">
        <f t="shared" ref="H3:H34" si="0">G3*(1+S3/100)*(1+T3/100)*(1+U3/100)*(1+V3/100)*(1+W3/100)*(1+X3/100)*(1+Y3/100)*(1+Z3/100)*(1+AA3/100)*(1+AB3/100)</f>
        <v>9946771.3748570997</v>
      </c>
      <c r="I3" s="23">
        <f>1+[1]!s_pq_pctchange($A3,$I$2,I$2)/100</f>
        <v>0.99470899470899476</v>
      </c>
      <c r="J3" s="23">
        <f>1+[1]!s_pq_pctchange($A3,$I$2,J$2)/100</f>
        <v>0.99470899470899476</v>
      </c>
      <c r="K3" s="23">
        <f>1+[1]!s_pq_pctchange($A3,$I$2,K$2)/100</f>
        <v>0.99470899470899476</v>
      </c>
      <c r="L3" s="23">
        <f>1+[1]!s_pq_pctchange($A3,$I$2,L$2)/100</f>
        <v>0.99470899470899476</v>
      </c>
      <c r="M3" s="23">
        <f>1+[1]!s_pq_pctchange($A3,$I$2,M$2)/100</f>
        <v>0.99470899470899476</v>
      </c>
      <c r="N3" s="23">
        <f>1+[1]!s_pq_pctchange($A3,$I$2,N$2)/100</f>
        <v>0.99470899470899476</v>
      </c>
      <c r="O3" s="23">
        <f>1+[1]!s_pq_pctchange($A3,$I$2,O$2)/100</f>
        <v>0.99470899470899476</v>
      </c>
      <c r="P3" s="23">
        <f>1+[1]!s_pq_pctchange($A3,$I$2,P$2)/100</f>
        <v>0.99470899470899476</v>
      </c>
      <c r="Q3" s="23">
        <f>1+[1]!s_pq_pctchange($A3,$I$2,Q$2)/100</f>
        <v>0.99470899470899476</v>
      </c>
      <c r="R3" s="23">
        <f>1+[1]!s_pq_pctchange($A3,$I$2,R$2)/100</f>
        <v>0.99470899470899476</v>
      </c>
      <c r="S3" s="23">
        <f>[1]!s_dq_pctchange($A3,S$2)</f>
        <v>-0.52910052910052352</v>
      </c>
      <c r="T3" s="23">
        <f>[1]!s_dq_pctchange($A3,T$2)</f>
        <v>0</v>
      </c>
      <c r="U3" s="23">
        <f>[1]!s_dq_pctchange($A3,U$2)</f>
        <v>0</v>
      </c>
      <c r="V3" s="23">
        <f>[1]!s_dq_pctchange($A3,V$2)</f>
        <v>0</v>
      </c>
      <c r="W3" s="23">
        <f>[1]!s_dq_pctchange($A3,W$2)</f>
        <v>0</v>
      </c>
      <c r="X3" s="23">
        <f>[1]!s_dq_pctchange($A3,X$2)</f>
        <v>0</v>
      </c>
      <c r="Y3" s="23">
        <f>[1]!s_dq_pctchange($A3,Y$2)</f>
        <v>0</v>
      </c>
      <c r="Z3" s="23">
        <f>[1]!s_dq_pctchange($A3,Z$2)</f>
        <v>0</v>
      </c>
      <c r="AA3" s="23">
        <f>[1]!s_dq_pctchange($A3,AA$2)</f>
        <v>0</v>
      </c>
      <c r="AB3" s="23">
        <f>[1]!s_dq_pctchange($A3,AB$2)</f>
        <v>0</v>
      </c>
    </row>
    <row r="4" spans="1:28" x14ac:dyDescent="0.3">
      <c r="A4" s="19">
        <v>559</v>
      </c>
      <c r="B4" s="19" t="str">
        <f>[1]!s_info_name(A4)</f>
        <v>万向钱潮</v>
      </c>
      <c r="C4" s="19" t="str">
        <f>[1]!s_info_industry_sw(A4,1)</f>
        <v>汽车</v>
      </c>
      <c r="D4" s="19" t="str">
        <f>[1]!s_info_mkt(A4)</f>
        <v>主板</v>
      </c>
      <c r="E4" s="20">
        <v>8.8777089</v>
      </c>
      <c r="F4" s="21">
        <v>1126400</v>
      </c>
      <c r="G4" s="22">
        <f t="shared" ref="G4:G67" si="1">E4*F4</f>
        <v>9999851.3049599994</v>
      </c>
      <c r="H4" s="22">
        <f t="shared" si="0"/>
        <v>9943672.3650444932</v>
      </c>
      <c r="I4" s="23">
        <f>1+[1]!s_pq_pctchange($A4,$I$2,I$2)/100</f>
        <v>0.9943820224719101</v>
      </c>
      <c r="J4" s="23">
        <f>1+[1]!s_pq_pctchange($A4,$I$2,J$2)/100</f>
        <v>0.9943820224719101</v>
      </c>
      <c r="K4" s="23">
        <f>1+[1]!s_pq_pctchange($A4,$I$2,K$2)/100</f>
        <v>0.9943820224719101</v>
      </c>
      <c r="L4" s="23">
        <f>1+[1]!s_pq_pctchange($A4,$I$2,L$2)/100</f>
        <v>0.9943820224719101</v>
      </c>
      <c r="M4" s="23">
        <f>1+[1]!s_pq_pctchange($A4,$I$2,M$2)/100</f>
        <v>0.9943820224719101</v>
      </c>
      <c r="N4" s="23">
        <f>1+[1]!s_pq_pctchange($A4,$I$2,N$2)/100</f>
        <v>0.9943820224719101</v>
      </c>
      <c r="O4" s="23">
        <f>1+[1]!s_pq_pctchange($A4,$I$2,O$2)/100</f>
        <v>0.9943820224719101</v>
      </c>
      <c r="P4" s="23">
        <f>1+[1]!s_pq_pctchange($A4,$I$2,P$2)/100</f>
        <v>0.9943820224719101</v>
      </c>
      <c r="Q4" s="23">
        <f>1+[1]!s_pq_pctchange($A4,$I$2,Q$2)/100</f>
        <v>0.9943820224719101</v>
      </c>
      <c r="R4" s="23">
        <f>1+[1]!s_pq_pctchange($A4,$I$2,R$2)/100</f>
        <v>0.9943820224719101</v>
      </c>
      <c r="S4" s="23">
        <f>[1]!s_dq_pctchange($A4,S$2)</f>
        <v>-0.56179775280899014</v>
      </c>
      <c r="T4" s="23">
        <f>[1]!s_dq_pctchange($A4,T$2)</f>
        <v>0</v>
      </c>
      <c r="U4" s="23">
        <f>[1]!s_dq_pctchange($A4,U$2)</f>
        <v>0</v>
      </c>
      <c r="V4" s="23">
        <f>[1]!s_dq_pctchange($A4,V$2)</f>
        <v>0</v>
      </c>
      <c r="W4" s="23">
        <f>[1]!s_dq_pctchange($A4,W$2)</f>
        <v>0</v>
      </c>
      <c r="X4" s="23">
        <f>[1]!s_dq_pctchange($A4,X$2)</f>
        <v>0</v>
      </c>
      <c r="Y4" s="23">
        <f>[1]!s_dq_pctchange($A4,Y$2)</f>
        <v>0</v>
      </c>
      <c r="Z4" s="23">
        <f>[1]!s_dq_pctchange($A4,Z$2)</f>
        <v>0</v>
      </c>
      <c r="AA4" s="23">
        <f>[1]!s_dq_pctchange($A4,AA$2)</f>
        <v>0</v>
      </c>
      <c r="AB4" s="23">
        <f>[1]!s_dq_pctchange($A4,AB$2)</f>
        <v>0</v>
      </c>
    </row>
    <row r="5" spans="1:28" x14ac:dyDescent="0.3">
      <c r="A5" s="19">
        <v>738</v>
      </c>
      <c r="B5" s="19" t="str">
        <f>[1]!s_info_name(A5)</f>
        <v>航发控制</v>
      </c>
      <c r="C5" s="19" t="str">
        <f>[1]!s_info_industry_sw(A5,1)</f>
        <v>国防军工</v>
      </c>
      <c r="D5" s="19" t="str">
        <f>[1]!s_info_mkt(A5)</f>
        <v>主板</v>
      </c>
      <c r="E5" s="20">
        <v>14.673253150000001</v>
      </c>
      <c r="F5" s="21">
        <v>681500</v>
      </c>
      <c r="G5" s="22">
        <f t="shared" si="1"/>
        <v>9999822.0217250008</v>
      </c>
      <c r="H5" s="22">
        <f t="shared" si="0"/>
        <v>10526474.926094981</v>
      </c>
      <c r="I5" s="23">
        <f>1+[1]!s_pq_pctchange($A5,$I$2,I$2)/100</f>
        <v>1.0526662277814351</v>
      </c>
      <c r="J5" s="23">
        <f>1+[1]!s_pq_pctchange($A5,$I$2,J$2)/100</f>
        <v>1.0526662277814351</v>
      </c>
      <c r="K5" s="23">
        <f>1+[1]!s_pq_pctchange($A5,$I$2,K$2)/100</f>
        <v>1.0526662277814351</v>
      </c>
      <c r="L5" s="23">
        <f>1+[1]!s_pq_pctchange($A5,$I$2,L$2)/100</f>
        <v>1.0526662277814351</v>
      </c>
      <c r="M5" s="23">
        <f>1+[1]!s_pq_pctchange($A5,$I$2,M$2)/100</f>
        <v>1.0526662277814351</v>
      </c>
      <c r="N5" s="23">
        <f>1+[1]!s_pq_pctchange($A5,$I$2,N$2)/100</f>
        <v>1.0526662277814351</v>
      </c>
      <c r="O5" s="23">
        <f>1+[1]!s_pq_pctchange($A5,$I$2,O$2)/100</f>
        <v>1.0526662277814351</v>
      </c>
      <c r="P5" s="23">
        <f>1+[1]!s_pq_pctchange($A5,$I$2,P$2)/100</f>
        <v>1.0526662277814351</v>
      </c>
      <c r="Q5" s="23">
        <f>1+[1]!s_pq_pctchange($A5,$I$2,Q$2)/100</f>
        <v>1.0526662277814351</v>
      </c>
      <c r="R5" s="23">
        <f>1+[1]!s_pq_pctchange($A5,$I$2,R$2)/100</f>
        <v>1.0526662277814351</v>
      </c>
      <c r="S5" s="23">
        <f>[1]!s_dq_pctchange($A5,S$2)</f>
        <v>5.2666227781435149</v>
      </c>
      <c r="T5" s="23">
        <f>[1]!s_dq_pctchange($A5,T$2)</f>
        <v>0</v>
      </c>
      <c r="U5" s="23">
        <f>[1]!s_dq_pctchange($A5,U$2)</f>
        <v>0</v>
      </c>
      <c r="V5" s="23">
        <f>[1]!s_dq_pctchange($A5,V$2)</f>
        <v>0</v>
      </c>
      <c r="W5" s="23">
        <f>[1]!s_dq_pctchange($A5,W$2)</f>
        <v>0</v>
      </c>
      <c r="X5" s="23">
        <f>[1]!s_dq_pctchange($A5,X$2)</f>
        <v>0</v>
      </c>
      <c r="Y5" s="23">
        <f>[1]!s_dq_pctchange($A5,Y$2)</f>
        <v>0</v>
      </c>
      <c r="Z5" s="23">
        <f>[1]!s_dq_pctchange($A5,Z$2)</f>
        <v>0</v>
      </c>
      <c r="AA5" s="23">
        <f>[1]!s_dq_pctchange($A5,AA$2)</f>
        <v>0</v>
      </c>
      <c r="AB5" s="23">
        <f>[1]!s_dq_pctchange($A5,AB$2)</f>
        <v>0</v>
      </c>
    </row>
    <row r="6" spans="1:28" x14ac:dyDescent="0.3">
      <c r="A6" s="19">
        <v>768</v>
      </c>
      <c r="B6" s="19" t="str">
        <f>[1]!s_info_name(A6)</f>
        <v>中航飞机</v>
      </c>
      <c r="C6" s="19" t="str">
        <f>[1]!s_info_industry_sw(A6,1)</f>
        <v>国防军工</v>
      </c>
      <c r="D6" s="19" t="str">
        <f>[1]!s_info_mkt(A6)</f>
        <v>主板</v>
      </c>
      <c r="E6" s="20">
        <v>14.954209069999999</v>
      </c>
      <c r="F6" s="21">
        <v>668700</v>
      </c>
      <c r="G6" s="22">
        <f t="shared" si="1"/>
        <v>9999879.6051089987</v>
      </c>
      <c r="H6" s="22">
        <f t="shared" si="0"/>
        <v>10189194.431980569</v>
      </c>
      <c r="I6" s="23">
        <f>1+[1]!s_pq_pctchange($A6,$I$2,I$2)/100</f>
        <v>1.0189317106152807</v>
      </c>
      <c r="J6" s="23">
        <f>1+[1]!s_pq_pctchange($A6,$I$2,J$2)/100</f>
        <v>1.0189317106152807</v>
      </c>
      <c r="K6" s="23">
        <f>1+[1]!s_pq_pctchange($A6,$I$2,K$2)/100</f>
        <v>1.0189317106152807</v>
      </c>
      <c r="L6" s="23">
        <f>1+[1]!s_pq_pctchange($A6,$I$2,L$2)/100</f>
        <v>1.0189317106152807</v>
      </c>
      <c r="M6" s="23">
        <f>1+[1]!s_pq_pctchange($A6,$I$2,M$2)/100</f>
        <v>1.0189317106152807</v>
      </c>
      <c r="N6" s="23">
        <f>1+[1]!s_pq_pctchange($A6,$I$2,N$2)/100</f>
        <v>1.0189317106152807</v>
      </c>
      <c r="O6" s="23">
        <f>1+[1]!s_pq_pctchange($A6,$I$2,O$2)/100</f>
        <v>1.0189317106152807</v>
      </c>
      <c r="P6" s="23">
        <f>1+[1]!s_pq_pctchange($A6,$I$2,P$2)/100</f>
        <v>1.0189317106152807</v>
      </c>
      <c r="Q6" s="23">
        <f>1+[1]!s_pq_pctchange($A6,$I$2,Q$2)/100</f>
        <v>1.0189317106152807</v>
      </c>
      <c r="R6" s="23">
        <f>1+[1]!s_pq_pctchange($A6,$I$2,R$2)/100</f>
        <v>1.0189317106152807</v>
      </c>
      <c r="S6" s="23">
        <f>[1]!s_dq_pctchange($A6,S$2)</f>
        <v>1.893171061528065</v>
      </c>
      <c r="T6" s="23">
        <f>[1]!s_dq_pctchange($A6,T$2)</f>
        <v>0</v>
      </c>
      <c r="U6" s="23">
        <f>[1]!s_dq_pctchange($A6,U$2)</f>
        <v>0</v>
      </c>
      <c r="V6" s="23">
        <f>[1]!s_dq_pctchange($A6,V$2)</f>
        <v>0</v>
      </c>
      <c r="W6" s="23">
        <f>[1]!s_dq_pctchange($A6,W$2)</f>
        <v>0</v>
      </c>
      <c r="X6" s="23">
        <f>[1]!s_dq_pctchange($A6,X$2)</f>
        <v>0</v>
      </c>
      <c r="Y6" s="23">
        <f>[1]!s_dq_pctchange($A6,Y$2)</f>
        <v>0</v>
      </c>
      <c r="Z6" s="23">
        <f>[1]!s_dq_pctchange($A6,Z$2)</f>
        <v>0</v>
      </c>
      <c r="AA6" s="23">
        <f>[1]!s_dq_pctchange($A6,AA$2)</f>
        <v>0</v>
      </c>
      <c r="AB6" s="23">
        <f>[1]!s_dq_pctchange($A6,AB$2)</f>
        <v>0</v>
      </c>
    </row>
    <row r="7" spans="1:28" x14ac:dyDescent="0.3">
      <c r="A7" s="19">
        <v>826</v>
      </c>
      <c r="B7" s="19" t="str">
        <f>[1]!s_info_name(A7)</f>
        <v>启迪桑德</v>
      </c>
      <c r="C7" s="19" t="str">
        <f>[1]!s_info_industry_sw(A7,1)</f>
        <v>公用事业</v>
      </c>
      <c r="D7" s="19" t="str">
        <f>[1]!s_info_mkt(A7)</f>
        <v>主板</v>
      </c>
      <c r="E7" s="20">
        <v>29.14081496</v>
      </c>
      <c r="F7" s="21">
        <v>343200</v>
      </c>
      <c r="G7" s="22">
        <f t="shared" si="1"/>
        <v>10001127.694272</v>
      </c>
      <c r="H7" s="22">
        <f t="shared" si="0"/>
        <v>9980591.4977745209</v>
      </c>
      <c r="I7" s="23">
        <f>1+[1]!s_pq_pctchange($A7,$I$2,I$2)/100</f>
        <v>0.99794661190965084</v>
      </c>
      <c r="J7" s="23">
        <f>1+[1]!s_pq_pctchange($A7,$I$2,J$2)/100</f>
        <v>0.99794661190965084</v>
      </c>
      <c r="K7" s="23">
        <f>1+[1]!s_pq_pctchange($A7,$I$2,K$2)/100</f>
        <v>0.99794661190965084</v>
      </c>
      <c r="L7" s="23">
        <f>1+[1]!s_pq_pctchange($A7,$I$2,L$2)/100</f>
        <v>0.99794661190965084</v>
      </c>
      <c r="M7" s="23">
        <f>1+[1]!s_pq_pctchange($A7,$I$2,M$2)/100</f>
        <v>0.99794661190965084</v>
      </c>
      <c r="N7" s="23">
        <f>1+[1]!s_pq_pctchange($A7,$I$2,N$2)/100</f>
        <v>0.99794661190965084</v>
      </c>
      <c r="O7" s="23">
        <f>1+[1]!s_pq_pctchange($A7,$I$2,O$2)/100</f>
        <v>0.99794661190965084</v>
      </c>
      <c r="P7" s="23">
        <f>1+[1]!s_pq_pctchange($A7,$I$2,P$2)/100</f>
        <v>0.99794661190965084</v>
      </c>
      <c r="Q7" s="23">
        <f>1+[1]!s_pq_pctchange($A7,$I$2,Q$2)/100</f>
        <v>0.99794661190965084</v>
      </c>
      <c r="R7" s="23">
        <f>1+[1]!s_pq_pctchange($A7,$I$2,R$2)/100</f>
        <v>0.99794661190965084</v>
      </c>
      <c r="S7" s="23">
        <f>[1]!s_dq_pctchange($A7,S$2)</f>
        <v>-0.20533880903491619</v>
      </c>
      <c r="T7" s="23">
        <f>[1]!s_dq_pctchange($A7,T$2)</f>
        <v>0</v>
      </c>
      <c r="U7" s="23">
        <f>[1]!s_dq_pctchange($A7,U$2)</f>
        <v>0</v>
      </c>
      <c r="V7" s="23">
        <f>[1]!s_dq_pctchange($A7,V$2)</f>
        <v>0</v>
      </c>
      <c r="W7" s="23">
        <f>[1]!s_dq_pctchange($A7,W$2)</f>
        <v>0</v>
      </c>
      <c r="X7" s="23">
        <f>[1]!s_dq_pctchange($A7,X$2)</f>
        <v>0</v>
      </c>
      <c r="Y7" s="23">
        <f>[1]!s_dq_pctchange($A7,Y$2)</f>
        <v>0</v>
      </c>
      <c r="Z7" s="23">
        <f>[1]!s_dq_pctchange($A7,Z$2)</f>
        <v>0</v>
      </c>
      <c r="AA7" s="23">
        <f>[1]!s_dq_pctchange($A7,AA$2)</f>
        <v>0</v>
      </c>
      <c r="AB7" s="23">
        <f>[1]!s_dq_pctchange($A7,AB$2)</f>
        <v>0</v>
      </c>
    </row>
    <row r="8" spans="1:28" x14ac:dyDescent="0.3">
      <c r="A8" s="19">
        <v>938</v>
      </c>
      <c r="B8" s="19" t="str">
        <f>[1]!s_info_name(A8)</f>
        <v>紫光股份</v>
      </c>
      <c r="C8" s="19" t="str">
        <f>[1]!s_info_industry_sw(A8,1)</f>
        <v>计算机</v>
      </c>
      <c r="D8" s="19" t="str">
        <f>[1]!s_info_mkt(A8)</f>
        <v>主板</v>
      </c>
      <c r="E8" s="20">
        <v>60.787494479999999</v>
      </c>
      <c r="F8" s="21">
        <v>164500</v>
      </c>
      <c r="G8" s="22">
        <f t="shared" si="1"/>
        <v>9999542.8419599999</v>
      </c>
      <c r="H8" s="22">
        <f t="shared" si="0"/>
        <v>10999497.126156</v>
      </c>
      <c r="I8" s="23">
        <f>1+[1]!s_pq_pctchange($A8,$I$2,I$2)/100</f>
        <v>1.1000000000000001</v>
      </c>
      <c r="J8" s="23">
        <f>1+[1]!s_pq_pctchange($A8,$I$2,J$2)/100</f>
        <v>1.1000000000000001</v>
      </c>
      <c r="K8" s="23">
        <f>1+[1]!s_pq_pctchange($A8,$I$2,K$2)/100</f>
        <v>1.1000000000000001</v>
      </c>
      <c r="L8" s="23">
        <f>1+[1]!s_pq_pctchange($A8,$I$2,L$2)/100</f>
        <v>1.1000000000000001</v>
      </c>
      <c r="M8" s="23">
        <f>1+[1]!s_pq_pctchange($A8,$I$2,M$2)/100</f>
        <v>1.1000000000000001</v>
      </c>
      <c r="N8" s="23">
        <f>1+[1]!s_pq_pctchange($A8,$I$2,N$2)/100</f>
        <v>1.1000000000000001</v>
      </c>
      <c r="O8" s="23">
        <f>1+[1]!s_pq_pctchange($A8,$I$2,O$2)/100</f>
        <v>1.1000000000000001</v>
      </c>
      <c r="P8" s="23">
        <f>1+[1]!s_pq_pctchange($A8,$I$2,P$2)/100</f>
        <v>1.1000000000000001</v>
      </c>
      <c r="Q8" s="23">
        <f>1+[1]!s_pq_pctchange($A8,$I$2,Q$2)/100</f>
        <v>1.1000000000000001</v>
      </c>
      <c r="R8" s="23">
        <f>1+[1]!s_pq_pctchange($A8,$I$2,R$2)/100</f>
        <v>1.1000000000000001</v>
      </c>
      <c r="S8" s="23">
        <f>[1]!s_dq_pctchange($A8,S$2)</f>
        <v>10.000000000000009</v>
      </c>
      <c r="T8" s="23">
        <f>[1]!s_dq_pctchange($A8,T$2)</f>
        <v>0</v>
      </c>
      <c r="U8" s="23">
        <f>[1]!s_dq_pctchange($A8,U$2)</f>
        <v>0</v>
      </c>
      <c r="V8" s="23">
        <f>[1]!s_dq_pctchange($A8,V$2)</f>
        <v>0</v>
      </c>
      <c r="W8" s="23">
        <f>[1]!s_dq_pctchange($A8,W$2)</f>
        <v>0</v>
      </c>
      <c r="X8" s="23">
        <f>[1]!s_dq_pctchange($A8,X$2)</f>
        <v>0</v>
      </c>
      <c r="Y8" s="23">
        <f>[1]!s_dq_pctchange($A8,Y$2)</f>
        <v>0</v>
      </c>
      <c r="Z8" s="23">
        <f>[1]!s_dq_pctchange($A8,Z$2)</f>
        <v>0</v>
      </c>
      <c r="AA8" s="23">
        <f>[1]!s_dq_pctchange($A8,AA$2)</f>
        <v>0</v>
      </c>
      <c r="AB8" s="23">
        <f>[1]!s_dq_pctchange($A8,AB$2)</f>
        <v>0</v>
      </c>
    </row>
    <row r="9" spans="1:28" x14ac:dyDescent="0.3">
      <c r="A9" s="19">
        <v>961</v>
      </c>
      <c r="B9" s="19" t="str">
        <f>[1]!s_info_name(A9)</f>
        <v>中南建设</v>
      </c>
      <c r="C9" s="19" t="str">
        <f>[1]!s_info_industry_sw(A9,1)</f>
        <v>房地产</v>
      </c>
      <c r="D9" s="19" t="str">
        <f>[1]!s_info_mkt(A9)</f>
        <v>主板</v>
      </c>
      <c r="E9" s="20">
        <v>7.0875366599999996</v>
      </c>
      <c r="F9" s="21">
        <v>1410900</v>
      </c>
      <c r="G9" s="22">
        <f t="shared" si="1"/>
        <v>9999805.4735939987</v>
      </c>
      <c r="H9" s="22">
        <f t="shared" si="0"/>
        <v>10111379.314303555</v>
      </c>
      <c r="I9" s="23">
        <f>1+[1]!s_pq_pctchange($A9,$I$2,I$2)/100</f>
        <v>1.0111576011157601</v>
      </c>
      <c r="J9" s="23">
        <f>1+[1]!s_pq_pctchange($A9,$I$2,J$2)/100</f>
        <v>1.0111576011157601</v>
      </c>
      <c r="K9" s="23">
        <f>1+[1]!s_pq_pctchange($A9,$I$2,K$2)/100</f>
        <v>1.0111576011157601</v>
      </c>
      <c r="L9" s="23">
        <f>1+[1]!s_pq_pctchange($A9,$I$2,L$2)/100</f>
        <v>1.0111576011157601</v>
      </c>
      <c r="M9" s="23">
        <f>1+[1]!s_pq_pctchange($A9,$I$2,M$2)/100</f>
        <v>1.0111576011157601</v>
      </c>
      <c r="N9" s="23">
        <f>1+[1]!s_pq_pctchange($A9,$I$2,N$2)/100</f>
        <v>1.0111576011157601</v>
      </c>
      <c r="O9" s="23">
        <f>1+[1]!s_pq_pctchange($A9,$I$2,O$2)/100</f>
        <v>1.0111576011157601</v>
      </c>
      <c r="P9" s="23">
        <f>1+[1]!s_pq_pctchange($A9,$I$2,P$2)/100</f>
        <v>1.0111576011157601</v>
      </c>
      <c r="Q9" s="23">
        <f>1+[1]!s_pq_pctchange($A9,$I$2,Q$2)/100</f>
        <v>1.0111576011157601</v>
      </c>
      <c r="R9" s="23">
        <f>1+[1]!s_pq_pctchange($A9,$I$2,R$2)/100</f>
        <v>1.0111576011157601</v>
      </c>
      <c r="S9" s="23">
        <f>[1]!s_dq_pctchange($A9,S$2)</f>
        <v>1.1157601115760141</v>
      </c>
      <c r="T9" s="23">
        <f>[1]!s_dq_pctchange($A9,T$2)</f>
        <v>0</v>
      </c>
      <c r="U9" s="23">
        <f>[1]!s_dq_pctchange($A9,U$2)</f>
        <v>0</v>
      </c>
      <c r="V9" s="23">
        <f>[1]!s_dq_pctchange($A9,V$2)</f>
        <v>0</v>
      </c>
      <c r="W9" s="23">
        <f>[1]!s_dq_pctchange($A9,W$2)</f>
        <v>0</v>
      </c>
      <c r="X9" s="23">
        <f>[1]!s_dq_pctchange($A9,X$2)</f>
        <v>0</v>
      </c>
      <c r="Y9" s="23">
        <f>[1]!s_dq_pctchange($A9,Y$2)</f>
        <v>0</v>
      </c>
      <c r="Z9" s="23">
        <f>[1]!s_dq_pctchange($A9,Z$2)</f>
        <v>0</v>
      </c>
      <c r="AA9" s="23">
        <f>[1]!s_dq_pctchange($A9,AA$2)</f>
        <v>0</v>
      </c>
      <c r="AB9" s="23">
        <f>[1]!s_dq_pctchange($A9,AB$2)</f>
        <v>0</v>
      </c>
    </row>
    <row r="10" spans="1:28" x14ac:dyDescent="0.3">
      <c r="A10" s="19">
        <v>2044</v>
      </c>
      <c r="B10" s="19" t="str">
        <f>[1]!s_info_name(A10)</f>
        <v>美年健康</v>
      </c>
      <c r="C10" s="19" t="str">
        <f>[1]!s_info_industry_sw(A10,1)</f>
        <v>医药生物</v>
      </c>
      <c r="D10" s="19" t="str">
        <f>[1]!s_info_mkt(A10)</f>
        <v>中小企业板</v>
      </c>
      <c r="E10" s="20">
        <v>23.052589130000001</v>
      </c>
      <c r="F10" s="21">
        <v>433800</v>
      </c>
      <c r="G10" s="22">
        <f t="shared" si="1"/>
        <v>10000213.164594</v>
      </c>
      <c r="H10" s="22">
        <f t="shared" si="0"/>
        <v>10104382.051725188</v>
      </c>
      <c r="I10" s="23">
        <f>1+[1]!s_pq_pctchange($A10,$I$2,I$2)/100</f>
        <v>1.0104166666666667</v>
      </c>
      <c r="J10" s="23">
        <f>1+[1]!s_pq_pctchange($A10,$I$2,J$2)/100</f>
        <v>1.0104166666666667</v>
      </c>
      <c r="K10" s="23">
        <f>1+[1]!s_pq_pctchange($A10,$I$2,K$2)/100</f>
        <v>1.0104166666666667</v>
      </c>
      <c r="L10" s="23">
        <f>1+[1]!s_pq_pctchange($A10,$I$2,L$2)/100</f>
        <v>1.0104166666666667</v>
      </c>
      <c r="M10" s="23">
        <f>1+[1]!s_pq_pctchange($A10,$I$2,M$2)/100</f>
        <v>1.0104166666666667</v>
      </c>
      <c r="N10" s="23">
        <f>1+[1]!s_pq_pctchange($A10,$I$2,N$2)/100</f>
        <v>1.0104166666666667</v>
      </c>
      <c r="O10" s="23">
        <f>1+[1]!s_pq_pctchange($A10,$I$2,O$2)/100</f>
        <v>1.0104166666666667</v>
      </c>
      <c r="P10" s="23">
        <f>1+[1]!s_pq_pctchange($A10,$I$2,P$2)/100</f>
        <v>1.0104166666666667</v>
      </c>
      <c r="Q10" s="23">
        <f>1+[1]!s_pq_pctchange($A10,$I$2,Q$2)/100</f>
        <v>1.0104166666666667</v>
      </c>
      <c r="R10" s="23">
        <f>1+[1]!s_pq_pctchange($A10,$I$2,R$2)/100</f>
        <v>1.0104166666666667</v>
      </c>
      <c r="S10" s="23">
        <f>[1]!s_dq_pctchange($A10,S$2)</f>
        <v>1.0416666666666741</v>
      </c>
      <c r="T10" s="23">
        <f>[1]!s_dq_pctchange($A10,T$2)</f>
        <v>0</v>
      </c>
      <c r="U10" s="23">
        <f>[1]!s_dq_pctchange($A10,U$2)</f>
        <v>0</v>
      </c>
      <c r="V10" s="23">
        <f>[1]!s_dq_pctchange($A10,V$2)</f>
        <v>0</v>
      </c>
      <c r="W10" s="23">
        <f>[1]!s_dq_pctchange($A10,W$2)</f>
        <v>0</v>
      </c>
      <c r="X10" s="23">
        <f>[1]!s_dq_pctchange($A10,X$2)</f>
        <v>0</v>
      </c>
      <c r="Y10" s="23">
        <f>[1]!s_dq_pctchange($A10,Y$2)</f>
        <v>0</v>
      </c>
      <c r="Z10" s="23">
        <f>[1]!s_dq_pctchange($A10,Z$2)</f>
        <v>0</v>
      </c>
      <c r="AA10" s="23">
        <f>[1]!s_dq_pctchange($A10,AA$2)</f>
        <v>0</v>
      </c>
      <c r="AB10" s="23">
        <f>[1]!s_dq_pctchange($A10,AB$2)</f>
        <v>0</v>
      </c>
    </row>
    <row r="11" spans="1:28" x14ac:dyDescent="0.3">
      <c r="A11" s="19">
        <v>2065</v>
      </c>
      <c r="B11" s="19" t="str">
        <f>[1]!s_info_name(A11)</f>
        <v>东华软件</v>
      </c>
      <c r="C11" s="19" t="str">
        <f>[1]!s_info_industry_sw(A11,1)</f>
        <v>计算机</v>
      </c>
      <c r="D11" s="19" t="str">
        <f>[1]!s_info_mkt(A11)</f>
        <v>中小企业板</v>
      </c>
      <c r="E11" s="20">
        <v>8.1838429900000005</v>
      </c>
      <c r="F11" s="21">
        <v>1221900</v>
      </c>
      <c r="G11" s="22">
        <f t="shared" si="1"/>
        <v>9999837.749481</v>
      </c>
      <c r="H11" s="22">
        <f t="shared" si="0"/>
        <v>10613324.727976767</v>
      </c>
      <c r="I11" s="23">
        <f>1+[1]!s_pq_pctchange($A11,$I$2,I$2)/100</f>
        <v>1.0613496932515338</v>
      </c>
      <c r="J11" s="23">
        <f>1+[1]!s_pq_pctchange($A11,$I$2,J$2)/100</f>
        <v>1.0613496932515338</v>
      </c>
      <c r="K11" s="23">
        <f>1+[1]!s_pq_pctchange($A11,$I$2,K$2)/100</f>
        <v>1.0613496932515338</v>
      </c>
      <c r="L11" s="23">
        <f>1+[1]!s_pq_pctchange($A11,$I$2,L$2)/100</f>
        <v>1.0613496932515338</v>
      </c>
      <c r="M11" s="23">
        <f>1+[1]!s_pq_pctchange($A11,$I$2,M$2)/100</f>
        <v>1.0613496932515338</v>
      </c>
      <c r="N11" s="23">
        <f>1+[1]!s_pq_pctchange($A11,$I$2,N$2)/100</f>
        <v>1.0613496932515338</v>
      </c>
      <c r="O11" s="23">
        <f>1+[1]!s_pq_pctchange($A11,$I$2,O$2)/100</f>
        <v>1.0613496932515338</v>
      </c>
      <c r="P11" s="23">
        <f>1+[1]!s_pq_pctchange($A11,$I$2,P$2)/100</f>
        <v>1.0613496932515338</v>
      </c>
      <c r="Q11" s="23">
        <f>1+[1]!s_pq_pctchange($A11,$I$2,Q$2)/100</f>
        <v>1.0613496932515338</v>
      </c>
      <c r="R11" s="23">
        <f>1+[1]!s_pq_pctchange($A11,$I$2,R$2)/100</f>
        <v>1.0613496932515338</v>
      </c>
      <c r="S11" s="23">
        <f>[1]!s_dq_pctchange($A11,S$2)</f>
        <v>6.1349693251533832</v>
      </c>
      <c r="T11" s="23">
        <f>[1]!s_dq_pctchange($A11,T$2)</f>
        <v>0</v>
      </c>
      <c r="U11" s="23">
        <f>[1]!s_dq_pctchange($A11,U$2)</f>
        <v>0</v>
      </c>
      <c r="V11" s="23">
        <f>[1]!s_dq_pctchange($A11,V$2)</f>
        <v>0</v>
      </c>
      <c r="W11" s="23">
        <f>[1]!s_dq_pctchange($A11,W$2)</f>
        <v>0</v>
      </c>
      <c r="X11" s="23">
        <f>[1]!s_dq_pctchange($A11,X$2)</f>
        <v>0</v>
      </c>
      <c r="Y11" s="23">
        <f>[1]!s_dq_pctchange($A11,Y$2)</f>
        <v>0</v>
      </c>
      <c r="Z11" s="23">
        <f>[1]!s_dq_pctchange($A11,Z$2)</f>
        <v>0</v>
      </c>
      <c r="AA11" s="23">
        <f>[1]!s_dq_pctchange($A11,AA$2)</f>
        <v>0</v>
      </c>
      <c r="AB11" s="23">
        <f>[1]!s_dq_pctchange($A11,AB$2)</f>
        <v>0</v>
      </c>
    </row>
    <row r="12" spans="1:28" x14ac:dyDescent="0.3">
      <c r="A12" s="19">
        <v>2074</v>
      </c>
      <c r="B12" s="19" t="str">
        <f>[1]!s_info_name(A12)</f>
        <v>国轩高科</v>
      </c>
      <c r="C12" s="19" t="str">
        <f>[1]!s_info_industry_sw(A12,1)</f>
        <v>电气设备</v>
      </c>
      <c r="D12" s="19" t="str">
        <f>[1]!s_info_mkt(A12)</f>
        <v>中小企业板</v>
      </c>
      <c r="E12" s="20">
        <v>20.760161400000001</v>
      </c>
      <c r="F12" s="21">
        <v>481700</v>
      </c>
      <c r="G12" s="22">
        <f t="shared" si="1"/>
        <v>10000169.746380001</v>
      </c>
      <c r="H12" s="22">
        <f t="shared" si="0"/>
        <v>9957271.0201085918</v>
      </c>
      <c r="I12" s="23">
        <f>1+[1]!s_pq_pctchange($A12,$I$2,I$2)/100</f>
        <v>0.99571020019065781</v>
      </c>
      <c r="J12" s="23">
        <f>1+[1]!s_pq_pctchange($A12,$I$2,J$2)/100</f>
        <v>0.99571020019065781</v>
      </c>
      <c r="K12" s="23">
        <f>1+[1]!s_pq_pctchange($A12,$I$2,K$2)/100</f>
        <v>0.99571020019065781</v>
      </c>
      <c r="L12" s="23">
        <f>1+[1]!s_pq_pctchange($A12,$I$2,L$2)/100</f>
        <v>0.99571020019065781</v>
      </c>
      <c r="M12" s="23">
        <f>1+[1]!s_pq_pctchange($A12,$I$2,M$2)/100</f>
        <v>0.99571020019065781</v>
      </c>
      <c r="N12" s="23">
        <f>1+[1]!s_pq_pctchange($A12,$I$2,N$2)/100</f>
        <v>0.99571020019065781</v>
      </c>
      <c r="O12" s="23">
        <f>1+[1]!s_pq_pctchange($A12,$I$2,O$2)/100</f>
        <v>0.99571020019065781</v>
      </c>
      <c r="P12" s="23">
        <f>1+[1]!s_pq_pctchange($A12,$I$2,P$2)/100</f>
        <v>0.99571020019065781</v>
      </c>
      <c r="Q12" s="23">
        <f>1+[1]!s_pq_pctchange($A12,$I$2,Q$2)/100</f>
        <v>0.99571020019065781</v>
      </c>
      <c r="R12" s="23">
        <f>1+[1]!s_pq_pctchange($A12,$I$2,R$2)/100</f>
        <v>0.99571020019065781</v>
      </c>
      <c r="S12" s="23">
        <f>[1]!s_dq_pctchange($A12,S$2)</f>
        <v>-0.42897998093421874</v>
      </c>
      <c r="T12" s="23">
        <f>[1]!s_dq_pctchange($A12,T$2)</f>
        <v>0</v>
      </c>
      <c r="U12" s="23">
        <f>[1]!s_dq_pctchange($A12,U$2)</f>
        <v>0</v>
      </c>
      <c r="V12" s="23">
        <f>[1]!s_dq_pctchange($A12,V$2)</f>
        <v>0</v>
      </c>
      <c r="W12" s="23">
        <f>[1]!s_dq_pctchange($A12,W$2)</f>
        <v>0</v>
      </c>
      <c r="X12" s="23">
        <f>[1]!s_dq_pctchange($A12,X$2)</f>
        <v>0</v>
      </c>
      <c r="Y12" s="23">
        <f>[1]!s_dq_pctchange($A12,Y$2)</f>
        <v>0</v>
      </c>
      <c r="Z12" s="23">
        <f>[1]!s_dq_pctchange($A12,Z$2)</f>
        <v>0</v>
      </c>
      <c r="AA12" s="23">
        <f>[1]!s_dq_pctchange($A12,AA$2)</f>
        <v>0</v>
      </c>
      <c r="AB12" s="23">
        <f>[1]!s_dq_pctchange($A12,AB$2)</f>
        <v>0</v>
      </c>
    </row>
    <row r="13" spans="1:28" x14ac:dyDescent="0.3">
      <c r="A13" s="19">
        <v>2081</v>
      </c>
      <c r="B13" s="19" t="str">
        <f>[1]!s_info_name(A13)</f>
        <v>金螳螂</v>
      </c>
      <c r="C13" s="19" t="str">
        <f>[1]!s_info_industry_sw(A13,1)</f>
        <v>建筑装饰</v>
      </c>
      <c r="D13" s="19" t="str">
        <f>[1]!s_info_mkt(A13)</f>
        <v>中小企业板</v>
      </c>
      <c r="E13" s="20">
        <v>13.938346409999999</v>
      </c>
      <c r="F13" s="21">
        <v>717400</v>
      </c>
      <c r="G13" s="22">
        <f t="shared" si="1"/>
        <v>9999369.7145339996</v>
      </c>
      <c r="H13" s="22">
        <f t="shared" si="0"/>
        <v>10027616.521637201</v>
      </c>
      <c r="I13" s="23">
        <f>1+[1]!s_pq_pctchange($A13,$I$2,I$2)/100</f>
        <v>1.0028248587570621</v>
      </c>
      <c r="J13" s="23">
        <f>1+[1]!s_pq_pctchange($A13,$I$2,J$2)/100</f>
        <v>1.0028248587570621</v>
      </c>
      <c r="K13" s="23">
        <f>1+[1]!s_pq_pctchange($A13,$I$2,K$2)/100</f>
        <v>1.0028248587570621</v>
      </c>
      <c r="L13" s="23">
        <f>1+[1]!s_pq_pctchange($A13,$I$2,L$2)/100</f>
        <v>1.0028248587570621</v>
      </c>
      <c r="M13" s="23">
        <f>1+[1]!s_pq_pctchange($A13,$I$2,M$2)/100</f>
        <v>1.0028248587570621</v>
      </c>
      <c r="N13" s="23">
        <f>1+[1]!s_pq_pctchange($A13,$I$2,N$2)/100</f>
        <v>1.0028248587570621</v>
      </c>
      <c r="O13" s="23">
        <f>1+[1]!s_pq_pctchange($A13,$I$2,O$2)/100</f>
        <v>1.0028248587570621</v>
      </c>
      <c r="P13" s="23">
        <f>1+[1]!s_pq_pctchange($A13,$I$2,P$2)/100</f>
        <v>1.0028248587570621</v>
      </c>
      <c r="Q13" s="23">
        <f>1+[1]!s_pq_pctchange($A13,$I$2,Q$2)/100</f>
        <v>1.0028248587570621</v>
      </c>
      <c r="R13" s="23">
        <f>1+[1]!s_pq_pctchange($A13,$I$2,R$2)/100</f>
        <v>1.0028248587570621</v>
      </c>
      <c r="S13" s="23">
        <f>[1]!s_dq_pctchange($A13,S$2)</f>
        <v>0.28248587570620654</v>
      </c>
      <c r="T13" s="23">
        <f>[1]!s_dq_pctchange($A13,T$2)</f>
        <v>0</v>
      </c>
      <c r="U13" s="23">
        <f>[1]!s_dq_pctchange($A13,U$2)</f>
        <v>0</v>
      </c>
      <c r="V13" s="23">
        <f>[1]!s_dq_pctchange($A13,V$2)</f>
        <v>0</v>
      </c>
      <c r="W13" s="23">
        <f>[1]!s_dq_pctchange($A13,W$2)</f>
        <v>0</v>
      </c>
      <c r="X13" s="23">
        <f>[1]!s_dq_pctchange($A13,X$2)</f>
        <v>0</v>
      </c>
      <c r="Y13" s="23">
        <f>[1]!s_dq_pctchange($A13,Y$2)</f>
        <v>0</v>
      </c>
      <c r="Z13" s="23">
        <f>[1]!s_dq_pctchange($A13,Z$2)</f>
        <v>0</v>
      </c>
      <c r="AA13" s="23">
        <f>[1]!s_dq_pctchange($A13,AA$2)</f>
        <v>0</v>
      </c>
      <c r="AB13" s="23">
        <f>[1]!s_dq_pctchange($A13,AB$2)</f>
        <v>0</v>
      </c>
    </row>
    <row r="14" spans="1:28" x14ac:dyDescent="0.3">
      <c r="A14" s="19">
        <v>2153</v>
      </c>
      <c r="B14" s="19" t="str">
        <f>[1]!s_info_name(A14)</f>
        <v>石基信息</v>
      </c>
      <c r="C14" s="19" t="str">
        <f>[1]!s_info_industry_sw(A14,1)</f>
        <v>计算机</v>
      </c>
      <c r="D14" s="19" t="str">
        <f>[1]!s_info_mkt(A14)</f>
        <v>中小企业板</v>
      </c>
      <c r="E14" s="20">
        <v>28.10548726</v>
      </c>
      <c r="F14" s="21">
        <v>355800</v>
      </c>
      <c r="G14" s="22">
        <f t="shared" si="1"/>
        <v>9999932.3671080004</v>
      </c>
      <c r="H14" s="22">
        <f t="shared" si="0"/>
        <v>10464717.956001751</v>
      </c>
      <c r="I14" s="23">
        <f>1+[1]!s_pq_pctchange($A14,$I$2,I$2)/100</f>
        <v>1.0464788732394366</v>
      </c>
      <c r="J14" s="23">
        <f>1+[1]!s_pq_pctchange($A14,$I$2,J$2)/100</f>
        <v>1.0464788732394366</v>
      </c>
      <c r="K14" s="23">
        <f>1+[1]!s_pq_pctchange($A14,$I$2,K$2)/100</f>
        <v>1.0464788732394366</v>
      </c>
      <c r="L14" s="23">
        <f>1+[1]!s_pq_pctchange($A14,$I$2,L$2)/100</f>
        <v>1.0464788732394366</v>
      </c>
      <c r="M14" s="23">
        <f>1+[1]!s_pq_pctchange($A14,$I$2,M$2)/100</f>
        <v>1.0464788732394366</v>
      </c>
      <c r="N14" s="23">
        <f>1+[1]!s_pq_pctchange($A14,$I$2,N$2)/100</f>
        <v>1.0464788732394366</v>
      </c>
      <c r="O14" s="23">
        <f>1+[1]!s_pq_pctchange($A14,$I$2,O$2)/100</f>
        <v>1.0464788732394366</v>
      </c>
      <c r="P14" s="23">
        <f>1+[1]!s_pq_pctchange($A14,$I$2,P$2)/100</f>
        <v>1.0464788732394366</v>
      </c>
      <c r="Q14" s="23">
        <f>1+[1]!s_pq_pctchange($A14,$I$2,Q$2)/100</f>
        <v>1.0464788732394366</v>
      </c>
      <c r="R14" s="23">
        <f>1+[1]!s_pq_pctchange($A14,$I$2,R$2)/100</f>
        <v>1.0464788732394366</v>
      </c>
      <c r="S14" s="23">
        <f>[1]!s_dq_pctchange($A14,S$2)</f>
        <v>4.6478873239436558</v>
      </c>
      <c r="T14" s="23">
        <f>[1]!s_dq_pctchange($A14,T$2)</f>
        <v>0</v>
      </c>
      <c r="U14" s="23">
        <f>[1]!s_dq_pctchange($A14,U$2)</f>
        <v>0</v>
      </c>
      <c r="V14" s="23">
        <f>[1]!s_dq_pctchange($A14,V$2)</f>
        <v>0</v>
      </c>
      <c r="W14" s="23">
        <f>[1]!s_dq_pctchange($A14,W$2)</f>
        <v>0</v>
      </c>
      <c r="X14" s="23">
        <f>[1]!s_dq_pctchange($A14,X$2)</f>
        <v>0</v>
      </c>
      <c r="Y14" s="23">
        <f>[1]!s_dq_pctchange($A14,Y$2)</f>
        <v>0</v>
      </c>
      <c r="Z14" s="23">
        <f>[1]!s_dq_pctchange($A14,Z$2)</f>
        <v>0</v>
      </c>
      <c r="AA14" s="23">
        <f>[1]!s_dq_pctchange($A14,AA$2)</f>
        <v>0</v>
      </c>
      <c r="AB14" s="23">
        <f>[1]!s_dq_pctchange($A14,AB$2)</f>
        <v>0</v>
      </c>
    </row>
    <row r="15" spans="1:28" x14ac:dyDescent="0.3">
      <c r="A15" s="19">
        <v>2174</v>
      </c>
      <c r="B15" s="19" t="str">
        <f>[1]!s_info_name(A15)</f>
        <v>游族网络</v>
      </c>
      <c r="C15" s="19" t="str">
        <f>[1]!s_info_industry_sw(A15,1)</f>
        <v>传媒</v>
      </c>
      <c r="D15" s="19" t="str">
        <f>[1]!s_info_mkt(A15)</f>
        <v>中小企业板</v>
      </c>
      <c r="E15" s="20">
        <v>23.691402029999999</v>
      </c>
      <c r="F15" s="21">
        <v>422100</v>
      </c>
      <c r="G15" s="22">
        <f t="shared" si="1"/>
        <v>10000140.796862999</v>
      </c>
      <c r="H15" s="22">
        <f t="shared" si="0"/>
        <v>10066476.722547</v>
      </c>
      <c r="I15" s="23">
        <f>1+[1]!s_pq_pctchange($A15,$I$2,I$2)/100</f>
        <v>1.0066334991708128</v>
      </c>
      <c r="J15" s="23">
        <f>1+[1]!s_pq_pctchange($A15,$I$2,J$2)/100</f>
        <v>1.0066334991708128</v>
      </c>
      <c r="K15" s="23">
        <f>1+[1]!s_pq_pctchange($A15,$I$2,K$2)/100</f>
        <v>1.0066334991708128</v>
      </c>
      <c r="L15" s="23">
        <f>1+[1]!s_pq_pctchange($A15,$I$2,L$2)/100</f>
        <v>1.0066334991708128</v>
      </c>
      <c r="M15" s="23">
        <f>1+[1]!s_pq_pctchange($A15,$I$2,M$2)/100</f>
        <v>1.0066334991708128</v>
      </c>
      <c r="N15" s="23">
        <f>1+[1]!s_pq_pctchange($A15,$I$2,N$2)/100</f>
        <v>1.0066334991708128</v>
      </c>
      <c r="O15" s="23">
        <f>1+[1]!s_pq_pctchange($A15,$I$2,O$2)/100</f>
        <v>1.0066334991708128</v>
      </c>
      <c r="P15" s="23">
        <f>1+[1]!s_pq_pctchange($A15,$I$2,P$2)/100</f>
        <v>1.0066334991708128</v>
      </c>
      <c r="Q15" s="23">
        <f>1+[1]!s_pq_pctchange($A15,$I$2,Q$2)/100</f>
        <v>1.0066334991708128</v>
      </c>
      <c r="R15" s="23">
        <f>1+[1]!s_pq_pctchange($A15,$I$2,R$2)/100</f>
        <v>1.0066334991708128</v>
      </c>
      <c r="S15" s="23">
        <f>[1]!s_dq_pctchange($A15,S$2)</f>
        <v>0.66334991708127955</v>
      </c>
      <c r="T15" s="23">
        <f>[1]!s_dq_pctchange($A15,T$2)</f>
        <v>0</v>
      </c>
      <c r="U15" s="23">
        <f>[1]!s_dq_pctchange($A15,U$2)</f>
        <v>0</v>
      </c>
      <c r="V15" s="23">
        <f>[1]!s_dq_pctchange($A15,V$2)</f>
        <v>0</v>
      </c>
      <c r="W15" s="23">
        <f>[1]!s_dq_pctchange($A15,W$2)</f>
        <v>0</v>
      </c>
      <c r="X15" s="23">
        <f>[1]!s_dq_pctchange($A15,X$2)</f>
        <v>0</v>
      </c>
      <c r="Y15" s="23">
        <f>[1]!s_dq_pctchange($A15,Y$2)</f>
        <v>0</v>
      </c>
      <c r="Z15" s="23">
        <f>[1]!s_dq_pctchange($A15,Z$2)</f>
        <v>0</v>
      </c>
      <c r="AA15" s="23">
        <f>[1]!s_dq_pctchange($A15,AA$2)</f>
        <v>0</v>
      </c>
      <c r="AB15" s="23">
        <f>[1]!s_dq_pctchange($A15,AB$2)</f>
        <v>0</v>
      </c>
    </row>
    <row r="16" spans="1:28" x14ac:dyDescent="0.3">
      <c r="A16" s="19">
        <v>2292</v>
      </c>
      <c r="B16" s="19" t="str">
        <f>[1]!s_info_name(A16)</f>
        <v>奥飞娱乐</v>
      </c>
      <c r="C16" s="19" t="str">
        <f>[1]!s_info_industry_sw(A16,1)</f>
        <v>传媒</v>
      </c>
      <c r="D16" s="19" t="str">
        <f>[1]!s_info_mkt(A16)</f>
        <v>中小企业板</v>
      </c>
      <c r="E16" s="20">
        <v>11.598853999999999</v>
      </c>
      <c r="F16" s="21">
        <v>862200</v>
      </c>
      <c r="G16" s="22">
        <f t="shared" si="1"/>
        <v>10000531.9188</v>
      </c>
      <c r="H16" s="22">
        <f t="shared" si="0"/>
        <v>10475514.00475337</v>
      </c>
      <c r="I16" s="23">
        <f>1+[1]!s_pq_pctchange($A16,$I$2,I$2)/100</f>
        <v>1.0474956822107082</v>
      </c>
      <c r="J16" s="23">
        <f>1+[1]!s_pq_pctchange($A16,$I$2,J$2)/100</f>
        <v>1.0474956822107082</v>
      </c>
      <c r="K16" s="23">
        <f>1+[1]!s_pq_pctchange($A16,$I$2,K$2)/100</f>
        <v>1.0474956822107082</v>
      </c>
      <c r="L16" s="23">
        <f>1+[1]!s_pq_pctchange($A16,$I$2,L$2)/100</f>
        <v>1.0474956822107082</v>
      </c>
      <c r="M16" s="23">
        <f>1+[1]!s_pq_pctchange($A16,$I$2,M$2)/100</f>
        <v>1.0474956822107082</v>
      </c>
      <c r="N16" s="23">
        <f>1+[1]!s_pq_pctchange($A16,$I$2,N$2)/100</f>
        <v>1.0474956822107082</v>
      </c>
      <c r="O16" s="23">
        <f>1+[1]!s_pq_pctchange($A16,$I$2,O$2)/100</f>
        <v>1.0474956822107082</v>
      </c>
      <c r="P16" s="23">
        <f>1+[1]!s_pq_pctchange($A16,$I$2,P$2)/100</f>
        <v>1.0474956822107082</v>
      </c>
      <c r="Q16" s="23">
        <f>1+[1]!s_pq_pctchange($A16,$I$2,Q$2)/100</f>
        <v>1.0474956822107082</v>
      </c>
      <c r="R16" s="23">
        <f>1+[1]!s_pq_pctchange($A16,$I$2,R$2)/100</f>
        <v>1.0474956822107082</v>
      </c>
      <c r="S16" s="23">
        <f>[1]!s_dq_pctchange($A16,S$2)</f>
        <v>4.7495682210708212</v>
      </c>
      <c r="T16" s="23">
        <f>[1]!s_dq_pctchange($A16,T$2)</f>
        <v>0</v>
      </c>
      <c r="U16" s="23">
        <f>[1]!s_dq_pctchange($A16,U$2)</f>
        <v>0</v>
      </c>
      <c r="V16" s="23">
        <f>[1]!s_dq_pctchange($A16,V$2)</f>
        <v>0</v>
      </c>
      <c r="W16" s="23">
        <f>[1]!s_dq_pctchange($A16,W$2)</f>
        <v>0</v>
      </c>
      <c r="X16" s="23">
        <f>[1]!s_dq_pctchange($A16,X$2)</f>
        <v>0</v>
      </c>
      <c r="Y16" s="23">
        <f>[1]!s_dq_pctchange($A16,Y$2)</f>
        <v>0</v>
      </c>
      <c r="Z16" s="23">
        <f>[1]!s_dq_pctchange($A16,Z$2)</f>
        <v>0</v>
      </c>
      <c r="AA16" s="23">
        <f>[1]!s_dq_pctchange($A16,AA$2)</f>
        <v>0</v>
      </c>
      <c r="AB16" s="23">
        <f>[1]!s_dq_pctchange($A16,AB$2)</f>
        <v>0</v>
      </c>
    </row>
    <row r="17" spans="1:28" x14ac:dyDescent="0.3">
      <c r="A17" s="19">
        <v>2352</v>
      </c>
      <c r="B17" s="19" t="str">
        <f>[1]!s_info_name(A17)</f>
        <v>顺丰控股</v>
      </c>
      <c r="C17" s="19" t="str">
        <f>[1]!s_info_industry_sw(A17,1)</f>
        <v>交通运输</v>
      </c>
      <c r="D17" s="19" t="str">
        <f>[1]!s_info_mkt(A17)</f>
        <v>中小企业板</v>
      </c>
      <c r="E17" s="20">
        <v>49.86940852</v>
      </c>
      <c r="F17" s="21">
        <v>200500</v>
      </c>
      <c r="G17" s="22">
        <f t="shared" si="1"/>
        <v>9998816.4082600009</v>
      </c>
      <c r="H17" s="22">
        <f t="shared" si="0"/>
        <v>10105080.147910649</v>
      </c>
      <c r="I17" s="23">
        <f>1+[1]!s_pq_pctchange($A17,$I$2,I$2)/100</f>
        <v>1.0106276318427914</v>
      </c>
      <c r="J17" s="23">
        <f>1+[1]!s_pq_pctchange($A17,$I$2,J$2)/100</f>
        <v>1.0106276318427914</v>
      </c>
      <c r="K17" s="23">
        <f>1+[1]!s_pq_pctchange($A17,$I$2,K$2)/100</f>
        <v>1.0106276318427914</v>
      </c>
      <c r="L17" s="23">
        <f>1+[1]!s_pq_pctchange($A17,$I$2,L$2)/100</f>
        <v>1.0106276318427914</v>
      </c>
      <c r="M17" s="23">
        <f>1+[1]!s_pq_pctchange($A17,$I$2,M$2)/100</f>
        <v>1.0106276318427914</v>
      </c>
      <c r="N17" s="23">
        <f>1+[1]!s_pq_pctchange($A17,$I$2,N$2)/100</f>
        <v>1.0106276318427914</v>
      </c>
      <c r="O17" s="23">
        <f>1+[1]!s_pq_pctchange($A17,$I$2,O$2)/100</f>
        <v>1.0106276318427914</v>
      </c>
      <c r="P17" s="23">
        <f>1+[1]!s_pq_pctchange($A17,$I$2,P$2)/100</f>
        <v>1.0106276318427914</v>
      </c>
      <c r="Q17" s="23">
        <f>1+[1]!s_pq_pctchange($A17,$I$2,Q$2)/100</f>
        <v>1.0106276318427914</v>
      </c>
      <c r="R17" s="23">
        <f>1+[1]!s_pq_pctchange($A17,$I$2,R$2)/100</f>
        <v>1.0106276318427914</v>
      </c>
      <c r="S17" s="23">
        <f>[1]!s_dq_pctchange($A17,S$2)</f>
        <v>1.0627631842791363</v>
      </c>
      <c r="T17" s="23">
        <f>[1]!s_dq_pctchange($A17,T$2)</f>
        <v>0</v>
      </c>
      <c r="U17" s="23">
        <f>[1]!s_dq_pctchange($A17,U$2)</f>
        <v>0</v>
      </c>
      <c r="V17" s="23">
        <f>[1]!s_dq_pctchange($A17,V$2)</f>
        <v>0</v>
      </c>
      <c r="W17" s="23">
        <f>[1]!s_dq_pctchange($A17,W$2)</f>
        <v>0</v>
      </c>
      <c r="X17" s="23">
        <f>[1]!s_dq_pctchange($A17,X$2)</f>
        <v>0</v>
      </c>
      <c r="Y17" s="23">
        <f>[1]!s_dq_pctchange($A17,Y$2)</f>
        <v>0</v>
      </c>
      <c r="Z17" s="23">
        <f>[1]!s_dq_pctchange($A17,Z$2)</f>
        <v>0</v>
      </c>
      <c r="AA17" s="23">
        <f>[1]!s_dq_pctchange($A17,AA$2)</f>
        <v>0</v>
      </c>
      <c r="AB17" s="23">
        <f>[1]!s_dq_pctchange($A17,AB$2)</f>
        <v>0</v>
      </c>
    </row>
    <row r="18" spans="1:28" x14ac:dyDescent="0.3">
      <c r="A18" s="19">
        <v>2411</v>
      </c>
      <c r="B18" s="19" t="str">
        <f>[1]!s_info_name(A18)</f>
        <v>必康股份</v>
      </c>
      <c r="C18" s="19" t="str">
        <f>[1]!s_info_industry_sw(A18,1)</f>
        <v>医药生物</v>
      </c>
      <c r="D18" s="19" t="str">
        <f>[1]!s_info_mkt(A18)</f>
        <v>中小企业板</v>
      </c>
      <c r="E18" s="20">
        <v>25.806819780000001</v>
      </c>
      <c r="F18" s="21">
        <v>387500</v>
      </c>
      <c r="G18" s="22">
        <f t="shared" si="1"/>
        <v>10000142.66475</v>
      </c>
      <c r="H18" s="22">
        <f t="shared" si="0"/>
        <v>10053865.610761704</v>
      </c>
      <c r="I18" s="23">
        <f>1+[1]!s_pq_pctchange($A18,$I$2,I$2)/100</f>
        <v>1.0053722179585571</v>
      </c>
      <c r="J18" s="23">
        <f>1+[1]!s_pq_pctchange($A18,$I$2,J$2)/100</f>
        <v>1.0053722179585571</v>
      </c>
      <c r="K18" s="23">
        <f>1+[1]!s_pq_pctchange($A18,$I$2,K$2)/100</f>
        <v>1.0053722179585571</v>
      </c>
      <c r="L18" s="23">
        <f>1+[1]!s_pq_pctchange($A18,$I$2,L$2)/100</f>
        <v>1.0053722179585571</v>
      </c>
      <c r="M18" s="23">
        <f>1+[1]!s_pq_pctchange($A18,$I$2,M$2)/100</f>
        <v>1.0053722179585571</v>
      </c>
      <c r="N18" s="23">
        <f>1+[1]!s_pq_pctchange($A18,$I$2,N$2)/100</f>
        <v>1.0053722179585571</v>
      </c>
      <c r="O18" s="23">
        <f>1+[1]!s_pq_pctchange($A18,$I$2,O$2)/100</f>
        <v>1.0053722179585571</v>
      </c>
      <c r="P18" s="23">
        <f>1+[1]!s_pq_pctchange($A18,$I$2,P$2)/100</f>
        <v>1.0053722179585571</v>
      </c>
      <c r="Q18" s="23">
        <f>1+[1]!s_pq_pctchange($A18,$I$2,Q$2)/100</f>
        <v>1.0053722179585571</v>
      </c>
      <c r="R18" s="23">
        <f>1+[1]!s_pq_pctchange($A18,$I$2,R$2)/100</f>
        <v>1.0053722179585571</v>
      </c>
      <c r="S18" s="23">
        <f>[1]!s_dq_pctchange($A18,S$2)</f>
        <v>0.5372217958557135</v>
      </c>
      <c r="T18" s="23">
        <f>[1]!s_dq_pctchange($A18,T$2)</f>
        <v>0</v>
      </c>
      <c r="U18" s="23">
        <f>[1]!s_dq_pctchange($A18,U$2)</f>
        <v>0</v>
      </c>
      <c r="V18" s="23">
        <f>[1]!s_dq_pctchange($A18,V$2)</f>
        <v>0</v>
      </c>
      <c r="W18" s="23">
        <f>[1]!s_dq_pctchange($A18,W$2)</f>
        <v>0</v>
      </c>
      <c r="X18" s="23">
        <f>[1]!s_dq_pctchange($A18,X$2)</f>
        <v>0</v>
      </c>
      <c r="Y18" s="23">
        <f>[1]!s_dq_pctchange($A18,Y$2)</f>
        <v>0</v>
      </c>
      <c r="Z18" s="23">
        <f>[1]!s_dq_pctchange($A18,Z$2)</f>
        <v>0</v>
      </c>
      <c r="AA18" s="23">
        <f>[1]!s_dq_pctchange($A18,AA$2)</f>
        <v>0</v>
      </c>
      <c r="AB18" s="23">
        <f>[1]!s_dq_pctchange($A18,AB$2)</f>
        <v>0</v>
      </c>
    </row>
    <row r="19" spans="1:28" x14ac:dyDescent="0.3">
      <c r="A19" s="19">
        <v>2424</v>
      </c>
      <c r="B19" s="19" t="str">
        <f>[1]!s_info_name(A19)</f>
        <v>贵州百灵</v>
      </c>
      <c r="C19" s="19" t="str">
        <f>[1]!s_info_industry_sw(A19,1)</f>
        <v>医药生物</v>
      </c>
      <c r="D19" s="19" t="str">
        <f>[1]!s_info_mkt(A19)</f>
        <v>中小企业板</v>
      </c>
      <c r="E19" s="20">
        <v>12.904871229999999</v>
      </c>
      <c r="F19" s="21">
        <v>774900</v>
      </c>
      <c r="G19" s="22">
        <f t="shared" si="1"/>
        <v>9999984.7161269989</v>
      </c>
      <c r="H19" s="22">
        <f t="shared" si="0"/>
        <v>10123632.13147324</v>
      </c>
      <c r="I19" s="23">
        <f>1+[1]!s_pq_pctchange($A19,$I$2,I$2)/100</f>
        <v>1.0123647604327668</v>
      </c>
      <c r="J19" s="23">
        <f>1+[1]!s_pq_pctchange($A19,$I$2,J$2)/100</f>
        <v>1.0123647604327668</v>
      </c>
      <c r="K19" s="23">
        <f>1+[1]!s_pq_pctchange($A19,$I$2,K$2)/100</f>
        <v>1.0123647604327668</v>
      </c>
      <c r="L19" s="23">
        <f>1+[1]!s_pq_pctchange($A19,$I$2,L$2)/100</f>
        <v>1.0123647604327668</v>
      </c>
      <c r="M19" s="23">
        <f>1+[1]!s_pq_pctchange($A19,$I$2,M$2)/100</f>
        <v>1.0123647604327668</v>
      </c>
      <c r="N19" s="23">
        <f>1+[1]!s_pq_pctchange($A19,$I$2,N$2)/100</f>
        <v>1.0123647604327668</v>
      </c>
      <c r="O19" s="23">
        <f>1+[1]!s_pq_pctchange($A19,$I$2,O$2)/100</f>
        <v>1.0123647604327668</v>
      </c>
      <c r="P19" s="23">
        <f>1+[1]!s_pq_pctchange($A19,$I$2,P$2)/100</f>
        <v>1.0123647604327668</v>
      </c>
      <c r="Q19" s="23">
        <f>1+[1]!s_pq_pctchange($A19,$I$2,Q$2)/100</f>
        <v>1.0123647604327668</v>
      </c>
      <c r="R19" s="23">
        <f>1+[1]!s_pq_pctchange($A19,$I$2,R$2)/100</f>
        <v>1.0123647604327668</v>
      </c>
      <c r="S19" s="23">
        <f>[1]!s_dq_pctchange($A19,S$2)</f>
        <v>1.2364760432766797</v>
      </c>
      <c r="T19" s="23">
        <f>[1]!s_dq_pctchange($A19,T$2)</f>
        <v>0</v>
      </c>
      <c r="U19" s="23">
        <f>[1]!s_dq_pctchange($A19,U$2)</f>
        <v>0</v>
      </c>
      <c r="V19" s="23">
        <f>[1]!s_dq_pctchange($A19,V$2)</f>
        <v>0</v>
      </c>
      <c r="W19" s="23">
        <f>[1]!s_dq_pctchange($A19,W$2)</f>
        <v>0</v>
      </c>
      <c r="X19" s="23">
        <f>[1]!s_dq_pctchange($A19,X$2)</f>
        <v>0</v>
      </c>
      <c r="Y19" s="23">
        <f>[1]!s_dq_pctchange($A19,Y$2)</f>
        <v>0</v>
      </c>
      <c r="Z19" s="23">
        <f>[1]!s_dq_pctchange($A19,Z$2)</f>
        <v>0</v>
      </c>
      <c r="AA19" s="23">
        <f>[1]!s_dq_pctchange($A19,AA$2)</f>
        <v>0</v>
      </c>
      <c r="AB19" s="23">
        <f>[1]!s_dq_pctchange($A19,AB$2)</f>
        <v>0</v>
      </c>
    </row>
    <row r="20" spans="1:28" x14ac:dyDescent="0.3">
      <c r="A20" s="19">
        <v>2426</v>
      </c>
      <c r="B20" s="19" t="str">
        <f>[1]!s_info_name(A20)</f>
        <v>胜利精密</v>
      </c>
      <c r="C20" s="19" t="str">
        <f>[1]!s_info_industry_sw(A20,1)</f>
        <v>机械设备</v>
      </c>
      <c r="D20" s="19" t="str">
        <f>[1]!s_info_mkt(A20)</f>
        <v>中小企业板</v>
      </c>
      <c r="E20" s="20">
        <v>5.4694871200000001</v>
      </c>
      <c r="F20" s="21">
        <v>1828300</v>
      </c>
      <c r="G20" s="22">
        <f t="shared" si="1"/>
        <v>9999863.301496001</v>
      </c>
      <c r="H20" s="22">
        <f t="shared" si="0"/>
        <v>10386598.346305238</v>
      </c>
      <c r="I20" s="23">
        <f>1+[1]!s_pq_pctchange($A20,$I$2,I$2)/100</f>
        <v>1.0386740331491713</v>
      </c>
      <c r="J20" s="23">
        <f>1+[1]!s_pq_pctchange($A20,$I$2,J$2)/100</f>
        <v>1.0386740331491713</v>
      </c>
      <c r="K20" s="23">
        <f>1+[1]!s_pq_pctchange($A20,$I$2,K$2)/100</f>
        <v>1.0386740331491713</v>
      </c>
      <c r="L20" s="23">
        <f>1+[1]!s_pq_pctchange($A20,$I$2,L$2)/100</f>
        <v>1.0386740331491713</v>
      </c>
      <c r="M20" s="23">
        <f>1+[1]!s_pq_pctchange($A20,$I$2,M$2)/100</f>
        <v>1.0386740331491713</v>
      </c>
      <c r="N20" s="23">
        <f>1+[1]!s_pq_pctchange($A20,$I$2,N$2)/100</f>
        <v>1.0386740331491713</v>
      </c>
      <c r="O20" s="23">
        <f>1+[1]!s_pq_pctchange($A20,$I$2,O$2)/100</f>
        <v>1.0386740331491713</v>
      </c>
      <c r="P20" s="23">
        <f>1+[1]!s_pq_pctchange($A20,$I$2,P$2)/100</f>
        <v>1.0386740331491713</v>
      </c>
      <c r="Q20" s="23">
        <f>1+[1]!s_pq_pctchange($A20,$I$2,Q$2)/100</f>
        <v>1.0386740331491713</v>
      </c>
      <c r="R20" s="23">
        <f>1+[1]!s_pq_pctchange($A20,$I$2,R$2)/100</f>
        <v>1.0386740331491713</v>
      </c>
      <c r="S20" s="23">
        <f>[1]!s_dq_pctchange($A20,S$2)</f>
        <v>3.8674033149171283</v>
      </c>
      <c r="T20" s="23">
        <f>[1]!s_dq_pctchange($A20,T$2)</f>
        <v>0</v>
      </c>
      <c r="U20" s="23">
        <f>[1]!s_dq_pctchange($A20,U$2)</f>
        <v>0</v>
      </c>
      <c r="V20" s="23">
        <f>[1]!s_dq_pctchange($A20,V$2)</f>
        <v>0</v>
      </c>
      <c r="W20" s="23">
        <f>[1]!s_dq_pctchange($A20,W$2)</f>
        <v>0</v>
      </c>
      <c r="X20" s="23">
        <f>[1]!s_dq_pctchange($A20,X$2)</f>
        <v>0</v>
      </c>
      <c r="Y20" s="23">
        <f>[1]!s_dq_pctchange($A20,Y$2)</f>
        <v>0</v>
      </c>
      <c r="Z20" s="23">
        <f>[1]!s_dq_pctchange($A20,Z$2)</f>
        <v>0</v>
      </c>
      <c r="AA20" s="23">
        <f>[1]!s_dq_pctchange($A20,AA$2)</f>
        <v>0</v>
      </c>
      <c r="AB20" s="23">
        <f>[1]!s_dq_pctchange($A20,AB$2)</f>
        <v>0</v>
      </c>
    </row>
    <row r="21" spans="1:28" x14ac:dyDescent="0.3">
      <c r="A21" s="19">
        <v>2465</v>
      </c>
      <c r="B21" s="19" t="str">
        <f>[1]!s_info_name(A21)</f>
        <v>海格通信</v>
      </c>
      <c r="C21" s="19" t="str">
        <f>[1]!s_info_industry_sw(A21,1)</f>
        <v>通信</v>
      </c>
      <c r="D21" s="19" t="str">
        <f>[1]!s_info_mkt(A21)</f>
        <v>中小企业板</v>
      </c>
      <c r="E21" s="20">
        <v>10.16796027</v>
      </c>
      <c r="F21" s="21">
        <v>983500</v>
      </c>
      <c r="G21" s="22">
        <f t="shared" si="1"/>
        <v>10000188.925545</v>
      </c>
      <c r="H21" s="22">
        <f t="shared" si="0"/>
        <v>10019971.692954585</v>
      </c>
      <c r="I21" s="23">
        <f>1+[1]!s_pq_pctchange($A21,$I$2,I$2)/100</f>
        <v>1.0019782393669634</v>
      </c>
      <c r="J21" s="23">
        <f>1+[1]!s_pq_pctchange($A21,$I$2,J$2)/100</f>
        <v>1.0019782393669634</v>
      </c>
      <c r="K21" s="23">
        <f>1+[1]!s_pq_pctchange($A21,$I$2,K$2)/100</f>
        <v>1.0019782393669634</v>
      </c>
      <c r="L21" s="23">
        <f>1+[1]!s_pq_pctchange($A21,$I$2,L$2)/100</f>
        <v>1.0019782393669634</v>
      </c>
      <c r="M21" s="23">
        <f>1+[1]!s_pq_pctchange($A21,$I$2,M$2)/100</f>
        <v>1.0019782393669634</v>
      </c>
      <c r="N21" s="23">
        <f>1+[1]!s_pq_pctchange($A21,$I$2,N$2)/100</f>
        <v>1.0019782393669634</v>
      </c>
      <c r="O21" s="23">
        <f>1+[1]!s_pq_pctchange($A21,$I$2,O$2)/100</f>
        <v>1.0019782393669634</v>
      </c>
      <c r="P21" s="23">
        <f>1+[1]!s_pq_pctchange($A21,$I$2,P$2)/100</f>
        <v>1.0019782393669634</v>
      </c>
      <c r="Q21" s="23">
        <f>1+[1]!s_pq_pctchange($A21,$I$2,Q$2)/100</f>
        <v>1.0019782393669634</v>
      </c>
      <c r="R21" s="23">
        <f>1+[1]!s_pq_pctchange($A21,$I$2,R$2)/100</f>
        <v>1.0019782393669634</v>
      </c>
      <c r="S21" s="23">
        <f>[1]!s_dq_pctchange($A21,S$2)</f>
        <v>0.19782393669633969</v>
      </c>
      <c r="T21" s="23">
        <f>[1]!s_dq_pctchange($A21,T$2)</f>
        <v>0</v>
      </c>
      <c r="U21" s="23">
        <f>[1]!s_dq_pctchange($A21,U$2)</f>
        <v>0</v>
      </c>
      <c r="V21" s="23">
        <f>[1]!s_dq_pctchange($A21,V$2)</f>
        <v>0</v>
      </c>
      <c r="W21" s="23">
        <f>[1]!s_dq_pctchange($A21,W$2)</f>
        <v>0</v>
      </c>
      <c r="X21" s="23">
        <f>[1]!s_dq_pctchange($A21,X$2)</f>
        <v>0</v>
      </c>
      <c r="Y21" s="23">
        <f>[1]!s_dq_pctchange($A21,Y$2)</f>
        <v>0</v>
      </c>
      <c r="Z21" s="23">
        <f>[1]!s_dq_pctchange($A21,Z$2)</f>
        <v>0</v>
      </c>
      <c r="AA21" s="23">
        <f>[1]!s_dq_pctchange($A21,AA$2)</f>
        <v>0</v>
      </c>
      <c r="AB21" s="23">
        <f>[1]!s_dq_pctchange($A21,AB$2)</f>
        <v>0</v>
      </c>
    </row>
    <row r="22" spans="1:28" x14ac:dyDescent="0.3">
      <c r="A22" s="19">
        <v>2508</v>
      </c>
      <c r="B22" s="19" t="str">
        <f>[1]!s_info_name(A22)</f>
        <v>老板电器</v>
      </c>
      <c r="C22" s="19" t="str">
        <f>[1]!s_info_industry_sw(A22,1)</f>
        <v>家用电器</v>
      </c>
      <c r="D22" s="19" t="str">
        <f>[1]!s_info_mkt(A22)</f>
        <v>中小企业板</v>
      </c>
      <c r="E22" s="20">
        <v>40.836903800000002</v>
      </c>
      <c r="F22" s="21">
        <v>244900</v>
      </c>
      <c r="G22" s="22">
        <f t="shared" si="1"/>
        <v>10000957.74062</v>
      </c>
      <c r="H22" s="22">
        <f t="shared" si="0"/>
        <v>9806692.7636077106</v>
      </c>
      <c r="I22" s="23">
        <f>1+[1]!s_pq_pctchange($A22,$I$2,I$2)/100</f>
        <v>0.98057536267519052</v>
      </c>
      <c r="J22" s="23">
        <f>1+[1]!s_pq_pctchange($A22,$I$2,J$2)/100</f>
        <v>0.98057536267519052</v>
      </c>
      <c r="K22" s="23">
        <f>1+[1]!s_pq_pctchange($A22,$I$2,K$2)/100</f>
        <v>0.98057536267519052</v>
      </c>
      <c r="L22" s="23">
        <f>1+[1]!s_pq_pctchange($A22,$I$2,L$2)/100</f>
        <v>0.98057536267519052</v>
      </c>
      <c r="M22" s="23">
        <f>1+[1]!s_pq_pctchange($A22,$I$2,M$2)/100</f>
        <v>0.98057536267519052</v>
      </c>
      <c r="N22" s="23">
        <f>1+[1]!s_pq_pctchange($A22,$I$2,N$2)/100</f>
        <v>0.98057536267519052</v>
      </c>
      <c r="O22" s="23">
        <f>1+[1]!s_pq_pctchange($A22,$I$2,O$2)/100</f>
        <v>0.98057536267519052</v>
      </c>
      <c r="P22" s="23">
        <f>1+[1]!s_pq_pctchange($A22,$I$2,P$2)/100</f>
        <v>0.98057536267519052</v>
      </c>
      <c r="Q22" s="23">
        <f>1+[1]!s_pq_pctchange($A22,$I$2,Q$2)/100</f>
        <v>0.98057536267519052</v>
      </c>
      <c r="R22" s="23">
        <f>1+[1]!s_pq_pctchange($A22,$I$2,R$2)/100</f>
        <v>0.98057536267519052</v>
      </c>
      <c r="S22" s="23">
        <f>[1]!s_dq_pctchange($A22,S$2)</f>
        <v>-1.9424637324809479</v>
      </c>
      <c r="T22" s="23">
        <f>[1]!s_dq_pctchange($A22,T$2)</f>
        <v>0</v>
      </c>
      <c r="U22" s="23">
        <f>[1]!s_dq_pctchange($A22,U$2)</f>
        <v>0</v>
      </c>
      <c r="V22" s="23">
        <f>[1]!s_dq_pctchange($A22,V$2)</f>
        <v>0</v>
      </c>
      <c r="W22" s="23">
        <f>[1]!s_dq_pctchange($A22,W$2)</f>
        <v>0</v>
      </c>
      <c r="X22" s="23">
        <f>[1]!s_dq_pctchange($A22,X$2)</f>
        <v>0</v>
      </c>
      <c r="Y22" s="23">
        <f>[1]!s_dq_pctchange($A22,Y$2)</f>
        <v>0</v>
      </c>
      <c r="Z22" s="23">
        <f>[1]!s_dq_pctchange($A22,Z$2)</f>
        <v>0</v>
      </c>
      <c r="AA22" s="23">
        <f>[1]!s_dq_pctchange($A22,AA$2)</f>
        <v>0</v>
      </c>
      <c r="AB22" s="23">
        <f>[1]!s_dq_pctchange($A22,AB$2)</f>
        <v>0</v>
      </c>
    </row>
    <row r="23" spans="1:28" x14ac:dyDescent="0.3">
      <c r="A23" s="19">
        <v>2555</v>
      </c>
      <c r="B23" s="19" t="str">
        <f>[1]!s_info_name(A23)</f>
        <v>三七互娱</v>
      </c>
      <c r="C23" s="19" t="str">
        <f>[1]!s_info_industry_sw(A23,1)</f>
        <v>传媒</v>
      </c>
      <c r="D23" s="19" t="str">
        <f>[1]!s_info_mkt(A23)</f>
        <v>中小企业板</v>
      </c>
      <c r="E23" s="20">
        <v>20.524351029999998</v>
      </c>
      <c r="F23" s="21">
        <v>487200</v>
      </c>
      <c r="G23" s="22">
        <f t="shared" si="1"/>
        <v>9999463.8218159992</v>
      </c>
      <c r="H23" s="22">
        <f t="shared" si="0"/>
        <v>10018739.896653235</v>
      </c>
      <c r="I23" s="23">
        <f>1+[1]!s_pq_pctchange($A23,$I$2,I$2)/100</f>
        <v>1.0019277108433735</v>
      </c>
      <c r="J23" s="23">
        <f>1+[1]!s_pq_pctchange($A23,$I$2,J$2)/100</f>
        <v>1.0019277108433735</v>
      </c>
      <c r="K23" s="23">
        <f>1+[1]!s_pq_pctchange($A23,$I$2,K$2)/100</f>
        <v>1.0019277108433735</v>
      </c>
      <c r="L23" s="23">
        <f>1+[1]!s_pq_pctchange($A23,$I$2,L$2)/100</f>
        <v>1.0019277108433735</v>
      </c>
      <c r="M23" s="23">
        <f>1+[1]!s_pq_pctchange($A23,$I$2,M$2)/100</f>
        <v>1.0019277108433735</v>
      </c>
      <c r="N23" s="23">
        <f>1+[1]!s_pq_pctchange($A23,$I$2,N$2)/100</f>
        <v>1.0019277108433735</v>
      </c>
      <c r="O23" s="23">
        <f>1+[1]!s_pq_pctchange($A23,$I$2,O$2)/100</f>
        <v>1.0019277108433735</v>
      </c>
      <c r="P23" s="23">
        <f>1+[1]!s_pq_pctchange($A23,$I$2,P$2)/100</f>
        <v>1.0019277108433735</v>
      </c>
      <c r="Q23" s="23">
        <f>1+[1]!s_pq_pctchange($A23,$I$2,Q$2)/100</f>
        <v>1.0019277108433735</v>
      </c>
      <c r="R23" s="23">
        <f>1+[1]!s_pq_pctchange($A23,$I$2,R$2)/100</f>
        <v>1.0019277108433735</v>
      </c>
      <c r="S23" s="23">
        <f>[1]!s_dq_pctchange($A23,S$2)</f>
        <v>0.19277108433735091</v>
      </c>
      <c r="T23" s="23">
        <f>[1]!s_dq_pctchange($A23,T$2)</f>
        <v>0</v>
      </c>
      <c r="U23" s="23">
        <f>[1]!s_dq_pctchange($A23,U$2)</f>
        <v>0</v>
      </c>
      <c r="V23" s="23">
        <f>[1]!s_dq_pctchange($A23,V$2)</f>
        <v>0</v>
      </c>
      <c r="W23" s="23">
        <f>[1]!s_dq_pctchange($A23,W$2)</f>
        <v>0</v>
      </c>
      <c r="X23" s="23">
        <f>[1]!s_dq_pctchange($A23,X$2)</f>
        <v>0</v>
      </c>
      <c r="Y23" s="23">
        <f>[1]!s_dq_pctchange($A23,Y$2)</f>
        <v>0</v>
      </c>
      <c r="Z23" s="23">
        <f>[1]!s_dq_pctchange($A23,Z$2)</f>
        <v>0</v>
      </c>
      <c r="AA23" s="23">
        <f>[1]!s_dq_pctchange($A23,AA$2)</f>
        <v>0</v>
      </c>
      <c r="AB23" s="23">
        <f>[1]!s_dq_pctchange($A23,AB$2)</f>
        <v>0</v>
      </c>
    </row>
    <row r="24" spans="1:28" x14ac:dyDescent="0.3">
      <c r="A24" s="19">
        <v>2558</v>
      </c>
      <c r="B24" s="19" t="str">
        <f>[1]!s_info_name(A24)</f>
        <v>巨人网络</v>
      </c>
      <c r="C24" s="19" t="str">
        <f>[1]!s_info_industry_sw(A24,1)</f>
        <v>传媒</v>
      </c>
      <c r="D24" s="19" t="str">
        <f>[1]!s_info_mkt(A24)</f>
        <v>中小企业板</v>
      </c>
      <c r="E24" s="20">
        <v>33.097257319999997</v>
      </c>
      <c r="F24" s="21">
        <v>302100</v>
      </c>
      <c r="G24" s="22">
        <f t="shared" si="1"/>
        <v>9998681.4363719989</v>
      </c>
      <c r="H24" s="22">
        <f t="shared" si="0"/>
        <v>10177608.401718056</v>
      </c>
      <c r="I24" s="23">
        <f>1+[1]!s_pq_pctchange($A24,$I$2,I$2)/100</f>
        <v>1.0178950561116167</v>
      </c>
      <c r="J24" s="23">
        <f>1+[1]!s_pq_pctchange($A24,$I$2,J$2)/100</f>
        <v>1.0178950561116167</v>
      </c>
      <c r="K24" s="23">
        <f>1+[1]!s_pq_pctchange($A24,$I$2,K$2)/100</f>
        <v>1.0178950561116167</v>
      </c>
      <c r="L24" s="23">
        <f>1+[1]!s_pq_pctchange($A24,$I$2,L$2)/100</f>
        <v>1.0178950561116167</v>
      </c>
      <c r="M24" s="23">
        <f>1+[1]!s_pq_pctchange($A24,$I$2,M$2)/100</f>
        <v>1.0178950561116167</v>
      </c>
      <c r="N24" s="23">
        <f>1+[1]!s_pq_pctchange($A24,$I$2,N$2)/100</f>
        <v>1.0178950561116167</v>
      </c>
      <c r="O24" s="23">
        <f>1+[1]!s_pq_pctchange($A24,$I$2,O$2)/100</f>
        <v>1.0178950561116167</v>
      </c>
      <c r="P24" s="23">
        <f>1+[1]!s_pq_pctchange($A24,$I$2,P$2)/100</f>
        <v>1.0178950561116167</v>
      </c>
      <c r="Q24" s="23">
        <f>1+[1]!s_pq_pctchange($A24,$I$2,Q$2)/100</f>
        <v>1.0178950561116167</v>
      </c>
      <c r="R24" s="23">
        <f>1+[1]!s_pq_pctchange($A24,$I$2,R$2)/100</f>
        <v>1.0178950561116167</v>
      </c>
      <c r="S24" s="23">
        <f>[1]!s_dq_pctchange($A24,S$2)</f>
        <v>1.7895056111616681</v>
      </c>
      <c r="T24" s="23">
        <f>[1]!s_dq_pctchange($A24,T$2)</f>
        <v>0</v>
      </c>
      <c r="U24" s="23">
        <f>[1]!s_dq_pctchange($A24,U$2)</f>
        <v>0</v>
      </c>
      <c r="V24" s="23">
        <f>[1]!s_dq_pctchange($A24,V$2)</f>
        <v>0</v>
      </c>
      <c r="W24" s="23">
        <f>[1]!s_dq_pctchange($A24,W$2)</f>
        <v>0</v>
      </c>
      <c r="X24" s="23">
        <f>[1]!s_dq_pctchange($A24,X$2)</f>
        <v>0</v>
      </c>
      <c r="Y24" s="23">
        <f>[1]!s_dq_pctchange($A24,Y$2)</f>
        <v>0</v>
      </c>
      <c r="Z24" s="23">
        <f>[1]!s_dq_pctchange($A24,Z$2)</f>
        <v>0</v>
      </c>
      <c r="AA24" s="23">
        <f>[1]!s_dq_pctchange($A24,AA$2)</f>
        <v>0</v>
      </c>
      <c r="AB24" s="23">
        <f>[1]!s_dq_pctchange($A24,AB$2)</f>
        <v>0</v>
      </c>
    </row>
    <row r="25" spans="1:28" x14ac:dyDescent="0.3">
      <c r="A25" s="19">
        <v>2572</v>
      </c>
      <c r="B25" s="19" t="str">
        <f>[1]!s_info_name(A25)</f>
        <v>索菲亚</v>
      </c>
      <c r="C25" s="19" t="str">
        <f>[1]!s_info_industry_sw(A25,1)</f>
        <v>轻工制造</v>
      </c>
      <c r="D25" s="19" t="str">
        <f>[1]!s_info_mkt(A25)</f>
        <v>中小企业板</v>
      </c>
      <c r="E25" s="20">
        <v>36.432114319999997</v>
      </c>
      <c r="F25" s="21">
        <v>274500</v>
      </c>
      <c r="G25" s="22">
        <f t="shared" si="1"/>
        <v>10000615.38084</v>
      </c>
      <c r="H25" s="22">
        <f t="shared" si="0"/>
        <v>10016987.466047378</v>
      </c>
      <c r="I25" s="23">
        <f>1+[1]!s_pq_pctchange($A25,$I$2,I$2)/100</f>
        <v>1.001637107776262</v>
      </c>
      <c r="J25" s="23">
        <f>1+[1]!s_pq_pctchange($A25,$I$2,J$2)/100</f>
        <v>1.001637107776262</v>
      </c>
      <c r="K25" s="23">
        <f>1+[1]!s_pq_pctchange($A25,$I$2,K$2)/100</f>
        <v>1.001637107776262</v>
      </c>
      <c r="L25" s="23">
        <f>1+[1]!s_pq_pctchange($A25,$I$2,L$2)/100</f>
        <v>1.001637107776262</v>
      </c>
      <c r="M25" s="23">
        <f>1+[1]!s_pq_pctchange($A25,$I$2,M$2)/100</f>
        <v>1.001637107776262</v>
      </c>
      <c r="N25" s="23">
        <f>1+[1]!s_pq_pctchange($A25,$I$2,N$2)/100</f>
        <v>1.001637107776262</v>
      </c>
      <c r="O25" s="23">
        <f>1+[1]!s_pq_pctchange($A25,$I$2,O$2)/100</f>
        <v>1.001637107776262</v>
      </c>
      <c r="P25" s="23">
        <f>1+[1]!s_pq_pctchange($A25,$I$2,P$2)/100</f>
        <v>1.001637107776262</v>
      </c>
      <c r="Q25" s="23">
        <f>1+[1]!s_pq_pctchange($A25,$I$2,Q$2)/100</f>
        <v>1.001637107776262</v>
      </c>
      <c r="R25" s="23">
        <f>1+[1]!s_pq_pctchange($A25,$I$2,R$2)/100</f>
        <v>1.001637107776262</v>
      </c>
      <c r="S25" s="23">
        <f>[1]!s_dq_pctchange($A25,S$2)</f>
        <v>0.16371077762620256</v>
      </c>
      <c r="T25" s="23">
        <f>[1]!s_dq_pctchange($A25,T$2)</f>
        <v>0</v>
      </c>
      <c r="U25" s="23">
        <f>[1]!s_dq_pctchange($A25,U$2)</f>
        <v>0</v>
      </c>
      <c r="V25" s="23">
        <f>[1]!s_dq_pctchange($A25,V$2)</f>
        <v>0</v>
      </c>
      <c r="W25" s="23">
        <f>[1]!s_dq_pctchange($A25,W$2)</f>
        <v>0</v>
      </c>
      <c r="X25" s="23">
        <f>[1]!s_dq_pctchange($A25,X$2)</f>
        <v>0</v>
      </c>
      <c r="Y25" s="23">
        <f>[1]!s_dq_pctchange($A25,Y$2)</f>
        <v>0</v>
      </c>
      <c r="Z25" s="23">
        <f>[1]!s_dq_pctchange($A25,Z$2)</f>
        <v>0</v>
      </c>
      <c r="AA25" s="23">
        <f>[1]!s_dq_pctchange($A25,AA$2)</f>
        <v>0</v>
      </c>
      <c r="AB25" s="23">
        <f>[1]!s_dq_pctchange($A25,AB$2)</f>
        <v>0</v>
      </c>
    </row>
    <row r="26" spans="1:28" x14ac:dyDescent="0.3">
      <c r="A26" s="19">
        <v>2602</v>
      </c>
      <c r="B26" s="19" t="str">
        <f>[1]!s_info_name(A26)</f>
        <v>世纪华通</v>
      </c>
      <c r="C26" s="19" t="str">
        <f>[1]!s_info_industry_sw(A26,1)</f>
        <v>传媒</v>
      </c>
      <c r="D26" s="19" t="str">
        <f>[1]!s_info_mkt(A26)</f>
        <v>中小企业板</v>
      </c>
      <c r="E26" s="20">
        <v>32.868396199999999</v>
      </c>
      <c r="F26" s="21">
        <v>304200</v>
      </c>
      <c r="G26" s="22">
        <f t="shared" si="1"/>
        <v>9998566.1240400001</v>
      </c>
      <c r="H26" s="22">
        <f t="shared" si="0"/>
        <v>10074774.7073025</v>
      </c>
      <c r="I26" s="23">
        <f>1+[1]!s_pq_pctchange($A26,$I$2,I$2)/100</f>
        <v>1.0076219512195121</v>
      </c>
      <c r="J26" s="23">
        <f>1+[1]!s_pq_pctchange($A26,$I$2,J$2)/100</f>
        <v>1.0076219512195121</v>
      </c>
      <c r="K26" s="23">
        <f>1+[1]!s_pq_pctchange($A26,$I$2,K$2)/100</f>
        <v>1.0076219512195121</v>
      </c>
      <c r="L26" s="23">
        <f>1+[1]!s_pq_pctchange($A26,$I$2,L$2)/100</f>
        <v>1.0076219512195121</v>
      </c>
      <c r="M26" s="23">
        <f>1+[1]!s_pq_pctchange($A26,$I$2,M$2)/100</f>
        <v>1.0076219512195121</v>
      </c>
      <c r="N26" s="23">
        <f>1+[1]!s_pq_pctchange($A26,$I$2,N$2)/100</f>
        <v>1.0076219512195121</v>
      </c>
      <c r="O26" s="23">
        <f>1+[1]!s_pq_pctchange($A26,$I$2,O$2)/100</f>
        <v>1.0076219512195121</v>
      </c>
      <c r="P26" s="23">
        <f>1+[1]!s_pq_pctchange($A26,$I$2,P$2)/100</f>
        <v>1.0076219512195121</v>
      </c>
      <c r="Q26" s="23">
        <f>1+[1]!s_pq_pctchange($A26,$I$2,Q$2)/100</f>
        <v>1.0076219512195121</v>
      </c>
      <c r="R26" s="23">
        <f>1+[1]!s_pq_pctchange($A26,$I$2,R$2)/100</f>
        <v>1.0076219512195121</v>
      </c>
      <c r="S26" s="23">
        <f>[1]!s_dq_pctchange($A26,S$2)</f>
        <v>0.76219512195121464</v>
      </c>
      <c r="T26" s="23">
        <f>[1]!s_dq_pctchange($A26,T$2)</f>
        <v>0</v>
      </c>
      <c r="U26" s="23">
        <f>[1]!s_dq_pctchange($A26,U$2)</f>
        <v>0</v>
      </c>
      <c r="V26" s="23">
        <f>[1]!s_dq_pctchange($A26,V$2)</f>
        <v>0</v>
      </c>
      <c r="W26" s="23">
        <f>[1]!s_dq_pctchange($A26,W$2)</f>
        <v>0</v>
      </c>
      <c r="X26" s="23">
        <f>[1]!s_dq_pctchange($A26,X$2)</f>
        <v>0</v>
      </c>
      <c r="Y26" s="23">
        <f>[1]!s_dq_pctchange($A26,Y$2)</f>
        <v>0</v>
      </c>
      <c r="Z26" s="23">
        <f>[1]!s_dq_pctchange($A26,Z$2)</f>
        <v>0</v>
      </c>
      <c r="AA26" s="23">
        <f>[1]!s_dq_pctchange($A26,AA$2)</f>
        <v>0</v>
      </c>
      <c r="AB26" s="23">
        <f>[1]!s_dq_pctchange($A26,AB$2)</f>
        <v>0</v>
      </c>
    </row>
    <row r="27" spans="1:28" x14ac:dyDescent="0.3">
      <c r="A27" s="19">
        <v>2624</v>
      </c>
      <c r="B27" s="19" t="str">
        <f>[1]!s_info_name(A27)</f>
        <v>完美世界</v>
      </c>
      <c r="C27" s="19" t="str">
        <f>[1]!s_info_industry_sw(A27,1)</f>
        <v>传媒</v>
      </c>
      <c r="D27" s="19" t="str">
        <f>[1]!s_info_mkt(A27)</f>
        <v>中小企业板</v>
      </c>
      <c r="E27" s="20">
        <v>32.791328440000001</v>
      </c>
      <c r="F27" s="21">
        <v>305000</v>
      </c>
      <c r="G27" s="22">
        <f t="shared" si="1"/>
        <v>10001355.1742</v>
      </c>
      <c r="H27" s="22">
        <f t="shared" si="0"/>
        <v>10040694.846594736</v>
      </c>
      <c r="I27" s="23">
        <f>1+[1]!s_pq_pctchange($A27,$I$2,I$2)/100</f>
        <v>1.0039334341906203</v>
      </c>
      <c r="J27" s="23">
        <f>1+[1]!s_pq_pctchange($A27,$I$2,J$2)/100</f>
        <v>1.0039334341906203</v>
      </c>
      <c r="K27" s="23">
        <f>1+[1]!s_pq_pctchange($A27,$I$2,K$2)/100</f>
        <v>1.0039334341906203</v>
      </c>
      <c r="L27" s="23">
        <f>1+[1]!s_pq_pctchange($A27,$I$2,L$2)/100</f>
        <v>1.0039334341906203</v>
      </c>
      <c r="M27" s="23">
        <f>1+[1]!s_pq_pctchange($A27,$I$2,M$2)/100</f>
        <v>1.0039334341906203</v>
      </c>
      <c r="N27" s="23">
        <f>1+[1]!s_pq_pctchange($A27,$I$2,N$2)/100</f>
        <v>1.0039334341906203</v>
      </c>
      <c r="O27" s="23">
        <f>1+[1]!s_pq_pctchange($A27,$I$2,O$2)/100</f>
        <v>1.0039334341906203</v>
      </c>
      <c r="P27" s="23">
        <f>1+[1]!s_pq_pctchange($A27,$I$2,P$2)/100</f>
        <v>1.0039334341906203</v>
      </c>
      <c r="Q27" s="23">
        <f>1+[1]!s_pq_pctchange($A27,$I$2,Q$2)/100</f>
        <v>1.0039334341906203</v>
      </c>
      <c r="R27" s="23">
        <f>1+[1]!s_pq_pctchange($A27,$I$2,R$2)/100</f>
        <v>1.0039334341906203</v>
      </c>
      <c r="S27" s="23">
        <f>[1]!s_dq_pctchange($A27,S$2)</f>
        <v>0.39334341906203107</v>
      </c>
      <c r="T27" s="23">
        <f>[1]!s_dq_pctchange($A27,T$2)</f>
        <v>0</v>
      </c>
      <c r="U27" s="23">
        <f>[1]!s_dq_pctchange($A27,U$2)</f>
        <v>0</v>
      </c>
      <c r="V27" s="23">
        <f>[1]!s_dq_pctchange($A27,V$2)</f>
        <v>0</v>
      </c>
      <c r="W27" s="23">
        <f>[1]!s_dq_pctchange($A27,W$2)</f>
        <v>0</v>
      </c>
      <c r="X27" s="23">
        <f>[1]!s_dq_pctchange($A27,X$2)</f>
        <v>0</v>
      </c>
      <c r="Y27" s="23">
        <f>[1]!s_dq_pctchange($A27,Y$2)</f>
        <v>0</v>
      </c>
      <c r="Z27" s="23">
        <f>[1]!s_dq_pctchange($A27,Z$2)</f>
        <v>0</v>
      </c>
      <c r="AA27" s="23">
        <f>[1]!s_dq_pctchange($A27,AA$2)</f>
        <v>0</v>
      </c>
      <c r="AB27" s="23">
        <f>[1]!s_dq_pctchange($A27,AB$2)</f>
        <v>0</v>
      </c>
    </row>
    <row r="28" spans="1:28" x14ac:dyDescent="0.3">
      <c r="A28" s="19">
        <v>2673</v>
      </c>
      <c r="B28" s="19" t="str">
        <f>[1]!s_info_name(A28)</f>
        <v>西部证券</v>
      </c>
      <c r="C28" s="19" t="str">
        <f>[1]!s_info_industry_sw(A28,1)</f>
        <v>非银金融</v>
      </c>
      <c r="D28" s="19" t="str">
        <f>[1]!s_info_mkt(A28)</f>
        <v>中小企业板</v>
      </c>
      <c r="E28" s="20">
        <v>9.9232609000000007</v>
      </c>
      <c r="F28" s="21">
        <v>1007700</v>
      </c>
      <c r="G28" s="22">
        <f t="shared" si="1"/>
        <v>9999670.0089300014</v>
      </c>
      <c r="H28" s="22">
        <f t="shared" si="0"/>
        <v>9979630.5900744312</v>
      </c>
      <c r="I28" s="23">
        <f>1+[1]!s_pq_pctchange($A28,$I$2,I$2)/100</f>
        <v>0.99799599198396804</v>
      </c>
      <c r="J28" s="23">
        <f>1+[1]!s_pq_pctchange($A28,$I$2,J$2)/100</f>
        <v>0.99799599198396804</v>
      </c>
      <c r="K28" s="23">
        <f>1+[1]!s_pq_pctchange($A28,$I$2,K$2)/100</f>
        <v>0.99799599198396804</v>
      </c>
      <c r="L28" s="23">
        <f>1+[1]!s_pq_pctchange($A28,$I$2,L$2)/100</f>
        <v>0.99799599198396804</v>
      </c>
      <c r="M28" s="23">
        <f>1+[1]!s_pq_pctchange($A28,$I$2,M$2)/100</f>
        <v>0.99799599198396804</v>
      </c>
      <c r="N28" s="23">
        <f>1+[1]!s_pq_pctchange($A28,$I$2,N$2)/100</f>
        <v>0.99799599198396804</v>
      </c>
      <c r="O28" s="23">
        <f>1+[1]!s_pq_pctchange($A28,$I$2,O$2)/100</f>
        <v>0.99799599198396804</v>
      </c>
      <c r="P28" s="23">
        <f>1+[1]!s_pq_pctchange($A28,$I$2,P$2)/100</f>
        <v>0.99799599198396804</v>
      </c>
      <c r="Q28" s="23">
        <f>1+[1]!s_pq_pctchange($A28,$I$2,Q$2)/100</f>
        <v>0.99799599198396804</v>
      </c>
      <c r="R28" s="23">
        <f>1+[1]!s_pq_pctchange($A28,$I$2,R$2)/100</f>
        <v>0.99799599198396804</v>
      </c>
      <c r="S28" s="23">
        <f>[1]!s_dq_pctchange($A28,S$2)</f>
        <v>-0.20040080160319551</v>
      </c>
      <c r="T28" s="23">
        <f>[1]!s_dq_pctchange($A28,T$2)</f>
        <v>0</v>
      </c>
      <c r="U28" s="23">
        <f>[1]!s_dq_pctchange($A28,U$2)</f>
        <v>0</v>
      </c>
      <c r="V28" s="23">
        <f>[1]!s_dq_pctchange($A28,V$2)</f>
        <v>0</v>
      </c>
      <c r="W28" s="23">
        <f>[1]!s_dq_pctchange($A28,W$2)</f>
        <v>0</v>
      </c>
      <c r="X28" s="23">
        <f>[1]!s_dq_pctchange($A28,X$2)</f>
        <v>0</v>
      </c>
      <c r="Y28" s="23">
        <f>[1]!s_dq_pctchange($A28,Y$2)</f>
        <v>0</v>
      </c>
      <c r="Z28" s="23">
        <f>[1]!s_dq_pctchange($A28,Z$2)</f>
        <v>0</v>
      </c>
      <c r="AA28" s="23">
        <f>[1]!s_dq_pctchange($A28,AA$2)</f>
        <v>0</v>
      </c>
      <c r="AB28" s="23">
        <f>[1]!s_dq_pctchange($A28,AB$2)</f>
        <v>0</v>
      </c>
    </row>
    <row r="29" spans="1:28" x14ac:dyDescent="0.3">
      <c r="A29" s="19">
        <v>2831</v>
      </c>
      <c r="B29" s="19" t="str">
        <f>[1]!s_info_name(A29)</f>
        <v>裕同科技</v>
      </c>
      <c r="C29" s="19" t="str">
        <f>[1]!s_info_industry_sw(A29,1)</f>
        <v>轻工制造</v>
      </c>
      <c r="D29" s="19" t="str">
        <f>[1]!s_info_mkt(A29)</f>
        <v>中小企业板</v>
      </c>
      <c r="E29" s="20">
        <v>52.768202189999997</v>
      </c>
      <c r="F29" s="21">
        <v>189500</v>
      </c>
      <c r="G29" s="22">
        <f t="shared" si="1"/>
        <v>9999574.3150049988</v>
      </c>
      <c r="H29" s="22">
        <f t="shared" si="0"/>
        <v>10732725.266294101</v>
      </c>
      <c r="I29" s="23">
        <f>1+[1]!s_pq_pctchange($A29,$I$2,I$2)/100</f>
        <v>1.0733182161753589</v>
      </c>
      <c r="J29" s="23">
        <f>1+[1]!s_pq_pctchange($A29,$I$2,J$2)/100</f>
        <v>1.0733182161753589</v>
      </c>
      <c r="K29" s="23">
        <f>1+[1]!s_pq_pctchange($A29,$I$2,K$2)/100</f>
        <v>1.0733182161753589</v>
      </c>
      <c r="L29" s="23">
        <f>1+[1]!s_pq_pctchange($A29,$I$2,L$2)/100</f>
        <v>1.0733182161753589</v>
      </c>
      <c r="M29" s="23">
        <f>1+[1]!s_pq_pctchange($A29,$I$2,M$2)/100</f>
        <v>1.0733182161753589</v>
      </c>
      <c r="N29" s="23">
        <f>1+[1]!s_pq_pctchange($A29,$I$2,N$2)/100</f>
        <v>1.0733182161753589</v>
      </c>
      <c r="O29" s="23">
        <f>1+[1]!s_pq_pctchange($A29,$I$2,O$2)/100</f>
        <v>1.0733182161753589</v>
      </c>
      <c r="P29" s="23">
        <f>1+[1]!s_pq_pctchange($A29,$I$2,P$2)/100</f>
        <v>1.0733182161753589</v>
      </c>
      <c r="Q29" s="23">
        <f>1+[1]!s_pq_pctchange($A29,$I$2,Q$2)/100</f>
        <v>1.0733182161753589</v>
      </c>
      <c r="R29" s="23">
        <f>1+[1]!s_pq_pctchange($A29,$I$2,R$2)/100</f>
        <v>1.0733182161753589</v>
      </c>
      <c r="S29" s="23">
        <f>[1]!s_dq_pctchange($A29,S$2)</f>
        <v>7.3318216175358941</v>
      </c>
      <c r="T29" s="23">
        <f>[1]!s_dq_pctchange($A29,T$2)</f>
        <v>0</v>
      </c>
      <c r="U29" s="23">
        <f>[1]!s_dq_pctchange($A29,U$2)</f>
        <v>0</v>
      </c>
      <c r="V29" s="23">
        <f>[1]!s_dq_pctchange($A29,V$2)</f>
        <v>0</v>
      </c>
      <c r="W29" s="23">
        <f>[1]!s_dq_pctchange($A29,W$2)</f>
        <v>0</v>
      </c>
      <c r="X29" s="23">
        <f>[1]!s_dq_pctchange($A29,X$2)</f>
        <v>0</v>
      </c>
      <c r="Y29" s="23">
        <f>[1]!s_dq_pctchange($A29,Y$2)</f>
        <v>0</v>
      </c>
      <c r="Z29" s="23">
        <f>[1]!s_dq_pctchange($A29,Z$2)</f>
        <v>0</v>
      </c>
      <c r="AA29" s="23">
        <f>[1]!s_dq_pctchange($A29,AA$2)</f>
        <v>0</v>
      </c>
      <c r="AB29" s="23">
        <f>[1]!s_dq_pctchange($A29,AB$2)</f>
        <v>0</v>
      </c>
    </row>
    <row r="30" spans="1:28" x14ac:dyDescent="0.3">
      <c r="A30" s="19">
        <v>2841</v>
      </c>
      <c r="B30" s="19" t="str">
        <f>[1]!s_info_name(A30)</f>
        <v>视源股份</v>
      </c>
      <c r="C30" s="19" t="str">
        <f>[1]!s_info_industry_sw(A30,1)</f>
        <v>电子</v>
      </c>
      <c r="D30" s="19" t="str">
        <f>[1]!s_info_mkt(A30)</f>
        <v>中小企业板</v>
      </c>
      <c r="E30" s="20">
        <v>72.160762700000006</v>
      </c>
      <c r="F30" s="21">
        <v>138600</v>
      </c>
      <c r="G30" s="22">
        <f t="shared" si="1"/>
        <v>10001481.710220002</v>
      </c>
      <c r="H30" s="22">
        <f t="shared" si="0"/>
        <v>9905852.1897015758</v>
      </c>
      <c r="I30" s="23">
        <f>1+[1]!s_pq_pctchange($A30,$I$2,I$2)/100</f>
        <v>0.99043846469061614</v>
      </c>
      <c r="J30" s="23">
        <f>1+[1]!s_pq_pctchange($A30,$I$2,J$2)/100</f>
        <v>0.99043846469061614</v>
      </c>
      <c r="K30" s="23">
        <f>1+[1]!s_pq_pctchange($A30,$I$2,K$2)/100</f>
        <v>0.99043846469061614</v>
      </c>
      <c r="L30" s="23">
        <f>1+[1]!s_pq_pctchange($A30,$I$2,L$2)/100</f>
        <v>0.99043846469061614</v>
      </c>
      <c r="M30" s="23">
        <f>1+[1]!s_pq_pctchange($A30,$I$2,M$2)/100</f>
        <v>0.99043846469061614</v>
      </c>
      <c r="N30" s="23">
        <f>1+[1]!s_pq_pctchange($A30,$I$2,N$2)/100</f>
        <v>0.99043846469061614</v>
      </c>
      <c r="O30" s="23">
        <f>1+[1]!s_pq_pctchange($A30,$I$2,O$2)/100</f>
        <v>0.99043846469061614</v>
      </c>
      <c r="P30" s="23">
        <f>1+[1]!s_pq_pctchange($A30,$I$2,P$2)/100</f>
        <v>0.99043846469061614</v>
      </c>
      <c r="Q30" s="23">
        <f>1+[1]!s_pq_pctchange($A30,$I$2,Q$2)/100</f>
        <v>0.99043846469061614</v>
      </c>
      <c r="R30" s="23">
        <f>1+[1]!s_pq_pctchange($A30,$I$2,R$2)/100</f>
        <v>0.99043846469061614</v>
      </c>
      <c r="S30" s="23">
        <f>[1]!s_dq_pctchange($A30,S$2)</f>
        <v>-0.95615353093838618</v>
      </c>
      <c r="T30" s="23">
        <f>[1]!s_dq_pctchange($A30,T$2)</f>
        <v>0</v>
      </c>
      <c r="U30" s="23">
        <f>[1]!s_dq_pctchange($A30,U$2)</f>
        <v>0</v>
      </c>
      <c r="V30" s="23">
        <f>[1]!s_dq_pctchange($A30,V$2)</f>
        <v>0</v>
      </c>
      <c r="W30" s="23">
        <f>[1]!s_dq_pctchange($A30,W$2)</f>
        <v>0</v>
      </c>
      <c r="X30" s="23">
        <f>[1]!s_dq_pctchange($A30,X$2)</f>
        <v>0</v>
      </c>
      <c r="Y30" s="23">
        <f>[1]!s_dq_pctchange($A30,Y$2)</f>
        <v>0</v>
      </c>
      <c r="Z30" s="23">
        <f>[1]!s_dq_pctchange($A30,Z$2)</f>
        <v>0</v>
      </c>
      <c r="AA30" s="23">
        <f>[1]!s_dq_pctchange($A30,AA$2)</f>
        <v>0</v>
      </c>
      <c r="AB30" s="23">
        <f>[1]!s_dq_pctchange($A30,AB$2)</f>
        <v>0</v>
      </c>
    </row>
    <row r="31" spans="1:28" x14ac:dyDescent="0.3">
      <c r="A31" s="19">
        <v>300003</v>
      </c>
      <c r="B31" s="19" t="str">
        <f>[1]!s_info_name(A31)</f>
        <v>乐普医疗</v>
      </c>
      <c r="C31" s="19" t="str">
        <f>[1]!s_info_industry_sw(A31,1)</f>
        <v>医药生物</v>
      </c>
      <c r="D31" s="19" t="str">
        <f>[1]!s_info_mkt(A31)</f>
        <v>创业板</v>
      </c>
      <c r="E31" s="20">
        <v>27.433783210000001</v>
      </c>
      <c r="F31" s="21">
        <v>364500</v>
      </c>
      <c r="G31" s="22">
        <f t="shared" si="1"/>
        <v>9999613.9800450001</v>
      </c>
      <c r="H31" s="22">
        <f t="shared" si="0"/>
        <v>10093574.935405018</v>
      </c>
      <c r="I31" s="23">
        <f>1+[1]!s_pq_pctchange($A31,$I$2,I$2)/100</f>
        <v>1.0093964582580413</v>
      </c>
      <c r="J31" s="23">
        <f>1+[1]!s_pq_pctchange($A31,$I$2,J$2)/100</f>
        <v>1.0093964582580413</v>
      </c>
      <c r="K31" s="23">
        <f>1+[1]!s_pq_pctchange($A31,$I$2,K$2)/100</f>
        <v>1.0093964582580413</v>
      </c>
      <c r="L31" s="23">
        <f>1+[1]!s_pq_pctchange($A31,$I$2,L$2)/100</f>
        <v>1.0093964582580413</v>
      </c>
      <c r="M31" s="23">
        <f>1+[1]!s_pq_pctchange($A31,$I$2,M$2)/100</f>
        <v>1.0093964582580413</v>
      </c>
      <c r="N31" s="23">
        <f>1+[1]!s_pq_pctchange($A31,$I$2,N$2)/100</f>
        <v>1.0093964582580413</v>
      </c>
      <c r="O31" s="23">
        <f>1+[1]!s_pq_pctchange($A31,$I$2,O$2)/100</f>
        <v>1.0093964582580413</v>
      </c>
      <c r="P31" s="23">
        <f>1+[1]!s_pq_pctchange($A31,$I$2,P$2)/100</f>
        <v>1.0093964582580413</v>
      </c>
      <c r="Q31" s="23">
        <f>1+[1]!s_pq_pctchange($A31,$I$2,Q$2)/100</f>
        <v>1.0093964582580413</v>
      </c>
      <c r="R31" s="23">
        <f>1+[1]!s_pq_pctchange($A31,$I$2,R$2)/100</f>
        <v>1.0093964582580413</v>
      </c>
      <c r="S31" s="23">
        <f>[1]!s_dq_pctchange($A31,S$2)</f>
        <v>0.93964582580412515</v>
      </c>
      <c r="T31" s="23">
        <f>[1]!s_dq_pctchange($A31,T$2)</f>
        <v>0</v>
      </c>
      <c r="U31" s="23">
        <f>[1]!s_dq_pctchange($A31,U$2)</f>
        <v>0</v>
      </c>
      <c r="V31" s="23">
        <f>[1]!s_dq_pctchange($A31,V$2)</f>
        <v>0</v>
      </c>
      <c r="W31" s="23">
        <f>[1]!s_dq_pctchange($A31,W$2)</f>
        <v>0</v>
      </c>
      <c r="X31" s="23">
        <f>[1]!s_dq_pctchange($A31,X$2)</f>
        <v>0</v>
      </c>
      <c r="Y31" s="23">
        <f>[1]!s_dq_pctchange($A31,Y$2)</f>
        <v>0</v>
      </c>
      <c r="Z31" s="23">
        <f>[1]!s_dq_pctchange($A31,Z$2)</f>
        <v>0</v>
      </c>
      <c r="AA31" s="23">
        <f>[1]!s_dq_pctchange($A31,AA$2)</f>
        <v>0</v>
      </c>
      <c r="AB31" s="23">
        <f>[1]!s_dq_pctchange($A31,AB$2)</f>
        <v>0</v>
      </c>
    </row>
    <row r="32" spans="1:28" x14ac:dyDescent="0.3">
      <c r="A32" s="19">
        <v>300015</v>
      </c>
      <c r="B32" s="19" t="str">
        <f>[1]!s_info_name(A32)</f>
        <v>爱尔眼科</v>
      </c>
      <c r="C32" s="19" t="str">
        <f>[1]!s_info_industry_sw(A32,1)</f>
        <v>医药生物</v>
      </c>
      <c r="D32" s="19" t="str">
        <f>[1]!s_info_mkt(A32)</f>
        <v>创业板</v>
      </c>
      <c r="E32" s="20">
        <v>36.543263099999997</v>
      </c>
      <c r="F32" s="21">
        <v>273600</v>
      </c>
      <c r="G32" s="22">
        <f t="shared" si="1"/>
        <v>9998236.7841599993</v>
      </c>
      <c r="H32" s="22">
        <f t="shared" si="0"/>
        <v>10226846.60594658</v>
      </c>
      <c r="I32" s="23">
        <f>1+[1]!s_pq_pctchange($A32,$I$2,I$2)/100</f>
        <v>1.0228650137741049</v>
      </c>
      <c r="J32" s="23">
        <f>1+[1]!s_pq_pctchange($A32,$I$2,J$2)/100</f>
        <v>1.0228650137741049</v>
      </c>
      <c r="K32" s="23">
        <f>1+[1]!s_pq_pctchange($A32,$I$2,K$2)/100</f>
        <v>1.0228650137741049</v>
      </c>
      <c r="L32" s="23">
        <f>1+[1]!s_pq_pctchange($A32,$I$2,L$2)/100</f>
        <v>1.0228650137741049</v>
      </c>
      <c r="M32" s="23">
        <f>1+[1]!s_pq_pctchange($A32,$I$2,M$2)/100</f>
        <v>1.0228650137741049</v>
      </c>
      <c r="N32" s="23">
        <f>1+[1]!s_pq_pctchange($A32,$I$2,N$2)/100</f>
        <v>1.0228650137741049</v>
      </c>
      <c r="O32" s="23">
        <f>1+[1]!s_pq_pctchange($A32,$I$2,O$2)/100</f>
        <v>1.0228650137741049</v>
      </c>
      <c r="P32" s="23">
        <f>1+[1]!s_pq_pctchange($A32,$I$2,P$2)/100</f>
        <v>1.0228650137741049</v>
      </c>
      <c r="Q32" s="23">
        <f>1+[1]!s_pq_pctchange($A32,$I$2,Q$2)/100</f>
        <v>1.0228650137741049</v>
      </c>
      <c r="R32" s="23">
        <f>1+[1]!s_pq_pctchange($A32,$I$2,R$2)/100</f>
        <v>1.0228650137741049</v>
      </c>
      <c r="S32" s="23">
        <f>[1]!s_dq_pctchange($A32,S$2)</f>
        <v>2.2865013774104881</v>
      </c>
      <c r="T32" s="23">
        <f>[1]!s_dq_pctchange($A32,T$2)</f>
        <v>0</v>
      </c>
      <c r="U32" s="23">
        <f>[1]!s_dq_pctchange($A32,U$2)</f>
        <v>0</v>
      </c>
      <c r="V32" s="23">
        <f>[1]!s_dq_pctchange($A32,V$2)</f>
        <v>0</v>
      </c>
      <c r="W32" s="23">
        <f>[1]!s_dq_pctchange($A32,W$2)</f>
        <v>0</v>
      </c>
      <c r="X32" s="23">
        <f>[1]!s_dq_pctchange($A32,X$2)</f>
        <v>0</v>
      </c>
      <c r="Y32" s="23">
        <f>[1]!s_dq_pctchange($A32,Y$2)</f>
        <v>0</v>
      </c>
      <c r="Z32" s="23">
        <f>[1]!s_dq_pctchange($A32,Z$2)</f>
        <v>0</v>
      </c>
      <c r="AA32" s="23">
        <f>[1]!s_dq_pctchange($A32,AA$2)</f>
        <v>0</v>
      </c>
      <c r="AB32" s="23">
        <f>[1]!s_dq_pctchange($A32,AB$2)</f>
        <v>0</v>
      </c>
    </row>
    <row r="33" spans="1:28" x14ac:dyDescent="0.3">
      <c r="A33" s="19">
        <v>300027</v>
      </c>
      <c r="B33" s="19" t="str">
        <f>[1]!s_info_name(A33)</f>
        <v>华谊兄弟</v>
      </c>
      <c r="C33" s="19" t="str">
        <f>[1]!s_info_industry_sw(A33,1)</f>
        <v>传媒</v>
      </c>
      <c r="D33" s="19" t="str">
        <f>[1]!s_info_mkt(A33)</f>
        <v>创业板</v>
      </c>
      <c r="E33" s="20">
        <v>9.8295554999999997</v>
      </c>
      <c r="F33" s="21">
        <v>1017300</v>
      </c>
      <c r="G33" s="22">
        <f t="shared" si="1"/>
        <v>9999606.8101499993</v>
      </c>
      <c r="H33" s="22">
        <f t="shared" si="0"/>
        <v>10193081.890998114</v>
      </c>
      <c r="I33" s="23">
        <f>1+[1]!s_pq_pctchange($A33,$I$2,I$2)/100</f>
        <v>1.0193482688391038</v>
      </c>
      <c r="J33" s="23">
        <f>1+[1]!s_pq_pctchange($A33,$I$2,J$2)/100</f>
        <v>1.0193482688391038</v>
      </c>
      <c r="K33" s="23">
        <f>1+[1]!s_pq_pctchange($A33,$I$2,K$2)/100</f>
        <v>1.0193482688391038</v>
      </c>
      <c r="L33" s="23">
        <f>1+[1]!s_pq_pctchange($A33,$I$2,L$2)/100</f>
        <v>1.0193482688391038</v>
      </c>
      <c r="M33" s="23">
        <f>1+[1]!s_pq_pctchange($A33,$I$2,M$2)/100</f>
        <v>1.0193482688391038</v>
      </c>
      <c r="N33" s="23">
        <f>1+[1]!s_pq_pctchange($A33,$I$2,N$2)/100</f>
        <v>1.0193482688391038</v>
      </c>
      <c r="O33" s="23">
        <f>1+[1]!s_pq_pctchange($A33,$I$2,O$2)/100</f>
        <v>1.0193482688391038</v>
      </c>
      <c r="P33" s="23">
        <f>1+[1]!s_pq_pctchange($A33,$I$2,P$2)/100</f>
        <v>1.0193482688391038</v>
      </c>
      <c r="Q33" s="23">
        <f>1+[1]!s_pq_pctchange($A33,$I$2,Q$2)/100</f>
        <v>1.0193482688391038</v>
      </c>
      <c r="R33" s="23">
        <f>1+[1]!s_pq_pctchange($A33,$I$2,R$2)/100</f>
        <v>1.0193482688391038</v>
      </c>
      <c r="S33" s="23">
        <f>[1]!s_dq_pctchange($A33,S$2)</f>
        <v>1.9348268839103788</v>
      </c>
      <c r="T33" s="23">
        <f>[1]!s_dq_pctchange($A33,T$2)</f>
        <v>0</v>
      </c>
      <c r="U33" s="23">
        <f>[1]!s_dq_pctchange($A33,U$2)</f>
        <v>0</v>
      </c>
      <c r="V33" s="23">
        <f>[1]!s_dq_pctchange($A33,V$2)</f>
        <v>0</v>
      </c>
      <c r="W33" s="23">
        <f>[1]!s_dq_pctchange($A33,W$2)</f>
        <v>0</v>
      </c>
      <c r="X33" s="23">
        <f>[1]!s_dq_pctchange($A33,X$2)</f>
        <v>0</v>
      </c>
      <c r="Y33" s="23">
        <f>[1]!s_dq_pctchange($A33,Y$2)</f>
        <v>0</v>
      </c>
      <c r="Z33" s="23">
        <f>[1]!s_dq_pctchange($A33,Z$2)</f>
        <v>0</v>
      </c>
      <c r="AA33" s="23">
        <f>[1]!s_dq_pctchange($A33,AA$2)</f>
        <v>0</v>
      </c>
      <c r="AB33" s="23">
        <f>[1]!s_dq_pctchange($A33,AB$2)</f>
        <v>0</v>
      </c>
    </row>
    <row r="34" spans="1:28" x14ac:dyDescent="0.3">
      <c r="A34" s="19">
        <v>300122</v>
      </c>
      <c r="B34" s="19" t="str">
        <f>[1]!s_info_name(A34)</f>
        <v>智飞生物</v>
      </c>
      <c r="C34" s="19" t="str">
        <f>[1]!s_info_industry_sw(A34,1)</f>
        <v>医药生物</v>
      </c>
      <c r="D34" s="19" t="str">
        <f>[1]!s_info_mkt(A34)</f>
        <v>创业板</v>
      </c>
      <c r="E34" s="20">
        <v>29.146504530000001</v>
      </c>
      <c r="F34" s="21">
        <v>343100</v>
      </c>
      <c r="G34" s="22">
        <f t="shared" si="1"/>
        <v>10000165.704243001</v>
      </c>
      <c r="H34" s="22">
        <f t="shared" si="0"/>
        <v>10254082.955168128</v>
      </c>
      <c r="I34" s="23">
        <f>1+[1]!s_pq_pctchange($A34,$I$2,I$2)/100</f>
        <v>1.0253913043478262</v>
      </c>
      <c r="J34" s="23">
        <f>1+[1]!s_pq_pctchange($A34,$I$2,J$2)/100</f>
        <v>1.0253913043478262</v>
      </c>
      <c r="K34" s="23">
        <f>1+[1]!s_pq_pctchange($A34,$I$2,K$2)/100</f>
        <v>1.0253913043478262</v>
      </c>
      <c r="L34" s="23">
        <f>1+[1]!s_pq_pctchange($A34,$I$2,L$2)/100</f>
        <v>1.0253913043478262</v>
      </c>
      <c r="M34" s="23">
        <f>1+[1]!s_pq_pctchange($A34,$I$2,M$2)/100</f>
        <v>1.0253913043478262</v>
      </c>
      <c r="N34" s="23">
        <f>1+[1]!s_pq_pctchange($A34,$I$2,N$2)/100</f>
        <v>1.0253913043478262</v>
      </c>
      <c r="O34" s="23">
        <f>1+[1]!s_pq_pctchange($A34,$I$2,O$2)/100</f>
        <v>1.0253913043478262</v>
      </c>
      <c r="P34" s="23">
        <f>1+[1]!s_pq_pctchange($A34,$I$2,P$2)/100</f>
        <v>1.0253913043478262</v>
      </c>
      <c r="Q34" s="23">
        <f>1+[1]!s_pq_pctchange($A34,$I$2,Q$2)/100</f>
        <v>1.0253913043478262</v>
      </c>
      <c r="R34" s="23">
        <f>1+[1]!s_pq_pctchange($A34,$I$2,R$2)/100</f>
        <v>1.0253913043478262</v>
      </c>
      <c r="S34" s="23">
        <f>[1]!s_dq_pctchange($A34,S$2)</f>
        <v>2.5391304347826216</v>
      </c>
      <c r="T34" s="23">
        <f>[1]!s_dq_pctchange($A34,T$2)</f>
        <v>0</v>
      </c>
      <c r="U34" s="23">
        <f>[1]!s_dq_pctchange($A34,U$2)</f>
        <v>0</v>
      </c>
      <c r="V34" s="23">
        <f>[1]!s_dq_pctchange($A34,V$2)</f>
        <v>0</v>
      </c>
      <c r="W34" s="23">
        <f>[1]!s_dq_pctchange($A34,W$2)</f>
        <v>0</v>
      </c>
      <c r="X34" s="23">
        <f>[1]!s_dq_pctchange($A34,X$2)</f>
        <v>0</v>
      </c>
      <c r="Y34" s="23">
        <f>[1]!s_dq_pctchange($A34,Y$2)</f>
        <v>0</v>
      </c>
      <c r="Z34" s="23">
        <f>[1]!s_dq_pctchange($A34,Z$2)</f>
        <v>0</v>
      </c>
      <c r="AA34" s="23">
        <f>[1]!s_dq_pctchange($A34,AA$2)</f>
        <v>0</v>
      </c>
      <c r="AB34" s="23">
        <f>[1]!s_dq_pctchange($A34,AB$2)</f>
        <v>0</v>
      </c>
    </row>
    <row r="35" spans="1:28" x14ac:dyDescent="0.3">
      <c r="A35" s="19">
        <v>300124</v>
      </c>
      <c r="B35" s="19" t="str">
        <f>[1]!s_info_name(A35)</f>
        <v>汇川技术</v>
      </c>
      <c r="C35" s="19" t="str">
        <f>[1]!s_info_industry_sw(A35,1)</f>
        <v>电气设备</v>
      </c>
      <c r="D35" s="19" t="str">
        <f>[1]!s_info_mkt(A35)</f>
        <v>创业板</v>
      </c>
      <c r="E35" s="20">
        <v>31.73254412</v>
      </c>
      <c r="F35" s="21">
        <v>315100</v>
      </c>
      <c r="G35" s="22">
        <f t="shared" si="1"/>
        <v>9998924.6522119995</v>
      </c>
      <c r="H35" s="22">
        <f t="shared" ref="H35:H66" si="2">G35*(1+S35/100)*(1+T35/100)*(1+U35/100)*(1+V35/100)*(1+W35/100)*(1+X35/100)*(1+Y35/100)*(1+Z35/100)*(1+AA35/100)*(1+AB35/100)</f>
        <v>10094061.899140753</v>
      </c>
      <c r="I35" s="23">
        <f>1+[1]!s_pq_pctchange($A35,$I$2,I$2)/100</f>
        <v>1.0095147478591817</v>
      </c>
      <c r="J35" s="23">
        <f>1+[1]!s_pq_pctchange($A35,$I$2,J$2)/100</f>
        <v>1.0095147478591817</v>
      </c>
      <c r="K35" s="23">
        <f>1+[1]!s_pq_pctchange($A35,$I$2,K$2)/100</f>
        <v>1.0095147478591817</v>
      </c>
      <c r="L35" s="23">
        <f>1+[1]!s_pq_pctchange($A35,$I$2,L$2)/100</f>
        <v>1.0095147478591817</v>
      </c>
      <c r="M35" s="23">
        <f>1+[1]!s_pq_pctchange($A35,$I$2,M$2)/100</f>
        <v>1.0095147478591817</v>
      </c>
      <c r="N35" s="23">
        <f>1+[1]!s_pq_pctchange($A35,$I$2,N$2)/100</f>
        <v>1.0095147478591817</v>
      </c>
      <c r="O35" s="23">
        <f>1+[1]!s_pq_pctchange($A35,$I$2,O$2)/100</f>
        <v>1.0095147478591817</v>
      </c>
      <c r="P35" s="23">
        <f>1+[1]!s_pq_pctchange($A35,$I$2,P$2)/100</f>
        <v>1.0095147478591817</v>
      </c>
      <c r="Q35" s="23">
        <f>1+[1]!s_pq_pctchange($A35,$I$2,Q$2)/100</f>
        <v>1.0095147478591817</v>
      </c>
      <c r="R35" s="23">
        <f>1+[1]!s_pq_pctchange($A35,$I$2,R$2)/100</f>
        <v>1.0095147478591817</v>
      </c>
      <c r="S35" s="23">
        <f>[1]!s_dq_pctchange($A35,S$2)</f>
        <v>0.95147478591817158</v>
      </c>
      <c r="T35" s="23">
        <f>[1]!s_dq_pctchange($A35,T$2)</f>
        <v>0</v>
      </c>
      <c r="U35" s="23">
        <f>[1]!s_dq_pctchange($A35,U$2)</f>
        <v>0</v>
      </c>
      <c r="V35" s="23">
        <f>[1]!s_dq_pctchange($A35,V$2)</f>
        <v>0</v>
      </c>
      <c r="W35" s="23">
        <f>[1]!s_dq_pctchange($A35,W$2)</f>
        <v>0</v>
      </c>
      <c r="X35" s="23">
        <f>[1]!s_dq_pctchange($A35,X$2)</f>
        <v>0</v>
      </c>
      <c r="Y35" s="23">
        <f>[1]!s_dq_pctchange($A35,Y$2)</f>
        <v>0</v>
      </c>
      <c r="Z35" s="23">
        <f>[1]!s_dq_pctchange($A35,Z$2)</f>
        <v>0</v>
      </c>
      <c r="AA35" s="23">
        <f>[1]!s_dq_pctchange($A35,AA$2)</f>
        <v>0</v>
      </c>
      <c r="AB35" s="23">
        <f>[1]!s_dq_pctchange($A35,AB$2)</f>
        <v>0</v>
      </c>
    </row>
    <row r="36" spans="1:28" x14ac:dyDescent="0.3">
      <c r="A36" s="19">
        <v>300144</v>
      </c>
      <c r="B36" s="19" t="str">
        <f>[1]!s_info_name(A36)</f>
        <v>宋城演艺</v>
      </c>
      <c r="C36" s="19" t="str">
        <f>[1]!s_info_industry_sw(A36,1)</f>
        <v>休闲服务</v>
      </c>
      <c r="D36" s="19" t="str">
        <f>[1]!s_info_mkt(A36)</f>
        <v>创业板</v>
      </c>
      <c r="E36" s="20">
        <v>19.499282730000001</v>
      </c>
      <c r="F36" s="21">
        <v>512800</v>
      </c>
      <c r="G36" s="22">
        <f t="shared" si="1"/>
        <v>9999232.1839439999</v>
      </c>
      <c r="H36" s="22">
        <f t="shared" si="2"/>
        <v>9983973.9456165172</v>
      </c>
      <c r="I36" s="23">
        <f>1+[1]!s_pq_pctchange($A36,$I$2,I$2)/100</f>
        <v>0.99847405900305186</v>
      </c>
      <c r="J36" s="23">
        <f>1+[1]!s_pq_pctchange($A36,$I$2,J$2)/100</f>
        <v>0.99847405900305186</v>
      </c>
      <c r="K36" s="23">
        <f>1+[1]!s_pq_pctchange($A36,$I$2,K$2)/100</f>
        <v>0.99847405900305186</v>
      </c>
      <c r="L36" s="23">
        <f>1+[1]!s_pq_pctchange($A36,$I$2,L$2)/100</f>
        <v>0.99847405900305186</v>
      </c>
      <c r="M36" s="23">
        <f>1+[1]!s_pq_pctchange($A36,$I$2,M$2)/100</f>
        <v>0.99847405900305186</v>
      </c>
      <c r="N36" s="23">
        <f>1+[1]!s_pq_pctchange($A36,$I$2,N$2)/100</f>
        <v>0.99847405900305186</v>
      </c>
      <c r="O36" s="23">
        <f>1+[1]!s_pq_pctchange($A36,$I$2,O$2)/100</f>
        <v>0.99847405900305186</v>
      </c>
      <c r="P36" s="23">
        <f>1+[1]!s_pq_pctchange($A36,$I$2,P$2)/100</f>
        <v>0.99847405900305186</v>
      </c>
      <c r="Q36" s="23">
        <f>1+[1]!s_pq_pctchange($A36,$I$2,Q$2)/100</f>
        <v>0.99847405900305186</v>
      </c>
      <c r="R36" s="23">
        <f>1+[1]!s_pq_pctchange($A36,$I$2,R$2)/100</f>
        <v>0.99847405900305186</v>
      </c>
      <c r="S36" s="23">
        <f>[1]!s_dq_pctchange($A36,S$2)</f>
        <v>-0.15259409969481386</v>
      </c>
      <c r="T36" s="23">
        <f>[1]!s_dq_pctchange($A36,T$2)</f>
        <v>0</v>
      </c>
      <c r="U36" s="23">
        <f>[1]!s_dq_pctchange($A36,U$2)</f>
        <v>0</v>
      </c>
      <c r="V36" s="23">
        <f>[1]!s_dq_pctchange($A36,V$2)</f>
        <v>0</v>
      </c>
      <c r="W36" s="23">
        <f>[1]!s_dq_pctchange($A36,W$2)</f>
        <v>0</v>
      </c>
      <c r="X36" s="23">
        <f>[1]!s_dq_pctchange($A36,X$2)</f>
        <v>0</v>
      </c>
      <c r="Y36" s="23">
        <f>[1]!s_dq_pctchange($A36,Y$2)</f>
        <v>0</v>
      </c>
      <c r="Z36" s="23">
        <f>[1]!s_dq_pctchange($A36,Z$2)</f>
        <v>0</v>
      </c>
      <c r="AA36" s="23">
        <f>[1]!s_dq_pctchange($A36,AA$2)</f>
        <v>0</v>
      </c>
      <c r="AB36" s="23">
        <f>[1]!s_dq_pctchange($A36,AB$2)</f>
        <v>0</v>
      </c>
    </row>
    <row r="37" spans="1:28" x14ac:dyDescent="0.3">
      <c r="A37" s="19">
        <v>300251</v>
      </c>
      <c r="B37" s="19" t="str">
        <f>[1]!s_info_name(A37)</f>
        <v>光线传媒</v>
      </c>
      <c r="C37" s="19" t="str">
        <f>[1]!s_info_industry_sw(A37,1)</f>
        <v>传媒</v>
      </c>
      <c r="D37" s="19" t="str">
        <f>[1]!s_info_mkt(A37)</f>
        <v>创业板</v>
      </c>
      <c r="E37" s="20">
        <v>12.64252692</v>
      </c>
      <c r="F37" s="21">
        <v>791000</v>
      </c>
      <c r="G37" s="22">
        <f t="shared" si="1"/>
        <v>10000238.793719999</v>
      </c>
      <c r="H37" s="22">
        <f t="shared" si="2"/>
        <v>10216243.951664353</v>
      </c>
      <c r="I37" s="23">
        <f>1+[1]!s_pq_pctchange($A37,$I$2,I$2)/100</f>
        <v>1.0216000000000001</v>
      </c>
      <c r="J37" s="23">
        <f>1+[1]!s_pq_pctchange($A37,$I$2,J$2)/100</f>
        <v>1.0216000000000001</v>
      </c>
      <c r="K37" s="23">
        <f>1+[1]!s_pq_pctchange($A37,$I$2,K$2)/100</f>
        <v>1.0216000000000001</v>
      </c>
      <c r="L37" s="23">
        <f>1+[1]!s_pq_pctchange($A37,$I$2,L$2)/100</f>
        <v>1.0216000000000001</v>
      </c>
      <c r="M37" s="23">
        <f>1+[1]!s_pq_pctchange($A37,$I$2,M$2)/100</f>
        <v>1.0216000000000001</v>
      </c>
      <c r="N37" s="23">
        <f>1+[1]!s_pq_pctchange($A37,$I$2,N$2)/100</f>
        <v>1.0216000000000001</v>
      </c>
      <c r="O37" s="23">
        <f>1+[1]!s_pq_pctchange($A37,$I$2,O$2)/100</f>
        <v>1.0216000000000001</v>
      </c>
      <c r="P37" s="23">
        <f>1+[1]!s_pq_pctchange($A37,$I$2,P$2)/100</f>
        <v>1.0216000000000001</v>
      </c>
      <c r="Q37" s="23">
        <f>1+[1]!s_pq_pctchange($A37,$I$2,Q$2)/100</f>
        <v>1.0216000000000001</v>
      </c>
      <c r="R37" s="23">
        <f>1+[1]!s_pq_pctchange($A37,$I$2,R$2)/100</f>
        <v>1.0216000000000001</v>
      </c>
      <c r="S37" s="23">
        <f>[1]!s_dq_pctchange($A37,S$2)</f>
        <v>2.1600000000000064</v>
      </c>
      <c r="T37" s="23">
        <f>[1]!s_dq_pctchange($A37,T$2)</f>
        <v>0</v>
      </c>
      <c r="U37" s="23">
        <f>[1]!s_dq_pctchange($A37,U$2)</f>
        <v>0</v>
      </c>
      <c r="V37" s="23">
        <f>[1]!s_dq_pctchange($A37,V$2)</f>
        <v>0</v>
      </c>
      <c r="W37" s="23">
        <f>[1]!s_dq_pctchange($A37,W$2)</f>
        <v>0</v>
      </c>
      <c r="X37" s="23">
        <f>[1]!s_dq_pctchange($A37,X$2)</f>
        <v>0</v>
      </c>
      <c r="Y37" s="23">
        <f>[1]!s_dq_pctchange($A37,Y$2)</f>
        <v>0</v>
      </c>
      <c r="Z37" s="23">
        <f>[1]!s_dq_pctchange($A37,Z$2)</f>
        <v>0</v>
      </c>
      <c r="AA37" s="23">
        <f>[1]!s_dq_pctchange($A37,AA$2)</f>
        <v>0</v>
      </c>
      <c r="AB37" s="23">
        <f>[1]!s_dq_pctchange($A37,AB$2)</f>
        <v>0</v>
      </c>
    </row>
    <row r="38" spans="1:28" x14ac:dyDescent="0.3">
      <c r="A38" s="19">
        <v>300315</v>
      </c>
      <c r="B38" s="19" t="str">
        <f>[1]!s_info_name(A38)</f>
        <v>掌趣科技</v>
      </c>
      <c r="C38" s="19" t="str">
        <f>[1]!s_info_industry_sw(A38,1)</f>
        <v>传媒</v>
      </c>
      <c r="D38" s="19" t="str">
        <f>[1]!s_info_mkt(A38)</f>
        <v>创业板</v>
      </c>
      <c r="E38" s="20">
        <v>6.6171455300000002</v>
      </c>
      <c r="F38" s="21">
        <v>1511200</v>
      </c>
      <c r="G38" s="22">
        <f t="shared" si="1"/>
        <v>9999830.3249360006</v>
      </c>
      <c r="H38" s="22">
        <f t="shared" si="2"/>
        <v>10320435.571995016</v>
      </c>
      <c r="I38" s="23">
        <f>1+[1]!s_pq_pctchange($A38,$I$2,I$2)/100</f>
        <v>1.03206106870229</v>
      </c>
      <c r="J38" s="23">
        <f>1+[1]!s_pq_pctchange($A38,$I$2,J$2)/100</f>
        <v>1.03206106870229</v>
      </c>
      <c r="K38" s="23">
        <f>1+[1]!s_pq_pctchange($A38,$I$2,K$2)/100</f>
        <v>1.03206106870229</v>
      </c>
      <c r="L38" s="23">
        <f>1+[1]!s_pq_pctchange($A38,$I$2,L$2)/100</f>
        <v>1.03206106870229</v>
      </c>
      <c r="M38" s="23">
        <f>1+[1]!s_pq_pctchange($A38,$I$2,M$2)/100</f>
        <v>1.03206106870229</v>
      </c>
      <c r="N38" s="23">
        <f>1+[1]!s_pq_pctchange($A38,$I$2,N$2)/100</f>
        <v>1.03206106870229</v>
      </c>
      <c r="O38" s="23">
        <f>1+[1]!s_pq_pctchange($A38,$I$2,O$2)/100</f>
        <v>1.03206106870229</v>
      </c>
      <c r="P38" s="23">
        <f>1+[1]!s_pq_pctchange($A38,$I$2,P$2)/100</f>
        <v>1.03206106870229</v>
      </c>
      <c r="Q38" s="23">
        <f>1+[1]!s_pq_pctchange($A38,$I$2,Q$2)/100</f>
        <v>1.03206106870229</v>
      </c>
      <c r="R38" s="23">
        <f>1+[1]!s_pq_pctchange($A38,$I$2,R$2)/100</f>
        <v>1.03206106870229</v>
      </c>
      <c r="S38" s="23">
        <f>[1]!s_dq_pctchange($A38,S$2)</f>
        <v>3.2061068702289974</v>
      </c>
      <c r="T38" s="23">
        <f>[1]!s_dq_pctchange($A38,T$2)</f>
        <v>0</v>
      </c>
      <c r="U38" s="23">
        <f>[1]!s_dq_pctchange($A38,U$2)</f>
        <v>0</v>
      </c>
      <c r="V38" s="23">
        <f>[1]!s_dq_pctchange($A38,V$2)</f>
        <v>0</v>
      </c>
      <c r="W38" s="23">
        <f>[1]!s_dq_pctchange($A38,W$2)</f>
        <v>0</v>
      </c>
      <c r="X38" s="23">
        <f>[1]!s_dq_pctchange($A38,X$2)</f>
        <v>0</v>
      </c>
      <c r="Y38" s="23">
        <f>[1]!s_dq_pctchange($A38,Y$2)</f>
        <v>0</v>
      </c>
      <c r="Z38" s="23">
        <f>[1]!s_dq_pctchange($A38,Z$2)</f>
        <v>0</v>
      </c>
      <c r="AA38" s="23">
        <f>[1]!s_dq_pctchange($A38,AA$2)</f>
        <v>0</v>
      </c>
      <c r="AB38" s="23">
        <f>[1]!s_dq_pctchange($A38,AB$2)</f>
        <v>0</v>
      </c>
    </row>
    <row r="39" spans="1:28" x14ac:dyDescent="0.3">
      <c r="A39" s="19">
        <v>600010</v>
      </c>
      <c r="B39" s="19" t="str">
        <f>[1]!s_info_name(A39)</f>
        <v>包钢股份</v>
      </c>
      <c r="C39" s="19" t="str">
        <f>[1]!s_info_industry_sw(A39,1)</f>
        <v>钢铁</v>
      </c>
      <c r="D39" s="19" t="str">
        <f>[1]!s_info_mkt(A39)</f>
        <v>主板</v>
      </c>
      <c r="E39" s="20">
        <v>2.3503280100000001</v>
      </c>
      <c r="F39" s="21">
        <v>4254700</v>
      </c>
      <c r="G39" s="22">
        <f t="shared" si="1"/>
        <v>9999940.5841470007</v>
      </c>
      <c r="H39" s="22">
        <f t="shared" si="2"/>
        <v>9957746.7420197967</v>
      </c>
      <c r="I39" s="23">
        <f>1+[1]!s_pq_pctchange($A39,$I$2,I$2)/100</f>
        <v>0.99578059071729941</v>
      </c>
      <c r="J39" s="23">
        <f>1+[1]!s_pq_pctchange($A39,$I$2,J$2)/100</f>
        <v>0.99578059071729941</v>
      </c>
      <c r="K39" s="23">
        <f>1+[1]!s_pq_pctchange($A39,$I$2,K$2)/100</f>
        <v>0.99578059071729941</v>
      </c>
      <c r="L39" s="23">
        <f>1+[1]!s_pq_pctchange($A39,$I$2,L$2)/100</f>
        <v>0.99578059071729941</v>
      </c>
      <c r="M39" s="23">
        <f>1+[1]!s_pq_pctchange($A39,$I$2,M$2)/100</f>
        <v>0.99578059071729941</v>
      </c>
      <c r="N39" s="23">
        <f>1+[1]!s_pq_pctchange($A39,$I$2,N$2)/100</f>
        <v>0.99578059071729941</v>
      </c>
      <c r="O39" s="23">
        <f>1+[1]!s_pq_pctchange($A39,$I$2,O$2)/100</f>
        <v>0.99578059071729941</v>
      </c>
      <c r="P39" s="23">
        <f>1+[1]!s_pq_pctchange($A39,$I$2,P$2)/100</f>
        <v>0.99578059071729941</v>
      </c>
      <c r="Q39" s="23">
        <f>1+[1]!s_pq_pctchange($A39,$I$2,Q$2)/100</f>
        <v>0.99578059071729941</v>
      </c>
      <c r="R39" s="23">
        <f>1+[1]!s_pq_pctchange($A39,$I$2,R$2)/100</f>
        <v>0.99578059071729941</v>
      </c>
      <c r="S39" s="23">
        <f>[1]!s_dq_pctchange($A39,S$2)</f>
        <v>-0.42194092827005925</v>
      </c>
      <c r="T39" s="23">
        <f>[1]!s_dq_pctchange($A39,T$2)</f>
        <v>0</v>
      </c>
      <c r="U39" s="23">
        <f>[1]!s_dq_pctchange($A39,U$2)</f>
        <v>0</v>
      </c>
      <c r="V39" s="23">
        <f>[1]!s_dq_pctchange($A39,V$2)</f>
        <v>0</v>
      </c>
      <c r="W39" s="23">
        <f>[1]!s_dq_pctchange($A39,W$2)</f>
        <v>0</v>
      </c>
      <c r="X39" s="23">
        <f>[1]!s_dq_pctchange($A39,X$2)</f>
        <v>0</v>
      </c>
      <c r="Y39" s="23">
        <f>[1]!s_dq_pctchange($A39,Y$2)</f>
        <v>0</v>
      </c>
      <c r="Z39" s="23">
        <f>[1]!s_dq_pctchange($A39,Z$2)</f>
        <v>0</v>
      </c>
      <c r="AA39" s="23">
        <f>[1]!s_dq_pctchange($A39,AA$2)</f>
        <v>0</v>
      </c>
      <c r="AB39" s="23">
        <f>[1]!s_dq_pctchange($A39,AB$2)</f>
        <v>0</v>
      </c>
    </row>
    <row r="40" spans="1:28" x14ac:dyDescent="0.3">
      <c r="A40" s="19">
        <v>600038</v>
      </c>
      <c r="B40" s="19" t="str">
        <f>[1]!s_info_name(A40)</f>
        <v>中直股份</v>
      </c>
      <c r="C40" s="19" t="str">
        <f>[1]!s_info_industry_sw(A40,1)</f>
        <v>国防军工</v>
      </c>
      <c r="D40" s="19" t="str">
        <f>[1]!s_info_mkt(A40)</f>
        <v>主板</v>
      </c>
      <c r="E40" s="20">
        <v>39.74457563</v>
      </c>
      <c r="F40" s="21">
        <v>251600</v>
      </c>
      <c r="G40" s="22">
        <f t="shared" si="1"/>
        <v>9999735.2285079993</v>
      </c>
      <c r="H40" s="22">
        <f t="shared" si="2"/>
        <v>10241151.96210603</v>
      </c>
      <c r="I40" s="23">
        <f>1+[1]!s_pq_pctchange($A40,$I$2,I$2)/100</f>
        <v>1.0241423125794153</v>
      </c>
      <c r="J40" s="23">
        <f>1+[1]!s_pq_pctchange($A40,$I$2,J$2)/100</f>
        <v>1.0241423125794153</v>
      </c>
      <c r="K40" s="23">
        <f>1+[1]!s_pq_pctchange($A40,$I$2,K$2)/100</f>
        <v>1.0241423125794153</v>
      </c>
      <c r="L40" s="23">
        <f>1+[1]!s_pq_pctchange($A40,$I$2,L$2)/100</f>
        <v>1.0241423125794153</v>
      </c>
      <c r="M40" s="23">
        <f>1+[1]!s_pq_pctchange($A40,$I$2,M$2)/100</f>
        <v>1.0241423125794153</v>
      </c>
      <c r="N40" s="23">
        <f>1+[1]!s_pq_pctchange($A40,$I$2,N$2)/100</f>
        <v>1.0241423125794153</v>
      </c>
      <c r="O40" s="23">
        <f>1+[1]!s_pq_pctchange($A40,$I$2,O$2)/100</f>
        <v>1.0241423125794153</v>
      </c>
      <c r="P40" s="23">
        <f>1+[1]!s_pq_pctchange($A40,$I$2,P$2)/100</f>
        <v>1.0241423125794153</v>
      </c>
      <c r="Q40" s="23">
        <f>1+[1]!s_pq_pctchange($A40,$I$2,Q$2)/100</f>
        <v>1.0241423125794153</v>
      </c>
      <c r="R40" s="23">
        <f>1+[1]!s_pq_pctchange($A40,$I$2,R$2)/100</f>
        <v>1.0241423125794153</v>
      </c>
      <c r="S40" s="23">
        <f>[1]!s_dq_pctchange($A40,S$2)</f>
        <v>2.4142312579415348</v>
      </c>
      <c r="T40" s="23">
        <f>[1]!s_dq_pctchange($A40,T$2)</f>
        <v>0</v>
      </c>
      <c r="U40" s="23">
        <f>[1]!s_dq_pctchange($A40,U$2)</f>
        <v>0</v>
      </c>
      <c r="V40" s="23">
        <f>[1]!s_dq_pctchange($A40,V$2)</f>
        <v>0</v>
      </c>
      <c r="W40" s="23">
        <f>[1]!s_dq_pctchange($A40,W$2)</f>
        <v>0</v>
      </c>
      <c r="X40" s="23">
        <f>[1]!s_dq_pctchange($A40,X$2)</f>
        <v>0</v>
      </c>
      <c r="Y40" s="23">
        <f>[1]!s_dq_pctchange($A40,Y$2)</f>
        <v>0</v>
      </c>
      <c r="Z40" s="23">
        <f>[1]!s_dq_pctchange($A40,Z$2)</f>
        <v>0</v>
      </c>
      <c r="AA40" s="23">
        <f>[1]!s_dq_pctchange($A40,AA$2)</f>
        <v>0</v>
      </c>
      <c r="AB40" s="23">
        <f>[1]!s_dq_pctchange($A40,AB$2)</f>
        <v>0</v>
      </c>
    </row>
    <row r="41" spans="1:28" x14ac:dyDescent="0.3">
      <c r="A41" s="19">
        <v>600061</v>
      </c>
      <c r="B41" s="19" t="str">
        <f>[1]!s_info_name(A41)</f>
        <v>国投资本</v>
      </c>
      <c r="C41" s="19" t="str">
        <f>[1]!s_info_industry_sw(A41,1)</f>
        <v>非银金融</v>
      </c>
      <c r="D41" s="19" t="str">
        <f>[1]!s_info_mkt(A41)</f>
        <v>主板</v>
      </c>
      <c r="E41" s="20">
        <v>12.314709390000001</v>
      </c>
      <c r="F41" s="21">
        <v>812000</v>
      </c>
      <c r="G41" s="22">
        <f t="shared" si="1"/>
        <v>9999544.0246799998</v>
      </c>
      <c r="H41" s="22">
        <f t="shared" si="2"/>
        <v>10048203.606308613</v>
      </c>
      <c r="I41" s="23">
        <f>1+[1]!s_pq_pctchange($A41,$I$2,I$2)/100</f>
        <v>1.0048661800486618</v>
      </c>
      <c r="J41" s="23">
        <f>1+[1]!s_pq_pctchange($A41,$I$2,J$2)/100</f>
        <v>1.0048661800486618</v>
      </c>
      <c r="K41" s="23">
        <f>1+[1]!s_pq_pctchange($A41,$I$2,K$2)/100</f>
        <v>1.0048661800486618</v>
      </c>
      <c r="L41" s="23">
        <f>1+[1]!s_pq_pctchange($A41,$I$2,L$2)/100</f>
        <v>1.0048661800486618</v>
      </c>
      <c r="M41" s="23">
        <f>1+[1]!s_pq_pctchange($A41,$I$2,M$2)/100</f>
        <v>1.0048661800486618</v>
      </c>
      <c r="N41" s="23">
        <f>1+[1]!s_pq_pctchange($A41,$I$2,N$2)/100</f>
        <v>1.0048661800486618</v>
      </c>
      <c r="O41" s="23">
        <f>1+[1]!s_pq_pctchange($A41,$I$2,O$2)/100</f>
        <v>1.0048661800486618</v>
      </c>
      <c r="P41" s="23">
        <f>1+[1]!s_pq_pctchange($A41,$I$2,P$2)/100</f>
        <v>1.0048661800486618</v>
      </c>
      <c r="Q41" s="23">
        <f>1+[1]!s_pq_pctchange($A41,$I$2,Q$2)/100</f>
        <v>1.0048661800486618</v>
      </c>
      <c r="R41" s="23">
        <f>1+[1]!s_pq_pctchange($A41,$I$2,R$2)/100</f>
        <v>1.0048661800486618</v>
      </c>
      <c r="S41" s="23">
        <f>[1]!s_dq_pctchange($A41,S$2)</f>
        <v>0.48661800486617945</v>
      </c>
      <c r="T41" s="23">
        <f>[1]!s_dq_pctchange($A41,T$2)</f>
        <v>0</v>
      </c>
      <c r="U41" s="23">
        <f>[1]!s_dq_pctchange($A41,U$2)</f>
        <v>0</v>
      </c>
      <c r="V41" s="23">
        <f>[1]!s_dq_pctchange($A41,V$2)</f>
        <v>0</v>
      </c>
      <c r="W41" s="23">
        <f>[1]!s_dq_pctchange($A41,W$2)</f>
        <v>0</v>
      </c>
      <c r="X41" s="23">
        <f>[1]!s_dq_pctchange($A41,X$2)</f>
        <v>0</v>
      </c>
      <c r="Y41" s="23">
        <f>[1]!s_dq_pctchange($A41,Y$2)</f>
        <v>0</v>
      </c>
      <c r="Z41" s="23">
        <f>[1]!s_dq_pctchange($A41,Z$2)</f>
        <v>0</v>
      </c>
      <c r="AA41" s="23">
        <f>[1]!s_dq_pctchange($A41,AA$2)</f>
        <v>0</v>
      </c>
      <c r="AB41" s="23">
        <f>[1]!s_dq_pctchange($A41,AB$2)</f>
        <v>0</v>
      </c>
    </row>
    <row r="42" spans="1:28" x14ac:dyDescent="0.3">
      <c r="A42" s="19">
        <v>600118</v>
      </c>
      <c r="B42" s="19" t="str">
        <f>[1]!s_info_name(A42)</f>
        <v>中国卫星</v>
      </c>
      <c r="C42" s="19" t="str">
        <f>[1]!s_info_industry_sw(A42,1)</f>
        <v>国防军工</v>
      </c>
      <c r="D42" s="19" t="str">
        <f>[1]!s_info_mkt(A42)</f>
        <v>主板</v>
      </c>
      <c r="E42" s="20">
        <v>21.15345327</v>
      </c>
      <c r="F42" s="21">
        <v>472700</v>
      </c>
      <c r="G42" s="22">
        <f t="shared" si="1"/>
        <v>9999237.3607289996</v>
      </c>
      <c r="H42" s="22">
        <f t="shared" si="2"/>
        <v>10094741.060449429</v>
      </c>
      <c r="I42" s="23">
        <f>1+[1]!s_pq_pctchange($A42,$I$2,I$2)/100</f>
        <v>1.0095510983763132</v>
      </c>
      <c r="J42" s="23">
        <f>1+[1]!s_pq_pctchange($A42,$I$2,J$2)/100</f>
        <v>1.0095510983763132</v>
      </c>
      <c r="K42" s="23">
        <f>1+[1]!s_pq_pctchange($A42,$I$2,K$2)/100</f>
        <v>1.0095510983763132</v>
      </c>
      <c r="L42" s="23">
        <f>1+[1]!s_pq_pctchange($A42,$I$2,L$2)/100</f>
        <v>1.0095510983763132</v>
      </c>
      <c r="M42" s="23">
        <f>1+[1]!s_pq_pctchange($A42,$I$2,M$2)/100</f>
        <v>1.0095510983763132</v>
      </c>
      <c r="N42" s="23">
        <f>1+[1]!s_pq_pctchange($A42,$I$2,N$2)/100</f>
        <v>1.0095510983763132</v>
      </c>
      <c r="O42" s="23">
        <f>1+[1]!s_pq_pctchange($A42,$I$2,O$2)/100</f>
        <v>1.0095510983763132</v>
      </c>
      <c r="P42" s="23">
        <f>1+[1]!s_pq_pctchange($A42,$I$2,P$2)/100</f>
        <v>1.0095510983763132</v>
      </c>
      <c r="Q42" s="23">
        <f>1+[1]!s_pq_pctchange($A42,$I$2,Q$2)/100</f>
        <v>1.0095510983763132</v>
      </c>
      <c r="R42" s="23">
        <f>1+[1]!s_pq_pctchange($A42,$I$2,R$2)/100</f>
        <v>1.0095510983763132</v>
      </c>
      <c r="S42" s="23">
        <f>[1]!s_dq_pctchange($A42,S$2)</f>
        <v>0.95510983763131829</v>
      </c>
      <c r="T42" s="23">
        <f>[1]!s_dq_pctchange($A42,T$2)</f>
        <v>0</v>
      </c>
      <c r="U42" s="23">
        <f>[1]!s_dq_pctchange($A42,U$2)</f>
        <v>0</v>
      </c>
      <c r="V42" s="23">
        <f>[1]!s_dq_pctchange($A42,V$2)</f>
        <v>0</v>
      </c>
      <c r="W42" s="23">
        <f>[1]!s_dq_pctchange($A42,W$2)</f>
        <v>0</v>
      </c>
      <c r="X42" s="23">
        <f>[1]!s_dq_pctchange($A42,X$2)</f>
        <v>0</v>
      </c>
      <c r="Y42" s="23">
        <f>[1]!s_dq_pctchange($A42,Y$2)</f>
        <v>0</v>
      </c>
      <c r="Z42" s="23">
        <f>[1]!s_dq_pctchange($A42,Z$2)</f>
        <v>0</v>
      </c>
      <c r="AA42" s="23">
        <f>[1]!s_dq_pctchange($A42,AA$2)</f>
        <v>0</v>
      </c>
      <c r="AB42" s="23">
        <f>[1]!s_dq_pctchange($A42,AB$2)</f>
        <v>0</v>
      </c>
    </row>
    <row r="43" spans="1:28" x14ac:dyDescent="0.3">
      <c r="A43" s="19">
        <v>600233</v>
      </c>
      <c r="B43" s="19" t="str">
        <f>[1]!s_info_name(A43)</f>
        <v>圆通速递</v>
      </c>
      <c r="C43" s="19" t="str">
        <f>[1]!s_info_industry_sw(A43,1)</f>
        <v>交通运输</v>
      </c>
      <c r="D43" s="19" t="str">
        <f>[1]!s_info_mkt(A43)</f>
        <v>主板</v>
      </c>
      <c r="E43" s="20">
        <v>15.48258959</v>
      </c>
      <c r="F43" s="21">
        <v>645900</v>
      </c>
      <c r="G43" s="22">
        <f t="shared" si="1"/>
        <v>10000204.616180999</v>
      </c>
      <c r="H43" s="22">
        <f t="shared" si="2"/>
        <v>10109672.406570617</v>
      </c>
      <c r="I43" s="23">
        <f>1+[1]!s_pq_pctchange($A43,$I$2,I$2)/100</f>
        <v>1.0109465550547327</v>
      </c>
      <c r="J43" s="23">
        <f>1+[1]!s_pq_pctchange($A43,$I$2,J$2)/100</f>
        <v>1.0109465550547327</v>
      </c>
      <c r="K43" s="23">
        <f>1+[1]!s_pq_pctchange($A43,$I$2,K$2)/100</f>
        <v>1.0109465550547327</v>
      </c>
      <c r="L43" s="23">
        <f>1+[1]!s_pq_pctchange($A43,$I$2,L$2)/100</f>
        <v>1.0109465550547327</v>
      </c>
      <c r="M43" s="23">
        <f>1+[1]!s_pq_pctchange($A43,$I$2,M$2)/100</f>
        <v>1.0109465550547327</v>
      </c>
      <c r="N43" s="23">
        <f>1+[1]!s_pq_pctchange($A43,$I$2,N$2)/100</f>
        <v>1.0109465550547327</v>
      </c>
      <c r="O43" s="23">
        <f>1+[1]!s_pq_pctchange($A43,$I$2,O$2)/100</f>
        <v>1.0109465550547327</v>
      </c>
      <c r="P43" s="23">
        <f>1+[1]!s_pq_pctchange($A43,$I$2,P$2)/100</f>
        <v>1.0109465550547327</v>
      </c>
      <c r="Q43" s="23">
        <f>1+[1]!s_pq_pctchange($A43,$I$2,Q$2)/100</f>
        <v>1.0109465550547327</v>
      </c>
      <c r="R43" s="23">
        <f>1+[1]!s_pq_pctchange($A43,$I$2,R$2)/100</f>
        <v>1.0109465550547327</v>
      </c>
      <c r="S43" s="23">
        <f>[1]!s_dq_pctchange($A43,S$2)</f>
        <v>1.0946555054732743</v>
      </c>
      <c r="T43" s="23">
        <f>[1]!s_dq_pctchange($A43,T$2)</f>
        <v>0</v>
      </c>
      <c r="U43" s="23">
        <f>[1]!s_dq_pctchange($A43,U$2)</f>
        <v>0</v>
      </c>
      <c r="V43" s="23">
        <f>[1]!s_dq_pctchange($A43,V$2)</f>
        <v>0</v>
      </c>
      <c r="W43" s="23">
        <f>[1]!s_dq_pctchange($A43,W$2)</f>
        <v>0</v>
      </c>
      <c r="X43" s="23">
        <f>[1]!s_dq_pctchange($A43,X$2)</f>
        <v>0</v>
      </c>
      <c r="Y43" s="23">
        <f>[1]!s_dq_pctchange($A43,Y$2)</f>
        <v>0</v>
      </c>
      <c r="Z43" s="23">
        <f>[1]!s_dq_pctchange($A43,Z$2)</f>
        <v>0</v>
      </c>
      <c r="AA43" s="23">
        <f>[1]!s_dq_pctchange($A43,AA$2)</f>
        <v>0</v>
      </c>
      <c r="AB43" s="23">
        <f>[1]!s_dq_pctchange($A43,AB$2)</f>
        <v>0</v>
      </c>
    </row>
    <row r="44" spans="1:28" x14ac:dyDescent="0.3">
      <c r="A44" s="19">
        <v>600372</v>
      </c>
      <c r="B44" s="19" t="str">
        <f>[1]!s_info_name(A44)</f>
        <v>中航电子</v>
      </c>
      <c r="C44" s="19" t="str">
        <f>[1]!s_info_industry_sw(A44,1)</f>
        <v>国防军工</v>
      </c>
      <c r="D44" s="19" t="str">
        <f>[1]!s_info_mkt(A44)</f>
        <v>主板</v>
      </c>
      <c r="E44" s="20">
        <v>13.533792869999999</v>
      </c>
      <c r="F44" s="21">
        <v>738900</v>
      </c>
      <c r="G44" s="22">
        <f t="shared" si="1"/>
        <v>10000119.551642999</v>
      </c>
      <c r="H44" s="22">
        <f t="shared" si="2"/>
        <v>10119881.46244112</v>
      </c>
      <c r="I44" s="23">
        <f>1+[1]!s_pq_pctchange($A44,$I$2,I$2)/100</f>
        <v>1.0119760479041917</v>
      </c>
      <c r="J44" s="23">
        <f>1+[1]!s_pq_pctchange($A44,$I$2,J$2)/100</f>
        <v>1.0119760479041917</v>
      </c>
      <c r="K44" s="23">
        <f>1+[1]!s_pq_pctchange($A44,$I$2,K$2)/100</f>
        <v>1.0119760479041917</v>
      </c>
      <c r="L44" s="23">
        <f>1+[1]!s_pq_pctchange($A44,$I$2,L$2)/100</f>
        <v>1.0119760479041917</v>
      </c>
      <c r="M44" s="23">
        <f>1+[1]!s_pq_pctchange($A44,$I$2,M$2)/100</f>
        <v>1.0119760479041917</v>
      </c>
      <c r="N44" s="23">
        <f>1+[1]!s_pq_pctchange($A44,$I$2,N$2)/100</f>
        <v>1.0119760479041917</v>
      </c>
      <c r="O44" s="23">
        <f>1+[1]!s_pq_pctchange($A44,$I$2,O$2)/100</f>
        <v>1.0119760479041917</v>
      </c>
      <c r="P44" s="23">
        <f>1+[1]!s_pq_pctchange($A44,$I$2,P$2)/100</f>
        <v>1.0119760479041917</v>
      </c>
      <c r="Q44" s="23">
        <f>1+[1]!s_pq_pctchange($A44,$I$2,Q$2)/100</f>
        <v>1.0119760479041917</v>
      </c>
      <c r="R44" s="23">
        <f>1+[1]!s_pq_pctchange($A44,$I$2,R$2)/100</f>
        <v>1.0119760479041917</v>
      </c>
      <c r="S44" s="23">
        <f>[1]!s_dq_pctchange($A44,S$2)</f>
        <v>1.1976047904191711</v>
      </c>
      <c r="T44" s="23">
        <f>[1]!s_dq_pctchange($A44,T$2)</f>
        <v>0</v>
      </c>
      <c r="U44" s="23">
        <f>[1]!s_dq_pctchange($A44,U$2)</f>
        <v>0</v>
      </c>
      <c r="V44" s="23">
        <f>[1]!s_dq_pctchange($A44,V$2)</f>
        <v>0</v>
      </c>
      <c r="W44" s="23">
        <f>[1]!s_dq_pctchange($A44,W$2)</f>
        <v>0</v>
      </c>
      <c r="X44" s="23">
        <f>[1]!s_dq_pctchange($A44,X$2)</f>
        <v>0</v>
      </c>
      <c r="Y44" s="23">
        <f>[1]!s_dq_pctchange($A44,Y$2)</f>
        <v>0</v>
      </c>
      <c r="Z44" s="23">
        <f>[1]!s_dq_pctchange($A44,Z$2)</f>
        <v>0</v>
      </c>
      <c r="AA44" s="23">
        <f>[1]!s_dq_pctchange($A44,AA$2)</f>
        <v>0</v>
      </c>
      <c r="AB44" s="23">
        <f>[1]!s_dq_pctchange($A44,AB$2)</f>
        <v>0</v>
      </c>
    </row>
    <row r="45" spans="1:28" x14ac:dyDescent="0.3">
      <c r="A45" s="19">
        <v>600588</v>
      </c>
      <c r="B45" s="19" t="str">
        <f>[1]!s_info_name(A45)</f>
        <v>用友网络</v>
      </c>
      <c r="C45" s="19" t="str">
        <f>[1]!s_info_industry_sw(A45,1)</f>
        <v>计算机</v>
      </c>
      <c r="D45" s="19" t="str">
        <f>[1]!s_info_mkt(A45)</f>
        <v>主板</v>
      </c>
      <c r="E45" s="20">
        <v>31.94923451</v>
      </c>
      <c r="F45" s="21">
        <v>313000</v>
      </c>
      <c r="G45" s="22">
        <f t="shared" si="1"/>
        <v>10000110.401629999</v>
      </c>
      <c r="H45" s="22">
        <f t="shared" si="2"/>
        <v>11001036.923367757</v>
      </c>
      <c r="I45" s="23">
        <f>1+[1]!s_pq_pctchange($A45,$I$2,I$2)/100</f>
        <v>1.1000915471467805</v>
      </c>
      <c r="J45" s="23">
        <f>1+[1]!s_pq_pctchange($A45,$I$2,J$2)/100</f>
        <v>1.1000915471467805</v>
      </c>
      <c r="K45" s="23">
        <f>1+[1]!s_pq_pctchange($A45,$I$2,K$2)/100</f>
        <v>1.1000915471467805</v>
      </c>
      <c r="L45" s="23">
        <f>1+[1]!s_pq_pctchange($A45,$I$2,L$2)/100</f>
        <v>1.1000915471467805</v>
      </c>
      <c r="M45" s="23">
        <f>1+[1]!s_pq_pctchange($A45,$I$2,M$2)/100</f>
        <v>1.1000915471467805</v>
      </c>
      <c r="N45" s="23">
        <f>1+[1]!s_pq_pctchange($A45,$I$2,N$2)/100</f>
        <v>1.1000915471467805</v>
      </c>
      <c r="O45" s="23">
        <f>1+[1]!s_pq_pctchange($A45,$I$2,O$2)/100</f>
        <v>1.1000915471467805</v>
      </c>
      <c r="P45" s="23">
        <f>1+[1]!s_pq_pctchange($A45,$I$2,P$2)/100</f>
        <v>1.1000915471467805</v>
      </c>
      <c r="Q45" s="23">
        <f>1+[1]!s_pq_pctchange($A45,$I$2,Q$2)/100</f>
        <v>1.1000915471467805</v>
      </c>
      <c r="R45" s="23">
        <f>1+[1]!s_pq_pctchange($A45,$I$2,R$2)/100</f>
        <v>1.1000915471467805</v>
      </c>
      <c r="S45" s="23">
        <f>[1]!s_dq_pctchange($A45,S$2)</f>
        <v>10.009154714678047</v>
      </c>
      <c r="T45" s="23">
        <f>[1]!s_dq_pctchange($A45,T$2)</f>
        <v>0</v>
      </c>
      <c r="U45" s="23">
        <f>[1]!s_dq_pctchange($A45,U$2)</f>
        <v>0</v>
      </c>
      <c r="V45" s="23">
        <f>[1]!s_dq_pctchange($A45,V$2)</f>
        <v>0</v>
      </c>
      <c r="W45" s="23">
        <f>[1]!s_dq_pctchange($A45,W$2)</f>
        <v>0</v>
      </c>
      <c r="X45" s="23">
        <f>[1]!s_dq_pctchange($A45,X$2)</f>
        <v>0</v>
      </c>
      <c r="Y45" s="23">
        <f>[1]!s_dq_pctchange($A45,Y$2)</f>
        <v>0</v>
      </c>
      <c r="Z45" s="23">
        <f>[1]!s_dq_pctchange($A45,Z$2)</f>
        <v>0</v>
      </c>
      <c r="AA45" s="23">
        <f>[1]!s_dq_pctchange($A45,AA$2)</f>
        <v>0</v>
      </c>
      <c r="AB45" s="23">
        <f>[1]!s_dq_pctchange($A45,AB$2)</f>
        <v>0</v>
      </c>
    </row>
    <row r="46" spans="1:28" x14ac:dyDescent="0.3">
      <c r="A46" s="19">
        <v>600705</v>
      </c>
      <c r="B46" s="19" t="str">
        <f>[1]!s_info_name(A46)</f>
        <v>中航资本</v>
      </c>
      <c r="C46" s="19" t="str">
        <f>[1]!s_info_industry_sw(A46,1)</f>
        <v>非银金融</v>
      </c>
      <c r="D46" s="19" t="str">
        <f>[1]!s_info_mkt(A46)</f>
        <v>主板</v>
      </c>
      <c r="E46" s="20">
        <v>5.4940042099999999</v>
      </c>
      <c r="F46" s="21">
        <v>1820200</v>
      </c>
      <c r="G46" s="22">
        <f t="shared" si="1"/>
        <v>10000186.463042</v>
      </c>
      <c r="H46" s="22">
        <f t="shared" si="2"/>
        <v>10036617.014819931</v>
      </c>
      <c r="I46" s="23">
        <f>1+[1]!s_pq_pctchange($A46,$I$2,I$2)/100</f>
        <v>1.0036429872495447</v>
      </c>
      <c r="J46" s="23">
        <f>1+[1]!s_pq_pctchange($A46,$I$2,J$2)/100</f>
        <v>1.0036429872495447</v>
      </c>
      <c r="K46" s="23">
        <f>1+[1]!s_pq_pctchange($A46,$I$2,K$2)/100</f>
        <v>1.0036429872495447</v>
      </c>
      <c r="L46" s="23">
        <f>1+[1]!s_pq_pctchange($A46,$I$2,L$2)/100</f>
        <v>1.0036429872495447</v>
      </c>
      <c r="M46" s="23">
        <f>1+[1]!s_pq_pctchange($A46,$I$2,M$2)/100</f>
        <v>1.0036429872495447</v>
      </c>
      <c r="N46" s="23">
        <f>1+[1]!s_pq_pctchange($A46,$I$2,N$2)/100</f>
        <v>1.0036429872495447</v>
      </c>
      <c r="O46" s="23">
        <f>1+[1]!s_pq_pctchange($A46,$I$2,O$2)/100</f>
        <v>1.0036429872495447</v>
      </c>
      <c r="P46" s="23">
        <f>1+[1]!s_pq_pctchange($A46,$I$2,P$2)/100</f>
        <v>1.0036429872495447</v>
      </c>
      <c r="Q46" s="23">
        <f>1+[1]!s_pq_pctchange($A46,$I$2,Q$2)/100</f>
        <v>1.0036429872495447</v>
      </c>
      <c r="R46" s="23">
        <f>1+[1]!s_pq_pctchange($A46,$I$2,R$2)/100</f>
        <v>1.0036429872495447</v>
      </c>
      <c r="S46" s="23">
        <f>[1]!s_dq_pctchange($A46,S$2)</f>
        <v>0.36429872495447047</v>
      </c>
      <c r="T46" s="23">
        <f>[1]!s_dq_pctchange($A46,T$2)</f>
        <v>0</v>
      </c>
      <c r="U46" s="23">
        <f>[1]!s_dq_pctchange($A46,U$2)</f>
        <v>0</v>
      </c>
      <c r="V46" s="23">
        <f>[1]!s_dq_pctchange($A46,V$2)</f>
        <v>0</v>
      </c>
      <c r="W46" s="23">
        <f>[1]!s_dq_pctchange($A46,W$2)</f>
        <v>0</v>
      </c>
      <c r="X46" s="23">
        <f>[1]!s_dq_pctchange($A46,X$2)</f>
        <v>0</v>
      </c>
      <c r="Y46" s="23">
        <f>[1]!s_dq_pctchange($A46,Y$2)</f>
        <v>0</v>
      </c>
      <c r="Z46" s="23">
        <f>[1]!s_dq_pctchange($A46,Z$2)</f>
        <v>0</v>
      </c>
      <c r="AA46" s="23">
        <f>[1]!s_dq_pctchange($A46,AA$2)</f>
        <v>0</v>
      </c>
      <c r="AB46" s="23">
        <f>[1]!s_dq_pctchange($A46,AB$2)</f>
        <v>0</v>
      </c>
    </row>
    <row r="47" spans="1:28" x14ac:dyDescent="0.3">
      <c r="A47" s="19">
        <v>600871</v>
      </c>
      <c r="B47" s="19" t="str">
        <f>[1]!s_info_name(A47)</f>
        <v>石化油服</v>
      </c>
      <c r="C47" s="19" t="str">
        <f>[1]!s_info_industry_sw(A47,1)</f>
        <v>采掘</v>
      </c>
      <c r="D47" s="19" t="str">
        <f>[1]!s_info_mkt(A47)</f>
        <v>主板</v>
      </c>
      <c r="E47" s="20">
        <v>2.2725835600000002</v>
      </c>
      <c r="F47" s="21">
        <v>4400300</v>
      </c>
      <c r="G47" s="22">
        <f t="shared" si="1"/>
        <v>10000049.439068001</v>
      </c>
      <c r="H47" s="22">
        <f t="shared" si="2"/>
        <v>10087769.170989649</v>
      </c>
      <c r="I47" s="23">
        <f>1+[1]!s_pq_pctchange($A47,$I$2,I$2)/100</f>
        <v>1.0087719298245614</v>
      </c>
      <c r="J47" s="23">
        <f>1+[1]!s_pq_pctchange($A47,$I$2,J$2)/100</f>
        <v>1.0087719298245614</v>
      </c>
      <c r="K47" s="23">
        <f>1+[1]!s_pq_pctchange($A47,$I$2,K$2)/100</f>
        <v>1.0087719298245614</v>
      </c>
      <c r="L47" s="23">
        <f>1+[1]!s_pq_pctchange($A47,$I$2,L$2)/100</f>
        <v>1.0087719298245614</v>
      </c>
      <c r="M47" s="23">
        <f>1+[1]!s_pq_pctchange($A47,$I$2,M$2)/100</f>
        <v>1.0087719298245614</v>
      </c>
      <c r="N47" s="23">
        <f>1+[1]!s_pq_pctchange($A47,$I$2,N$2)/100</f>
        <v>1.0087719298245614</v>
      </c>
      <c r="O47" s="23">
        <f>1+[1]!s_pq_pctchange($A47,$I$2,O$2)/100</f>
        <v>1.0087719298245614</v>
      </c>
      <c r="P47" s="23">
        <f>1+[1]!s_pq_pctchange($A47,$I$2,P$2)/100</f>
        <v>1.0087719298245614</v>
      </c>
      <c r="Q47" s="23">
        <f>1+[1]!s_pq_pctchange($A47,$I$2,Q$2)/100</f>
        <v>1.0087719298245614</v>
      </c>
      <c r="R47" s="23">
        <f>1+[1]!s_pq_pctchange($A47,$I$2,R$2)/100</f>
        <v>1.0087719298245614</v>
      </c>
      <c r="S47" s="23">
        <f>[1]!s_dq_pctchange($A47,S$2)</f>
        <v>0.87719298245614308</v>
      </c>
      <c r="T47" s="23">
        <f>[1]!s_dq_pctchange($A47,T$2)</f>
        <v>0</v>
      </c>
      <c r="U47" s="23">
        <f>[1]!s_dq_pctchange($A47,U$2)</f>
        <v>0</v>
      </c>
      <c r="V47" s="23">
        <f>[1]!s_dq_pctchange($A47,V$2)</f>
        <v>0</v>
      </c>
      <c r="W47" s="23">
        <f>[1]!s_dq_pctchange($A47,W$2)</f>
        <v>0</v>
      </c>
      <c r="X47" s="23">
        <f>[1]!s_dq_pctchange($A47,X$2)</f>
        <v>0</v>
      </c>
      <c r="Y47" s="23">
        <f>[1]!s_dq_pctchange($A47,Y$2)</f>
        <v>0</v>
      </c>
      <c r="Z47" s="23">
        <f>[1]!s_dq_pctchange($A47,Z$2)</f>
        <v>0</v>
      </c>
      <c r="AA47" s="23">
        <f>[1]!s_dq_pctchange($A47,AA$2)</f>
        <v>0</v>
      </c>
      <c r="AB47" s="23">
        <f>[1]!s_dq_pctchange($A47,AB$2)</f>
        <v>0</v>
      </c>
    </row>
    <row r="48" spans="1:28" x14ac:dyDescent="0.3">
      <c r="A48" s="19">
        <v>600893</v>
      </c>
      <c r="B48" s="19" t="str">
        <f>[1]!s_info_name(A48)</f>
        <v>航发动力</v>
      </c>
      <c r="C48" s="19" t="str">
        <f>[1]!s_info_industry_sw(A48,1)</f>
        <v>国防军工</v>
      </c>
      <c r="D48" s="19" t="str">
        <f>[1]!s_info_mkt(A48)</f>
        <v>主板</v>
      </c>
      <c r="E48" s="20">
        <v>26.523863939999998</v>
      </c>
      <c r="F48" s="21">
        <v>377000</v>
      </c>
      <c r="G48" s="22">
        <f t="shared" si="1"/>
        <v>9999496.7053800002</v>
      </c>
      <c r="H48" s="22">
        <f t="shared" si="2"/>
        <v>10068964.455552459</v>
      </c>
      <c r="I48" s="23">
        <f>1+[1]!s_pq_pctchange($A48,$I$2,I$2)/100</f>
        <v>1.0069471246622925</v>
      </c>
      <c r="J48" s="23">
        <f>1+[1]!s_pq_pctchange($A48,$I$2,J$2)/100</f>
        <v>1.0069471246622925</v>
      </c>
      <c r="K48" s="23">
        <f>1+[1]!s_pq_pctchange($A48,$I$2,K$2)/100</f>
        <v>1.0069471246622925</v>
      </c>
      <c r="L48" s="23">
        <f>1+[1]!s_pq_pctchange($A48,$I$2,L$2)/100</f>
        <v>1.0069471246622925</v>
      </c>
      <c r="M48" s="23">
        <f>1+[1]!s_pq_pctchange($A48,$I$2,M$2)/100</f>
        <v>1.0069471246622925</v>
      </c>
      <c r="N48" s="23">
        <f>1+[1]!s_pq_pctchange($A48,$I$2,N$2)/100</f>
        <v>1.0069471246622925</v>
      </c>
      <c r="O48" s="23">
        <f>1+[1]!s_pq_pctchange($A48,$I$2,O$2)/100</f>
        <v>1.0069471246622925</v>
      </c>
      <c r="P48" s="23">
        <f>1+[1]!s_pq_pctchange($A48,$I$2,P$2)/100</f>
        <v>1.0069471246622925</v>
      </c>
      <c r="Q48" s="23">
        <f>1+[1]!s_pq_pctchange($A48,$I$2,Q$2)/100</f>
        <v>1.0069471246622925</v>
      </c>
      <c r="R48" s="23">
        <f>1+[1]!s_pq_pctchange($A48,$I$2,R$2)/100</f>
        <v>1.0069471246622925</v>
      </c>
      <c r="S48" s="23">
        <f>[1]!s_dq_pctchange($A48,S$2)</f>
        <v>0.69471246622925253</v>
      </c>
      <c r="T48" s="23">
        <f>[1]!s_dq_pctchange($A48,T$2)</f>
        <v>0</v>
      </c>
      <c r="U48" s="23">
        <f>[1]!s_dq_pctchange($A48,U$2)</f>
        <v>0</v>
      </c>
      <c r="V48" s="23">
        <f>[1]!s_dq_pctchange($A48,V$2)</f>
        <v>0</v>
      </c>
      <c r="W48" s="23">
        <f>[1]!s_dq_pctchange($A48,W$2)</f>
        <v>0</v>
      </c>
      <c r="X48" s="23">
        <f>[1]!s_dq_pctchange($A48,X$2)</f>
        <v>0</v>
      </c>
      <c r="Y48" s="23">
        <f>[1]!s_dq_pctchange($A48,Y$2)</f>
        <v>0</v>
      </c>
      <c r="Z48" s="23">
        <f>[1]!s_dq_pctchange($A48,Z$2)</f>
        <v>0</v>
      </c>
      <c r="AA48" s="23">
        <f>[1]!s_dq_pctchange($A48,AA$2)</f>
        <v>0</v>
      </c>
      <c r="AB48" s="23">
        <f>[1]!s_dq_pctchange($A48,AB$2)</f>
        <v>0</v>
      </c>
    </row>
    <row r="49" spans="1:28" x14ac:dyDescent="0.3">
      <c r="A49" s="19">
        <v>600909</v>
      </c>
      <c r="B49" s="19" t="str">
        <f>[1]!s_info_name(A49)</f>
        <v>华安证券</v>
      </c>
      <c r="C49" s="19" t="str">
        <f>[1]!s_info_industry_sw(A49,1)</f>
        <v>非银金融</v>
      </c>
      <c r="D49" s="19" t="str">
        <f>[1]!s_info_mkt(A49)</f>
        <v>主板</v>
      </c>
      <c r="E49" s="20">
        <v>7.3868209399999998</v>
      </c>
      <c r="F49" s="21">
        <v>1353800</v>
      </c>
      <c r="G49" s="22">
        <f t="shared" si="1"/>
        <v>10000278.188571999</v>
      </c>
      <c r="H49" s="22">
        <f t="shared" si="2"/>
        <v>10067574.811644489</v>
      </c>
      <c r="I49" s="23">
        <f>1+[1]!s_pq_pctchange($A49,$I$2,I$2)/100</f>
        <v>1.0067294751009421</v>
      </c>
      <c r="J49" s="23">
        <f>1+[1]!s_pq_pctchange($A49,$I$2,J$2)/100</f>
        <v>1.0067294751009421</v>
      </c>
      <c r="K49" s="23">
        <f>1+[1]!s_pq_pctchange($A49,$I$2,K$2)/100</f>
        <v>1.0067294751009421</v>
      </c>
      <c r="L49" s="23">
        <f>1+[1]!s_pq_pctchange($A49,$I$2,L$2)/100</f>
        <v>1.0067294751009421</v>
      </c>
      <c r="M49" s="23">
        <f>1+[1]!s_pq_pctchange($A49,$I$2,M$2)/100</f>
        <v>1.0067294751009421</v>
      </c>
      <c r="N49" s="23">
        <f>1+[1]!s_pq_pctchange($A49,$I$2,N$2)/100</f>
        <v>1.0067294751009421</v>
      </c>
      <c r="O49" s="23">
        <f>1+[1]!s_pq_pctchange($A49,$I$2,O$2)/100</f>
        <v>1.0067294751009421</v>
      </c>
      <c r="P49" s="23">
        <f>1+[1]!s_pq_pctchange($A49,$I$2,P$2)/100</f>
        <v>1.0067294751009421</v>
      </c>
      <c r="Q49" s="23">
        <f>1+[1]!s_pq_pctchange($A49,$I$2,Q$2)/100</f>
        <v>1.0067294751009421</v>
      </c>
      <c r="R49" s="23">
        <f>1+[1]!s_pq_pctchange($A49,$I$2,R$2)/100</f>
        <v>1.0067294751009421</v>
      </c>
      <c r="S49" s="23">
        <f>[1]!s_dq_pctchange($A49,S$2)</f>
        <v>0.67294751009421283</v>
      </c>
      <c r="T49" s="23">
        <f>[1]!s_dq_pctchange($A49,T$2)</f>
        <v>0</v>
      </c>
      <c r="U49" s="23">
        <f>[1]!s_dq_pctchange($A49,U$2)</f>
        <v>0</v>
      </c>
      <c r="V49" s="23">
        <f>[1]!s_dq_pctchange($A49,V$2)</f>
        <v>0</v>
      </c>
      <c r="W49" s="23">
        <f>[1]!s_dq_pctchange($A49,W$2)</f>
        <v>0</v>
      </c>
      <c r="X49" s="23">
        <f>[1]!s_dq_pctchange($A49,X$2)</f>
        <v>0</v>
      </c>
      <c r="Y49" s="23">
        <f>[1]!s_dq_pctchange($A49,Y$2)</f>
        <v>0</v>
      </c>
      <c r="Z49" s="23">
        <f>[1]!s_dq_pctchange($A49,Z$2)</f>
        <v>0</v>
      </c>
      <c r="AA49" s="23">
        <f>[1]!s_dq_pctchange($A49,AA$2)</f>
        <v>0</v>
      </c>
      <c r="AB49" s="23">
        <f>[1]!s_dq_pctchange($A49,AB$2)</f>
        <v>0</v>
      </c>
    </row>
    <row r="50" spans="1:28" x14ac:dyDescent="0.3">
      <c r="A50" s="19">
        <v>601021</v>
      </c>
      <c r="B50" s="19" t="str">
        <f>[1]!s_info_name(A50)</f>
        <v>春秋航空</v>
      </c>
      <c r="C50" s="19" t="str">
        <f>[1]!s_info_industry_sw(A50,1)</f>
        <v>交通运输</v>
      </c>
      <c r="D50" s="19" t="str">
        <f>[1]!s_info_mkt(A50)</f>
        <v>主板</v>
      </c>
      <c r="E50" s="20">
        <v>33.235975089999997</v>
      </c>
      <c r="F50" s="21">
        <v>300900</v>
      </c>
      <c r="G50" s="22">
        <f t="shared" si="1"/>
        <v>10000704.904580999</v>
      </c>
      <c r="H50" s="22">
        <f t="shared" si="2"/>
        <v>10081767.358025515</v>
      </c>
      <c r="I50" s="23">
        <f>1+[1]!s_pq_pctchange($A50,$I$2,I$2)/100</f>
        <v>1.0081056739717802</v>
      </c>
      <c r="J50" s="23">
        <f>1+[1]!s_pq_pctchange($A50,$I$2,J$2)/100</f>
        <v>1.0081056739717802</v>
      </c>
      <c r="K50" s="23">
        <f>1+[1]!s_pq_pctchange($A50,$I$2,K$2)/100</f>
        <v>1.0081056739717802</v>
      </c>
      <c r="L50" s="23">
        <f>1+[1]!s_pq_pctchange($A50,$I$2,L$2)/100</f>
        <v>1.0081056739717802</v>
      </c>
      <c r="M50" s="23">
        <f>1+[1]!s_pq_pctchange($A50,$I$2,M$2)/100</f>
        <v>1.0081056739717802</v>
      </c>
      <c r="N50" s="23">
        <f>1+[1]!s_pq_pctchange($A50,$I$2,N$2)/100</f>
        <v>1.0081056739717802</v>
      </c>
      <c r="O50" s="23">
        <f>1+[1]!s_pq_pctchange($A50,$I$2,O$2)/100</f>
        <v>1.0081056739717802</v>
      </c>
      <c r="P50" s="23">
        <f>1+[1]!s_pq_pctchange($A50,$I$2,P$2)/100</f>
        <v>1.0081056739717802</v>
      </c>
      <c r="Q50" s="23">
        <f>1+[1]!s_pq_pctchange($A50,$I$2,Q$2)/100</f>
        <v>1.0081056739717802</v>
      </c>
      <c r="R50" s="23">
        <f>1+[1]!s_pq_pctchange($A50,$I$2,R$2)/100</f>
        <v>1.0081056739717802</v>
      </c>
      <c r="S50" s="23">
        <f>[1]!s_dq_pctchange($A50,S$2)</f>
        <v>0.81056739717801918</v>
      </c>
      <c r="T50" s="23">
        <f>[1]!s_dq_pctchange($A50,T$2)</f>
        <v>0</v>
      </c>
      <c r="U50" s="23">
        <f>[1]!s_dq_pctchange($A50,U$2)</f>
        <v>0</v>
      </c>
      <c r="V50" s="23">
        <f>[1]!s_dq_pctchange($A50,V$2)</f>
        <v>0</v>
      </c>
      <c r="W50" s="23">
        <f>[1]!s_dq_pctchange($A50,W$2)</f>
        <v>0</v>
      </c>
      <c r="X50" s="23">
        <f>[1]!s_dq_pctchange($A50,X$2)</f>
        <v>0</v>
      </c>
      <c r="Y50" s="23">
        <f>[1]!s_dq_pctchange($A50,Y$2)</f>
        <v>0</v>
      </c>
      <c r="Z50" s="23">
        <f>[1]!s_dq_pctchange($A50,Z$2)</f>
        <v>0</v>
      </c>
      <c r="AA50" s="23">
        <f>[1]!s_dq_pctchange($A50,AA$2)</f>
        <v>0</v>
      </c>
      <c r="AB50" s="23">
        <f>[1]!s_dq_pctchange($A50,AB$2)</f>
        <v>0</v>
      </c>
    </row>
    <row r="51" spans="1:28" x14ac:dyDescent="0.3">
      <c r="A51" s="19">
        <v>601099</v>
      </c>
      <c r="B51" s="19" t="str">
        <f>[1]!s_info_name(A51)</f>
        <v>太平洋</v>
      </c>
      <c r="C51" s="19" t="str">
        <f>[1]!s_info_industry_sw(A51,1)</f>
        <v>非银金融</v>
      </c>
      <c r="D51" s="19" t="str">
        <f>[1]!s_info_mkt(A51)</f>
        <v>主板</v>
      </c>
      <c r="E51" s="20">
        <v>3.0794620400000001</v>
      </c>
      <c r="F51" s="21">
        <v>3247300</v>
      </c>
      <c r="G51" s="22">
        <f t="shared" si="1"/>
        <v>9999937.0824919995</v>
      </c>
      <c r="H51" s="22">
        <f t="shared" si="2"/>
        <v>9999937.0824919995</v>
      </c>
      <c r="I51" s="23">
        <f>1+[1]!s_pq_pctchange($A51,$I$2,I$2)/100</f>
        <v>1</v>
      </c>
      <c r="J51" s="23">
        <f>1+[1]!s_pq_pctchange($A51,$I$2,J$2)/100</f>
        <v>1</v>
      </c>
      <c r="K51" s="23">
        <f>1+[1]!s_pq_pctchange($A51,$I$2,K$2)/100</f>
        <v>1</v>
      </c>
      <c r="L51" s="23">
        <f>1+[1]!s_pq_pctchange($A51,$I$2,L$2)/100</f>
        <v>1</v>
      </c>
      <c r="M51" s="23">
        <f>1+[1]!s_pq_pctchange($A51,$I$2,M$2)/100</f>
        <v>1</v>
      </c>
      <c r="N51" s="23">
        <f>1+[1]!s_pq_pctchange($A51,$I$2,N$2)/100</f>
        <v>1</v>
      </c>
      <c r="O51" s="23">
        <f>1+[1]!s_pq_pctchange($A51,$I$2,O$2)/100</f>
        <v>1</v>
      </c>
      <c r="P51" s="23">
        <f>1+[1]!s_pq_pctchange($A51,$I$2,P$2)/100</f>
        <v>1</v>
      </c>
      <c r="Q51" s="23">
        <f>1+[1]!s_pq_pctchange($A51,$I$2,Q$2)/100</f>
        <v>1</v>
      </c>
      <c r="R51" s="23">
        <f>1+[1]!s_pq_pctchange($A51,$I$2,R$2)/100</f>
        <v>1</v>
      </c>
      <c r="S51" s="23">
        <f>[1]!s_dq_pctchange($A51,S$2)</f>
        <v>0</v>
      </c>
      <c r="T51" s="23">
        <f>[1]!s_dq_pctchange($A51,T$2)</f>
        <v>0</v>
      </c>
      <c r="U51" s="23">
        <f>[1]!s_dq_pctchange($A51,U$2)</f>
        <v>0</v>
      </c>
      <c r="V51" s="23">
        <f>[1]!s_dq_pctchange($A51,V$2)</f>
        <v>0</v>
      </c>
      <c r="W51" s="23">
        <f>[1]!s_dq_pctchange($A51,W$2)</f>
        <v>0</v>
      </c>
      <c r="X51" s="23">
        <f>[1]!s_dq_pctchange($A51,X$2)</f>
        <v>0</v>
      </c>
      <c r="Y51" s="23">
        <f>[1]!s_dq_pctchange($A51,Y$2)</f>
        <v>0</v>
      </c>
      <c r="Z51" s="23">
        <f>[1]!s_dq_pctchange($A51,Z$2)</f>
        <v>0</v>
      </c>
      <c r="AA51" s="23">
        <f>[1]!s_dq_pctchange($A51,AA$2)</f>
        <v>0</v>
      </c>
      <c r="AB51" s="23">
        <f>[1]!s_dq_pctchange($A51,AB$2)</f>
        <v>0</v>
      </c>
    </row>
    <row r="52" spans="1:28" x14ac:dyDescent="0.3">
      <c r="A52" s="19">
        <v>601118</v>
      </c>
      <c r="B52" s="19" t="str">
        <f>[1]!s_info_name(A52)</f>
        <v>海南橡胶</v>
      </c>
      <c r="C52" s="19" t="str">
        <f>[1]!s_info_industry_sw(A52,1)</f>
        <v>农林牧渔</v>
      </c>
      <c r="D52" s="19" t="str">
        <f>[1]!s_info_mkt(A52)</f>
        <v>主板</v>
      </c>
      <c r="E52" s="20">
        <v>5.8722542100000004</v>
      </c>
      <c r="F52" s="21">
        <v>1702900</v>
      </c>
      <c r="G52" s="22">
        <f t="shared" si="1"/>
        <v>9999861.6942090001</v>
      </c>
      <c r="H52" s="22">
        <f t="shared" si="2"/>
        <v>10205338.304363981</v>
      </c>
      <c r="I52" s="23">
        <f>1+[1]!s_pq_pctchange($A52,$I$2,I$2)/100</f>
        <v>1.0205479452054795</v>
      </c>
      <c r="J52" s="23">
        <f>1+[1]!s_pq_pctchange($A52,$I$2,J$2)/100</f>
        <v>1.0205479452054795</v>
      </c>
      <c r="K52" s="23">
        <f>1+[1]!s_pq_pctchange($A52,$I$2,K$2)/100</f>
        <v>1.0205479452054795</v>
      </c>
      <c r="L52" s="23">
        <f>1+[1]!s_pq_pctchange($A52,$I$2,L$2)/100</f>
        <v>1.0205479452054795</v>
      </c>
      <c r="M52" s="23">
        <f>1+[1]!s_pq_pctchange($A52,$I$2,M$2)/100</f>
        <v>1.0205479452054795</v>
      </c>
      <c r="N52" s="23">
        <f>1+[1]!s_pq_pctchange($A52,$I$2,N$2)/100</f>
        <v>1.0205479452054795</v>
      </c>
      <c r="O52" s="23">
        <f>1+[1]!s_pq_pctchange($A52,$I$2,O$2)/100</f>
        <v>1.0205479452054795</v>
      </c>
      <c r="P52" s="23">
        <f>1+[1]!s_pq_pctchange($A52,$I$2,P$2)/100</f>
        <v>1.0205479452054795</v>
      </c>
      <c r="Q52" s="23">
        <f>1+[1]!s_pq_pctchange($A52,$I$2,Q$2)/100</f>
        <v>1.0205479452054795</v>
      </c>
      <c r="R52" s="23">
        <f>1+[1]!s_pq_pctchange($A52,$I$2,R$2)/100</f>
        <v>1.0205479452054795</v>
      </c>
      <c r="S52" s="23">
        <f>[1]!s_dq_pctchange($A52,S$2)</f>
        <v>2.0547945205479534</v>
      </c>
      <c r="T52" s="23">
        <f>[1]!s_dq_pctchange($A52,T$2)</f>
        <v>0</v>
      </c>
      <c r="U52" s="23">
        <f>[1]!s_dq_pctchange($A52,U$2)</f>
        <v>0</v>
      </c>
      <c r="V52" s="23">
        <f>[1]!s_dq_pctchange($A52,V$2)</f>
        <v>0</v>
      </c>
      <c r="W52" s="23">
        <f>[1]!s_dq_pctchange($A52,W$2)</f>
        <v>0</v>
      </c>
      <c r="X52" s="23">
        <f>[1]!s_dq_pctchange($A52,X$2)</f>
        <v>0</v>
      </c>
      <c r="Y52" s="23">
        <f>[1]!s_dq_pctchange($A52,Y$2)</f>
        <v>0</v>
      </c>
      <c r="Z52" s="23">
        <f>[1]!s_dq_pctchange($A52,Z$2)</f>
        <v>0</v>
      </c>
      <c r="AA52" s="23">
        <f>[1]!s_dq_pctchange($A52,AA$2)</f>
        <v>0</v>
      </c>
      <c r="AB52" s="23">
        <f>[1]!s_dq_pctchange($A52,AB$2)</f>
        <v>0</v>
      </c>
    </row>
    <row r="53" spans="1:28" x14ac:dyDescent="0.3">
      <c r="A53" s="19">
        <v>601212</v>
      </c>
      <c r="B53" s="19" t="str">
        <f>[1]!s_info_name(A53)</f>
        <v>白银有色</v>
      </c>
      <c r="C53" s="19" t="str">
        <f>[1]!s_info_industry_sw(A53,1)</f>
        <v>有色金属</v>
      </c>
      <c r="D53" s="19" t="str">
        <f>[1]!s_info_mkt(A53)</f>
        <v>主板</v>
      </c>
      <c r="E53" s="20">
        <v>6.0805322200000003</v>
      </c>
      <c r="F53" s="21">
        <v>1644600</v>
      </c>
      <c r="G53" s="22">
        <f t="shared" si="1"/>
        <v>10000043.289012</v>
      </c>
      <c r="H53" s="22">
        <f t="shared" si="2"/>
        <v>9934683.5289530978</v>
      </c>
      <c r="I53" s="23">
        <f>1+[1]!s_pq_pctchange($A53,$I$2,I$2)/100</f>
        <v>0.99346405228758172</v>
      </c>
      <c r="J53" s="23">
        <f>1+[1]!s_pq_pctchange($A53,$I$2,J$2)/100</f>
        <v>0.99346405228758172</v>
      </c>
      <c r="K53" s="23">
        <f>1+[1]!s_pq_pctchange($A53,$I$2,K$2)/100</f>
        <v>0.99346405228758172</v>
      </c>
      <c r="L53" s="23">
        <f>1+[1]!s_pq_pctchange($A53,$I$2,L$2)/100</f>
        <v>0.99346405228758172</v>
      </c>
      <c r="M53" s="23">
        <f>1+[1]!s_pq_pctchange($A53,$I$2,M$2)/100</f>
        <v>0.99346405228758172</v>
      </c>
      <c r="N53" s="23">
        <f>1+[1]!s_pq_pctchange($A53,$I$2,N$2)/100</f>
        <v>0.99346405228758172</v>
      </c>
      <c r="O53" s="23">
        <f>1+[1]!s_pq_pctchange($A53,$I$2,O$2)/100</f>
        <v>0.99346405228758172</v>
      </c>
      <c r="P53" s="23">
        <f>1+[1]!s_pq_pctchange($A53,$I$2,P$2)/100</f>
        <v>0.99346405228758172</v>
      </c>
      <c r="Q53" s="23">
        <f>1+[1]!s_pq_pctchange($A53,$I$2,Q$2)/100</f>
        <v>0.99346405228758172</v>
      </c>
      <c r="R53" s="23">
        <f>1+[1]!s_pq_pctchange($A53,$I$2,R$2)/100</f>
        <v>0.99346405228758172</v>
      </c>
      <c r="S53" s="23">
        <f>[1]!s_dq_pctchange($A53,S$2)</f>
        <v>-0.65359477124182774</v>
      </c>
      <c r="T53" s="23">
        <f>[1]!s_dq_pctchange($A53,T$2)</f>
        <v>0</v>
      </c>
      <c r="U53" s="23">
        <f>[1]!s_dq_pctchange($A53,U$2)</f>
        <v>0</v>
      </c>
      <c r="V53" s="23">
        <f>[1]!s_dq_pctchange($A53,V$2)</f>
        <v>0</v>
      </c>
      <c r="W53" s="23">
        <f>[1]!s_dq_pctchange($A53,W$2)</f>
        <v>0</v>
      </c>
      <c r="X53" s="23">
        <f>[1]!s_dq_pctchange($A53,X$2)</f>
        <v>0</v>
      </c>
      <c r="Y53" s="23">
        <f>[1]!s_dq_pctchange($A53,Y$2)</f>
        <v>0</v>
      </c>
      <c r="Z53" s="23">
        <f>[1]!s_dq_pctchange($A53,Z$2)</f>
        <v>0</v>
      </c>
      <c r="AA53" s="23">
        <f>[1]!s_dq_pctchange($A53,AA$2)</f>
        <v>0</v>
      </c>
      <c r="AB53" s="23">
        <f>[1]!s_dq_pctchange($A53,AB$2)</f>
        <v>0</v>
      </c>
    </row>
    <row r="54" spans="1:28" x14ac:dyDescent="0.3">
      <c r="A54" s="19">
        <v>601228</v>
      </c>
      <c r="B54" s="19" t="str">
        <f>[1]!s_info_name(A54)</f>
        <v>广州港</v>
      </c>
      <c r="C54" s="19" t="str">
        <f>[1]!s_info_industry_sw(A54,1)</f>
        <v>交通运输</v>
      </c>
      <c r="D54" s="19" t="str">
        <f>[1]!s_info_mkt(A54)</f>
        <v>主板</v>
      </c>
      <c r="E54" s="20">
        <v>5.8190607400000003</v>
      </c>
      <c r="F54" s="21">
        <v>1718500</v>
      </c>
      <c r="G54" s="22">
        <f t="shared" si="1"/>
        <v>10000055.881690001</v>
      </c>
      <c r="H54" s="22">
        <f t="shared" si="2"/>
        <v>10034361.390718097</v>
      </c>
      <c r="I54" s="23">
        <f>1+[1]!s_pq_pctchange($A54,$I$2,I$2)/100</f>
        <v>1.0034305317324186</v>
      </c>
      <c r="J54" s="23">
        <f>1+[1]!s_pq_pctchange($A54,$I$2,J$2)/100</f>
        <v>1.0034305317324186</v>
      </c>
      <c r="K54" s="23">
        <f>1+[1]!s_pq_pctchange($A54,$I$2,K$2)/100</f>
        <v>1.0034305317324186</v>
      </c>
      <c r="L54" s="23">
        <f>1+[1]!s_pq_pctchange($A54,$I$2,L$2)/100</f>
        <v>1.0034305317324186</v>
      </c>
      <c r="M54" s="23">
        <f>1+[1]!s_pq_pctchange($A54,$I$2,M$2)/100</f>
        <v>1.0034305317324186</v>
      </c>
      <c r="N54" s="23">
        <f>1+[1]!s_pq_pctchange($A54,$I$2,N$2)/100</f>
        <v>1.0034305317324186</v>
      </c>
      <c r="O54" s="23">
        <f>1+[1]!s_pq_pctchange($A54,$I$2,O$2)/100</f>
        <v>1.0034305317324186</v>
      </c>
      <c r="P54" s="23">
        <f>1+[1]!s_pq_pctchange($A54,$I$2,P$2)/100</f>
        <v>1.0034305317324186</v>
      </c>
      <c r="Q54" s="23">
        <f>1+[1]!s_pq_pctchange($A54,$I$2,Q$2)/100</f>
        <v>1.0034305317324186</v>
      </c>
      <c r="R54" s="23">
        <f>1+[1]!s_pq_pctchange($A54,$I$2,R$2)/100</f>
        <v>1.0034305317324186</v>
      </c>
      <c r="S54" s="23">
        <f>[1]!s_dq_pctchange($A54,S$2)</f>
        <v>0.34305317324185847</v>
      </c>
      <c r="T54" s="23">
        <f>[1]!s_dq_pctchange($A54,T$2)</f>
        <v>0</v>
      </c>
      <c r="U54" s="23">
        <f>[1]!s_dq_pctchange($A54,U$2)</f>
        <v>0</v>
      </c>
      <c r="V54" s="23">
        <f>[1]!s_dq_pctchange($A54,V$2)</f>
        <v>0</v>
      </c>
      <c r="W54" s="23">
        <f>[1]!s_dq_pctchange($A54,W$2)</f>
        <v>0</v>
      </c>
      <c r="X54" s="23">
        <f>[1]!s_dq_pctchange($A54,X$2)</f>
        <v>0</v>
      </c>
      <c r="Y54" s="23">
        <f>[1]!s_dq_pctchange($A54,Y$2)</f>
        <v>0</v>
      </c>
      <c r="Z54" s="23">
        <f>[1]!s_dq_pctchange($A54,Z$2)</f>
        <v>0</v>
      </c>
      <c r="AA54" s="23">
        <f>[1]!s_dq_pctchange($A54,AA$2)</f>
        <v>0</v>
      </c>
      <c r="AB54" s="23">
        <f>[1]!s_dq_pctchange($A54,AB$2)</f>
        <v>0</v>
      </c>
    </row>
    <row r="55" spans="1:28" x14ac:dyDescent="0.3">
      <c r="A55" s="19">
        <v>601608</v>
      </c>
      <c r="B55" s="19" t="str">
        <f>[1]!s_info_name(A55)</f>
        <v>中信重工</v>
      </c>
      <c r="C55" s="19" t="str">
        <f>[1]!s_info_industry_sw(A55,1)</f>
        <v>机械设备</v>
      </c>
      <c r="D55" s="19" t="str">
        <f>[1]!s_info_mkt(A55)</f>
        <v>主板</v>
      </c>
      <c r="E55" s="20">
        <v>3.5653525199999998</v>
      </c>
      <c r="F55" s="21">
        <v>2804800</v>
      </c>
      <c r="G55" s="22">
        <f t="shared" si="1"/>
        <v>10000100.748095999</v>
      </c>
      <c r="H55" s="22">
        <f t="shared" si="2"/>
        <v>10084135.208164033</v>
      </c>
      <c r="I55" s="23">
        <f>1+[1]!s_pq_pctchange($A55,$I$2,I$2)/100</f>
        <v>1.0084033613445378</v>
      </c>
      <c r="J55" s="23">
        <f>1+[1]!s_pq_pctchange($A55,$I$2,J$2)/100</f>
        <v>1.0084033613445378</v>
      </c>
      <c r="K55" s="23">
        <f>1+[1]!s_pq_pctchange($A55,$I$2,K$2)/100</f>
        <v>1.0084033613445378</v>
      </c>
      <c r="L55" s="23">
        <f>1+[1]!s_pq_pctchange($A55,$I$2,L$2)/100</f>
        <v>1.0084033613445378</v>
      </c>
      <c r="M55" s="23">
        <f>1+[1]!s_pq_pctchange($A55,$I$2,M$2)/100</f>
        <v>1.0084033613445378</v>
      </c>
      <c r="N55" s="23">
        <f>1+[1]!s_pq_pctchange($A55,$I$2,N$2)/100</f>
        <v>1.0084033613445378</v>
      </c>
      <c r="O55" s="23">
        <f>1+[1]!s_pq_pctchange($A55,$I$2,O$2)/100</f>
        <v>1.0084033613445378</v>
      </c>
      <c r="P55" s="23">
        <f>1+[1]!s_pq_pctchange($A55,$I$2,P$2)/100</f>
        <v>1.0084033613445378</v>
      </c>
      <c r="Q55" s="23">
        <f>1+[1]!s_pq_pctchange($A55,$I$2,Q$2)/100</f>
        <v>1.0084033613445378</v>
      </c>
      <c r="R55" s="23">
        <f>1+[1]!s_pq_pctchange($A55,$I$2,R$2)/100</f>
        <v>1.0084033613445378</v>
      </c>
      <c r="S55" s="23">
        <f>[1]!s_dq_pctchange($A55,S$2)</f>
        <v>0.84033613445377853</v>
      </c>
      <c r="T55" s="23">
        <f>[1]!s_dq_pctchange($A55,T$2)</f>
        <v>0</v>
      </c>
      <c r="U55" s="23">
        <f>[1]!s_dq_pctchange($A55,U$2)</f>
        <v>0</v>
      </c>
      <c r="V55" s="23">
        <f>[1]!s_dq_pctchange($A55,V$2)</f>
        <v>0</v>
      </c>
      <c r="W55" s="23">
        <f>[1]!s_dq_pctchange($A55,W$2)</f>
        <v>0</v>
      </c>
      <c r="X55" s="23">
        <f>[1]!s_dq_pctchange($A55,X$2)</f>
        <v>0</v>
      </c>
      <c r="Y55" s="23">
        <f>[1]!s_dq_pctchange($A55,Y$2)</f>
        <v>0</v>
      </c>
      <c r="Z55" s="23">
        <f>[1]!s_dq_pctchange($A55,Z$2)</f>
        <v>0</v>
      </c>
      <c r="AA55" s="23">
        <f>[1]!s_dq_pctchange($A55,AA$2)</f>
        <v>0</v>
      </c>
      <c r="AB55" s="23">
        <f>[1]!s_dq_pctchange($A55,AB$2)</f>
        <v>0</v>
      </c>
    </row>
    <row r="56" spans="1:28" x14ac:dyDescent="0.3">
      <c r="A56" s="19">
        <v>601611</v>
      </c>
      <c r="B56" s="19" t="str">
        <f>[1]!s_info_name(A56)</f>
        <v>中国核建</v>
      </c>
      <c r="C56" s="19" t="str">
        <f>[1]!s_info_industry_sw(A56,1)</f>
        <v>建筑装饰</v>
      </c>
      <c r="D56" s="19" t="str">
        <f>[1]!s_info_mkt(A56)</f>
        <v>主板</v>
      </c>
      <c r="E56" s="20">
        <v>9.49329</v>
      </c>
      <c r="F56" s="21">
        <v>1053400</v>
      </c>
      <c r="G56" s="22">
        <f t="shared" si="1"/>
        <v>10000231.686000001</v>
      </c>
      <c r="H56" s="22">
        <f t="shared" si="2"/>
        <v>9968817.3456251305</v>
      </c>
      <c r="I56" s="23">
        <f>1+[1]!s_pq_pctchange($A56,$I$2,I$2)/100</f>
        <v>0.99685863874345537</v>
      </c>
      <c r="J56" s="23">
        <f>1+[1]!s_pq_pctchange($A56,$I$2,J$2)/100</f>
        <v>0.99685863874345537</v>
      </c>
      <c r="K56" s="23">
        <f>1+[1]!s_pq_pctchange($A56,$I$2,K$2)/100</f>
        <v>0.99685863874345537</v>
      </c>
      <c r="L56" s="23">
        <f>1+[1]!s_pq_pctchange($A56,$I$2,L$2)/100</f>
        <v>0.99685863874345537</v>
      </c>
      <c r="M56" s="23">
        <f>1+[1]!s_pq_pctchange($A56,$I$2,M$2)/100</f>
        <v>0.99685863874345537</v>
      </c>
      <c r="N56" s="23">
        <f>1+[1]!s_pq_pctchange($A56,$I$2,N$2)/100</f>
        <v>0.99685863874345537</v>
      </c>
      <c r="O56" s="23">
        <f>1+[1]!s_pq_pctchange($A56,$I$2,O$2)/100</f>
        <v>0.99685863874345537</v>
      </c>
      <c r="P56" s="23">
        <f>1+[1]!s_pq_pctchange($A56,$I$2,P$2)/100</f>
        <v>0.99685863874345537</v>
      </c>
      <c r="Q56" s="23">
        <f>1+[1]!s_pq_pctchange($A56,$I$2,Q$2)/100</f>
        <v>0.99685863874345537</v>
      </c>
      <c r="R56" s="23">
        <f>1+[1]!s_pq_pctchange($A56,$I$2,R$2)/100</f>
        <v>0.99685863874345537</v>
      </c>
      <c r="S56" s="23">
        <f>[1]!s_dq_pctchange($A56,S$2)</f>
        <v>-0.31413612565446281</v>
      </c>
      <c r="T56" s="23">
        <f>[1]!s_dq_pctchange($A56,T$2)</f>
        <v>0</v>
      </c>
      <c r="U56" s="23">
        <f>[1]!s_dq_pctchange($A56,U$2)</f>
        <v>0</v>
      </c>
      <c r="V56" s="23">
        <f>[1]!s_dq_pctchange($A56,V$2)</f>
        <v>0</v>
      </c>
      <c r="W56" s="23">
        <f>[1]!s_dq_pctchange($A56,W$2)</f>
        <v>0</v>
      </c>
      <c r="X56" s="23">
        <f>[1]!s_dq_pctchange($A56,X$2)</f>
        <v>0</v>
      </c>
      <c r="Y56" s="23">
        <f>[1]!s_dq_pctchange($A56,Y$2)</f>
        <v>0</v>
      </c>
      <c r="Z56" s="23">
        <f>[1]!s_dq_pctchange($A56,Z$2)</f>
        <v>0</v>
      </c>
      <c r="AA56" s="23">
        <f>[1]!s_dq_pctchange($A56,AA$2)</f>
        <v>0</v>
      </c>
      <c r="AB56" s="23">
        <f>[1]!s_dq_pctchange($A56,AB$2)</f>
        <v>0</v>
      </c>
    </row>
    <row r="57" spans="1:28" x14ac:dyDescent="0.3">
      <c r="A57" s="19">
        <v>601866</v>
      </c>
      <c r="B57" s="19" t="str">
        <f>[1]!s_info_name(A57)</f>
        <v>中远海发</v>
      </c>
      <c r="C57" s="19" t="str">
        <f>[1]!s_info_industry_sw(A57,1)</f>
        <v>交通运输</v>
      </c>
      <c r="D57" s="19" t="str">
        <f>[1]!s_info_mkt(A57)</f>
        <v>主板</v>
      </c>
      <c r="E57" s="20">
        <v>3.1492660099999998</v>
      </c>
      <c r="F57" s="21">
        <v>3175300</v>
      </c>
      <c r="G57" s="22">
        <f t="shared" si="1"/>
        <v>9999864.3615530003</v>
      </c>
      <c r="H57" s="22">
        <f t="shared" si="2"/>
        <v>10063355.563848577</v>
      </c>
      <c r="I57" s="23">
        <f>1+[1]!s_pq_pctchange($A57,$I$2,I$2)/100</f>
        <v>1.0063492063492065</v>
      </c>
      <c r="J57" s="23">
        <f>1+[1]!s_pq_pctchange($A57,$I$2,J$2)/100</f>
        <v>1.0063492063492065</v>
      </c>
      <c r="K57" s="23">
        <f>1+[1]!s_pq_pctchange($A57,$I$2,K$2)/100</f>
        <v>1.0063492063492065</v>
      </c>
      <c r="L57" s="23">
        <f>1+[1]!s_pq_pctchange($A57,$I$2,L$2)/100</f>
        <v>1.0063492063492065</v>
      </c>
      <c r="M57" s="23">
        <f>1+[1]!s_pq_pctchange($A57,$I$2,M$2)/100</f>
        <v>1.0063492063492065</v>
      </c>
      <c r="N57" s="23">
        <f>1+[1]!s_pq_pctchange($A57,$I$2,N$2)/100</f>
        <v>1.0063492063492065</v>
      </c>
      <c r="O57" s="23">
        <f>1+[1]!s_pq_pctchange($A57,$I$2,O$2)/100</f>
        <v>1.0063492063492065</v>
      </c>
      <c r="P57" s="23">
        <f>1+[1]!s_pq_pctchange($A57,$I$2,P$2)/100</f>
        <v>1.0063492063492065</v>
      </c>
      <c r="Q57" s="23">
        <f>1+[1]!s_pq_pctchange($A57,$I$2,Q$2)/100</f>
        <v>1.0063492063492065</v>
      </c>
      <c r="R57" s="23">
        <f>1+[1]!s_pq_pctchange($A57,$I$2,R$2)/100</f>
        <v>1.0063492063492065</v>
      </c>
      <c r="S57" s="23">
        <f>[1]!s_dq_pctchange($A57,S$2)</f>
        <v>0.63492063492065487</v>
      </c>
      <c r="T57" s="23">
        <f>[1]!s_dq_pctchange($A57,T$2)</f>
        <v>0</v>
      </c>
      <c r="U57" s="23">
        <f>[1]!s_dq_pctchange($A57,U$2)</f>
        <v>0</v>
      </c>
      <c r="V57" s="23">
        <f>[1]!s_dq_pctchange($A57,V$2)</f>
        <v>0</v>
      </c>
      <c r="W57" s="23">
        <f>[1]!s_dq_pctchange($A57,W$2)</f>
        <v>0</v>
      </c>
      <c r="X57" s="23">
        <f>[1]!s_dq_pctchange($A57,X$2)</f>
        <v>0</v>
      </c>
      <c r="Y57" s="23">
        <f>[1]!s_dq_pctchange($A57,Y$2)</f>
        <v>0</v>
      </c>
      <c r="Z57" s="23">
        <f>[1]!s_dq_pctchange($A57,Z$2)</f>
        <v>0</v>
      </c>
      <c r="AA57" s="23">
        <f>[1]!s_dq_pctchange($A57,AA$2)</f>
        <v>0</v>
      </c>
      <c r="AB57" s="23">
        <f>[1]!s_dq_pctchange($A57,AB$2)</f>
        <v>0</v>
      </c>
    </row>
    <row r="58" spans="1:28" x14ac:dyDescent="0.3">
      <c r="A58" s="19">
        <v>601878</v>
      </c>
      <c r="B58" s="19" t="str">
        <f>[1]!s_info_name(A58)</f>
        <v>浙商证券</v>
      </c>
      <c r="C58" s="19" t="str">
        <f>[1]!s_info_industry_sw(A58,1)</f>
        <v>非银金融</v>
      </c>
      <c r="D58" s="19" t="str">
        <f>[1]!s_info_mkt(A58)</f>
        <v>主板</v>
      </c>
      <c r="E58" s="20">
        <v>13.35769311</v>
      </c>
      <c r="F58" s="21">
        <v>748600</v>
      </c>
      <c r="G58" s="22">
        <f t="shared" si="1"/>
        <v>9999569.0621460006</v>
      </c>
      <c r="H58" s="22">
        <f t="shared" si="2"/>
        <v>10029263.402345393</v>
      </c>
      <c r="I58" s="23">
        <f>1+[1]!s_pq_pctchange($A58,$I$2,I$2)/100</f>
        <v>1.0029695619896064</v>
      </c>
      <c r="J58" s="23">
        <f>1+[1]!s_pq_pctchange($A58,$I$2,J$2)/100</f>
        <v>1.0029695619896064</v>
      </c>
      <c r="K58" s="23">
        <f>1+[1]!s_pq_pctchange($A58,$I$2,K$2)/100</f>
        <v>1.0029695619896064</v>
      </c>
      <c r="L58" s="23">
        <f>1+[1]!s_pq_pctchange($A58,$I$2,L$2)/100</f>
        <v>1.0029695619896064</v>
      </c>
      <c r="M58" s="23">
        <f>1+[1]!s_pq_pctchange($A58,$I$2,M$2)/100</f>
        <v>1.0029695619896064</v>
      </c>
      <c r="N58" s="23">
        <f>1+[1]!s_pq_pctchange($A58,$I$2,N$2)/100</f>
        <v>1.0029695619896064</v>
      </c>
      <c r="O58" s="23">
        <f>1+[1]!s_pq_pctchange($A58,$I$2,O$2)/100</f>
        <v>1.0029695619896064</v>
      </c>
      <c r="P58" s="23">
        <f>1+[1]!s_pq_pctchange($A58,$I$2,P$2)/100</f>
        <v>1.0029695619896064</v>
      </c>
      <c r="Q58" s="23">
        <f>1+[1]!s_pq_pctchange($A58,$I$2,Q$2)/100</f>
        <v>1.0029695619896064</v>
      </c>
      <c r="R58" s="23">
        <f>1+[1]!s_pq_pctchange($A58,$I$2,R$2)/100</f>
        <v>1.0029695619896064</v>
      </c>
      <c r="S58" s="23">
        <f>[1]!s_dq_pctchange($A58,S$2)</f>
        <v>0.29695619896064063</v>
      </c>
      <c r="T58" s="23">
        <f>[1]!s_dq_pctchange($A58,T$2)</f>
        <v>0</v>
      </c>
      <c r="U58" s="23">
        <f>[1]!s_dq_pctchange($A58,U$2)</f>
        <v>0</v>
      </c>
      <c r="V58" s="23">
        <f>[1]!s_dq_pctchange($A58,V$2)</f>
        <v>0</v>
      </c>
      <c r="W58" s="23">
        <f>[1]!s_dq_pctchange($A58,W$2)</f>
        <v>0</v>
      </c>
      <c r="X58" s="23">
        <f>[1]!s_dq_pctchange($A58,X$2)</f>
        <v>0</v>
      </c>
      <c r="Y58" s="23">
        <f>[1]!s_dq_pctchange($A58,Y$2)</f>
        <v>0</v>
      </c>
      <c r="Z58" s="23">
        <f>[1]!s_dq_pctchange($A58,Z$2)</f>
        <v>0</v>
      </c>
      <c r="AA58" s="23">
        <f>[1]!s_dq_pctchange($A58,AA$2)</f>
        <v>0</v>
      </c>
      <c r="AB58" s="23">
        <f>[1]!s_dq_pctchange($A58,AB$2)</f>
        <v>0</v>
      </c>
    </row>
    <row r="59" spans="1:28" x14ac:dyDescent="0.3">
      <c r="A59" s="19">
        <v>601901</v>
      </c>
      <c r="B59" s="19" t="str">
        <f>[1]!s_info_name(A59)</f>
        <v>方正证券</v>
      </c>
      <c r="C59" s="19" t="str">
        <f>[1]!s_info_industry_sw(A59,1)</f>
        <v>非银金融</v>
      </c>
      <c r="D59" s="19" t="str">
        <f>[1]!s_info_mkt(A59)</f>
        <v>主板</v>
      </c>
      <c r="E59" s="20">
        <v>6.4564978200000001</v>
      </c>
      <c r="F59" s="21">
        <v>1548800</v>
      </c>
      <c r="G59" s="22">
        <f t="shared" si="1"/>
        <v>9999823.8236159999</v>
      </c>
      <c r="H59" s="22">
        <f t="shared" si="2"/>
        <v>10030639.921685694</v>
      </c>
      <c r="I59" s="23">
        <f>1+[1]!s_pq_pctchange($A59,$I$2,I$2)/100</f>
        <v>1.0030816640986131</v>
      </c>
      <c r="J59" s="23">
        <f>1+[1]!s_pq_pctchange($A59,$I$2,J$2)/100</f>
        <v>1.0030816640986131</v>
      </c>
      <c r="K59" s="23">
        <f>1+[1]!s_pq_pctchange($A59,$I$2,K$2)/100</f>
        <v>1.0030816640986131</v>
      </c>
      <c r="L59" s="23">
        <f>1+[1]!s_pq_pctchange($A59,$I$2,L$2)/100</f>
        <v>1.0030816640986131</v>
      </c>
      <c r="M59" s="23">
        <f>1+[1]!s_pq_pctchange($A59,$I$2,M$2)/100</f>
        <v>1.0030816640986131</v>
      </c>
      <c r="N59" s="23">
        <f>1+[1]!s_pq_pctchange($A59,$I$2,N$2)/100</f>
        <v>1.0030816640986131</v>
      </c>
      <c r="O59" s="23">
        <f>1+[1]!s_pq_pctchange($A59,$I$2,O$2)/100</f>
        <v>1.0030816640986131</v>
      </c>
      <c r="P59" s="23">
        <f>1+[1]!s_pq_pctchange($A59,$I$2,P$2)/100</f>
        <v>1.0030816640986131</v>
      </c>
      <c r="Q59" s="23">
        <f>1+[1]!s_pq_pctchange($A59,$I$2,Q$2)/100</f>
        <v>1.0030816640986131</v>
      </c>
      <c r="R59" s="23">
        <f>1+[1]!s_pq_pctchange($A59,$I$2,R$2)/100</f>
        <v>1.0030816640986131</v>
      </c>
      <c r="S59" s="23">
        <f>[1]!s_dq_pctchange($A59,S$2)</f>
        <v>0.30816640986131016</v>
      </c>
      <c r="T59" s="23">
        <f>[1]!s_dq_pctchange($A59,T$2)</f>
        <v>0</v>
      </c>
      <c r="U59" s="23">
        <f>[1]!s_dq_pctchange($A59,U$2)</f>
        <v>0</v>
      </c>
      <c r="V59" s="23">
        <f>[1]!s_dq_pctchange($A59,V$2)</f>
        <v>0</v>
      </c>
      <c r="W59" s="23">
        <f>[1]!s_dq_pctchange($A59,W$2)</f>
        <v>0</v>
      </c>
      <c r="X59" s="23">
        <f>[1]!s_dq_pctchange($A59,X$2)</f>
        <v>0</v>
      </c>
      <c r="Y59" s="23">
        <f>[1]!s_dq_pctchange($A59,Y$2)</f>
        <v>0</v>
      </c>
      <c r="Z59" s="23">
        <f>[1]!s_dq_pctchange($A59,Z$2)</f>
        <v>0</v>
      </c>
      <c r="AA59" s="23">
        <f>[1]!s_dq_pctchange($A59,AA$2)</f>
        <v>0</v>
      </c>
      <c r="AB59" s="23">
        <f>[1]!s_dq_pctchange($A59,AB$2)</f>
        <v>0</v>
      </c>
    </row>
    <row r="60" spans="1:28" x14ac:dyDescent="0.3">
      <c r="A60" s="19">
        <v>601958</v>
      </c>
      <c r="B60" s="19" t="str">
        <f>[1]!s_info_name(A60)</f>
        <v>金钼股份</v>
      </c>
      <c r="C60" s="19" t="str">
        <f>[1]!s_info_industry_sw(A60,1)</f>
        <v>有色金属</v>
      </c>
      <c r="D60" s="19" t="str">
        <f>[1]!s_info_mkt(A60)</f>
        <v>主板</v>
      </c>
      <c r="E60" s="20">
        <v>7.0337856700000003</v>
      </c>
      <c r="F60" s="21">
        <v>1421700</v>
      </c>
      <c r="G60" s="22">
        <f t="shared" si="1"/>
        <v>9999933.0870390013</v>
      </c>
      <c r="H60" s="22">
        <f t="shared" si="2"/>
        <v>9929212.2024064753</v>
      </c>
      <c r="I60" s="23">
        <f>1+[1]!s_pq_pctchange($A60,$I$2,I$2)/100</f>
        <v>0.99292786421499279</v>
      </c>
      <c r="J60" s="23">
        <f>1+[1]!s_pq_pctchange($A60,$I$2,J$2)/100</f>
        <v>0.99292786421499279</v>
      </c>
      <c r="K60" s="23">
        <f>1+[1]!s_pq_pctchange($A60,$I$2,K$2)/100</f>
        <v>0.99292786421499279</v>
      </c>
      <c r="L60" s="23">
        <f>1+[1]!s_pq_pctchange($A60,$I$2,L$2)/100</f>
        <v>0.99292786421499279</v>
      </c>
      <c r="M60" s="23">
        <f>1+[1]!s_pq_pctchange($A60,$I$2,M$2)/100</f>
        <v>0.99292786421499279</v>
      </c>
      <c r="N60" s="23">
        <f>1+[1]!s_pq_pctchange($A60,$I$2,N$2)/100</f>
        <v>0.99292786421499279</v>
      </c>
      <c r="O60" s="23">
        <f>1+[1]!s_pq_pctchange($A60,$I$2,O$2)/100</f>
        <v>0.99292786421499279</v>
      </c>
      <c r="P60" s="23">
        <f>1+[1]!s_pq_pctchange($A60,$I$2,P$2)/100</f>
        <v>0.99292786421499279</v>
      </c>
      <c r="Q60" s="23">
        <f>1+[1]!s_pq_pctchange($A60,$I$2,Q$2)/100</f>
        <v>0.99292786421499279</v>
      </c>
      <c r="R60" s="23">
        <f>1+[1]!s_pq_pctchange($A60,$I$2,R$2)/100</f>
        <v>0.99292786421499279</v>
      </c>
      <c r="S60" s="23">
        <f>[1]!s_dq_pctchange($A60,S$2)</f>
        <v>-0.70721357850072053</v>
      </c>
      <c r="T60" s="23">
        <f>[1]!s_dq_pctchange($A60,T$2)</f>
        <v>0</v>
      </c>
      <c r="U60" s="23">
        <f>[1]!s_dq_pctchange($A60,U$2)</f>
        <v>0</v>
      </c>
      <c r="V60" s="23">
        <f>[1]!s_dq_pctchange($A60,V$2)</f>
        <v>0</v>
      </c>
      <c r="W60" s="23">
        <f>[1]!s_dq_pctchange($A60,W$2)</f>
        <v>0</v>
      </c>
      <c r="X60" s="23">
        <f>[1]!s_dq_pctchange($A60,X$2)</f>
        <v>0</v>
      </c>
      <c r="Y60" s="23">
        <f>[1]!s_dq_pctchange($A60,Y$2)</f>
        <v>0</v>
      </c>
      <c r="Z60" s="23">
        <f>[1]!s_dq_pctchange($A60,Z$2)</f>
        <v>0</v>
      </c>
      <c r="AA60" s="23">
        <f>[1]!s_dq_pctchange($A60,AA$2)</f>
        <v>0</v>
      </c>
      <c r="AB60" s="23">
        <f>[1]!s_dq_pctchange($A60,AB$2)</f>
        <v>0</v>
      </c>
    </row>
    <row r="61" spans="1:28" x14ac:dyDescent="0.3">
      <c r="A61" s="19">
        <v>601989</v>
      </c>
      <c r="B61" s="19" t="str">
        <f>[1]!s_info_name(A61)</f>
        <v>中国重工</v>
      </c>
      <c r="C61" s="19" t="str">
        <f>[1]!s_info_industry_sw(A61,1)</f>
        <v>国防军工</v>
      </c>
      <c r="D61" s="19" t="str">
        <f>[1]!s_info_mkt(A61)</f>
        <v>主板</v>
      </c>
      <c r="E61" s="20">
        <v>5.6726100500000003</v>
      </c>
      <c r="F61" s="21">
        <v>1762900</v>
      </c>
      <c r="G61" s="22">
        <f t="shared" si="1"/>
        <v>10000244.257145001</v>
      </c>
      <c r="H61" s="22">
        <f t="shared" si="2"/>
        <v>9912982.0908522848</v>
      </c>
      <c r="I61" s="23">
        <f>1+[1]!s_pq_pctchange($A61,$I$2,I$2)/100</f>
        <v>0.99127399650959847</v>
      </c>
      <c r="J61" s="23">
        <f>1+[1]!s_pq_pctchange($A61,$I$2,J$2)/100</f>
        <v>0.99127399650959847</v>
      </c>
      <c r="K61" s="23">
        <f>1+[1]!s_pq_pctchange($A61,$I$2,K$2)/100</f>
        <v>0.99127399650959847</v>
      </c>
      <c r="L61" s="23">
        <f>1+[1]!s_pq_pctchange($A61,$I$2,L$2)/100</f>
        <v>0.99127399650959847</v>
      </c>
      <c r="M61" s="23">
        <f>1+[1]!s_pq_pctchange($A61,$I$2,M$2)/100</f>
        <v>0.99127399650959847</v>
      </c>
      <c r="N61" s="23">
        <f>1+[1]!s_pq_pctchange($A61,$I$2,N$2)/100</f>
        <v>0.99127399650959847</v>
      </c>
      <c r="O61" s="23">
        <f>1+[1]!s_pq_pctchange($A61,$I$2,O$2)/100</f>
        <v>0.99127399650959847</v>
      </c>
      <c r="P61" s="23">
        <f>1+[1]!s_pq_pctchange($A61,$I$2,P$2)/100</f>
        <v>0.99127399650959847</v>
      </c>
      <c r="Q61" s="23">
        <f>1+[1]!s_pq_pctchange($A61,$I$2,Q$2)/100</f>
        <v>0.99127399650959847</v>
      </c>
      <c r="R61" s="23">
        <f>1+[1]!s_pq_pctchange($A61,$I$2,R$2)/100</f>
        <v>0.99127399650959847</v>
      </c>
      <c r="S61" s="23">
        <f>[1]!s_dq_pctchange($A61,S$2)</f>
        <v>-0.87260034904015349</v>
      </c>
      <c r="T61" s="23">
        <f>[1]!s_dq_pctchange($A61,T$2)</f>
        <v>0</v>
      </c>
      <c r="U61" s="23">
        <f>[1]!s_dq_pctchange($A61,U$2)</f>
        <v>0</v>
      </c>
      <c r="V61" s="23">
        <f>[1]!s_dq_pctchange($A61,V$2)</f>
        <v>0</v>
      </c>
      <c r="W61" s="23">
        <f>[1]!s_dq_pctchange($A61,W$2)</f>
        <v>0</v>
      </c>
      <c r="X61" s="23">
        <f>[1]!s_dq_pctchange($A61,X$2)</f>
        <v>0</v>
      </c>
      <c r="Y61" s="23">
        <f>[1]!s_dq_pctchange($A61,Y$2)</f>
        <v>0</v>
      </c>
      <c r="Z61" s="23">
        <f>[1]!s_dq_pctchange($A61,Z$2)</f>
        <v>0</v>
      </c>
      <c r="AA61" s="23">
        <f>[1]!s_dq_pctchange($A61,AA$2)</f>
        <v>0</v>
      </c>
      <c r="AB61" s="23">
        <f>[1]!s_dq_pctchange($A61,AB$2)</f>
        <v>0</v>
      </c>
    </row>
    <row r="62" spans="1:28" x14ac:dyDescent="0.3">
      <c r="A62" s="19">
        <v>603160</v>
      </c>
      <c r="B62" s="19" t="str">
        <f>[1]!s_info_name(A62)</f>
        <v>汇顶科技</v>
      </c>
      <c r="C62" s="19" t="str">
        <f>[1]!s_info_industry_sw(A62,1)</f>
        <v>电子</v>
      </c>
      <c r="D62" s="19" t="str">
        <f>[1]!s_info_mkt(A62)</f>
        <v>主板</v>
      </c>
      <c r="E62" s="20">
        <v>85.240176129999995</v>
      </c>
      <c r="F62" s="21">
        <v>117300</v>
      </c>
      <c r="G62" s="22">
        <f t="shared" si="1"/>
        <v>9998672.6600489989</v>
      </c>
      <c r="H62" s="22">
        <f t="shared" si="2"/>
        <v>10239983.752579039</v>
      </c>
      <c r="I62" s="23">
        <f>1+[1]!s_pq_pctchange($A62,$I$2,I$2)/100</f>
        <v>1.0241343126967473</v>
      </c>
      <c r="J62" s="23">
        <f>1+[1]!s_pq_pctchange($A62,$I$2,J$2)/100</f>
        <v>1.0241343126967473</v>
      </c>
      <c r="K62" s="23">
        <f>1+[1]!s_pq_pctchange($A62,$I$2,K$2)/100</f>
        <v>1.0241343126967473</v>
      </c>
      <c r="L62" s="23">
        <f>1+[1]!s_pq_pctchange($A62,$I$2,L$2)/100</f>
        <v>1.0241343126967473</v>
      </c>
      <c r="M62" s="23">
        <f>1+[1]!s_pq_pctchange($A62,$I$2,M$2)/100</f>
        <v>1.0241343126967473</v>
      </c>
      <c r="N62" s="23">
        <f>1+[1]!s_pq_pctchange($A62,$I$2,N$2)/100</f>
        <v>1.0241343126967473</v>
      </c>
      <c r="O62" s="23">
        <f>1+[1]!s_pq_pctchange($A62,$I$2,O$2)/100</f>
        <v>1.0241343126967473</v>
      </c>
      <c r="P62" s="23">
        <f>1+[1]!s_pq_pctchange($A62,$I$2,P$2)/100</f>
        <v>1.0241343126967473</v>
      </c>
      <c r="Q62" s="23">
        <f>1+[1]!s_pq_pctchange($A62,$I$2,Q$2)/100</f>
        <v>1.0241343126967473</v>
      </c>
      <c r="R62" s="23">
        <f>1+[1]!s_pq_pctchange($A62,$I$2,R$2)/100</f>
        <v>1.0241343126967473</v>
      </c>
      <c r="S62" s="23">
        <f>[1]!s_dq_pctchange($A62,S$2)</f>
        <v>2.4134312696747262</v>
      </c>
      <c r="T62" s="23">
        <f>[1]!s_dq_pctchange($A62,T$2)</f>
        <v>0</v>
      </c>
      <c r="U62" s="23">
        <f>[1]!s_dq_pctchange($A62,U$2)</f>
        <v>0</v>
      </c>
      <c r="V62" s="23">
        <f>[1]!s_dq_pctchange($A62,V$2)</f>
        <v>0</v>
      </c>
      <c r="W62" s="23">
        <f>[1]!s_dq_pctchange($A62,W$2)</f>
        <v>0</v>
      </c>
      <c r="X62" s="23">
        <f>[1]!s_dq_pctchange($A62,X$2)</f>
        <v>0</v>
      </c>
      <c r="Y62" s="23">
        <f>[1]!s_dq_pctchange($A62,Y$2)</f>
        <v>0</v>
      </c>
      <c r="Z62" s="23">
        <f>[1]!s_dq_pctchange($A62,Z$2)</f>
        <v>0</v>
      </c>
      <c r="AA62" s="23">
        <f>[1]!s_dq_pctchange($A62,AA$2)</f>
        <v>0</v>
      </c>
      <c r="AB62" s="23">
        <f>[1]!s_dq_pctchange($A62,AB$2)</f>
        <v>0</v>
      </c>
    </row>
    <row r="63" spans="1:28" x14ac:dyDescent="0.3">
      <c r="A63" s="19">
        <v>603833</v>
      </c>
      <c r="B63" s="19" t="str">
        <f>[1]!s_info_name(A63)</f>
        <v>欧派家居</v>
      </c>
      <c r="C63" s="19" t="str">
        <f>[1]!s_info_industry_sw(A63,1)</f>
        <v>轻工制造</v>
      </c>
      <c r="D63" s="19" t="str">
        <f>[1]!s_info_mkt(A63)</f>
        <v>主板</v>
      </c>
      <c r="E63" s="20">
        <v>138.86718483999999</v>
      </c>
      <c r="F63" s="21">
        <v>72000</v>
      </c>
      <c r="G63" s="22">
        <f t="shared" si="1"/>
        <v>9998437.3084800001</v>
      </c>
      <c r="H63" s="22">
        <f t="shared" si="2"/>
        <v>10033204.404307807</v>
      </c>
      <c r="I63" s="23">
        <f>1+[1]!s_pq_pctchange($A63,$I$2,I$2)/100</f>
        <v>1.0034772529701537</v>
      </c>
      <c r="J63" s="23">
        <f>1+[1]!s_pq_pctchange($A63,$I$2,J$2)/100</f>
        <v>1.0034772529701537</v>
      </c>
      <c r="K63" s="23">
        <f>1+[1]!s_pq_pctchange($A63,$I$2,K$2)/100</f>
        <v>1.0034772529701537</v>
      </c>
      <c r="L63" s="23">
        <f>1+[1]!s_pq_pctchange($A63,$I$2,L$2)/100</f>
        <v>1.0034772529701537</v>
      </c>
      <c r="M63" s="23">
        <f>1+[1]!s_pq_pctchange($A63,$I$2,M$2)/100</f>
        <v>1.0034772529701537</v>
      </c>
      <c r="N63" s="23">
        <f>1+[1]!s_pq_pctchange($A63,$I$2,N$2)/100</f>
        <v>1.0034772529701537</v>
      </c>
      <c r="O63" s="23">
        <f>1+[1]!s_pq_pctchange($A63,$I$2,O$2)/100</f>
        <v>1.0034772529701537</v>
      </c>
      <c r="P63" s="23">
        <f>1+[1]!s_pq_pctchange($A63,$I$2,P$2)/100</f>
        <v>1.0034772529701537</v>
      </c>
      <c r="Q63" s="23">
        <f>1+[1]!s_pq_pctchange($A63,$I$2,Q$2)/100</f>
        <v>1.0034772529701537</v>
      </c>
      <c r="R63" s="23">
        <f>1+[1]!s_pq_pctchange($A63,$I$2,R$2)/100</f>
        <v>1.0034772529701537</v>
      </c>
      <c r="S63" s="23">
        <f>[1]!s_dq_pctchange($A63,S$2)</f>
        <v>0.34772529701536659</v>
      </c>
      <c r="T63" s="23">
        <f>[1]!s_dq_pctchange($A63,T$2)</f>
        <v>0</v>
      </c>
      <c r="U63" s="23">
        <f>[1]!s_dq_pctchange($A63,U$2)</f>
        <v>0</v>
      </c>
      <c r="V63" s="23">
        <f>[1]!s_dq_pctchange($A63,V$2)</f>
        <v>0</v>
      </c>
      <c r="W63" s="23">
        <f>[1]!s_dq_pctchange($A63,W$2)</f>
        <v>0</v>
      </c>
      <c r="X63" s="23">
        <f>[1]!s_dq_pctchange($A63,X$2)</f>
        <v>0</v>
      </c>
      <c r="Y63" s="23">
        <f>[1]!s_dq_pctchange($A63,Y$2)</f>
        <v>0</v>
      </c>
      <c r="Z63" s="23">
        <f>[1]!s_dq_pctchange($A63,Z$2)</f>
        <v>0</v>
      </c>
      <c r="AA63" s="23">
        <f>[1]!s_dq_pctchange($A63,AA$2)</f>
        <v>0</v>
      </c>
      <c r="AB63" s="23">
        <f>[1]!s_dq_pctchange($A63,AB$2)</f>
        <v>0</v>
      </c>
    </row>
    <row r="64" spans="1:28" x14ac:dyDescent="0.3">
      <c r="A64" s="19">
        <v>166</v>
      </c>
      <c r="B64" s="19" t="str">
        <f>[1]!s_info_name(A64)</f>
        <v>申万宏源</v>
      </c>
      <c r="C64" s="19" t="str">
        <f>[1]!s_info_industry_sw(A64,1)</f>
        <v>非银金融</v>
      </c>
      <c r="D64" s="19" t="str">
        <f>[1]!s_info_mkt(A64)</f>
        <v>主板</v>
      </c>
      <c r="E64" s="20">
        <v>5.0071638299999996</v>
      </c>
      <c r="F64" s="21">
        <v>1997100</v>
      </c>
      <c r="G64" s="22">
        <f t="shared" si="1"/>
        <v>9999806.8848930001</v>
      </c>
      <c r="H64" s="22">
        <f t="shared" si="2"/>
        <v>10019726.818926653</v>
      </c>
      <c r="I64" s="23">
        <f>1+[1]!s_pq_pctchange($A64,$I$2,I$2)/100</f>
        <v>1.0019920318725102</v>
      </c>
      <c r="J64" s="23">
        <f>1+[1]!s_pq_pctchange($A64,$I$2,J$2)/100</f>
        <v>1.0019920318725102</v>
      </c>
      <c r="K64" s="23">
        <f>1+[1]!s_pq_pctchange($A64,$I$2,K$2)/100</f>
        <v>1.0019920318725102</v>
      </c>
      <c r="L64" s="23">
        <f>1+[1]!s_pq_pctchange($A64,$I$2,L$2)/100</f>
        <v>1.0019920318725102</v>
      </c>
      <c r="M64" s="23">
        <f>1+[1]!s_pq_pctchange($A64,$I$2,M$2)/100</f>
        <v>1.0019920318725102</v>
      </c>
      <c r="N64" s="23">
        <f>1+[1]!s_pq_pctchange($A64,$I$2,N$2)/100</f>
        <v>1.0019920318725102</v>
      </c>
      <c r="O64" s="23">
        <f>1+[1]!s_pq_pctchange($A64,$I$2,O$2)/100</f>
        <v>1.0019920318725102</v>
      </c>
      <c r="P64" s="23">
        <f>1+[1]!s_pq_pctchange($A64,$I$2,P$2)/100</f>
        <v>1.0019920318725102</v>
      </c>
      <c r="Q64" s="23">
        <f>1+[1]!s_pq_pctchange($A64,$I$2,Q$2)/100</f>
        <v>1.0019920318725102</v>
      </c>
      <c r="R64" s="23">
        <f>1+[1]!s_pq_pctchange($A64,$I$2,R$2)/100</f>
        <v>1.0019920318725102</v>
      </c>
      <c r="S64" s="23">
        <f>[1]!s_dq_pctchange($A64,S$2)</f>
        <v>0.19920318725101804</v>
      </c>
      <c r="T64" s="23">
        <f>[1]!s_dq_pctchange($A64,T$2)</f>
        <v>0</v>
      </c>
      <c r="U64" s="23">
        <f>[1]!s_dq_pctchange($A64,U$2)</f>
        <v>0</v>
      </c>
      <c r="V64" s="23">
        <f>[1]!s_dq_pctchange($A64,V$2)</f>
        <v>0</v>
      </c>
      <c r="W64" s="23">
        <f>[1]!s_dq_pctchange($A64,W$2)</f>
        <v>0</v>
      </c>
      <c r="X64" s="23">
        <f>[1]!s_dq_pctchange($A64,X$2)</f>
        <v>0</v>
      </c>
      <c r="Y64" s="23">
        <f>[1]!s_dq_pctchange($A64,Y$2)</f>
        <v>0</v>
      </c>
      <c r="Z64" s="23">
        <f>[1]!s_dq_pctchange($A64,Z$2)</f>
        <v>0</v>
      </c>
      <c r="AA64" s="23">
        <f>[1]!s_dq_pctchange($A64,AA$2)</f>
        <v>0</v>
      </c>
      <c r="AB64" s="23">
        <f>[1]!s_dq_pctchange($A64,AB$2)</f>
        <v>0</v>
      </c>
    </row>
    <row r="65" spans="1:28" x14ac:dyDescent="0.3">
      <c r="A65" s="19">
        <v>783</v>
      </c>
      <c r="B65" s="19" t="str">
        <f>[1]!s_info_name(A65)</f>
        <v>长江证券</v>
      </c>
      <c r="C65" s="19" t="str">
        <f>[1]!s_info_industry_sw(A65,1)</f>
        <v>非银金融</v>
      </c>
      <c r="D65" s="19" t="str">
        <f>[1]!s_info_mkt(A65)</f>
        <v>主板</v>
      </c>
      <c r="E65" s="20">
        <v>7.4316337800000003</v>
      </c>
      <c r="F65" s="21">
        <v>1345600</v>
      </c>
      <c r="G65" s="22">
        <f t="shared" si="1"/>
        <v>10000006.414368</v>
      </c>
      <c r="H65" s="22">
        <f t="shared" si="2"/>
        <v>10013393.3038116</v>
      </c>
      <c r="I65" s="23">
        <f>1+[1]!s_pq_pctchange($A65,$I$2,I$2)/100</f>
        <v>1.0013386880856763</v>
      </c>
      <c r="J65" s="23">
        <f>1+[1]!s_pq_pctchange($A65,$I$2,J$2)/100</f>
        <v>1.0013386880856763</v>
      </c>
      <c r="K65" s="23">
        <f>1+[1]!s_pq_pctchange($A65,$I$2,K$2)/100</f>
        <v>1.0013386880856763</v>
      </c>
      <c r="L65" s="23">
        <f>1+[1]!s_pq_pctchange($A65,$I$2,L$2)/100</f>
        <v>1.0013386880856763</v>
      </c>
      <c r="M65" s="23">
        <f>1+[1]!s_pq_pctchange($A65,$I$2,M$2)/100</f>
        <v>1.0013386880856763</v>
      </c>
      <c r="N65" s="23">
        <f>1+[1]!s_pq_pctchange($A65,$I$2,N$2)/100</f>
        <v>1.0013386880856763</v>
      </c>
      <c r="O65" s="23">
        <f>1+[1]!s_pq_pctchange($A65,$I$2,O$2)/100</f>
        <v>1.0013386880856763</v>
      </c>
      <c r="P65" s="23">
        <f>1+[1]!s_pq_pctchange($A65,$I$2,P$2)/100</f>
        <v>1.0013386880856763</v>
      </c>
      <c r="Q65" s="23">
        <f>1+[1]!s_pq_pctchange($A65,$I$2,Q$2)/100</f>
        <v>1.0013386880856763</v>
      </c>
      <c r="R65" s="23">
        <f>1+[1]!s_pq_pctchange($A65,$I$2,R$2)/100</f>
        <v>1.0013386880856763</v>
      </c>
      <c r="S65" s="23">
        <f>[1]!s_dq_pctchange($A65,S$2)</f>
        <v>0.13386880856762762</v>
      </c>
      <c r="T65" s="23">
        <f>[1]!s_dq_pctchange($A65,T$2)</f>
        <v>0</v>
      </c>
      <c r="U65" s="23">
        <f>[1]!s_dq_pctchange($A65,U$2)</f>
        <v>0</v>
      </c>
      <c r="V65" s="23">
        <f>[1]!s_dq_pctchange($A65,V$2)</f>
        <v>0</v>
      </c>
      <c r="W65" s="23">
        <f>[1]!s_dq_pctchange($A65,W$2)</f>
        <v>0</v>
      </c>
      <c r="X65" s="23">
        <f>[1]!s_dq_pctchange($A65,X$2)</f>
        <v>0</v>
      </c>
      <c r="Y65" s="23">
        <f>[1]!s_dq_pctchange($A65,Y$2)</f>
        <v>0</v>
      </c>
      <c r="Z65" s="23">
        <f>[1]!s_dq_pctchange($A65,Z$2)</f>
        <v>0</v>
      </c>
      <c r="AA65" s="23">
        <f>[1]!s_dq_pctchange($A65,AA$2)</f>
        <v>0</v>
      </c>
      <c r="AB65" s="23">
        <f>[1]!s_dq_pctchange($A65,AB$2)</f>
        <v>0</v>
      </c>
    </row>
    <row r="66" spans="1:28" x14ac:dyDescent="0.3">
      <c r="A66" s="19">
        <v>963</v>
      </c>
      <c r="B66" s="19" t="str">
        <f>[1]!s_info_name(A66)</f>
        <v>华东医药</v>
      </c>
      <c r="C66" s="19" t="str">
        <f>[1]!s_info_industry_sw(A66,1)</f>
        <v>医药生物</v>
      </c>
      <c r="D66" s="19" t="str">
        <f>[1]!s_info_mkt(A66)</f>
        <v>主板</v>
      </c>
      <c r="E66" s="20">
        <v>56.337493619999996</v>
      </c>
      <c r="F66" s="21">
        <v>177500</v>
      </c>
      <c r="G66" s="22">
        <f t="shared" si="1"/>
        <v>9999905.1175499987</v>
      </c>
      <c r="H66" s="22">
        <f t="shared" si="2"/>
        <v>10133403.316876493</v>
      </c>
      <c r="I66" s="23">
        <f>1+[1]!s_pq_pctchange($A66,$I$2,I$2)/100</f>
        <v>1.0133499466002136</v>
      </c>
      <c r="J66" s="23">
        <f>1+[1]!s_pq_pctchange($A66,$I$2,J$2)/100</f>
        <v>1.0133499466002136</v>
      </c>
      <c r="K66" s="23">
        <f>1+[1]!s_pq_pctchange($A66,$I$2,K$2)/100</f>
        <v>1.0133499466002136</v>
      </c>
      <c r="L66" s="23">
        <f>1+[1]!s_pq_pctchange($A66,$I$2,L$2)/100</f>
        <v>1.0133499466002136</v>
      </c>
      <c r="M66" s="23">
        <f>1+[1]!s_pq_pctchange($A66,$I$2,M$2)/100</f>
        <v>1.0133499466002136</v>
      </c>
      <c r="N66" s="23">
        <f>1+[1]!s_pq_pctchange($A66,$I$2,N$2)/100</f>
        <v>1.0133499466002136</v>
      </c>
      <c r="O66" s="23">
        <f>1+[1]!s_pq_pctchange($A66,$I$2,O$2)/100</f>
        <v>1.0133499466002136</v>
      </c>
      <c r="P66" s="23">
        <f>1+[1]!s_pq_pctchange($A66,$I$2,P$2)/100</f>
        <v>1.0133499466002136</v>
      </c>
      <c r="Q66" s="23">
        <f>1+[1]!s_pq_pctchange($A66,$I$2,Q$2)/100</f>
        <v>1.0133499466002136</v>
      </c>
      <c r="R66" s="23">
        <f>1+[1]!s_pq_pctchange($A66,$I$2,R$2)/100</f>
        <v>1.0133499466002136</v>
      </c>
      <c r="S66" s="23">
        <f>[1]!s_dq_pctchange($A66,S$2)</f>
        <v>1.3349946600213602</v>
      </c>
      <c r="T66" s="23">
        <f>[1]!s_dq_pctchange($A66,T$2)</f>
        <v>0</v>
      </c>
      <c r="U66" s="23">
        <f>[1]!s_dq_pctchange($A66,U$2)</f>
        <v>0</v>
      </c>
      <c r="V66" s="23">
        <f>[1]!s_dq_pctchange($A66,V$2)</f>
        <v>0</v>
      </c>
      <c r="W66" s="23">
        <f>[1]!s_dq_pctchange($A66,W$2)</f>
        <v>0</v>
      </c>
      <c r="X66" s="23">
        <f>[1]!s_dq_pctchange($A66,X$2)</f>
        <v>0</v>
      </c>
      <c r="Y66" s="23">
        <f>[1]!s_dq_pctchange($A66,Y$2)</f>
        <v>0</v>
      </c>
      <c r="Z66" s="23">
        <f>[1]!s_dq_pctchange($A66,Z$2)</f>
        <v>0</v>
      </c>
      <c r="AA66" s="23">
        <f>[1]!s_dq_pctchange($A66,AA$2)</f>
        <v>0</v>
      </c>
      <c r="AB66" s="23">
        <f>[1]!s_dq_pctchange($A66,AB$2)</f>
        <v>0</v>
      </c>
    </row>
    <row r="67" spans="1:28" x14ac:dyDescent="0.3">
      <c r="A67" s="19">
        <v>2007</v>
      </c>
      <c r="B67" s="19" t="str">
        <f>[1]!s_info_name(A67)</f>
        <v>华兰生物</v>
      </c>
      <c r="C67" s="19" t="str">
        <f>[1]!s_info_industry_sw(A67,1)</f>
        <v>医药生物</v>
      </c>
      <c r="D67" s="19" t="str">
        <f>[1]!s_info_mkt(A67)</f>
        <v>中小企业板</v>
      </c>
      <c r="E67" s="20">
        <v>26.891452439999998</v>
      </c>
      <c r="F67" s="21">
        <v>371900</v>
      </c>
      <c r="G67" s="22">
        <f t="shared" si="1"/>
        <v>10000931.162435999</v>
      </c>
      <c r="H67" s="22">
        <f t="shared" ref="H67:H98" si="3">G67*(1+S67/100)*(1+T67/100)*(1+U67/100)*(1+V67/100)*(1+W67/100)*(1+X67/100)*(1+Y67/100)*(1+Z67/100)*(1+AA67/100)*(1+AB67/100)</f>
        <v>10082844.969425419</v>
      </c>
      <c r="I67" s="23">
        <f>1+[1]!s_pq_pctchange($A67,$I$2,I$2)/100</f>
        <v>1.0081906180193594</v>
      </c>
      <c r="J67" s="23">
        <f>1+[1]!s_pq_pctchange($A67,$I$2,J$2)/100</f>
        <v>1.0081906180193594</v>
      </c>
      <c r="K67" s="23">
        <f>1+[1]!s_pq_pctchange($A67,$I$2,K$2)/100</f>
        <v>1.0081906180193594</v>
      </c>
      <c r="L67" s="23">
        <f>1+[1]!s_pq_pctchange($A67,$I$2,L$2)/100</f>
        <v>1.0081906180193594</v>
      </c>
      <c r="M67" s="23">
        <f>1+[1]!s_pq_pctchange($A67,$I$2,M$2)/100</f>
        <v>1.0081906180193594</v>
      </c>
      <c r="N67" s="23">
        <f>1+[1]!s_pq_pctchange($A67,$I$2,N$2)/100</f>
        <v>1.0081906180193594</v>
      </c>
      <c r="O67" s="23">
        <f>1+[1]!s_pq_pctchange($A67,$I$2,O$2)/100</f>
        <v>1.0081906180193594</v>
      </c>
      <c r="P67" s="23">
        <f>1+[1]!s_pq_pctchange($A67,$I$2,P$2)/100</f>
        <v>1.0081906180193594</v>
      </c>
      <c r="Q67" s="23">
        <f>1+[1]!s_pq_pctchange($A67,$I$2,Q$2)/100</f>
        <v>1.0081906180193594</v>
      </c>
      <c r="R67" s="23">
        <f>1+[1]!s_pq_pctchange($A67,$I$2,R$2)/100</f>
        <v>1.0081906180193594</v>
      </c>
      <c r="S67" s="23">
        <f>[1]!s_dq_pctchange($A67,S$2)</f>
        <v>0.81906180193593858</v>
      </c>
      <c r="T67" s="23">
        <f>[1]!s_dq_pctchange($A67,T$2)</f>
        <v>0</v>
      </c>
      <c r="U67" s="23">
        <f>[1]!s_dq_pctchange($A67,U$2)</f>
        <v>0</v>
      </c>
      <c r="V67" s="23">
        <f>[1]!s_dq_pctchange($A67,V$2)</f>
        <v>0</v>
      </c>
      <c r="W67" s="23">
        <f>[1]!s_dq_pctchange($A67,W$2)</f>
        <v>0</v>
      </c>
      <c r="X67" s="23">
        <f>[1]!s_dq_pctchange($A67,X$2)</f>
        <v>0</v>
      </c>
      <c r="Y67" s="23">
        <f>[1]!s_dq_pctchange($A67,Y$2)</f>
        <v>0</v>
      </c>
      <c r="Z67" s="23">
        <f>[1]!s_dq_pctchange($A67,Z$2)</f>
        <v>0</v>
      </c>
      <c r="AA67" s="23">
        <f>[1]!s_dq_pctchange($A67,AA$2)</f>
        <v>0</v>
      </c>
      <c r="AB67" s="23">
        <f>[1]!s_dq_pctchange($A67,AB$2)</f>
        <v>0</v>
      </c>
    </row>
    <row r="68" spans="1:28" x14ac:dyDescent="0.3">
      <c r="A68" s="19">
        <v>2294</v>
      </c>
      <c r="B68" s="19" t="str">
        <f>[1]!s_info_name(A68)</f>
        <v>信立泰</v>
      </c>
      <c r="C68" s="19" t="str">
        <f>[1]!s_info_industry_sw(A68,1)</f>
        <v>医药生物</v>
      </c>
      <c r="D68" s="19" t="str">
        <f>[1]!s_info_mkt(A68)</f>
        <v>中小企业板</v>
      </c>
      <c r="E68" s="20">
        <v>38.911201849999998</v>
      </c>
      <c r="F68" s="21">
        <v>257000</v>
      </c>
      <c r="G68" s="22">
        <f t="shared" ref="G68:G102" si="4">E68*F68</f>
        <v>10000178.87545</v>
      </c>
      <c r="H68" s="22">
        <f t="shared" si="3"/>
        <v>9928712.5639358088</v>
      </c>
      <c r="I68" s="23">
        <f>1+[1]!s_pq_pctchange($A68,$I$2,I$2)/100</f>
        <v>0.99285349668198053</v>
      </c>
      <c r="J68" s="23">
        <f>1+[1]!s_pq_pctchange($A68,$I$2,J$2)/100</f>
        <v>0.99285349668198053</v>
      </c>
      <c r="K68" s="23">
        <f>1+[1]!s_pq_pctchange($A68,$I$2,K$2)/100</f>
        <v>0.99285349668198053</v>
      </c>
      <c r="L68" s="23">
        <f>1+[1]!s_pq_pctchange($A68,$I$2,L$2)/100</f>
        <v>0.99285349668198053</v>
      </c>
      <c r="M68" s="23">
        <f>1+[1]!s_pq_pctchange($A68,$I$2,M$2)/100</f>
        <v>0.99285349668198053</v>
      </c>
      <c r="N68" s="23">
        <f>1+[1]!s_pq_pctchange($A68,$I$2,N$2)/100</f>
        <v>0.99285349668198053</v>
      </c>
      <c r="O68" s="23">
        <f>1+[1]!s_pq_pctchange($A68,$I$2,O$2)/100</f>
        <v>0.99285349668198053</v>
      </c>
      <c r="P68" s="23">
        <f>1+[1]!s_pq_pctchange($A68,$I$2,P$2)/100</f>
        <v>0.99285349668198053</v>
      </c>
      <c r="Q68" s="23">
        <f>1+[1]!s_pq_pctchange($A68,$I$2,Q$2)/100</f>
        <v>0.99285349668198053</v>
      </c>
      <c r="R68" s="23">
        <f>1+[1]!s_pq_pctchange($A68,$I$2,R$2)/100</f>
        <v>0.99285349668198053</v>
      </c>
      <c r="S68" s="23">
        <f>[1]!s_dq_pctchange($A68,S$2)</f>
        <v>-0.71465033180194704</v>
      </c>
      <c r="T68" s="23">
        <f>[1]!s_dq_pctchange($A68,T$2)</f>
        <v>0</v>
      </c>
      <c r="U68" s="23">
        <f>[1]!s_dq_pctchange($A68,U$2)</f>
        <v>0</v>
      </c>
      <c r="V68" s="23">
        <f>[1]!s_dq_pctchange($A68,V$2)</f>
        <v>0</v>
      </c>
      <c r="W68" s="23">
        <f>[1]!s_dq_pctchange($A68,W$2)</f>
        <v>0</v>
      </c>
      <c r="X68" s="23">
        <f>[1]!s_dq_pctchange($A68,X$2)</f>
        <v>0</v>
      </c>
      <c r="Y68" s="23">
        <f>[1]!s_dq_pctchange($A68,Y$2)</f>
        <v>0</v>
      </c>
      <c r="Z68" s="23">
        <f>[1]!s_dq_pctchange($A68,Z$2)</f>
        <v>0</v>
      </c>
      <c r="AA68" s="23">
        <f>[1]!s_dq_pctchange($A68,AA$2)</f>
        <v>0</v>
      </c>
      <c r="AB68" s="23">
        <f>[1]!s_dq_pctchange($A68,AB$2)</f>
        <v>0</v>
      </c>
    </row>
    <row r="69" spans="1:28" x14ac:dyDescent="0.3">
      <c r="A69" s="19">
        <v>2500</v>
      </c>
      <c r="B69" s="19" t="str">
        <f>[1]!s_info_name(A69)</f>
        <v>山西证券</v>
      </c>
      <c r="C69" s="19" t="str">
        <f>[1]!s_info_industry_sw(A69,1)</f>
        <v>非银金融</v>
      </c>
      <c r="D69" s="19" t="str">
        <f>[1]!s_info_mkt(A69)</f>
        <v>中小企业板</v>
      </c>
      <c r="E69" s="20">
        <v>7.8091851300000004</v>
      </c>
      <c r="F69" s="21">
        <v>1280500</v>
      </c>
      <c r="G69" s="22">
        <f t="shared" si="4"/>
        <v>9999661.5589650013</v>
      </c>
      <c r="H69" s="22">
        <f t="shared" si="3"/>
        <v>10063353.670805542</v>
      </c>
      <c r="I69" s="23">
        <f>1+[1]!s_pq_pctchange($A69,$I$2,I$2)/100</f>
        <v>1.0063694267515924</v>
      </c>
      <c r="J69" s="23">
        <f>1+[1]!s_pq_pctchange($A69,$I$2,J$2)/100</f>
        <v>1.0063694267515924</v>
      </c>
      <c r="K69" s="23">
        <f>1+[1]!s_pq_pctchange($A69,$I$2,K$2)/100</f>
        <v>1.0063694267515924</v>
      </c>
      <c r="L69" s="23">
        <f>1+[1]!s_pq_pctchange($A69,$I$2,L$2)/100</f>
        <v>1.0063694267515924</v>
      </c>
      <c r="M69" s="23">
        <f>1+[1]!s_pq_pctchange($A69,$I$2,M$2)/100</f>
        <v>1.0063694267515924</v>
      </c>
      <c r="N69" s="23">
        <f>1+[1]!s_pq_pctchange($A69,$I$2,N$2)/100</f>
        <v>1.0063694267515924</v>
      </c>
      <c r="O69" s="23">
        <f>1+[1]!s_pq_pctchange($A69,$I$2,O$2)/100</f>
        <v>1.0063694267515924</v>
      </c>
      <c r="P69" s="23">
        <f>1+[1]!s_pq_pctchange($A69,$I$2,P$2)/100</f>
        <v>1.0063694267515924</v>
      </c>
      <c r="Q69" s="23">
        <f>1+[1]!s_pq_pctchange($A69,$I$2,Q$2)/100</f>
        <v>1.0063694267515924</v>
      </c>
      <c r="R69" s="23">
        <f>1+[1]!s_pq_pctchange($A69,$I$2,R$2)/100</f>
        <v>1.0063694267515924</v>
      </c>
      <c r="S69" s="23">
        <f>[1]!s_dq_pctchange($A69,S$2)</f>
        <v>0.63694267515923553</v>
      </c>
      <c r="T69" s="23">
        <f>[1]!s_dq_pctchange($A69,T$2)</f>
        <v>0</v>
      </c>
      <c r="U69" s="23">
        <f>[1]!s_dq_pctchange($A69,U$2)</f>
        <v>0</v>
      </c>
      <c r="V69" s="23">
        <f>[1]!s_dq_pctchange($A69,V$2)</f>
        <v>0</v>
      </c>
      <c r="W69" s="23">
        <f>[1]!s_dq_pctchange($A69,W$2)</f>
        <v>0</v>
      </c>
      <c r="X69" s="23">
        <f>[1]!s_dq_pctchange($A69,X$2)</f>
        <v>0</v>
      </c>
      <c r="Y69" s="23">
        <f>[1]!s_dq_pctchange($A69,Y$2)</f>
        <v>0</v>
      </c>
      <c r="Z69" s="23">
        <f>[1]!s_dq_pctchange($A69,Z$2)</f>
        <v>0</v>
      </c>
      <c r="AA69" s="23">
        <f>[1]!s_dq_pctchange($A69,AA$2)</f>
        <v>0</v>
      </c>
      <c r="AB69" s="23">
        <f>[1]!s_dq_pctchange($A69,AB$2)</f>
        <v>0</v>
      </c>
    </row>
    <row r="70" spans="1:28" x14ac:dyDescent="0.3">
      <c r="A70" s="19">
        <v>2714</v>
      </c>
      <c r="B70" s="19" t="str">
        <f>[1]!s_info_name(A70)</f>
        <v>牧原股份</v>
      </c>
      <c r="C70" s="19" t="str">
        <f>[1]!s_info_industry_sw(A70,1)</f>
        <v>农林牧渔</v>
      </c>
      <c r="D70" s="19" t="str">
        <f>[1]!s_info_mkt(A70)</f>
        <v>中小企业板</v>
      </c>
      <c r="E70" s="20">
        <v>48.695459579999998</v>
      </c>
      <c r="F70" s="21">
        <v>205400</v>
      </c>
      <c r="G70" s="22">
        <f t="shared" si="4"/>
        <v>10002047.397731999</v>
      </c>
      <c r="H70" s="22">
        <f t="shared" si="3"/>
        <v>10006153.328519246</v>
      </c>
      <c r="I70" s="23">
        <f>1+[1]!s_pq_pctchange($A70,$I$2,I$2)/100</f>
        <v>1.0004105090311988</v>
      </c>
      <c r="J70" s="23">
        <f>1+[1]!s_pq_pctchange($A70,$I$2,J$2)/100</f>
        <v>1.0004105090311988</v>
      </c>
      <c r="K70" s="23">
        <f>1+[1]!s_pq_pctchange($A70,$I$2,K$2)/100</f>
        <v>1.0004105090311988</v>
      </c>
      <c r="L70" s="23">
        <f>1+[1]!s_pq_pctchange($A70,$I$2,L$2)/100</f>
        <v>1.0004105090311988</v>
      </c>
      <c r="M70" s="23">
        <f>1+[1]!s_pq_pctchange($A70,$I$2,M$2)/100</f>
        <v>1.0004105090311988</v>
      </c>
      <c r="N70" s="23">
        <f>1+[1]!s_pq_pctchange($A70,$I$2,N$2)/100</f>
        <v>1.0004105090311988</v>
      </c>
      <c r="O70" s="23">
        <f>1+[1]!s_pq_pctchange($A70,$I$2,O$2)/100</f>
        <v>1.0004105090311988</v>
      </c>
      <c r="P70" s="23">
        <f>1+[1]!s_pq_pctchange($A70,$I$2,P$2)/100</f>
        <v>1.0004105090311988</v>
      </c>
      <c r="Q70" s="23">
        <f>1+[1]!s_pq_pctchange($A70,$I$2,Q$2)/100</f>
        <v>1.0004105090311988</v>
      </c>
      <c r="R70" s="23">
        <f>1+[1]!s_pq_pctchange($A70,$I$2,R$2)/100</f>
        <v>1.0004105090311988</v>
      </c>
      <c r="S70" s="23">
        <f>[1]!s_dq_pctchange($A70,S$2)</f>
        <v>4.1050903119876914E-2</v>
      </c>
      <c r="T70" s="23">
        <f>[1]!s_dq_pctchange($A70,T$2)</f>
        <v>0</v>
      </c>
      <c r="U70" s="23">
        <f>[1]!s_dq_pctchange($A70,U$2)</f>
        <v>0</v>
      </c>
      <c r="V70" s="23">
        <f>[1]!s_dq_pctchange($A70,V$2)</f>
        <v>0</v>
      </c>
      <c r="W70" s="23">
        <f>[1]!s_dq_pctchange($A70,W$2)</f>
        <v>0</v>
      </c>
      <c r="X70" s="23">
        <f>[1]!s_dq_pctchange($A70,X$2)</f>
        <v>0</v>
      </c>
      <c r="Y70" s="23">
        <f>[1]!s_dq_pctchange($A70,Y$2)</f>
        <v>0</v>
      </c>
      <c r="Z70" s="23">
        <f>[1]!s_dq_pctchange($A70,Z$2)</f>
        <v>0</v>
      </c>
      <c r="AA70" s="23">
        <f>[1]!s_dq_pctchange($A70,AA$2)</f>
        <v>0</v>
      </c>
      <c r="AB70" s="23">
        <f>[1]!s_dq_pctchange($A70,AB$2)</f>
        <v>0</v>
      </c>
    </row>
    <row r="71" spans="1:28" x14ac:dyDescent="0.3">
      <c r="A71" s="19">
        <v>2736</v>
      </c>
      <c r="B71" s="19" t="str">
        <f>[1]!s_info_name(A71)</f>
        <v>国信证券</v>
      </c>
      <c r="C71" s="19" t="str">
        <f>[1]!s_info_industry_sw(A71,1)</f>
        <v>非银金融</v>
      </c>
      <c r="D71" s="19" t="str">
        <f>[1]!s_info_mkt(A71)</f>
        <v>中小企业板</v>
      </c>
      <c r="E71" s="20">
        <v>10.829052669999999</v>
      </c>
      <c r="F71" s="21">
        <v>923400</v>
      </c>
      <c r="G71" s="22">
        <f t="shared" si="4"/>
        <v>9999547.2354779989</v>
      </c>
      <c r="H71" s="22">
        <f t="shared" si="3"/>
        <v>10054793.352801083</v>
      </c>
      <c r="I71" s="23">
        <f>1+[1]!s_pq_pctchange($A71,$I$2,I$2)/100</f>
        <v>1.0055248618784531</v>
      </c>
      <c r="J71" s="23">
        <f>1+[1]!s_pq_pctchange($A71,$I$2,J$2)/100</f>
        <v>1.0055248618784531</v>
      </c>
      <c r="K71" s="23">
        <f>1+[1]!s_pq_pctchange($A71,$I$2,K$2)/100</f>
        <v>1.0055248618784531</v>
      </c>
      <c r="L71" s="23">
        <f>1+[1]!s_pq_pctchange($A71,$I$2,L$2)/100</f>
        <v>1.0055248618784531</v>
      </c>
      <c r="M71" s="23">
        <f>1+[1]!s_pq_pctchange($A71,$I$2,M$2)/100</f>
        <v>1.0055248618784531</v>
      </c>
      <c r="N71" s="23">
        <f>1+[1]!s_pq_pctchange($A71,$I$2,N$2)/100</f>
        <v>1.0055248618784531</v>
      </c>
      <c r="O71" s="23">
        <f>1+[1]!s_pq_pctchange($A71,$I$2,O$2)/100</f>
        <v>1.0055248618784531</v>
      </c>
      <c r="P71" s="23">
        <f>1+[1]!s_pq_pctchange($A71,$I$2,P$2)/100</f>
        <v>1.0055248618784531</v>
      </c>
      <c r="Q71" s="23">
        <f>1+[1]!s_pq_pctchange($A71,$I$2,Q$2)/100</f>
        <v>1.0055248618784531</v>
      </c>
      <c r="R71" s="23">
        <f>1+[1]!s_pq_pctchange($A71,$I$2,R$2)/100</f>
        <v>1.0055248618784531</v>
      </c>
      <c r="S71" s="23">
        <f>[1]!s_dq_pctchange($A71,S$2)</f>
        <v>0.55248618784531356</v>
      </c>
      <c r="T71" s="23">
        <f>[1]!s_dq_pctchange($A71,T$2)</f>
        <v>0</v>
      </c>
      <c r="U71" s="23">
        <f>[1]!s_dq_pctchange($A71,U$2)</f>
        <v>0</v>
      </c>
      <c r="V71" s="23">
        <f>[1]!s_dq_pctchange($A71,V$2)</f>
        <v>0</v>
      </c>
      <c r="W71" s="23">
        <f>[1]!s_dq_pctchange($A71,W$2)</f>
        <v>0</v>
      </c>
      <c r="X71" s="23">
        <f>[1]!s_dq_pctchange($A71,X$2)</f>
        <v>0</v>
      </c>
      <c r="Y71" s="23">
        <f>[1]!s_dq_pctchange($A71,Y$2)</f>
        <v>0</v>
      </c>
      <c r="Z71" s="23">
        <f>[1]!s_dq_pctchange($A71,Z$2)</f>
        <v>0</v>
      </c>
      <c r="AA71" s="23">
        <f>[1]!s_dq_pctchange($A71,AA$2)</f>
        <v>0</v>
      </c>
      <c r="AB71" s="23">
        <f>[1]!s_dq_pctchange($A71,AB$2)</f>
        <v>0</v>
      </c>
    </row>
    <row r="72" spans="1:28" x14ac:dyDescent="0.3">
      <c r="A72" s="19">
        <v>300033</v>
      </c>
      <c r="B72" s="19" t="str">
        <f>[1]!s_info_name(A72)</f>
        <v>同花顺</v>
      </c>
      <c r="C72" s="19" t="str">
        <f>[1]!s_info_industry_sw(A72,1)</f>
        <v>计算机</v>
      </c>
      <c r="D72" s="19" t="str">
        <f>[1]!s_info_mkt(A72)</f>
        <v>创业板</v>
      </c>
      <c r="E72" s="20">
        <v>48.641335249999997</v>
      </c>
      <c r="F72" s="21">
        <v>205600</v>
      </c>
      <c r="G72" s="22">
        <f t="shared" si="4"/>
        <v>10000658.5274</v>
      </c>
      <c r="H72" s="22">
        <f t="shared" si="3"/>
        <v>10472757.229270667</v>
      </c>
      <c r="I72" s="23">
        <f>1+[1]!s_pq_pctchange($A72,$I$2,I$2)/100</f>
        <v>1.0472067614924758</v>
      </c>
      <c r="J72" s="23">
        <f>1+[1]!s_pq_pctchange($A72,$I$2,J$2)/100</f>
        <v>1.0472067614924758</v>
      </c>
      <c r="K72" s="23">
        <f>1+[1]!s_pq_pctchange($A72,$I$2,K$2)/100</f>
        <v>1.0472067614924758</v>
      </c>
      <c r="L72" s="23">
        <f>1+[1]!s_pq_pctchange($A72,$I$2,L$2)/100</f>
        <v>1.0472067614924758</v>
      </c>
      <c r="M72" s="23">
        <f>1+[1]!s_pq_pctchange($A72,$I$2,M$2)/100</f>
        <v>1.0472067614924758</v>
      </c>
      <c r="N72" s="23">
        <f>1+[1]!s_pq_pctchange($A72,$I$2,N$2)/100</f>
        <v>1.0472067614924758</v>
      </c>
      <c r="O72" s="23">
        <f>1+[1]!s_pq_pctchange($A72,$I$2,O$2)/100</f>
        <v>1.0472067614924758</v>
      </c>
      <c r="P72" s="23">
        <f>1+[1]!s_pq_pctchange($A72,$I$2,P$2)/100</f>
        <v>1.0472067614924758</v>
      </c>
      <c r="Q72" s="23">
        <f>1+[1]!s_pq_pctchange($A72,$I$2,Q$2)/100</f>
        <v>1.0472067614924758</v>
      </c>
      <c r="R72" s="23">
        <f>1+[1]!s_pq_pctchange($A72,$I$2,R$2)/100</f>
        <v>1.0472067614924758</v>
      </c>
      <c r="S72" s="23">
        <f>[1]!s_dq_pctchange($A72,S$2)</f>
        <v>4.7206761492475824</v>
      </c>
      <c r="T72" s="23">
        <f>[1]!s_dq_pctchange($A72,T$2)</f>
        <v>0</v>
      </c>
      <c r="U72" s="23">
        <f>[1]!s_dq_pctchange($A72,U$2)</f>
        <v>0</v>
      </c>
      <c r="V72" s="23">
        <f>[1]!s_dq_pctchange($A72,V$2)</f>
        <v>0</v>
      </c>
      <c r="W72" s="23">
        <f>[1]!s_dq_pctchange($A72,W$2)</f>
        <v>0</v>
      </c>
      <c r="X72" s="23">
        <f>[1]!s_dq_pctchange($A72,X$2)</f>
        <v>0</v>
      </c>
      <c r="Y72" s="23">
        <f>[1]!s_dq_pctchange($A72,Y$2)</f>
        <v>0</v>
      </c>
      <c r="Z72" s="23">
        <f>[1]!s_dq_pctchange($A72,Z$2)</f>
        <v>0</v>
      </c>
      <c r="AA72" s="23">
        <f>[1]!s_dq_pctchange($A72,AA$2)</f>
        <v>0</v>
      </c>
      <c r="AB72" s="23">
        <f>[1]!s_dq_pctchange($A72,AB$2)</f>
        <v>0</v>
      </c>
    </row>
    <row r="73" spans="1:28" x14ac:dyDescent="0.3">
      <c r="A73" s="19">
        <v>600008</v>
      </c>
      <c r="B73" s="19" t="str">
        <f>[1]!s_info_name(A73)</f>
        <v>首创股份</v>
      </c>
      <c r="C73" s="19" t="str">
        <f>[1]!s_info_industry_sw(A73,1)</f>
        <v>公用事业</v>
      </c>
      <c r="D73" s="19" t="str">
        <f>[1]!s_info_mkt(A73)</f>
        <v>主板</v>
      </c>
      <c r="E73" s="20">
        <v>4.9863393499999997</v>
      </c>
      <c r="F73" s="21">
        <v>2005500</v>
      </c>
      <c r="G73" s="22">
        <f t="shared" si="4"/>
        <v>10000103.566424999</v>
      </c>
      <c r="H73" s="22">
        <f t="shared" si="3"/>
        <v>10000103.566424999</v>
      </c>
      <c r="I73" s="23">
        <f>1+[1]!s_pq_pctchange($A73,$I$2,I$2)/100</f>
        <v>1</v>
      </c>
      <c r="J73" s="23">
        <f>1+[1]!s_pq_pctchange($A73,$I$2,J$2)/100</f>
        <v>1</v>
      </c>
      <c r="K73" s="23">
        <f>1+[1]!s_pq_pctchange($A73,$I$2,K$2)/100</f>
        <v>1</v>
      </c>
      <c r="L73" s="23">
        <f>1+[1]!s_pq_pctchange($A73,$I$2,L$2)/100</f>
        <v>1</v>
      </c>
      <c r="M73" s="23">
        <f>1+[1]!s_pq_pctchange($A73,$I$2,M$2)/100</f>
        <v>1</v>
      </c>
      <c r="N73" s="23">
        <f>1+[1]!s_pq_pctchange($A73,$I$2,N$2)/100</f>
        <v>1</v>
      </c>
      <c r="O73" s="23">
        <f>1+[1]!s_pq_pctchange($A73,$I$2,O$2)/100</f>
        <v>1</v>
      </c>
      <c r="P73" s="23">
        <f>1+[1]!s_pq_pctchange($A73,$I$2,P$2)/100</f>
        <v>1</v>
      </c>
      <c r="Q73" s="23">
        <f>1+[1]!s_pq_pctchange($A73,$I$2,Q$2)/100</f>
        <v>1</v>
      </c>
      <c r="R73" s="23">
        <f>1+[1]!s_pq_pctchange($A73,$I$2,R$2)/100</f>
        <v>1</v>
      </c>
      <c r="S73" s="23">
        <f>[1]!s_dq_pctchange($A73,S$2)</f>
        <v>0</v>
      </c>
      <c r="T73" s="23">
        <f>[1]!s_dq_pctchange($A73,T$2)</f>
        <v>0</v>
      </c>
      <c r="U73" s="23">
        <f>[1]!s_dq_pctchange($A73,U$2)</f>
        <v>0</v>
      </c>
      <c r="V73" s="23">
        <f>[1]!s_dq_pctchange($A73,V$2)</f>
        <v>0</v>
      </c>
      <c r="W73" s="23">
        <f>[1]!s_dq_pctchange($A73,W$2)</f>
        <v>0</v>
      </c>
      <c r="X73" s="23">
        <f>[1]!s_dq_pctchange($A73,X$2)</f>
        <v>0</v>
      </c>
      <c r="Y73" s="23">
        <f>[1]!s_dq_pctchange($A73,Y$2)</f>
        <v>0</v>
      </c>
      <c r="Z73" s="23">
        <f>[1]!s_dq_pctchange($A73,Z$2)</f>
        <v>0</v>
      </c>
      <c r="AA73" s="23">
        <f>[1]!s_dq_pctchange($A73,AA$2)</f>
        <v>0</v>
      </c>
      <c r="AB73" s="23">
        <f>[1]!s_dq_pctchange($A73,AB$2)</f>
        <v>0</v>
      </c>
    </row>
    <row r="74" spans="1:28" x14ac:dyDescent="0.3">
      <c r="A74" s="19">
        <v>600100</v>
      </c>
      <c r="B74" s="19" t="str">
        <f>[1]!s_info_name(A74)</f>
        <v>同方股份</v>
      </c>
      <c r="C74" s="19" t="str">
        <f>[1]!s_info_industry_sw(A74,1)</f>
        <v>计算机</v>
      </c>
      <c r="D74" s="19" t="str">
        <f>[1]!s_info_mkt(A74)</f>
        <v>主板</v>
      </c>
      <c r="E74" s="20">
        <v>10.26150539</v>
      </c>
      <c r="F74" s="21">
        <v>974500</v>
      </c>
      <c r="G74" s="22">
        <f t="shared" si="4"/>
        <v>9999837.0025549997</v>
      </c>
      <c r="H74" s="22">
        <f t="shared" si="3"/>
        <v>10106839.1494695</v>
      </c>
      <c r="I74" s="23">
        <f>1+[1]!s_pq_pctchange($A74,$I$2,I$2)/100</f>
        <v>1.0107003891050585</v>
      </c>
      <c r="J74" s="23">
        <f>1+[1]!s_pq_pctchange($A74,$I$2,J$2)/100</f>
        <v>1.0107003891050585</v>
      </c>
      <c r="K74" s="23">
        <f>1+[1]!s_pq_pctchange($A74,$I$2,K$2)/100</f>
        <v>1.0107003891050585</v>
      </c>
      <c r="L74" s="23">
        <f>1+[1]!s_pq_pctchange($A74,$I$2,L$2)/100</f>
        <v>1.0107003891050585</v>
      </c>
      <c r="M74" s="23">
        <f>1+[1]!s_pq_pctchange($A74,$I$2,M$2)/100</f>
        <v>1.0107003891050585</v>
      </c>
      <c r="N74" s="23">
        <f>1+[1]!s_pq_pctchange($A74,$I$2,N$2)/100</f>
        <v>1.0107003891050585</v>
      </c>
      <c r="O74" s="23">
        <f>1+[1]!s_pq_pctchange($A74,$I$2,O$2)/100</f>
        <v>1.0107003891050585</v>
      </c>
      <c r="P74" s="23">
        <f>1+[1]!s_pq_pctchange($A74,$I$2,P$2)/100</f>
        <v>1.0107003891050585</v>
      </c>
      <c r="Q74" s="23">
        <f>1+[1]!s_pq_pctchange($A74,$I$2,Q$2)/100</f>
        <v>1.0107003891050585</v>
      </c>
      <c r="R74" s="23">
        <f>1+[1]!s_pq_pctchange($A74,$I$2,R$2)/100</f>
        <v>1.0107003891050585</v>
      </c>
      <c r="S74" s="23">
        <f>[1]!s_dq_pctchange($A74,S$2)</f>
        <v>1.070038910505855</v>
      </c>
      <c r="T74" s="23">
        <f>[1]!s_dq_pctchange($A74,T$2)</f>
        <v>0</v>
      </c>
      <c r="U74" s="23">
        <f>[1]!s_dq_pctchange($A74,U$2)</f>
        <v>0</v>
      </c>
      <c r="V74" s="23">
        <f>[1]!s_dq_pctchange($A74,V$2)</f>
        <v>0</v>
      </c>
      <c r="W74" s="23">
        <f>[1]!s_dq_pctchange($A74,W$2)</f>
        <v>0</v>
      </c>
      <c r="X74" s="23">
        <f>[1]!s_dq_pctchange($A74,X$2)</f>
        <v>0</v>
      </c>
      <c r="Y74" s="23">
        <f>[1]!s_dq_pctchange($A74,Y$2)</f>
        <v>0</v>
      </c>
      <c r="Z74" s="23">
        <f>[1]!s_dq_pctchange($A74,Z$2)</f>
        <v>0</v>
      </c>
      <c r="AA74" s="23">
        <f>[1]!s_dq_pctchange($A74,AA$2)</f>
        <v>0</v>
      </c>
      <c r="AB74" s="23">
        <f>[1]!s_dq_pctchange($A74,AB$2)</f>
        <v>0</v>
      </c>
    </row>
    <row r="75" spans="1:28" x14ac:dyDescent="0.3">
      <c r="A75" s="19">
        <v>600369</v>
      </c>
      <c r="B75" s="19" t="str">
        <f>[1]!s_info_name(A75)</f>
        <v>西南证券</v>
      </c>
      <c r="C75" s="19" t="str">
        <f>[1]!s_info_industry_sw(A75,1)</f>
        <v>非银金融</v>
      </c>
      <c r="D75" s="19" t="str">
        <f>[1]!s_info_mkt(A75)</f>
        <v>主板</v>
      </c>
      <c r="E75" s="20">
        <v>4.4912828200000003</v>
      </c>
      <c r="F75" s="21">
        <v>2226500</v>
      </c>
      <c r="G75" s="22">
        <f t="shared" si="4"/>
        <v>9999841.1987300012</v>
      </c>
      <c r="H75" s="22">
        <f t="shared" si="3"/>
        <v>10088531.586301887</v>
      </c>
      <c r="I75" s="23">
        <f>1+[1]!s_pq_pctchange($A75,$I$2,I$2)/100</f>
        <v>1.0088691796008871</v>
      </c>
      <c r="J75" s="23">
        <f>1+[1]!s_pq_pctchange($A75,$I$2,J$2)/100</f>
        <v>1.0088691796008871</v>
      </c>
      <c r="K75" s="23">
        <f>1+[1]!s_pq_pctchange($A75,$I$2,K$2)/100</f>
        <v>1.0088691796008871</v>
      </c>
      <c r="L75" s="23">
        <f>1+[1]!s_pq_pctchange($A75,$I$2,L$2)/100</f>
        <v>1.0088691796008871</v>
      </c>
      <c r="M75" s="23">
        <f>1+[1]!s_pq_pctchange($A75,$I$2,M$2)/100</f>
        <v>1.0088691796008871</v>
      </c>
      <c r="N75" s="23">
        <f>1+[1]!s_pq_pctchange($A75,$I$2,N$2)/100</f>
        <v>1.0088691796008871</v>
      </c>
      <c r="O75" s="23">
        <f>1+[1]!s_pq_pctchange($A75,$I$2,O$2)/100</f>
        <v>1.0088691796008871</v>
      </c>
      <c r="P75" s="23">
        <f>1+[1]!s_pq_pctchange($A75,$I$2,P$2)/100</f>
        <v>1.0088691796008871</v>
      </c>
      <c r="Q75" s="23">
        <f>1+[1]!s_pq_pctchange($A75,$I$2,Q$2)/100</f>
        <v>1.0088691796008871</v>
      </c>
      <c r="R75" s="23">
        <f>1+[1]!s_pq_pctchange($A75,$I$2,R$2)/100</f>
        <v>1.0088691796008871</v>
      </c>
      <c r="S75" s="23">
        <f>[1]!s_dq_pctchange($A75,S$2)</f>
        <v>0.88691796008870671</v>
      </c>
      <c r="T75" s="23">
        <f>[1]!s_dq_pctchange($A75,T$2)</f>
        <v>0</v>
      </c>
      <c r="U75" s="23">
        <f>[1]!s_dq_pctchange($A75,U$2)</f>
        <v>0</v>
      </c>
      <c r="V75" s="23">
        <f>[1]!s_dq_pctchange($A75,V$2)</f>
        <v>0</v>
      </c>
      <c r="W75" s="23">
        <f>[1]!s_dq_pctchange($A75,W$2)</f>
        <v>0</v>
      </c>
      <c r="X75" s="23">
        <f>[1]!s_dq_pctchange($A75,X$2)</f>
        <v>0</v>
      </c>
      <c r="Y75" s="23">
        <f>[1]!s_dq_pctchange($A75,Y$2)</f>
        <v>0</v>
      </c>
      <c r="Z75" s="23">
        <f>[1]!s_dq_pctchange($A75,Z$2)</f>
        <v>0</v>
      </c>
      <c r="AA75" s="23">
        <f>[1]!s_dq_pctchange($A75,AA$2)</f>
        <v>0</v>
      </c>
      <c r="AB75" s="23">
        <f>[1]!s_dq_pctchange($A75,AB$2)</f>
        <v>0</v>
      </c>
    </row>
    <row r="76" spans="1:28" x14ac:dyDescent="0.3">
      <c r="A76" s="19">
        <v>600535</v>
      </c>
      <c r="B76" s="19" t="str">
        <f>[1]!s_info_name(A76)</f>
        <v>天士力</v>
      </c>
      <c r="C76" s="19" t="str">
        <f>[1]!s_info_industry_sw(A76,1)</f>
        <v>医药生物</v>
      </c>
      <c r="D76" s="19" t="str">
        <f>[1]!s_info_mkt(A76)</f>
        <v>主板</v>
      </c>
      <c r="E76" s="20">
        <v>35.82050486</v>
      </c>
      <c r="F76" s="21">
        <v>279200</v>
      </c>
      <c r="G76" s="22">
        <f t="shared" si="4"/>
        <v>10001084.956912</v>
      </c>
      <c r="H76" s="22">
        <f t="shared" si="3"/>
        <v>9995516.4240852091</v>
      </c>
      <c r="I76" s="23">
        <f>1+[1]!s_pq_pctchange($A76,$I$2,I$2)/100</f>
        <v>0.99944320712694856</v>
      </c>
      <c r="J76" s="23">
        <f>1+[1]!s_pq_pctchange($A76,$I$2,J$2)/100</f>
        <v>0.99944320712694856</v>
      </c>
      <c r="K76" s="23">
        <f>1+[1]!s_pq_pctchange($A76,$I$2,K$2)/100</f>
        <v>0.99944320712694856</v>
      </c>
      <c r="L76" s="23">
        <f>1+[1]!s_pq_pctchange($A76,$I$2,L$2)/100</f>
        <v>0.99944320712694856</v>
      </c>
      <c r="M76" s="23">
        <f>1+[1]!s_pq_pctchange($A76,$I$2,M$2)/100</f>
        <v>0.99944320712694856</v>
      </c>
      <c r="N76" s="23">
        <f>1+[1]!s_pq_pctchange($A76,$I$2,N$2)/100</f>
        <v>0.99944320712694856</v>
      </c>
      <c r="O76" s="23">
        <f>1+[1]!s_pq_pctchange($A76,$I$2,O$2)/100</f>
        <v>0.99944320712694856</v>
      </c>
      <c r="P76" s="23">
        <f>1+[1]!s_pq_pctchange($A76,$I$2,P$2)/100</f>
        <v>0.99944320712694856</v>
      </c>
      <c r="Q76" s="23">
        <f>1+[1]!s_pq_pctchange($A76,$I$2,Q$2)/100</f>
        <v>0.99944320712694856</v>
      </c>
      <c r="R76" s="23">
        <f>1+[1]!s_pq_pctchange($A76,$I$2,R$2)/100</f>
        <v>0.99944320712694856</v>
      </c>
      <c r="S76" s="23">
        <f>[1]!s_dq_pctchange($A76,S$2)</f>
        <v>-5.567928730514371E-2</v>
      </c>
      <c r="T76" s="23">
        <f>[1]!s_dq_pctchange($A76,T$2)</f>
        <v>0</v>
      </c>
      <c r="U76" s="23">
        <f>[1]!s_dq_pctchange($A76,U$2)</f>
        <v>0</v>
      </c>
      <c r="V76" s="23">
        <f>[1]!s_dq_pctchange($A76,V$2)</f>
        <v>0</v>
      </c>
      <c r="W76" s="23">
        <f>[1]!s_dq_pctchange($A76,W$2)</f>
        <v>0</v>
      </c>
      <c r="X76" s="23">
        <f>[1]!s_dq_pctchange($A76,X$2)</f>
        <v>0</v>
      </c>
      <c r="Y76" s="23">
        <f>[1]!s_dq_pctchange($A76,Y$2)</f>
        <v>0</v>
      </c>
      <c r="Z76" s="23">
        <f>[1]!s_dq_pctchange($A76,Z$2)</f>
        <v>0</v>
      </c>
      <c r="AA76" s="23">
        <f>[1]!s_dq_pctchange($A76,AA$2)</f>
        <v>0</v>
      </c>
      <c r="AB76" s="23">
        <f>[1]!s_dq_pctchange($A76,AB$2)</f>
        <v>0</v>
      </c>
    </row>
    <row r="77" spans="1:28" x14ac:dyDescent="0.3">
      <c r="A77" s="19">
        <v>600663</v>
      </c>
      <c r="B77" s="19" t="str">
        <f>[1]!s_info_name(A77)</f>
        <v>陆家嘴</v>
      </c>
      <c r="C77" s="19" t="str">
        <f>[1]!s_info_industry_sw(A77,1)</f>
        <v>房地产</v>
      </c>
      <c r="D77" s="19" t="str">
        <f>[1]!s_info_mkt(A77)</f>
        <v>主板</v>
      </c>
      <c r="E77" s="20">
        <v>19.30797501</v>
      </c>
      <c r="F77" s="21">
        <v>517900</v>
      </c>
      <c r="G77" s="22">
        <f t="shared" si="4"/>
        <v>9999600.2576790005</v>
      </c>
      <c r="H77" s="22">
        <f t="shared" si="3"/>
        <v>10113822.067475956</v>
      </c>
      <c r="I77" s="23">
        <f>1+[1]!s_pq_pctchange($A77,$I$2,I$2)/100</f>
        <v>1.0114226375908617</v>
      </c>
      <c r="J77" s="23">
        <f>1+[1]!s_pq_pctchange($A77,$I$2,J$2)/100</f>
        <v>1.0114226375908617</v>
      </c>
      <c r="K77" s="23">
        <f>1+[1]!s_pq_pctchange($A77,$I$2,K$2)/100</f>
        <v>1.0114226375908617</v>
      </c>
      <c r="L77" s="23">
        <f>1+[1]!s_pq_pctchange($A77,$I$2,L$2)/100</f>
        <v>1.0114226375908617</v>
      </c>
      <c r="M77" s="23">
        <f>1+[1]!s_pq_pctchange($A77,$I$2,M$2)/100</f>
        <v>1.0114226375908617</v>
      </c>
      <c r="N77" s="23">
        <f>1+[1]!s_pq_pctchange($A77,$I$2,N$2)/100</f>
        <v>1.0114226375908617</v>
      </c>
      <c r="O77" s="23">
        <f>1+[1]!s_pq_pctchange($A77,$I$2,O$2)/100</f>
        <v>1.0114226375908617</v>
      </c>
      <c r="P77" s="23">
        <f>1+[1]!s_pq_pctchange($A77,$I$2,P$2)/100</f>
        <v>1.0114226375908617</v>
      </c>
      <c r="Q77" s="23">
        <f>1+[1]!s_pq_pctchange($A77,$I$2,Q$2)/100</f>
        <v>1.0114226375908617</v>
      </c>
      <c r="R77" s="23">
        <f>1+[1]!s_pq_pctchange($A77,$I$2,R$2)/100</f>
        <v>1.0114226375908617</v>
      </c>
      <c r="S77" s="23">
        <f>[1]!s_dq_pctchange($A77,S$2)</f>
        <v>1.1422637590861706</v>
      </c>
      <c r="T77" s="23">
        <f>[1]!s_dq_pctchange($A77,T$2)</f>
        <v>0</v>
      </c>
      <c r="U77" s="23">
        <f>[1]!s_dq_pctchange($A77,U$2)</f>
        <v>0</v>
      </c>
      <c r="V77" s="23">
        <f>[1]!s_dq_pctchange($A77,V$2)</f>
        <v>0</v>
      </c>
      <c r="W77" s="23">
        <f>[1]!s_dq_pctchange($A77,W$2)</f>
        <v>0</v>
      </c>
      <c r="X77" s="23">
        <f>[1]!s_dq_pctchange($A77,X$2)</f>
        <v>0</v>
      </c>
      <c r="Y77" s="23">
        <f>[1]!s_dq_pctchange($A77,Y$2)</f>
        <v>0</v>
      </c>
      <c r="Z77" s="23">
        <f>[1]!s_dq_pctchange($A77,Z$2)</f>
        <v>0</v>
      </c>
      <c r="AA77" s="23">
        <f>[1]!s_dq_pctchange($A77,AA$2)</f>
        <v>0</v>
      </c>
      <c r="AB77" s="23">
        <f>[1]!s_dq_pctchange($A77,AB$2)</f>
        <v>0</v>
      </c>
    </row>
    <row r="78" spans="1:28" x14ac:dyDescent="0.3">
      <c r="A78" s="19">
        <v>600674</v>
      </c>
      <c r="B78" s="19" t="str">
        <f>[1]!s_info_name(A78)</f>
        <v>川投能源</v>
      </c>
      <c r="C78" s="19" t="str">
        <f>[1]!s_info_industry_sw(A78,1)</f>
        <v>公用事业</v>
      </c>
      <c r="D78" s="19" t="str">
        <f>[1]!s_info_mkt(A78)</f>
        <v>主板</v>
      </c>
      <c r="E78" s="20">
        <v>9.2084817799999996</v>
      </c>
      <c r="F78" s="21">
        <v>1086000</v>
      </c>
      <c r="G78" s="22">
        <f t="shared" si="4"/>
        <v>10000411.21308</v>
      </c>
      <c r="H78" s="22">
        <f t="shared" si="3"/>
        <v>10109348.154398952</v>
      </c>
      <c r="I78" s="23">
        <f>1+[1]!s_pq_pctchange($A78,$I$2,I$2)/100</f>
        <v>1.0108932461873636</v>
      </c>
      <c r="J78" s="23">
        <f>1+[1]!s_pq_pctchange($A78,$I$2,J$2)/100</f>
        <v>1.0108932461873636</v>
      </c>
      <c r="K78" s="23">
        <f>1+[1]!s_pq_pctchange($A78,$I$2,K$2)/100</f>
        <v>1.0108932461873636</v>
      </c>
      <c r="L78" s="23">
        <f>1+[1]!s_pq_pctchange($A78,$I$2,L$2)/100</f>
        <v>1.0108932461873636</v>
      </c>
      <c r="M78" s="23">
        <f>1+[1]!s_pq_pctchange($A78,$I$2,M$2)/100</f>
        <v>1.0108932461873636</v>
      </c>
      <c r="N78" s="23">
        <f>1+[1]!s_pq_pctchange($A78,$I$2,N$2)/100</f>
        <v>1.0108932461873636</v>
      </c>
      <c r="O78" s="23">
        <f>1+[1]!s_pq_pctchange($A78,$I$2,O$2)/100</f>
        <v>1.0108932461873636</v>
      </c>
      <c r="P78" s="23">
        <f>1+[1]!s_pq_pctchange($A78,$I$2,P$2)/100</f>
        <v>1.0108932461873636</v>
      </c>
      <c r="Q78" s="23">
        <f>1+[1]!s_pq_pctchange($A78,$I$2,Q$2)/100</f>
        <v>1.0108932461873636</v>
      </c>
      <c r="R78" s="23">
        <f>1+[1]!s_pq_pctchange($A78,$I$2,R$2)/100</f>
        <v>1.0108932461873636</v>
      </c>
      <c r="S78" s="23">
        <f>[1]!s_dq_pctchange($A78,S$2)</f>
        <v>1.0893246187363648</v>
      </c>
      <c r="T78" s="23">
        <f>[1]!s_dq_pctchange($A78,T$2)</f>
        <v>0</v>
      </c>
      <c r="U78" s="23">
        <f>[1]!s_dq_pctchange($A78,U$2)</f>
        <v>0</v>
      </c>
      <c r="V78" s="23">
        <f>[1]!s_dq_pctchange($A78,V$2)</f>
        <v>0</v>
      </c>
      <c r="W78" s="23">
        <f>[1]!s_dq_pctchange($A78,W$2)</f>
        <v>0</v>
      </c>
      <c r="X78" s="23">
        <f>[1]!s_dq_pctchange($A78,X$2)</f>
        <v>0</v>
      </c>
      <c r="Y78" s="23">
        <f>[1]!s_dq_pctchange($A78,Y$2)</f>
        <v>0</v>
      </c>
      <c r="Z78" s="23">
        <f>[1]!s_dq_pctchange($A78,Z$2)</f>
        <v>0</v>
      </c>
      <c r="AA78" s="23">
        <f>[1]!s_dq_pctchange($A78,AA$2)</f>
        <v>0</v>
      </c>
      <c r="AB78" s="23">
        <f>[1]!s_dq_pctchange($A78,AB$2)</f>
        <v>0</v>
      </c>
    </row>
    <row r="79" spans="1:28" x14ac:dyDescent="0.3">
      <c r="A79" s="19">
        <v>600895</v>
      </c>
      <c r="B79" s="19" t="str">
        <f>[1]!s_info_name(A79)</f>
        <v>张江高科</v>
      </c>
      <c r="C79" s="19" t="str">
        <f>[1]!s_info_industry_sw(A79,1)</f>
        <v>房地产</v>
      </c>
      <c r="D79" s="19" t="str">
        <f>[1]!s_info_mkt(A79)</f>
        <v>主板</v>
      </c>
      <c r="E79" s="20">
        <v>12.1052762</v>
      </c>
      <c r="F79" s="21">
        <v>826100</v>
      </c>
      <c r="G79" s="22">
        <f t="shared" si="4"/>
        <v>10000168.668820001</v>
      </c>
      <c r="H79" s="22">
        <f t="shared" si="3"/>
        <v>10388284.215834485</v>
      </c>
      <c r="I79" s="23">
        <f>1+[1]!s_pq_pctchange($A79,$I$2,I$2)/100</f>
        <v>1.0388109000825765</v>
      </c>
      <c r="J79" s="23">
        <f>1+[1]!s_pq_pctchange($A79,$I$2,J$2)/100</f>
        <v>1.0388109000825765</v>
      </c>
      <c r="K79" s="23">
        <f>1+[1]!s_pq_pctchange($A79,$I$2,K$2)/100</f>
        <v>1.0388109000825765</v>
      </c>
      <c r="L79" s="23">
        <f>1+[1]!s_pq_pctchange($A79,$I$2,L$2)/100</f>
        <v>1.0388109000825765</v>
      </c>
      <c r="M79" s="23">
        <f>1+[1]!s_pq_pctchange($A79,$I$2,M$2)/100</f>
        <v>1.0388109000825765</v>
      </c>
      <c r="N79" s="23">
        <f>1+[1]!s_pq_pctchange($A79,$I$2,N$2)/100</f>
        <v>1.0388109000825765</v>
      </c>
      <c r="O79" s="23">
        <f>1+[1]!s_pq_pctchange($A79,$I$2,O$2)/100</f>
        <v>1.0388109000825765</v>
      </c>
      <c r="P79" s="23">
        <f>1+[1]!s_pq_pctchange($A79,$I$2,P$2)/100</f>
        <v>1.0388109000825765</v>
      </c>
      <c r="Q79" s="23">
        <f>1+[1]!s_pq_pctchange($A79,$I$2,Q$2)/100</f>
        <v>1.0388109000825765</v>
      </c>
      <c r="R79" s="23">
        <f>1+[1]!s_pq_pctchange($A79,$I$2,R$2)/100</f>
        <v>1.0388109000825765</v>
      </c>
      <c r="S79" s="23">
        <f>[1]!s_dq_pctchange($A79,S$2)</f>
        <v>3.8810900082576483</v>
      </c>
      <c r="T79" s="23">
        <f>[1]!s_dq_pctchange($A79,T$2)</f>
        <v>0</v>
      </c>
      <c r="U79" s="23">
        <f>[1]!s_dq_pctchange($A79,U$2)</f>
        <v>0</v>
      </c>
      <c r="V79" s="23">
        <f>[1]!s_dq_pctchange($A79,V$2)</f>
        <v>0</v>
      </c>
      <c r="W79" s="23">
        <f>[1]!s_dq_pctchange($A79,W$2)</f>
        <v>0</v>
      </c>
      <c r="X79" s="23">
        <f>[1]!s_dq_pctchange($A79,X$2)</f>
        <v>0</v>
      </c>
      <c r="Y79" s="23">
        <f>[1]!s_dq_pctchange($A79,Y$2)</f>
        <v>0</v>
      </c>
      <c r="Z79" s="23">
        <f>[1]!s_dq_pctchange($A79,Z$2)</f>
        <v>0</v>
      </c>
      <c r="AA79" s="23">
        <f>[1]!s_dq_pctchange($A79,AA$2)</f>
        <v>0</v>
      </c>
      <c r="AB79" s="23">
        <f>[1]!s_dq_pctchange($A79,AB$2)</f>
        <v>0</v>
      </c>
    </row>
    <row r="80" spans="1:28" x14ac:dyDescent="0.3">
      <c r="A80" s="19">
        <v>600958</v>
      </c>
      <c r="B80" s="19" t="str">
        <f>[1]!s_info_name(A80)</f>
        <v>东方证券</v>
      </c>
      <c r="C80" s="19" t="str">
        <f>[1]!s_info_industry_sw(A80,1)</f>
        <v>非银金融</v>
      </c>
      <c r="D80" s="19" t="str">
        <f>[1]!s_info_mkt(A80)</f>
        <v>主板</v>
      </c>
      <c r="E80" s="20">
        <v>13.40336366</v>
      </c>
      <c r="F80" s="21">
        <v>746100</v>
      </c>
      <c r="G80" s="22">
        <f t="shared" si="4"/>
        <v>10000249.626726</v>
      </c>
      <c r="H80" s="22">
        <f t="shared" si="3"/>
        <v>10022604.879244762</v>
      </c>
      <c r="I80" s="23">
        <f>1+[1]!s_pq_pctchange($A80,$I$2,I$2)/100</f>
        <v>1.0022354694485842</v>
      </c>
      <c r="J80" s="23">
        <f>1+[1]!s_pq_pctchange($A80,$I$2,J$2)/100</f>
        <v>1.0022354694485842</v>
      </c>
      <c r="K80" s="23">
        <f>1+[1]!s_pq_pctchange($A80,$I$2,K$2)/100</f>
        <v>1.0022354694485842</v>
      </c>
      <c r="L80" s="23">
        <f>1+[1]!s_pq_pctchange($A80,$I$2,L$2)/100</f>
        <v>1.0022354694485842</v>
      </c>
      <c r="M80" s="23">
        <f>1+[1]!s_pq_pctchange($A80,$I$2,M$2)/100</f>
        <v>1.0022354694485842</v>
      </c>
      <c r="N80" s="23">
        <f>1+[1]!s_pq_pctchange($A80,$I$2,N$2)/100</f>
        <v>1.0022354694485842</v>
      </c>
      <c r="O80" s="23">
        <f>1+[1]!s_pq_pctchange($A80,$I$2,O$2)/100</f>
        <v>1.0022354694485842</v>
      </c>
      <c r="P80" s="23">
        <f>1+[1]!s_pq_pctchange($A80,$I$2,P$2)/100</f>
        <v>1.0022354694485842</v>
      </c>
      <c r="Q80" s="23">
        <f>1+[1]!s_pq_pctchange($A80,$I$2,Q$2)/100</f>
        <v>1.0022354694485842</v>
      </c>
      <c r="R80" s="23">
        <f>1+[1]!s_pq_pctchange($A80,$I$2,R$2)/100</f>
        <v>1.0022354694485842</v>
      </c>
      <c r="S80" s="23">
        <f>[1]!s_dq_pctchange($A80,S$2)</f>
        <v>0.22354694485842153</v>
      </c>
      <c r="T80" s="23">
        <f>[1]!s_dq_pctchange($A80,T$2)</f>
        <v>0</v>
      </c>
      <c r="U80" s="23">
        <f>[1]!s_dq_pctchange($A80,U$2)</f>
        <v>0</v>
      </c>
      <c r="V80" s="23">
        <f>[1]!s_dq_pctchange($A80,V$2)</f>
        <v>0</v>
      </c>
      <c r="W80" s="23">
        <f>[1]!s_dq_pctchange($A80,W$2)</f>
        <v>0</v>
      </c>
      <c r="X80" s="23">
        <f>[1]!s_dq_pctchange($A80,X$2)</f>
        <v>0</v>
      </c>
      <c r="Y80" s="23">
        <f>[1]!s_dq_pctchange($A80,Y$2)</f>
        <v>0</v>
      </c>
      <c r="Z80" s="23">
        <f>[1]!s_dq_pctchange($A80,Z$2)</f>
        <v>0</v>
      </c>
      <c r="AA80" s="23">
        <f>[1]!s_dq_pctchange($A80,AA$2)</f>
        <v>0</v>
      </c>
      <c r="AB80" s="23">
        <f>[1]!s_dq_pctchange($A80,AB$2)</f>
        <v>0</v>
      </c>
    </row>
    <row r="81" spans="1:28" x14ac:dyDescent="0.3">
      <c r="A81" s="19">
        <v>600977</v>
      </c>
      <c r="B81" s="19" t="str">
        <f>[1]!s_info_name(A81)</f>
        <v>中国电影</v>
      </c>
      <c r="C81" s="19" t="str">
        <f>[1]!s_info_industry_sw(A81,1)</f>
        <v>传媒</v>
      </c>
      <c r="D81" s="19" t="str">
        <f>[1]!s_info_mkt(A81)</f>
        <v>主板</v>
      </c>
      <c r="E81" s="20">
        <v>16.89953393</v>
      </c>
      <c r="F81" s="21">
        <v>591700</v>
      </c>
      <c r="G81" s="22">
        <f t="shared" si="4"/>
        <v>9999454.2263810001</v>
      </c>
      <c r="H81" s="22">
        <f t="shared" si="3"/>
        <v>10136026.344674801</v>
      </c>
      <c r="I81" s="23">
        <f>1+[1]!s_pq_pctchange($A81,$I$2,I$2)/100</f>
        <v>1.0136579572446556</v>
      </c>
      <c r="J81" s="23">
        <f>1+[1]!s_pq_pctchange($A81,$I$2,J$2)/100</f>
        <v>1.0136579572446556</v>
      </c>
      <c r="K81" s="23">
        <f>1+[1]!s_pq_pctchange($A81,$I$2,K$2)/100</f>
        <v>1.0136579572446556</v>
      </c>
      <c r="L81" s="23">
        <f>1+[1]!s_pq_pctchange($A81,$I$2,L$2)/100</f>
        <v>1.0136579572446556</v>
      </c>
      <c r="M81" s="23">
        <f>1+[1]!s_pq_pctchange($A81,$I$2,M$2)/100</f>
        <v>1.0136579572446556</v>
      </c>
      <c r="N81" s="23">
        <f>1+[1]!s_pq_pctchange($A81,$I$2,N$2)/100</f>
        <v>1.0136579572446556</v>
      </c>
      <c r="O81" s="23">
        <f>1+[1]!s_pq_pctchange($A81,$I$2,O$2)/100</f>
        <v>1.0136579572446556</v>
      </c>
      <c r="P81" s="23">
        <f>1+[1]!s_pq_pctchange($A81,$I$2,P$2)/100</f>
        <v>1.0136579572446556</v>
      </c>
      <c r="Q81" s="23">
        <f>1+[1]!s_pq_pctchange($A81,$I$2,Q$2)/100</f>
        <v>1.0136579572446556</v>
      </c>
      <c r="R81" s="23">
        <f>1+[1]!s_pq_pctchange($A81,$I$2,R$2)/100</f>
        <v>1.0136579572446556</v>
      </c>
      <c r="S81" s="23">
        <f>[1]!s_dq_pctchange($A81,S$2)</f>
        <v>1.3657957244655572</v>
      </c>
      <c r="T81" s="23">
        <f>[1]!s_dq_pctchange($A81,T$2)</f>
        <v>0</v>
      </c>
      <c r="U81" s="23">
        <f>[1]!s_dq_pctchange($A81,U$2)</f>
        <v>0</v>
      </c>
      <c r="V81" s="23">
        <f>[1]!s_dq_pctchange($A81,V$2)</f>
        <v>0</v>
      </c>
      <c r="W81" s="23">
        <f>[1]!s_dq_pctchange($A81,W$2)</f>
        <v>0</v>
      </c>
      <c r="X81" s="23">
        <f>[1]!s_dq_pctchange($A81,X$2)</f>
        <v>0</v>
      </c>
      <c r="Y81" s="23">
        <f>[1]!s_dq_pctchange($A81,Y$2)</f>
        <v>0</v>
      </c>
      <c r="Z81" s="23">
        <f>[1]!s_dq_pctchange($A81,Z$2)</f>
        <v>0</v>
      </c>
      <c r="AA81" s="23">
        <f>[1]!s_dq_pctchange($A81,AA$2)</f>
        <v>0</v>
      </c>
      <c r="AB81" s="23">
        <f>[1]!s_dq_pctchange($A81,AB$2)</f>
        <v>0</v>
      </c>
    </row>
    <row r="82" spans="1:28" x14ac:dyDescent="0.3">
      <c r="A82" s="19">
        <v>601018</v>
      </c>
      <c r="B82" s="19" t="str">
        <f>[1]!s_info_name(A82)</f>
        <v>宁波港</v>
      </c>
      <c r="C82" s="19" t="str">
        <f>[1]!s_info_industry_sw(A82,1)</f>
        <v>交通运输</v>
      </c>
      <c r="D82" s="19" t="str">
        <f>[1]!s_info_mkt(A82)</f>
        <v>主板</v>
      </c>
      <c r="E82" s="20">
        <v>5.39460886</v>
      </c>
      <c r="F82" s="21">
        <v>1853700</v>
      </c>
      <c r="G82" s="22">
        <f t="shared" si="4"/>
        <v>9999986.4437819999</v>
      </c>
      <c r="H82" s="22">
        <f t="shared" si="3"/>
        <v>9925775.0416018013</v>
      </c>
      <c r="I82" s="23">
        <f>1+[1]!s_pq_pctchange($A82,$I$2,I$2)/100</f>
        <v>0.99257884972170696</v>
      </c>
      <c r="J82" s="23">
        <f>1+[1]!s_pq_pctchange($A82,$I$2,J$2)/100</f>
        <v>0.99257884972170696</v>
      </c>
      <c r="K82" s="23">
        <f>1+[1]!s_pq_pctchange($A82,$I$2,K$2)/100</f>
        <v>0.99257884972170696</v>
      </c>
      <c r="L82" s="23">
        <f>1+[1]!s_pq_pctchange($A82,$I$2,L$2)/100</f>
        <v>0.99257884972170696</v>
      </c>
      <c r="M82" s="23">
        <f>1+[1]!s_pq_pctchange($A82,$I$2,M$2)/100</f>
        <v>0.99257884972170696</v>
      </c>
      <c r="N82" s="23">
        <f>1+[1]!s_pq_pctchange($A82,$I$2,N$2)/100</f>
        <v>0.99257884972170696</v>
      </c>
      <c r="O82" s="23">
        <f>1+[1]!s_pq_pctchange($A82,$I$2,O$2)/100</f>
        <v>0.99257884972170696</v>
      </c>
      <c r="P82" s="23">
        <f>1+[1]!s_pq_pctchange($A82,$I$2,P$2)/100</f>
        <v>0.99257884972170696</v>
      </c>
      <c r="Q82" s="23">
        <f>1+[1]!s_pq_pctchange($A82,$I$2,Q$2)/100</f>
        <v>0.99257884972170696</v>
      </c>
      <c r="R82" s="23">
        <f>1+[1]!s_pq_pctchange($A82,$I$2,R$2)/100</f>
        <v>0.99257884972170696</v>
      </c>
      <c r="S82" s="23">
        <f>[1]!s_dq_pctchange($A82,S$2)</f>
        <v>-0.74211502782930427</v>
      </c>
      <c r="T82" s="23">
        <f>[1]!s_dq_pctchange($A82,T$2)</f>
        <v>0</v>
      </c>
      <c r="U82" s="23">
        <f>[1]!s_dq_pctchange($A82,U$2)</f>
        <v>0</v>
      </c>
      <c r="V82" s="23">
        <f>[1]!s_dq_pctchange($A82,V$2)</f>
        <v>0</v>
      </c>
      <c r="W82" s="23">
        <f>[1]!s_dq_pctchange($A82,W$2)</f>
        <v>0</v>
      </c>
      <c r="X82" s="23">
        <f>[1]!s_dq_pctchange($A82,X$2)</f>
        <v>0</v>
      </c>
      <c r="Y82" s="23">
        <f>[1]!s_dq_pctchange($A82,Y$2)</f>
        <v>0</v>
      </c>
      <c r="Z82" s="23">
        <f>[1]!s_dq_pctchange($A82,Z$2)</f>
        <v>0</v>
      </c>
      <c r="AA82" s="23">
        <f>[1]!s_dq_pctchange($A82,AA$2)</f>
        <v>0</v>
      </c>
      <c r="AB82" s="23">
        <f>[1]!s_dq_pctchange($A82,AB$2)</f>
        <v>0</v>
      </c>
    </row>
    <row r="83" spans="1:28" x14ac:dyDescent="0.3">
      <c r="A83" s="19">
        <v>601198</v>
      </c>
      <c r="B83" s="19" t="str">
        <f>[1]!s_info_name(A83)</f>
        <v>东兴证券</v>
      </c>
      <c r="C83" s="19" t="str">
        <f>[1]!s_info_industry_sw(A83,1)</f>
        <v>非银金融</v>
      </c>
      <c r="D83" s="19" t="str">
        <f>[1]!s_info_mkt(A83)</f>
        <v>主板</v>
      </c>
      <c r="E83" s="20">
        <v>13.696549920000001</v>
      </c>
      <c r="F83" s="21">
        <v>730100</v>
      </c>
      <c r="G83" s="22">
        <f t="shared" si="4"/>
        <v>9999851.0965919998</v>
      </c>
      <c r="H83" s="22">
        <f t="shared" si="3"/>
        <v>10021605.667505544</v>
      </c>
      <c r="I83" s="23">
        <f>1+[1]!s_pq_pctchange($A83,$I$2,I$2)/100</f>
        <v>1.0021754894851342</v>
      </c>
      <c r="J83" s="23">
        <f>1+[1]!s_pq_pctchange($A83,$I$2,J$2)/100</f>
        <v>1.0021754894851342</v>
      </c>
      <c r="K83" s="23">
        <f>1+[1]!s_pq_pctchange($A83,$I$2,K$2)/100</f>
        <v>1.0021754894851342</v>
      </c>
      <c r="L83" s="23">
        <f>1+[1]!s_pq_pctchange($A83,$I$2,L$2)/100</f>
        <v>1.0021754894851342</v>
      </c>
      <c r="M83" s="23">
        <f>1+[1]!s_pq_pctchange($A83,$I$2,M$2)/100</f>
        <v>1.0021754894851342</v>
      </c>
      <c r="N83" s="23">
        <f>1+[1]!s_pq_pctchange($A83,$I$2,N$2)/100</f>
        <v>1.0021754894851342</v>
      </c>
      <c r="O83" s="23">
        <f>1+[1]!s_pq_pctchange($A83,$I$2,O$2)/100</f>
        <v>1.0021754894851342</v>
      </c>
      <c r="P83" s="23">
        <f>1+[1]!s_pq_pctchange($A83,$I$2,P$2)/100</f>
        <v>1.0021754894851342</v>
      </c>
      <c r="Q83" s="23">
        <f>1+[1]!s_pq_pctchange($A83,$I$2,Q$2)/100</f>
        <v>1.0021754894851342</v>
      </c>
      <c r="R83" s="23">
        <f>1+[1]!s_pq_pctchange($A83,$I$2,R$2)/100</f>
        <v>1.0021754894851342</v>
      </c>
      <c r="S83" s="23">
        <f>[1]!s_dq_pctchange($A83,S$2)</f>
        <v>0.2175489485134241</v>
      </c>
      <c r="T83" s="23">
        <f>[1]!s_dq_pctchange($A83,T$2)</f>
        <v>0</v>
      </c>
      <c r="U83" s="23">
        <f>[1]!s_dq_pctchange($A83,U$2)</f>
        <v>0</v>
      </c>
      <c r="V83" s="23">
        <f>[1]!s_dq_pctchange($A83,V$2)</f>
        <v>0</v>
      </c>
      <c r="W83" s="23">
        <f>[1]!s_dq_pctchange($A83,W$2)</f>
        <v>0</v>
      </c>
      <c r="X83" s="23">
        <f>[1]!s_dq_pctchange($A83,X$2)</f>
        <v>0</v>
      </c>
      <c r="Y83" s="23">
        <f>[1]!s_dq_pctchange($A83,Y$2)</f>
        <v>0</v>
      </c>
      <c r="Z83" s="23">
        <f>[1]!s_dq_pctchange($A83,Z$2)</f>
        <v>0</v>
      </c>
      <c r="AA83" s="23">
        <f>[1]!s_dq_pctchange($A83,AA$2)</f>
        <v>0</v>
      </c>
      <c r="AB83" s="23">
        <f>[1]!s_dq_pctchange($A83,AB$2)</f>
        <v>0</v>
      </c>
    </row>
    <row r="84" spans="1:28" x14ac:dyDescent="0.3">
      <c r="A84" s="19">
        <v>601375</v>
      </c>
      <c r="B84" s="19" t="str">
        <f>[1]!s_info_name(A84)</f>
        <v>中原证券</v>
      </c>
      <c r="C84" s="19" t="str">
        <f>[1]!s_info_industry_sw(A84,1)</f>
        <v>非银金融</v>
      </c>
      <c r="D84" s="19" t="str">
        <f>[1]!s_info_mkt(A84)</f>
        <v>主板</v>
      </c>
      <c r="E84" s="20">
        <v>6.3935883699999998</v>
      </c>
      <c r="F84" s="21">
        <v>1564100</v>
      </c>
      <c r="G84" s="22">
        <f t="shared" si="4"/>
        <v>10000211.569517</v>
      </c>
      <c r="H84" s="22">
        <f t="shared" si="3"/>
        <v>10031268.127186306</v>
      </c>
      <c r="I84" s="23">
        <f>1+[1]!s_pq_pctchange($A84,$I$2,I$2)/100</f>
        <v>1.0031055900621118</v>
      </c>
      <c r="J84" s="23">
        <f>1+[1]!s_pq_pctchange($A84,$I$2,J$2)/100</f>
        <v>1.0031055900621118</v>
      </c>
      <c r="K84" s="23">
        <f>1+[1]!s_pq_pctchange($A84,$I$2,K$2)/100</f>
        <v>1.0031055900621118</v>
      </c>
      <c r="L84" s="23">
        <f>1+[1]!s_pq_pctchange($A84,$I$2,L$2)/100</f>
        <v>1.0031055900621118</v>
      </c>
      <c r="M84" s="23">
        <f>1+[1]!s_pq_pctchange($A84,$I$2,M$2)/100</f>
        <v>1.0031055900621118</v>
      </c>
      <c r="N84" s="23">
        <f>1+[1]!s_pq_pctchange($A84,$I$2,N$2)/100</f>
        <v>1.0031055900621118</v>
      </c>
      <c r="O84" s="23">
        <f>1+[1]!s_pq_pctchange($A84,$I$2,O$2)/100</f>
        <v>1.0031055900621118</v>
      </c>
      <c r="P84" s="23">
        <f>1+[1]!s_pq_pctchange($A84,$I$2,P$2)/100</f>
        <v>1.0031055900621118</v>
      </c>
      <c r="Q84" s="23">
        <f>1+[1]!s_pq_pctchange($A84,$I$2,Q$2)/100</f>
        <v>1.0031055900621118</v>
      </c>
      <c r="R84" s="23">
        <f>1+[1]!s_pq_pctchange($A84,$I$2,R$2)/100</f>
        <v>1.0031055900621118</v>
      </c>
      <c r="S84" s="23">
        <f>[1]!s_dq_pctchange($A84,S$2)</f>
        <v>0.31055900621117516</v>
      </c>
      <c r="T84" s="23">
        <f>[1]!s_dq_pctchange($A84,T$2)</f>
        <v>0</v>
      </c>
      <c r="U84" s="23">
        <f>[1]!s_dq_pctchange($A84,U$2)</f>
        <v>0</v>
      </c>
      <c r="V84" s="23">
        <f>[1]!s_dq_pctchange($A84,V$2)</f>
        <v>0</v>
      </c>
      <c r="W84" s="23">
        <f>[1]!s_dq_pctchange($A84,W$2)</f>
        <v>0</v>
      </c>
      <c r="X84" s="23">
        <f>[1]!s_dq_pctchange($A84,X$2)</f>
        <v>0</v>
      </c>
      <c r="Y84" s="23">
        <f>[1]!s_dq_pctchange($A84,Y$2)</f>
        <v>0</v>
      </c>
      <c r="Z84" s="23">
        <f>[1]!s_dq_pctchange($A84,Z$2)</f>
        <v>0</v>
      </c>
      <c r="AA84" s="23">
        <f>[1]!s_dq_pctchange($A84,AA$2)</f>
        <v>0</v>
      </c>
      <c r="AB84" s="23">
        <f>[1]!s_dq_pctchange($A84,AB$2)</f>
        <v>0</v>
      </c>
    </row>
    <row r="85" spans="1:28" x14ac:dyDescent="0.3">
      <c r="A85" s="19">
        <v>627</v>
      </c>
      <c r="B85" s="19" t="str">
        <f>[1]!s_info_name(A85)</f>
        <v>天茂集团</v>
      </c>
      <c r="C85" s="19" t="str">
        <f>[1]!s_info_industry_sw(A85,1)</f>
        <v>非银金融</v>
      </c>
      <c r="D85" s="19" t="str">
        <f>[1]!s_info_mkt(A85)</f>
        <v>主板</v>
      </c>
      <c r="E85" s="20">
        <v>7.4694399899999997</v>
      </c>
      <c r="F85" s="21">
        <v>1338800</v>
      </c>
      <c r="G85" s="22">
        <f t="shared" si="4"/>
        <v>10000086.258611999</v>
      </c>
      <c r="H85" s="22">
        <f t="shared" si="3"/>
        <v>10039980.21975008</v>
      </c>
      <c r="I85" s="23">
        <f>1+[1]!s_pq_pctchange($A85,$I$2,I$2)/100</f>
        <v>1.0039893617021278</v>
      </c>
      <c r="J85" s="23">
        <f>1+[1]!s_pq_pctchange($A85,$I$2,J$2)/100</f>
        <v>1.0039893617021278</v>
      </c>
      <c r="K85" s="23">
        <f>1+[1]!s_pq_pctchange($A85,$I$2,K$2)/100</f>
        <v>1.0039893617021278</v>
      </c>
      <c r="L85" s="23">
        <f>1+[1]!s_pq_pctchange($A85,$I$2,L$2)/100</f>
        <v>1.0039893617021278</v>
      </c>
      <c r="M85" s="23">
        <f>1+[1]!s_pq_pctchange($A85,$I$2,M$2)/100</f>
        <v>1.0039893617021278</v>
      </c>
      <c r="N85" s="23">
        <f>1+[1]!s_pq_pctchange($A85,$I$2,N$2)/100</f>
        <v>1.0039893617021278</v>
      </c>
      <c r="O85" s="23">
        <f>1+[1]!s_pq_pctchange($A85,$I$2,O$2)/100</f>
        <v>1.0039893617021278</v>
      </c>
      <c r="P85" s="23">
        <f>1+[1]!s_pq_pctchange($A85,$I$2,P$2)/100</f>
        <v>1.0039893617021278</v>
      </c>
      <c r="Q85" s="23">
        <f>1+[1]!s_pq_pctchange($A85,$I$2,Q$2)/100</f>
        <v>1.0039893617021278</v>
      </c>
      <c r="R85" s="23">
        <f>1+[1]!s_pq_pctchange($A85,$I$2,R$2)/100</f>
        <v>1.0039893617021278</v>
      </c>
      <c r="S85" s="23">
        <f>[1]!s_dq_pctchange($A85,S$2)</f>
        <v>0.39893617021278249</v>
      </c>
      <c r="T85" s="23">
        <f>[1]!s_dq_pctchange($A85,T$2)</f>
        <v>0</v>
      </c>
      <c r="U85" s="23">
        <f>[1]!s_dq_pctchange($A85,U$2)</f>
        <v>0</v>
      </c>
      <c r="V85" s="23">
        <f>[1]!s_dq_pctchange($A85,V$2)</f>
        <v>0</v>
      </c>
      <c r="W85" s="23">
        <f>[1]!s_dq_pctchange($A85,W$2)</f>
        <v>0</v>
      </c>
      <c r="X85" s="23">
        <f>[1]!s_dq_pctchange($A85,X$2)</f>
        <v>0</v>
      </c>
      <c r="Y85" s="23">
        <f>[1]!s_dq_pctchange($A85,Y$2)</f>
        <v>0</v>
      </c>
      <c r="Z85" s="23">
        <f>[1]!s_dq_pctchange($A85,Z$2)</f>
        <v>0</v>
      </c>
      <c r="AA85" s="23">
        <f>[1]!s_dq_pctchange($A85,AA$2)</f>
        <v>0</v>
      </c>
      <c r="AB85" s="23">
        <f>[1]!s_dq_pctchange($A85,AB$2)</f>
        <v>0</v>
      </c>
    </row>
    <row r="86" spans="1:28" x14ac:dyDescent="0.3">
      <c r="A86" s="19">
        <v>671</v>
      </c>
      <c r="B86" s="19" t="str">
        <f>[1]!s_info_name(A86)</f>
        <v>阳光城</v>
      </c>
      <c r="C86" s="19" t="str">
        <f>[1]!s_info_industry_sw(A86,1)</f>
        <v>房地产</v>
      </c>
      <c r="D86" s="19" t="str">
        <f>[1]!s_info_mkt(A86)</f>
        <v>主板</v>
      </c>
      <c r="E86" s="20">
        <v>8.2575612300000003</v>
      </c>
      <c r="F86" s="21">
        <v>1211000</v>
      </c>
      <c r="G86" s="22">
        <f t="shared" si="4"/>
        <v>9999906.649530001</v>
      </c>
      <c r="H86" s="22">
        <f t="shared" si="3"/>
        <v>9797044.5814607777</v>
      </c>
      <c r="I86" s="23">
        <f>1+[1]!s_pq_pctchange($A86,$I$2,I$2)/100</f>
        <v>0.97971360381861583</v>
      </c>
      <c r="J86" s="23">
        <f>1+[1]!s_pq_pctchange($A86,$I$2,J$2)/100</f>
        <v>0.97971360381861583</v>
      </c>
      <c r="K86" s="23">
        <f>1+[1]!s_pq_pctchange($A86,$I$2,K$2)/100</f>
        <v>0.97971360381861583</v>
      </c>
      <c r="L86" s="23">
        <f>1+[1]!s_pq_pctchange($A86,$I$2,L$2)/100</f>
        <v>0.97971360381861583</v>
      </c>
      <c r="M86" s="23">
        <f>1+[1]!s_pq_pctchange($A86,$I$2,M$2)/100</f>
        <v>0.97971360381861583</v>
      </c>
      <c r="N86" s="23">
        <f>1+[1]!s_pq_pctchange($A86,$I$2,N$2)/100</f>
        <v>0.97971360381861583</v>
      </c>
      <c r="O86" s="23">
        <f>1+[1]!s_pq_pctchange($A86,$I$2,O$2)/100</f>
        <v>0.97971360381861583</v>
      </c>
      <c r="P86" s="23">
        <f>1+[1]!s_pq_pctchange($A86,$I$2,P$2)/100</f>
        <v>0.97971360381861583</v>
      </c>
      <c r="Q86" s="23">
        <f>1+[1]!s_pq_pctchange($A86,$I$2,Q$2)/100</f>
        <v>0.97971360381861583</v>
      </c>
      <c r="R86" s="23">
        <f>1+[1]!s_pq_pctchange($A86,$I$2,R$2)/100</f>
        <v>0.97971360381861583</v>
      </c>
      <c r="S86" s="23">
        <f>[1]!s_dq_pctchange($A86,S$2)</f>
        <v>-2.028639618138417</v>
      </c>
      <c r="T86" s="23">
        <f>[1]!s_dq_pctchange($A86,T$2)</f>
        <v>0</v>
      </c>
      <c r="U86" s="23">
        <f>[1]!s_dq_pctchange($A86,U$2)</f>
        <v>0</v>
      </c>
      <c r="V86" s="23">
        <f>[1]!s_dq_pctchange($A86,V$2)</f>
        <v>0</v>
      </c>
      <c r="W86" s="23">
        <f>[1]!s_dq_pctchange($A86,W$2)</f>
        <v>0</v>
      </c>
      <c r="X86" s="23">
        <f>[1]!s_dq_pctchange($A86,X$2)</f>
        <v>0</v>
      </c>
      <c r="Y86" s="23">
        <f>[1]!s_dq_pctchange($A86,Y$2)</f>
        <v>0</v>
      </c>
      <c r="Z86" s="23">
        <f>[1]!s_dq_pctchange($A86,Z$2)</f>
        <v>0</v>
      </c>
      <c r="AA86" s="23">
        <f>[1]!s_dq_pctchange($A86,AA$2)</f>
        <v>0</v>
      </c>
      <c r="AB86" s="23">
        <f>[1]!s_dq_pctchange($A86,AB$2)</f>
        <v>0</v>
      </c>
    </row>
    <row r="87" spans="1:28" x14ac:dyDescent="0.3">
      <c r="A87" s="19">
        <v>723</v>
      </c>
      <c r="B87" s="19" t="str">
        <f>[1]!s_info_name(A87)</f>
        <v>美锦能源</v>
      </c>
      <c r="C87" s="19" t="str">
        <f>[1]!s_info_industry_sw(A87,1)</f>
        <v>采掘</v>
      </c>
      <c r="D87" s="19" t="str">
        <f>[1]!s_info_mkt(A87)</f>
        <v>主板</v>
      </c>
      <c r="E87" s="20">
        <v>6.2758138299999997</v>
      </c>
      <c r="F87" s="21">
        <v>1593400</v>
      </c>
      <c r="G87" s="22">
        <f t="shared" si="4"/>
        <v>9999881.7567219995</v>
      </c>
      <c r="H87" s="22">
        <f t="shared" si="3"/>
        <v>9999881.7567219995</v>
      </c>
      <c r="I87" s="23">
        <f>1+[1]!s_pq_pctchange($A87,$I$2,I$2)/100</f>
        <v>1</v>
      </c>
      <c r="J87" s="23">
        <f>1+[1]!s_pq_pctchange($A87,$I$2,J$2)/100</f>
        <v>1</v>
      </c>
      <c r="K87" s="23">
        <f>1+[1]!s_pq_pctchange($A87,$I$2,K$2)/100</f>
        <v>1</v>
      </c>
      <c r="L87" s="23">
        <f>1+[1]!s_pq_pctchange($A87,$I$2,L$2)/100</f>
        <v>1</v>
      </c>
      <c r="M87" s="23">
        <f>1+[1]!s_pq_pctchange($A87,$I$2,M$2)/100</f>
        <v>1</v>
      </c>
      <c r="N87" s="23">
        <f>1+[1]!s_pq_pctchange($A87,$I$2,N$2)/100</f>
        <v>1</v>
      </c>
      <c r="O87" s="23">
        <f>1+[1]!s_pq_pctchange($A87,$I$2,O$2)/100</f>
        <v>1</v>
      </c>
      <c r="P87" s="23">
        <f>1+[1]!s_pq_pctchange($A87,$I$2,P$2)/100</f>
        <v>1</v>
      </c>
      <c r="Q87" s="23">
        <f>1+[1]!s_pq_pctchange($A87,$I$2,Q$2)/100</f>
        <v>1</v>
      </c>
      <c r="R87" s="23">
        <f>1+[1]!s_pq_pctchange($A87,$I$2,R$2)/100</f>
        <v>1</v>
      </c>
      <c r="S87" s="23">
        <f>[1]!s_dq_pctchange($A87,S$2)</f>
        <v>0</v>
      </c>
      <c r="T87" s="23">
        <f>[1]!s_dq_pctchange($A87,T$2)</f>
        <v>0</v>
      </c>
      <c r="U87" s="23">
        <f>[1]!s_dq_pctchange($A87,U$2)</f>
        <v>0</v>
      </c>
      <c r="V87" s="23">
        <f>[1]!s_dq_pctchange($A87,V$2)</f>
        <v>0</v>
      </c>
      <c r="W87" s="23">
        <f>[1]!s_dq_pctchange($A87,W$2)</f>
        <v>0</v>
      </c>
      <c r="X87" s="23">
        <f>[1]!s_dq_pctchange($A87,X$2)</f>
        <v>0</v>
      </c>
      <c r="Y87" s="23">
        <f>[1]!s_dq_pctchange($A87,Y$2)</f>
        <v>0</v>
      </c>
      <c r="Z87" s="23">
        <f>[1]!s_dq_pctchange($A87,Z$2)</f>
        <v>0</v>
      </c>
      <c r="AA87" s="23">
        <f>[1]!s_dq_pctchange($A87,AA$2)</f>
        <v>0</v>
      </c>
      <c r="AB87" s="23">
        <f>[1]!s_dq_pctchange($A87,AB$2)</f>
        <v>0</v>
      </c>
    </row>
    <row r="88" spans="1:28" x14ac:dyDescent="0.3">
      <c r="A88" s="19">
        <v>959</v>
      </c>
      <c r="B88" s="19" t="str">
        <f>[1]!s_info_name(A88)</f>
        <v>首钢股份</v>
      </c>
      <c r="C88" s="19" t="str">
        <f>[1]!s_info_industry_sw(A88,1)</f>
        <v>钢铁</v>
      </c>
      <c r="D88" s="19" t="str">
        <f>[1]!s_info_mkt(A88)</f>
        <v>主板</v>
      </c>
      <c r="E88" s="20">
        <v>5.7350817899999997</v>
      </c>
      <c r="F88" s="21">
        <v>1743700</v>
      </c>
      <c r="G88" s="22">
        <f t="shared" si="4"/>
        <v>10000262.117223</v>
      </c>
      <c r="H88" s="22">
        <f t="shared" si="3"/>
        <v>10052528.295536011</v>
      </c>
      <c r="I88" s="23">
        <f>1+[1]!s_pq_pctchange($A88,$I$2,I$2)/100</f>
        <v>1.0052264808362368</v>
      </c>
      <c r="J88" s="23">
        <f>1+[1]!s_pq_pctchange($A88,$I$2,J$2)/100</f>
        <v>1.0052264808362368</v>
      </c>
      <c r="K88" s="23">
        <f>1+[1]!s_pq_pctchange($A88,$I$2,K$2)/100</f>
        <v>1.0052264808362368</v>
      </c>
      <c r="L88" s="23">
        <f>1+[1]!s_pq_pctchange($A88,$I$2,L$2)/100</f>
        <v>1.0052264808362368</v>
      </c>
      <c r="M88" s="23">
        <f>1+[1]!s_pq_pctchange($A88,$I$2,M$2)/100</f>
        <v>1.0052264808362368</v>
      </c>
      <c r="N88" s="23">
        <f>1+[1]!s_pq_pctchange($A88,$I$2,N$2)/100</f>
        <v>1.0052264808362368</v>
      </c>
      <c r="O88" s="23">
        <f>1+[1]!s_pq_pctchange($A88,$I$2,O$2)/100</f>
        <v>1.0052264808362368</v>
      </c>
      <c r="P88" s="23">
        <f>1+[1]!s_pq_pctchange($A88,$I$2,P$2)/100</f>
        <v>1.0052264808362368</v>
      </c>
      <c r="Q88" s="23">
        <f>1+[1]!s_pq_pctchange($A88,$I$2,Q$2)/100</f>
        <v>1.0052264808362368</v>
      </c>
      <c r="R88" s="23">
        <f>1+[1]!s_pq_pctchange($A88,$I$2,R$2)/100</f>
        <v>1.0052264808362368</v>
      </c>
      <c r="S88" s="23">
        <f>[1]!s_dq_pctchange($A88,S$2)</f>
        <v>0.52264808362367798</v>
      </c>
      <c r="T88" s="23">
        <f>[1]!s_dq_pctchange($A88,T$2)</f>
        <v>0</v>
      </c>
      <c r="U88" s="23">
        <f>[1]!s_dq_pctchange($A88,U$2)</f>
        <v>0</v>
      </c>
      <c r="V88" s="23">
        <f>[1]!s_dq_pctchange($A88,V$2)</f>
        <v>0</v>
      </c>
      <c r="W88" s="23">
        <f>[1]!s_dq_pctchange($A88,W$2)</f>
        <v>0</v>
      </c>
      <c r="X88" s="23">
        <f>[1]!s_dq_pctchange($A88,X$2)</f>
        <v>0</v>
      </c>
      <c r="Y88" s="23">
        <f>[1]!s_dq_pctchange($A88,Y$2)</f>
        <v>0</v>
      </c>
      <c r="Z88" s="23">
        <f>[1]!s_dq_pctchange($A88,Z$2)</f>
        <v>0</v>
      </c>
      <c r="AA88" s="23">
        <f>[1]!s_dq_pctchange($A88,AA$2)</f>
        <v>0</v>
      </c>
      <c r="AB88" s="23">
        <f>[1]!s_dq_pctchange($A88,AB$2)</f>
        <v>0</v>
      </c>
    </row>
    <row r="89" spans="1:28" x14ac:dyDescent="0.3">
      <c r="A89" s="19">
        <v>2385</v>
      </c>
      <c r="B89" s="19" t="str">
        <f>[1]!s_info_name(A89)</f>
        <v>大北农</v>
      </c>
      <c r="C89" s="19" t="str">
        <f>[1]!s_info_industry_sw(A89,1)</f>
        <v>农林牧渔</v>
      </c>
      <c r="D89" s="19" t="str">
        <f>[1]!s_info_mkt(A89)</f>
        <v>中小企业板</v>
      </c>
      <c r="E89" s="20">
        <v>6.2840402400000004</v>
      </c>
      <c r="F89" s="21">
        <v>1591300</v>
      </c>
      <c r="G89" s="22">
        <f t="shared" si="4"/>
        <v>9999793.2339120004</v>
      </c>
      <c r="H89" s="22">
        <f t="shared" si="3"/>
        <v>10015640.766770815</v>
      </c>
      <c r="I89" s="23">
        <f>1+[1]!s_pq_pctchange($A89,$I$2,I$2)/100</f>
        <v>1.0015847860538827</v>
      </c>
      <c r="J89" s="23">
        <f>1+[1]!s_pq_pctchange($A89,$I$2,J$2)/100</f>
        <v>1.0015847860538827</v>
      </c>
      <c r="K89" s="23">
        <f>1+[1]!s_pq_pctchange($A89,$I$2,K$2)/100</f>
        <v>1.0015847860538827</v>
      </c>
      <c r="L89" s="23">
        <f>1+[1]!s_pq_pctchange($A89,$I$2,L$2)/100</f>
        <v>1.0015847860538827</v>
      </c>
      <c r="M89" s="23">
        <f>1+[1]!s_pq_pctchange($A89,$I$2,M$2)/100</f>
        <v>1.0015847860538827</v>
      </c>
      <c r="N89" s="23">
        <f>1+[1]!s_pq_pctchange($A89,$I$2,N$2)/100</f>
        <v>1.0015847860538827</v>
      </c>
      <c r="O89" s="23">
        <f>1+[1]!s_pq_pctchange($A89,$I$2,O$2)/100</f>
        <v>1.0015847860538827</v>
      </c>
      <c r="P89" s="23">
        <f>1+[1]!s_pq_pctchange($A89,$I$2,P$2)/100</f>
        <v>1.0015847860538827</v>
      </c>
      <c r="Q89" s="23">
        <f>1+[1]!s_pq_pctchange($A89,$I$2,Q$2)/100</f>
        <v>1.0015847860538827</v>
      </c>
      <c r="R89" s="23">
        <f>1+[1]!s_pq_pctchange($A89,$I$2,R$2)/100</f>
        <v>1.0015847860538827</v>
      </c>
      <c r="S89" s="23">
        <f>[1]!s_dq_pctchange($A89,S$2)</f>
        <v>0.15847860538826808</v>
      </c>
      <c r="T89" s="23">
        <f>[1]!s_dq_pctchange($A89,T$2)</f>
        <v>0</v>
      </c>
      <c r="U89" s="23">
        <f>[1]!s_dq_pctchange($A89,U$2)</f>
        <v>0</v>
      </c>
      <c r="V89" s="23">
        <f>[1]!s_dq_pctchange($A89,V$2)</f>
        <v>0</v>
      </c>
      <c r="W89" s="23">
        <f>[1]!s_dq_pctchange($A89,W$2)</f>
        <v>0</v>
      </c>
      <c r="X89" s="23">
        <f>[1]!s_dq_pctchange($A89,X$2)</f>
        <v>0</v>
      </c>
      <c r="Y89" s="23">
        <f>[1]!s_dq_pctchange($A89,Y$2)</f>
        <v>0</v>
      </c>
      <c r="Z89" s="23">
        <f>[1]!s_dq_pctchange($A89,Z$2)</f>
        <v>0</v>
      </c>
      <c r="AA89" s="23">
        <f>[1]!s_dq_pctchange($A89,AA$2)</f>
        <v>0</v>
      </c>
      <c r="AB89" s="23">
        <f>[1]!s_dq_pctchange($A89,AB$2)</f>
        <v>0</v>
      </c>
    </row>
    <row r="90" spans="1:28" x14ac:dyDescent="0.3">
      <c r="A90" s="19">
        <v>2468</v>
      </c>
      <c r="B90" s="19" t="str">
        <f>[1]!s_info_name(A90)</f>
        <v>申通快递</v>
      </c>
      <c r="C90" s="19" t="str">
        <f>[1]!s_info_industry_sw(A90,1)</f>
        <v>交通运输</v>
      </c>
      <c r="D90" s="19" t="str">
        <f>[1]!s_info_mkt(A90)</f>
        <v>中小企业板</v>
      </c>
      <c r="E90" s="20">
        <v>24.201963259999999</v>
      </c>
      <c r="F90" s="21">
        <v>413200</v>
      </c>
      <c r="G90" s="22">
        <f t="shared" si="4"/>
        <v>10000251.219031999</v>
      </c>
      <c r="H90" s="22">
        <f t="shared" si="3"/>
        <v>10053816.635532787</v>
      </c>
      <c r="I90" s="23">
        <f>1+[1]!s_pq_pctchange($A90,$I$2,I$2)/100</f>
        <v>1.0053564070869385</v>
      </c>
      <c r="J90" s="23">
        <f>1+[1]!s_pq_pctchange($A90,$I$2,J$2)/100</f>
        <v>1.0053564070869385</v>
      </c>
      <c r="K90" s="23">
        <f>1+[1]!s_pq_pctchange($A90,$I$2,K$2)/100</f>
        <v>1.0053564070869385</v>
      </c>
      <c r="L90" s="23">
        <f>1+[1]!s_pq_pctchange($A90,$I$2,L$2)/100</f>
        <v>1.0053564070869385</v>
      </c>
      <c r="M90" s="23">
        <f>1+[1]!s_pq_pctchange($A90,$I$2,M$2)/100</f>
        <v>1.0053564070869385</v>
      </c>
      <c r="N90" s="23">
        <f>1+[1]!s_pq_pctchange($A90,$I$2,N$2)/100</f>
        <v>1.0053564070869385</v>
      </c>
      <c r="O90" s="23">
        <f>1+[1]!s_pq_pctchange($A90,$I$2,O$2)/100</f>
        <v>1.0053564070869385</v>
      </c>
      <c r="P90" s="23">
        <f>1+[1]!s_pq_pctchange($A90,$I$2,P$2)/100</f>
        <v>1.0053564070869385</v>
      </c>
      <c r="Q90" s="23">
        <f>1+[1]!s_pq_pctchange($A90,$I$2,Q$2)/100</f>
        <v>1.0053564070869385</v>
      </c>
      <c r="R90" s="23">
        <f>1+[1]!s_pq_pctchange($A90,$I$2,R$2)/100</f>
        <v>1.0053564070869385</v>
      </c>
      <c r="S90" s="23">
        <f>[1]!s_dq_pctchange($A90,S$2)</f>
        <v>0.53564070869385194</v>
      </c>
      <c r="T90" s="23">
        <f>[1]!s_dq_pctchange($A90,T$2)</f>
        <v>0</v>
      </c>
      <c r="U90" s="23">
        <f>[1]!s_dq_pctchange($A90,U$2)</f>
        <v>0</v>
      </c>
      <c r="V90" s="23">
        <f>[1]!s_dq_pctchange($A90,V$2)</f>
        <v>0</v>
      </c>
      <c r="W90" s="23">
        <f>[1]!s_dq_pctchange($A90,W$2)</f>
        <v>0</v>
      </c>
      <c r="X90" s="23">
        <f>[1]!s_dq_pctchange($A90,X$2)</f>
        <v>0</v>
      </c>
      <c r="Y90" s="23">
        <f>[1]!s_dq_pctchange($A90,Y$2)</f>
        <v>0</v>
      </c>
      <c r="Z90" s="23">
        <f>[1]!s_dq_pctchange($A90,Z$2)</f>
        <v>0</v>
      </c>
      <c r="AA90" s="23">
        <f>[1]!s_dq_pctchange($A90,AA$2)</f>
        <v>0</v>
      </c>
      <c r="AB90" s="23">
        <f>[1]!s_dq_pctchange($A90,AB$2)</f>
        <v>0</v>
      </c>
    </row>
    <row r="91" spans="1:28" x14ac:dyDescent="0.3">
      <c r="A91" s="19">
        <v>2608</v>
      </c>
      <c r="B91" s="19" t="str">
        <f>[1]!s_info_name(A91)</f>
        <v>江苏国信</v>
      </c>
      <c r="C91" s="19" t="str">
        <f>[1]!s_info_industry_sw(A91,1)</f>
        <v>国防军工</v>
      </c>
      <c r="D91" s="19" t="str">
        <f>[1]!s_info_mkt(A91)</f>
        <v>中小企业板</v>
      </c>
      <c r="E91" s="20">
        <v>9.2281157500000006</v>
      </c>
      <c r="F91" s="21">
        <v>1083600</v>
      </c>
      <c r="G91" s="22">
        <f t="shared" si="4"/>
        <v>9999586.2267000005</v>
      </c>
      <c r="H91" s="22">
        <f t="shared" si="3"/>
        <v>10096148.754640235</v>
      </c>
      <c r="I91" s="23">
        <f>1+[1]!s_pq_pctchange($A91,$I$2,I$2)/100</f>
        <v>1.0096566523605148</v>
      </c>
      <c r="J91" s="23">
        <f>1+[1]!s_pq_pctchange($A91,$I$2,J$2)/100</f>
        <v>1.0096566523605148</v>
      </c>
      <c r="K91" s="23">
        <f>1+[1]!s_pq_pctchange($A91,$I$2,K$2)/100</f>
        <v>1.0096566523605148</v>
      </c>
      <c r="L91" s="23">
        <f>1+[1]!s_pq_pctchange($A91,$I$2,L$2)/100</f>
        <v>1.0096566523605148</v>
      </c>
      <c r="M91" s="23">
        <f>1+[1]!s_pq_pctchange($A91,$I$2,M$2)/100</f>
        <v>1.0096566523605148</v>
      </c>
      <c r="N91" s="23">
        <f>1+[1]!s_pq_pctchange($A91,$I$2,N$2)/100</f>
        <v>1.0096566523605148</v>
      </c>
      <c r="O91" s="23">
        <f>1+[1]!s_pq_pctchange($A91,$I$2,O$2)/100</f>
        <v>1.0096566523605148</v>
      </c>
      <c r="P91" s="23">
        <f>1+[1]!s_pq_pctchange($A91,$I$2,P$2)/100</f>
        <v>1.0096566523605148</v>
      </c>
      <c r="Q91" s="23">
        <f>1+[1]!s_pq_pctchange($A91,$I$2,Q$2)/100</f>
        <v>1.0096566523605148</v>
      </c>
      <c r="R91" s="23">
        <f>1+[1]!s_pq_pctchange($A91,$I$2,R$2)/100</f>
        <v>1.0096566523605148</v>
      </c>
      <c r="S91" s="23">
        <f>[1]!s_dq_pctchange($A91,S$2)</f>
        <v>0.9656652360514828</v>
      </c>
      <c r="T91" s="23">
        <f>[1]!s_dq_pctchange($A91,T$2)</f>
        <v>0</v>
      </c>
      <c r="U91" s="23">
        <f>[1]!s_dq_pctchange($A91,U$2)</f>
        <v>0</v>
      </c>
      <c r="V91" s="23">
        <f>[1]!s_dq_pctchange($A91,V$2)</f>
        <v>0</v>
      </c>
      <c r="W91" s="23">
        <f>[1]!s_dq_pctchange($A91,W$2)</f>
        <v>0</v>
      </c>
      <c r="X91" s="23">
        <f>[1]!s_dq_pctchange($A91,X$2)</f>
        <v>0</v>
      </c>
      <c r="Y91" s="23">
        <f>[1]!s_dq_pctchange($A91,Y$2)</f>
        <v>0</v>
      </c>
      <c r="Z91" s="23">
        <f>[1]!s_dq_pctchange($A91,Z$2)</f>
        <v>0</v>
      </c>
      <c r="AA91" s="23">
        <f>[1]!s_dq_pctchange($A91,AA$2)</f>
        <v>0</v>
      </c>
      <c r="AB91" s="23">
        <f>[1]!s_dq_pctchange($A91,AB$2)</f>
        <v>0</v>
      </c>
    </row>
    <row r="92" spans="1:28" x14ac:dyDescent="0.3">
      <c r="A92" s="19">
        <v>600074</v>
      </c>
      <c r="B92" s="19" t="str">
        <f>[1]!s_info_name(A92)</f>
        <v>ST保千里</v>
      </c>
      <c r="C92" s="19" t="str">
        <f>[1]!s_info_industry_sw(A92,1)</f>
        <v>电子</v>
      </c>
      <c r="D92" s="19" t="str">
        <f>[1]!s_info_mkt(A92)</f>
        <v>主板</v>
      </c>
      <c r="E92" s="20">
        <v>2.2530427</v>
      </c>
      <c r="F92" s="21">
        <v>4438400</v>
      </c>
      <c r="G92" s="22">
        <f t="shared" si="4"/>
        <v>9999904.7196800001</v>
      </c>
      <c r="H92" s="22">
        <f t="shared" si="3"/>
        <v>10488788.950419912</v>
      </c>
      <c r="I92" s="23">
        <f>1+[1]!s_pq_pctchange($A92,$I$2,I$2)/100</f>
        <v>1.048888888888889</v>
      </c>
      <c r="J92" s="23">
        <f>1+[1]!s_pq_pctchange($A92,$I$2,J$2)/100</f>
        <v>1.048888888888889</v>
      </c>
      <c r="K92" s="23">
        <f>1+[1]!s_pq_pctchange($A92,$I$2,K$2)/100</f>
        <v>1.048888888888889</v>
      </c>
      <c r="L92" s="23">
        <f>1+[1]!s_pq_pctchange($A92,$I$2,L$2)/100</f>
        <v>1.048888888888889</v>
      </c>
      <c r="M92" s="23">
        <f>1+[1]!s_pq_pctchange($A92,$I$2,M$2)/100</f>
        <v>1.048888888888889</v>
      </c>
      <c r="N92" s="23">
        <f>1+[1]!s_pq_pctchange($A92,$I$2,N$2)/100</f>
        <v>1.048888888888889</v>
      </c>
      <c r="O92" s="23">
        <f>1+[1]!s_pq_pctchange($A92,$I$2,O$2)/100</f>
        <v>1.048888888888889</v>
      </c>
      <c r="P92" s="23">
        <f>1+[1]!s_pq_pctchange($A92,$I$2,P$2)/100</f>
        <v>1.048888888888889</v>
      </c>
      <c r="Q92" s="23">
        <f>1+[1]!s_pq_pctchange($A92,$I$2,Q$2)/100</f>
        <v>1.048888888888889</v>
      </c>
      <c r="R92" s="23">
        <f>1+[1]!s_pq_pctchange($A92,$I$2,R$2)/100</f>
        <v>1.048888888888889</v>
      </c>
      <c r="S92" s="23">
        <f>[1]!s_dq_pctchange($A92,S$2)</f>
        <v>4.8888888888888982</v>
      </c>
      <c r="T92" s="23">
        <f>[1]!s_dq_pctchange($A92,T$2)</f>
        <v>0</v>
      </c>
      <c r="U92" s="23">
        <f>[1]!s_dq_pctchange($A92,U$2)</f>
        <v>0</v>
      </c>
      <c r="V92" s="23">
        <f>[1]!s_dq_pctchange($A92,V$2)</f>
        <v>0</v>
      </c>
      <c r="W92" s="23">
        <f>[1]!s_dq_pctchange($A92,W$2)</f>
        <v>0</v>
      </c>
      <c r="X92" s="23">
        <f>[1]!s_dq_pctchange($A92,X$2)</f>
        <v>0</v>
      </c>
      <c r="Y92" s="23">
        <f>[1]!s_dq_pctchange($A92,Y$2)</f>
        <v>0</v>
      </c>
      <c r="Z92" s="23">
        <f>[1]!s_dq_pctchange($A92,Z$2)</f>
        <v>0</v>
      </c>
      <c r="AA92" s="23">
        <f>[1]!s_dq_pctchange($A92,AA$2)</f>
        <v>0</v>
      </c>
      <c r="AB92" s="23">
        <f>[1]!s_dq_pctchange($A92,AB$2)</f>
        <v>0</v>
      </c>
    </row>
    <row r="93" spans="1:28" x14ac:dyDescent="0.3">
      <c r="A93" s="19">
        <v>600109</v>
      </c>
      <c r="B93" s="19" t="str">
        <f>[1]!s_info_name(A93)</f>
        <v>国金证券</v>
      </c>
      <c r="C93" s="19" t="str">
        <f>[1]!s_info_industry_sw(A93,1)</f>
        <v>非银金融</v>
      </c>
      <c r="D93" s="19" t="str">
        <f>[1]!s_info_mkt(A93)</f>
        <v>主板</v>
      </c>
      <c r="E93" s="20">
        <v>8.4551013800000003</v>
      </c>
      <c r="F93" s="21">
        <v>1182700</v>
      </c>
      <c r="G93" s="22">
        <f t="shared" si="4"/>
        <v>9999848.4021260012</v>
      </c>
      <c r="H93" s="22">
        <f t="shared" si="3"/>
        <v>10129258.204977041</v>
      </c>
      <c r="I93" s="23">
        <f>1+[1]!s_pq_pctchange($A93,$I$2,I$2)/100</f>
        <v>1.012941176470588</v>
      </c>
      <c r="J93" s="23">
        <f>1+[1]!s_pq_pctchange($A93,$I$2,J$2)/100</f>
        <v>1.012941176470588</v>
      </c>
      <c r="K93" s="23">
        <f>1+[1]!s_pq_pctchange($A93,$I$2,K$2)/100</f>
        <v>1.012941176470588</v>
      </c>
      <c r="L93" s="23">
        <f>1+[1]!s_pq_pctchange($A93,$I$2,L$2)/100</f>
        <v>1.012941176470588</v>
      </c>
      <c r="M93" s="23">
        <f>1+[1]!s_pq_pctchange($A93,$I$2,M$2)/100</f>
        <v>1.012941176470588</v>
      </c>
      <c r="N93" s="23">
        <f>1+[1]!s_pq_pctchange($A93,$I$2,N$2)/100</f>
        <v>1.012941176470588</v>
      </c>
      <c r="O93" s="23">
        <f>1+[1]!s_pq_pctchange($A93,$I$2,O$2)/100</f>
        <v>1.012941176470588</v>
      </c>
      <c r="P93" s="23">
        <f>1+[1]!s_pq_pctchange($A93,$I$2,P$2)/100</f>
        <v>1.012941176470588</v>
      </c>
      <c r="Q93" s="23">
        <f>1+[1]!s_pq_pctchange($A93,$I$2,Q$2)/100</f>
        <v>1.012941176470588</v>
      </c>
      <c r="R93" s="23">
        <f>1+[1]!s_pq_pctchange($A93,$I$2,R$2)/100</f>
        <v>1.012941176470588</v>
      </c>
      <c r="S93" s="23">
        <f>[1]!s_dq_pctchange($A93,S$2)</f>
        <v>1.2941176470588012</v>
      </c>
      <c r="T93" s="23">
        <f>[1]!s_dq_pctchange($A93,T$2)</f>
        <v>0</v>
      </c>
      <c r="U93" s="23">
        <f>[1]!s_dq_pctchange($A93,U$2)</f>
        <v>0</v>
      </c>
      <c r="V93" s="23">
        <f>[1]!s_dq_pctchange($A93,V$2)</f>
        <v>0</v>
      </c>
      <c r="W93" s="23">
        <f>[1]!s_dq_pctchange($A93,W$2)</f>
        <v>0</v>
      </c>
      <c r="X93" s="23">
        <f>[1]!s_dq_pctchange($A93,X$2)</f>
        <v>0</v>
      </c>
      <c r="Y93" s="23">
        <f>[1]!s_dq_pctchange($A93,Y$2)</f>
        <v>0</v>
      </c>
      <c r="Z93" s="23">
        <f>[1]!s_dq_pctchange($A93,Z$2)</f>
        <v>0</v>
      </c>
      <c r="AA93" s="23">
        <f>[1]!s_dq_pctchange($A93,AA$2)</f>
        <v>0</v>
      </c>
      <c r="AB93" s="23">
        <f>[1]!s_dq_pctchange($A93,AB$2)</f>
        <v>0</v>
      </c>
    </row>
    <row r="94" spans="1:28" x14ac:dyDescent="0.3">
      <c r="A94" s="19">
        <v>600188</v>
      </c>
      <c r="B94" s="19" t="str">
        <f>[1]!s_info_name(A94)</f>
        <v>兖州煤业</v>
      </c>
      <c r="C94" s="19" t="str">
        <f>[1]!s_info_industry_sw(A94,1)</f>
        <v>采掘</v>
      </c>
      <c r="D94" s="19" t="str">
        <f>[1]!s_info_mkt(A94)</f>
        <v>主板</v>
      </c>
      <c r="E94" s="20">
        <v>15.57840347</v>
      </c>
      <c r="F94" s="21">
        <v>641900</v>
      </c>
      <c r="G94" s="22">
        <f t="shared" si="4"/>
        <v>9999777.1873930003</v>
      </c>
      <c r="H94" s="22">
        <f t="shared" si="3"/>
        <v>9904480.7084788363</v>
      </c>
      <c r="I94" s="23">
        <f>1+[1]!s_pq_pctchange($A94,$I$2,I$2)/100</f>
        <v>0.9904701397712834</v>
      </c>
      <c r="J94" s="23">
        <f>1+[1]!s_pq_pctchange($A94,$I$2,J$2)/100</f>
        <v>0.9904701397712834</v>
      </c>
      <c r="K94" s="23">
        <f>1+[1]!s_pq_pctchange($A94,$I$2,K$2)/100</f>
        <v>0.9904701397712834</v>
      </c>
      <c r="L94" s="23">
        <f>1+[1]!s_pq_pctchange($A94,$I$2,L$2)/100</f>
        <v>0.9904701397712834</v>
      </c>
      <c r="M94" s="23">
        <f>1+[1]!s_pq_pctchange($A94,$I$2,M$2)/100</f>
        <v>0.9904701397712834</v>
      </c>
      <c r="N94" s="23">
        <f>1+[1]!s_pq_pctchange($A94,$I$2,N$2)/100</f>
        <v>0.9904701397712834</v>
      </c>
      <c r="O94" s="23">
        <f>1+[1]!s_pq_pctchange($A94,$I$2,O$2)/100</f>
        <v>0.9904701397712834</v>
      </c>
      <c r="P94" s="23">
        <f>1+[1]!s_pq_pctchange($A94,$I$2,P$2)/100</f>
        <v>0.9904701397712834</v>
      </c>
      <c r="Q94" s="23">
        <f>1+[1]!s_pq_pctchange($A94,$I$2,Q$2)/100</f>
        <v>0.9904701397712834</v>
      </c>
      <c r="R94" s="23">
        <f>1+[1]!s_pq_pctchange($A94,$I$2,R$2)/100</f>
        <v>0.9904701397712834</v>
      </c>
      <c r="S94" s="23">
        <f>[1]!s_dq_pctchange($A94,S$2)</f>
        <v>-0.95298602287166023</v>
      </c>
      <c r="T94" s="23">
        <f>[1]!s_dq_pctchange($A94,T$2)</f>
        <v>0</v>
      </c>
      <c r="U94" s="23">
        <f>[1]!s_dq_pctchange($A94,U$2)</f>
        <v>0</v>
      </c>
      <c r="V94" s="23">
        <f>[1]!s_dq_pctchange($A94,V$2)</f>
        <v>0</v>
      </c>
      <c r="W94" s="23">
        <f>[1]!s_dq_pctchange($A94,W$2)</f>
        <v>0</v>
      </c>
      <c r="X94" s="23">
        <f>[1]!s_dq_pctchange($A94,X$2)</f>
        <v>0</v>
      </c>
      <c r="Y94" s="23">
        <f>[1]!s_dq_pctchange($A94,Y$2)</f>
        <v>0</v>
      </c>
      <c r="Z94" s="23">
        <f>[1]!s_dq_pctchange($A94,Z$2)</f>
        <v>0</v>
      </c>
      <c r="AA94" s="23">
        <f>[1]!s_dq_pctchange($A94,AA$2)</f>
        <v>0</v>
      </c>
      <c r="AB94" s="23">
        <f>[1]!s_dq_pctchange($A94,AB$2)</f>
        <v>0</v>
      </c>
    </row>
    <row r="95" spans="1:28" x14ac:dyDescent="0.3">
      <c r="A95" s="19">
        <v>600208</v>
      </c>
      <c r="B95" s="19" t="str">
        <f>[1]!s_info_name(A95)</f>
        <v>新湖中宝</v>
      </c>
      <c r="C95" s="19" t="str">
        <f>[1]!s_info_industry_sw(A95,1)</f>
        <v>房地产</v>
      </c>
      <c r="D95" s="19" t="str">
        <f>[1]!s_info_mkt(A95)</f>
        <v>主板</v>
      </c>
      <c r="E95" s="20">
        <v>4.3227482100000003</v>
      </c>
      <c r="F95" s="21">
        <v>2313300</v>
      </c>
      <c r="G95" s="22">
        <f t="shared" si="4"/>
        <v>9999813.4341930002</v>
      </c>
      <c r="H95" s="22">
        <f t="shared" si="3"/>
        <v>10046001.948900588</v>
      </c>
      <c r="I95" s="23">
        <f>1+[1]!s_pq_pctchange($A95,$I$2,I$2)/100</f>
        <v>1.0046189376443417</v>
      </c>
      <c r="J95" s="23">
        <f>1+[1]!s_pq_pctchange($A95,$I$2,J$2)/100</f>
        <v>1.0046189376443417</v>
      </c>
      <c r="K95" s="23">
        <f>1+[1]!s_pq_pctchange($A95,$I$2,K$2)/100</f>
        <v>1.0046189376443417</v>
      </c>
      <c r="L95" s="23">
        <f>1+[1]!s_pq_pctchange($A95,$I$2,L$2)/100</f>
        <v>1.0046189376443417</v>
      </c>
      <c r="M95" s="23">
        <f>1+[1]!s_pq_pctchange($A95,$I$2,M$2)/100</f>
        <v>1.0046189376443417</v>
      </c>
      <c r="N95" s="23">
        <f>1+[1]!s_pq_pctchange($A95,$I$2,N$2)/100</f>
        <v>1.0046189376443417</v>
      </c>
      <c r="O95" s="23">
        <f>1+[1]!s_pq_pctchange($A95,$I$2,O$2)/100</f>
        <v>1.0046189376443417</v>
      </c>
      <c r="P95" s="23">
        <f>1+[1]!s_pq_pctchange($A95,$I$2,P$2)/100</f>
        <v>1.0046189376443417</v>
      </c>
      <c r="Q95" s="23">
        <f>1+[1]!s_pq_pctchange($A95,$I$2,Q$2)/100</f>
        <v>1.0046189376443417</v>
      </c>
      <c r="R95" s="23">
        <f>1+[1]!s_pq_pctchange($A95,$I$2,R$2)/100</f>
        <v>1.0046189376443417</v>
      </c>
      <c r="S95" s="23">
        <f>[1]!s_dq_pctchange($A95,S$2)</f>
        <v>0.46189376443417363</v>
      </c>
      <c r="T95" s="23">
        <f>[1]!s_dq_pctchange($A95,T$2)</f>
        <v>0</v>
      </c>
      <c r="U95" s="23">
        <f>[1]!s_dq_pctchange($A95,U$2)</f>
        <v>0</v>
      </c>
      <c r="V95" s="23">
        <f>[1]!s_dq_pctchange($A95,V$2)</f>
        <v>0</v>
      </c>
      <c r="W95" s="23">
        <f>[1]!s_dq_pctchange($A95,W$2)</f>
        <v>0</v>
      </c>
      <c r="X95" s="23">
        <f>[1]!s_dq_pctchange($A95,X$2)</f>
        <v>0</v>
      </c>
      <c r="Y95" s="23">
        <f>[1]!s_dq_pctchange($A95,Y$2)</f>
        <v>0</v>
      </c>
      <c r="Z95" s="23">
        <f>[1]!s_dq_pctchange($A95,Z$2)</f>
        <v>0</v>
      </c>
      <c r="AA95" s="23">
        <f>[1]!s_dq_pctchange($A95,AA$2)</f>
        <v>0</v>
      </c>
      <c r="AB95" s="23">
        <f>[1]!s_dq_pctchange($A95,AB$2)</f>
        <v>0</v>
      </c>
    </row>
    <row r="96" spans="1:28" x14ac:dyDescent="0.3">
      <c r="A96" s="19">
        <v>600373</v>
      </c>
      <c r="B96" s="19" t="str">
        <f>[1]!s_info_name(A96)</f>
        <v>中文传媒</v>
      </c>
      <c r="C96" s="19" t="str">
        <f>[1]!s_info_industry_sw(A96,1)</f>
        <v>传媒</v>
      </c>
      <c r="D96" s="19" t="str">
        <f>[1]!s_info_mkt(A96)</f>
        <v>主板</v>
      </c>
      <c r="E96" s="20">
        <v>16.263316809999999</v>
      </c>
      <c r="F96" s="21">
        <v>614900</v>
      </c>
      <c r="G96" s="22">
        <f t="shared" si="4"/>
        <v>10000313.506469</v>
      </c>
      <c r="H96" s="22">
        <f t="shared" si="3"/>
        <v>10048976.832534542</v>
      </c>
      <c r="I96" s="23">
        <f>1+[1]!s_pq_pctchange($A96,$I$2,I$2)/100</f>
        <v>1.0048661800486618</v>
      </c>
      <c r="J96" s="23">
        <f>1+[1]!s_pq_pctchange($A96,$I$2,J$2)/100</f>
        <v>1.0048661800486618</v>
      </c>
      <c r="K96" s="23">
        <f>1+[1]!s_pq_pctchange($A96,$I$2,K$2)/100</f>
        <v>1.0048661800486618</v>
      </c>
      <c r="L96" s="23">
        <f>1+[1]!s_pq_pctchange($A96,$I$2,L$2)/100</f>
        <v>1.0048661800486618</v>
      </c>
      <c r="M96" s="23">
        <f>1+[1]!s_pq_pctchange($A96,$I$2,M$2)/100</f>
        <v>1.0048661800486618</v>
      </c>
      <c r="N96" s="23">
        <f>1+[1]!s_pq_pctchange($A96,$I$2,N$2)/100</f>
        <v>1.0048661800486618</v>
      </c>
      <c r="O96" s="23">
        <f>1+[1]!s_pq_pctchange($A96,$I$2,O$2)/100</f>
        <v>1.0048661800486618</v>
      </c>
      <c r="P96" s="23">
        <f>1+[1]!s_pq_pctchange($A96,$I$2,P$2)/100</f>
        <v>1.0048661800486618</v>
      </c>
      <c r="Q96" s="23">
        <f>1+[1]!s_pq_pctchange($A96,$I$2,Q$2)/100</f>
        <v>1.0048661800486618</v>
      </c>
      <c r="R96" s="23">
        <f>1+[1]!s_pq_pctchange($A96,$I$2,R$2)/100</f>
        <v>1.0048661800486618</v>
      </c>
      <c r="S96" s="23">
        <f>[1]!s_dq_pctchange($A96,S$2)</f>
        <v>0.48661800486617945</v>
      </c>
      <c r="T96" s="23">
        <f>[1]!s_dq_pctchange($A96,T$2)</f>
        <v>0</v>
      </c>
      <c r="U96" s="23">
        <f>[1]!s_dq_pctchange($A96,U$2)</f>
        <v>0</v>
      </c>
      <c r="V96" s="23">
        <f>[1]!s_dq_pctchange($A96,V$2)</f>
        <v>0</v>
      </c>
      <c r="W96" s="23">
        <f>[1]!s_dq_pctchange($A96,W$2)</f>
        <v>0</v>
      </c>
      <c r="X96" s="23">
        <f>[1]!s_dq_pctchange($A96,X$2)</f>
        <v>0</v>
      </c>
      <c r="Y96" s="23">
        <f>[1]!s_dq_pctchange($A96,Y$2)</f>
        <v>0</v>
      </c>
      <c r="Z96" s="23">
        <f>[1]!s_dq_pctchange($A96,Z$2)</f>
        <v>0</v>
      </c>
      <c r="AA96" s="23">
        <f>[1]!s_dq_pctchange($A96,AA$2)</f>
        <v>0</v>
      </c>
      <c r="AB96" s="23">
        <f>[1]!s_dq_pctchange($A96,AB$2)</f>
        <v>0</v>
      </c>
    </row>
    <row r="97" spans="1:28" x14ac:dyDescent="0.3">
      <c r="A97" s="19">
        <v>600390</v>
      </c>
      <c r="B97" s="19" t="str">
        <f>[1]!s_info_name(A97)</f>
        <v>五矿资本</v>
      </c>
      <c r="C97" s="19" t="str">
        <f>[1]!s_info_industry_sw(A97,1)</f>
        <v>非银金融</v>
      </c>
      <c r="D97" s="19" t="str">
        <f>[1]!s_info_mkt(A97)</f>
        <v>主板</v>
      </c>
      <c r="E97" s="20">
        <v>10.842120510000001</v>
      </c>
      <c r="F97" s="21">
        <v>922300</v>
      </c>
      <c r="G97" s="22">
        <f t="shared" si="4"/>
        <v>9999687.7463730015</v>
      </c>
      <c r="H97" s="22">
        <f t="shared" si="3"/>
        <v>10008853.363005791</v>
      </c>
      <c r="I97" s="23">
        <f>1+[1]!s_pq_pctchange($A97,$I$2,I$2)/100</f>
        <v>1.000916590284143</v>
      </c>
      <c r="J97" s="23">
        <f>1+[1]!s_pq_pctchange($A97,$I$2,J$2)/100</f>
        <v>1.000916590284143</v>
      </c>
      <c r="K97" s="23">
        <f>1+[1]!s_pq_pctchange($A97,$I$2,K$2)/100</f>
        <v>1.000916590284143</v>
      </c>
      <c r="L97" s="23">
        <f>1+[1]!s_pq_pctchange($A97,$I$2,L$2)/100</f>
        <v>1.000916590284143</v>
      </c>
      <c r="M97" s="23">
        <f>1+[1]!s_pq_pctchange($A97,$I$2,M$2)/100</f>
        <v>1.000916590284143</v>
      </c>
      <c r="N97" s="23">
        <f>1+[1]!s_pq_pctchange($A97,$I$2,N$2)/100</f>
        <v>1.000916590284143</v>
      </c>
      <c r="O97" s="23">
        <f>1+[1]!s_pq_pctchange($A97,$I$2,O$2)/100</f>
        <v>1.000916590284143</v>
      </c>
      <c r="P97" s="23">
        <f>1+[1]!s_pq_pctchange($A97,$I$2,P$2)/100</f>
        <v>1.000916590284143</v>
      </c>
      <c r="Q97" s="23">
        <f>1+[1]!s_pq_pctchange($A97,$I$2,Q$2)/100</f>
        <v>1.000916590284143</v>
      </c>
      <c r="R97" s="23">
        <f>1+[1]!s_pq_pctchange($A97,$I$2,R$2)/100</f>
        <v>1.000916590284143</v>
      </c>
      <c r="S97" s="23">
        <f>[1]!s_dq_pctchange($A97,S$2)</f>
        <v>9.1659028414303734E-2</v>
      </c>
      <c r="T97" s="23">
        <f>[1]!s_dq_pctchange($A97,T$2)</f>
        <v>0</v>
      </c>
      <c r="U97" s="23">
        <f>[1]!s_dq_pctchange($A97,U$2)</f>
        <v>0</v>
      </c>
      <c r="V97" s="23">
        <f>[1]!s_dq_pctchange($A97,V$2)</f>
        <v>0</v>
      </c>
      <c r="W97" s="23">
        <f>[1]!s_dq_pctchange($A97,W$2)</f>
        <v>0</v>
      </c>
      <c r="X97" s="23">
        <f>[1]!s_dq_pctchange($A97,X$2)</f>
        <v>0</v>
      </c>
      <c r="Y97" s="23">
        <f>[1]!s_dq_pctchange($A97,Y$2)</f>
        <v>0</v>
      </c>
      <c r="Z97" s="23">
        <f>[1]!s_dq_pctchange($A97,Z$2)</f>
        <v>0</v>
      </c>
      <c r="AA97" s="23">
        <f>[1]!s_dq_pctchange($A97,AA$2)</f>
        <v>0</v>
      </c>
      <c r="AB97" s="23">
        <f>[1]!s_dq_pctchange($A97,AB$2)</f>
        <v>0</v>
      </c>
    </row>
    <row r="98" spans="1:28" x14ac:dyDescent="0.3">
      <c r="A98" s="19">
        <v>600649</v>
      </c>
      <c r="B98" s="19" t="str">
        <f>[1]!s_info_name(A98)</f>
        <v>城投控股</v>
      </c>
      <c r="C98" s="19" t="str">
        <f>[1]!s_info_industry_sw(A98,1)</f>
        <v>房地产</v>
      </c>
      <c r="D98" s="19" t="str">
        <f>[1]!s_info_mkt(A98)</f>
        <v>主板</v>
      </c>
      <c r="E98" s="20">
        <v>8.3953409499999996</v>
      </c>
      <c r="F98" s="21">
        <v>1191100</v>
      </c>
      <c r="G98" s="22">
        <f t="shared" si="4"/>
        <v>9999690.6055449992</v>
      </c>
      <c r="H98" s="22">
        <f t="shared" si="3"/>
        <v>10011594.999123029</v>
      </c>
      <c r="I98" s="23">
        <f>1+[1]!s_pq_pctchange($A98,$I$2,I$2)/100</f>
        <v>1.0011904761904762</v>
      </c>
      <c r="J98" s="23">
        <f>1+[1]!s_pq_pctchange($A98,$I$2,J$2)/100</f>
        <v>1.0011904761904762</v>
      </c>
      <c r="K98" s="23">
        <f>1+[1]!s_pq_pctchange($A98,$I$2,K$2)/100</f>
        <v>1.0011904761904762</v>
      </c>
      <c r="L98" s="23">
        <f>1+[1]!s_pq_pctchange($A98,$I$2,L$2)/100</f>
        <v>1.0011904761904762</v>
      </c>
      <c r="M98" s="23">
        <f>1+[1]!s_pq_pctchange($A98,$I$2,M$2)/100</f>
        <v>1.0011904761904762</v>
      </c>
      <c r="N98" s="23">
        <f>1+[1]!s_pq_pctchange($A98,$I$2,N$2)/100</f>
        <v>1.0011904761904762</v>
      </c>
      <c r="O98" s="23">
        <f>1+[1]!s_pq_pctchange($A98,$I$2,O$2)/100</f>
        <v>1.0011904761904762</v>
      </c>
      <c r="P98" s="23">
        <f>1+[1]!s_pq_pctchange($A98,$I$2,P$2)/100</f>
        <v>1.0011904761904762</v>
      </c>
      <c r="Q98" s="23">
        <f>1+[1]!s_pq_pctchange($A98,$I$2,Q$2)/100</f>
        <v>1.0011904761904762</v>
      </c>
      <c r="R98" s="23">
        <f>1+[1]!s_pq_pctchange($A98,$I$2,R$2)/100</f>
        <v>1.0011904761904762</v>
      </c>
      <c r="S98" s="23">
        <f>[1]!s_dq_pctchange($A98,S$2)</f>
        <v>0.11904761904761862</v>
      </c>
      <c r="T98" s="23">
        <f>[1]!s_dq_pctchange($A98,T$2)</f>
        <v>0</v>
      </c>
      <c r="U98" s="23">
        <f>[1]!s_dq_pctchange($A98,U$2)</f>
        <v>0</v>
      </c>
      <c r="V98" s="23">
        <f>[1]!s_dq_pctchange($A98,V$2)</f>
        <v>0</v>
      </c>
      <c r="W98" s="23">
        <f>[1]!s_dq_pctchange($A98,W$2)</f>
        <v>0</v>
      </c>
      <c r="X98" s="23">
        <f>[1]!s_dq_pctchange($A98,X$2)</f>
        <v>0</v>
      </c>
      <c r="Y98" s="23">
        <f>[1]!s_dq_pctchange($A98,Y$2)</f>
        <v>0</v>
      </c>
      <c r="Z98" s="23">
        <f>[1]!s_dq_pctchange($A98,Z$2)</f>
        <v>0</v>
      </c>
      <c r="AA98" s="23">
        <f>[1]!s_dq_pctchange($A98,AA$2)</f>
        <v>0</v>
      </c>
      <c r="AB98" s="23">
        <f>[1]!s_dq_pctchange($A98,AB$2)</f>
        <v>0</v>
      </c>
    </row>
    <row r="99" spans="1:28" x14ac:dyDescent="0.3">
      <c r="A99" s="19">
        <v>600739</v>
      </c>
      <c r="B99" s="19" t="str">
        <f>[1]!s_info_name(A99)</f>
        <v>辽宁成大</v>
      </c>
      <c r="C99" s="19" t="str">
        <f>[1]!s_info_industry_sw(A99,1)</f>
        <v>商业贸易</v>
      </c>
      <c r="D99" s="19" t="str">
        <f>[1]!s_info_mkt(A99)</f>
        <v>主板</v>
      </c>
      <c r="E99" s="20">
        <v>17.574609370000001</v>
      </c>
      <c r="F99" s="21">
        <v>569000</v>
      </c>
      <c r="G99" s="22">
        <f t="shared" si="4"/>
        <v>9999952.7315300014</v>
      </c>
      <c r="H99" s="22">
        <f t="shared" ref="H99:H130" si="5">G99*(1+S99/100)*(1+T99/100)*(1+U99/100)*(1+V99/100)*(1+W99/100)*(1+X99/100)*(1+Y99/100)*(1+Z99/100)*(1+AA99/100)*(1+AB99/100)</f>
        <v>9920857.0602071658</v>
      </c>
      <c r="I99" s="23">
        <f>1+[1]!s_pq_pctchange($A99,$I$2,I$2)/100</f>
        <v>0.99209039548022604</v>
      </c>
      <c r="J99" s="23">
        <f>1+[1]!s_pq_pctchange($A99,$I$2,J$2)/100</f>
        <v>0.99209039548022604</v>
      </c>
      <c r="K99" s="23">
        <f>1+[1]!s_pq_pctchange($A99,$I$2,K$2)/100</f>
        <v>0.99209039548022604</v>
      </c>
      <c r="L99" s="23">
        <f>1+[1]!s_pq_pctchange($A99,$I$2,L$2)/100</f>
        <v>0.99209039548022604</v>
      </c>
      <c r="M99" s="23">
        <f>1+[1]!s_pq_pctchange($A99,$I$2,M$2)/100</f>
        <v>0.99209039548022604</v>
      </c>
      <c r="N99" s="23">
        <f>1+[1]!s_pq_pctchange($A99,$I$2,N$2)/100</f>
        <v>0.99209039548022604</v>
      </c>
      <c r="O99" s="23">
        <f>1+[1]!s_pq_pctchange($A99,$I$2,O$2)/100</f>
        <v>0.99209039548022604</v>
      </c>
      <c r="P99" s="23">
        <f>1+[1]!s_pq_pctchange($A99,$I$2,P$2)/100</f>
        <v>0.99209039548022604</v>
      </c>
      <c r="Q99" s="23">
        <f>1+[1]!s_pq_pctchange($A99,$I$2,Q$2)/100</f>
        <v>0.99209039548022604</v>
      </c>
      <c r="R99" s="23">
        <f>1+[1]!s_pq_pctchange($A99,$I$2,R$2)/100</f>
        <v>0.99209039548022604</v>
      </c>
      <c r="S99" s="23">
        <f>[1]!s_dq_pctchange($A99,S$2)</f>
        <v>-0.79096045197739606</v>
      </c>
      <c r="T99" s="23">
        <f>[1]!s_dq_pctchange($A99,T$2)</f>
        <v>0</v>
      </c>
      <c r="U99" s="23">
        <f>[1]!s_dq_pctchange($A99,U$2)</f>
        <v>0</v>
      </c>
      <c r="V99" s="23">
        <f>[1]!s_dq_pctchange($A99,V$2)</f>
        <v>0</v>
      </c>
      <c r="W99" s="23">
        <f>[1]!s_dq_pctchange($A99,W$2)</f>
        <v>0</v>
      </c>
      <c r="X99" s="23">
        <f>[1]!s_dq_pctchange($A99,X$2)</f>
        <v>0</v>
      </c>
      <c r="Y99" s="23">
        <f>[1]!s_dq_pctchange($A99,Y$2)</f>
        <v>0</v>
      </c>
      <c r="Z99" s="23">
        <f>[1]!s_dq_pctchange($A99,Z$2)</f>
        <v>0</v>
      </c>
      <c r="AA99" s="23">
        <f>[1]!s_dq_pctchange($A99,AA$2)</f>
        <v>0</v>
      </c>
      <c r="AB99" s="23">
        <f>[1]!s_dq_pctchange($A99,AB$2)</f>
        <v>0</v>
      </c>
    </row>
    <row r="100" spans="1:28" x14ac:dyDescent="0.3">
      <c r="A100" s="19">
        <v>601718</v>
      </c>
      <c r="B100" s="19" t="str">
        <f>[1]!s_info_name(A100)</f>
        <v>际华集团</v>
      </c>
      <c r="C100" s="19" t="str">
        <f>[1]!s_info_industry_sw(A100,1)</f>
        <v>纺织服装</v>
      </c>
      <c r="D100" s="19" t="str">
        <f>[1]!s_info_mkt(A100)</f>
        <v>主板</v>
      </c>
      <c r="E100" s="20">
        <v>5.3347305399999998</v>
      </c>
      <c r="F100" s="21">
        <v>1874500</v>
      </c>
      <c r="G100" s="22">
        <f t="shared" si="4"/>
        <v>9999952.3972299993</v>
      </c>
      <c r="H100" s="22">
        <f t="shared" si="5"/>
        <v>10018714.033997785</v>
      </c>
      <c r="I100" s="23">
        <f>1+[1]!s_pq_pctchange($A100,$I$2,I$2)/100</f>
        <v>1.00187617260788</v>
      </c>
      <c r="J100" s="23">
        <f>1+[1]!s_pq_pctchange($A100,$I$2,J$2)/100</f>
        <v>1.00187617260788</v>
      </c>
      <c r="K100" s="23">
        <f>1+[1]!s_pq_pctchange($A100,$I$2,K$2)/100</f>
        <v>1.00187617260788</v>
      </c>
      <c r="L100" s="23">
        <f>1+[1]!s_pq_pctchange($A100,$I$2,L$2)/100</f>
        <v>1.00187617260788</v>
      </c>
      <c r="M100" s="23">
        <f>1+[1]!s_pq_pctchange($A100,$I$2,M$2)/100</f>
        <v>1.00187617260788</v>
      </c>
      <c r="N100" s="23">
        <f>1+[1]!s_pq_pctchange($A100,$I$2,N$2)/100</f>
        <v>1.00187617260788</v>
      </c>
      <c r="O100" s="23">
        <f>1+[1]!s_pq_pctchange($A100,$I$2,O$2)/100</f>
        <v>1.00187617260788</v>
      </c>
      <c r="P100" s="23">
        <f>1+[1]!s_pq_pctchange($A100,$I$2,P$2)/100</f>
        <v>1.00187617260788</v>
      </c>
      <c r="Q100" s="23">
        <f>1+[1]!s_pq_pctchange($A100,$I$2,Q$2)/100</f>
        <v>1.00187617260788</v>
      </c>
      <c r="R100" s="23">
        <f>1+[1]!s_pq_pctchange($A100,$I$2,R$2)/100</f>
        <v>1.00187617260788</v>
      </c>
      <c r="S100" s="23">
        <f>[1]!s_dq_pctchange($A100,S$2)</f>
        <v>0.18761726078799779</v>
      </c>
      <c r="T100" s="23">
        <f>[1]!s_dq_pctchange($A100,T$2)</f>
        <v>0</v>
      </c>
      <c r="U100" s="23">
        <f>[1]!s_dq_pctchange($A100,U$2)</f>
        <v>0</v>
      </c>
      <c r="V100" s="23">
        <f>[1]!s_dq_pctchange($A100,V$2)</f>
        <v>0</v>
      </c>
      <c r="W100" s="23">
        <f>[1]!s_dq_pctchange($A100,W$2)</f>
        <v>0</v>
      </c>
      <c r="X100" s="23">
        <f>[1]!s_dq_pctchange($A100,X$2)</f>
        <v>0</v>
      </c>
      <c r="Y100" s="23">
        <f>[1]!s_dq_pctchange($A100,Y$2)</f>
        <v>0</v>
      </c>
      <c r="Z100" s="23">
        <f>[1]!s_dq_pctchange($A100,Z$2)</f>
        <v>0</v>
      </c>
      <c r="AA100" s="23">
        <f>[1]!s_dq_pctchange($A100,AA$2)</f>
        <v>0</v>
      </c>
      <c r="AB100" s="23">
        <f>[1]!s_dq_pctchange($A100,AB$2)</f>
        <v>0</v>
      </c>
    </row>
    <row r="101" spans="1:28" x14ac:dyDescent="0.3">
      <c r="A101" s="19">
        <v>601727</v>
      </c>
      <c r="B101" s="19" t="str">
        <f>[1]!s_info_name(A101)</f>
        <v>上海电气</v>
      </c>
      <c r="C101" s="19" t="str">
        <f>[1]!s_info_industry_sw(A101,1)</f>
        <v>电气设备</v>
      </c>
      <c r="D101" s="19" t="str">
        <f>[1]!s_info_mkt(A101)</f>
        <v>主板</v>
      </c>
      <c r="E101" s="20">
        <v>5.9066360199999997</v>
      </c>
      <c r="F101" s="21">
        <v>1693000</v>
      </c>
      <c r="G101" s="22">
        <f t="shared" si="4"/>
        <v>9999934.7818599995</v>
      </c>
      <c r="H101" s="22">
        <f t="shared" si="5"/>
        <v>10016855.145281082</v>
      </c>
      <c r="I101" s="23">
        <f>1+[1]!s_pq_pctchange($A101,$I$2,I$2)/100</f>
        <v>1.0016920473773265</v>
      </c>
      <c r="J101" s="23">
        <f>1+[1]!s_pq_pctchange($A101,$I$2,J$2)/100</f>
        <v>1.0016920473773265</v>
      </c>
      <c r="K101" s="23">
        <f>1+[1]!s_pq_pctchange($A101,$I$2,K$2)/100</f>
        <v>1.0016920473773265</v>
      </c>
      <c r="L101" s="23">
        <f>1+[1]!s_pq_pctchange($A101,$I$2,L$2)/100</f>
        <v>1.0016920473773265</v>
      </c>
      <c r="M101" s="23">
        <f>1+[1]!s_pq_pctchange($A101,$I$2,M$2)/100</f>
        <v>1.0016920473773265</v>
      </c>
      <c r="N101" s="23">
        <f>1+[1]!s_pq_pctchange($A101,$I$2,N$2)/100</f>
        <v>1.0016920473773265</v>
      </c>
      <c r="O101" s="23">
        <f>1+[1]!s_pq_pctchange($A101,$I$2,O$2)/100</f>
        <v>1.0016920473773265</v>
      </c>
      <c r="P101" s="23">
        <f>1+[1]!s_pq_pctchange($A101,$I$2,P$2)/100</f>
        <v>1.0016920473773265</v>
      </c>
      <c r="Q101" s="23">
        <f>1+[1]!s_pq_pctchange($A101,$I$2,Q$2)/100</f>
        <v>1.0016920473773265</v>
      </c>
      <c r="R101" s="23">
        <f>1+[1]!s_pq_pctchange($A101,$I$2,R$2)/100</f>
        <v>1.0016920473773265</v>
      </c>
      <c r="S101" s="23">
        <f>[1]!s_dq_pctchange($A101,S$2)</f>
        <v>0.16920473773265332</v>
      </c>
      <c r="T101" s="23">
        <f>[1]!s_dq_pctchange($A101,T$2)</f>
        <v>0</v>
      </c>
      <c r="U101" s="23">
        <f>[1]!s_dq_pctchange($A101,U$2)</f>
        <v>0</v>
      </c>
      <c r="V101" s="23">
        <f>[1]!s_dq_pctchange($A101,V$2)</f>
        <v>0</v>
      </c>
      <c r="W101" s="23">
        <f>[1]!s_dq_pctchange($A101,W$2)</f>
        <v>0</v>
      </c>
      <c r="X101" s="23">
        <f>[1]!s_dq_pctchange($A101,X$2)</f>
        <v>0</v>
      </c>
      <c r="Y101" s="23">
        <f>[1]!s_dq_pctchange($A101,Y$2)</f>
        <v>0</v>
      </c>
      <c r="Z101" s="23">
        <f>[1]!s_dq_pctchange($A101,Z$2)</f>
        <v>0</v>
      </c>
      <c r="AA101" s="23">
        <f>[1]!s_dq_pctchange($A101,AA$2)</f>
        <v>0</v>
      </c>
      <c r="AB101" s="23">
        <f>[1]!s_dq_pctchange($A101,AB$2)</f>
        <v>0</v>
      </c>
    </row>
    <row r="102" spans="1:28" x14ac:dyDescent="0.3">
      <c r="A102" s="19">
        <v>601898</v>
      </c>
      <c r="B102" s="19" t="str">
        <f>[1]!s_info_name(A102)</f>
        <v>中煤能源</v>
      </c>
      <c r="C102" s="19" t="str">
        <f>[1]!s_info_industry_sw(A102,1)</f>
        <v>采掘</v>
      </c>
      <c r="D102" s="19" t="str">
        <f>[1]!s_info_mkt(A102)</f>
        <v>主板</v>
      </c>
      <c r="E102" s="20">
        <v>5.6092306599999997</v>
      </c>
      <c r="F102" s="21">
        <v>1782800</v>
      </c>
      <c r="G102" s="22">
        <f t="shared" si="4"/>
        <v>10000136.420647999</v>
      </c>
      <c r="H102" s="22">
        <f t="shared" si="5"/>
        <v>9964611.9573419672</v>
      </c>
      <c r="I102" s="23">
        <f>1+[1]!s_pq_pctchange($A102,$I$2,I$2)/100</f>
        <v>0.99644760213143879</v>
      </c>
      <c r="J102" s="23">
        <f>1+[1]!s_pq_pctchange($A102,$I$2,J$2)/100</f>
        <v>0.99644760213143879</v>
      </c>
      <c r="K102" s="23">
        <f>1+[1]!s_pq_pctchange($A102,$I$2,K$2)/100</f>
        <v>0.99644760213143879</v>
      </c>
      <c r="L102" s="23">
        <f>1+[1]!s_pq_pctchange($A102,$I$2,L$2)/100</f>
        <v>0.99644760213143879</v>
      </c>
      <c r="M102" s="23">
        <f>1+[1]!s_pq_pctchange($A102,$I$2,M$2)/100</f>
        <v>0.99644760213143879</v>
      </c>
      <c r="N102" s="23">
        <f>1+[1]!s_pq_pctchange($A102,$I$2,N$2)/100</f>
        <v>0.99644760213143879</v>
      </c>
      <c r="O102" s="23">
        <f>1+[1]!s_pq_pctchange($A102,$I$2,O$2)/100</f>
        <v>0.99644760213143879</v>
      </c>
      <c r="P102" s="23">
        <f>1+[1]!s_pq_pctchange($A102,$I$2,P$2)/100</f>
        <v>0.99644760213143879</v>
      </c>
      <c r="Q102" s="23">
        <f>1+[1]!s_pq_pctchange($A102,$I$2,Q$2)/100</f>
        <v>0.99644760213143879</v>
      </c>
      <c r="R102" s="23">
        <f>1+[1]!s_pq_pctchange($A102,$I$2,R$2)/100</f>
        <v>0.99644760213143879</v>
      </c>
      <c r="S102" s="23">
        <f>[1]!s_dq_pctchange($A102,S$2)</f>
        <v>-0.35523978685612079</v>
      </c>
      <c r="T102" s="23">
        <f>[1]!s_dq_pctchange($A102,T$2)</f>
        <v>0</v>
      </c>
      <c r="U102" s="23">
        <f>[1]!s_dq_pctchange($A102,U$2)</f>
        <v>0</v>
      </c>
      <c r="V102" s="23">
        <f>[1]!s_dq_pctchange($A102,V$2)</f>
        <v>0</v>
      </c>
      <c r="W102" s="23">
        <f>[1]!s_dq_pctchange($A102,W$2)</f>
        <v>0</v>
      </c>
      <c r="X102" s="23">
        <f>[1]!s_dq_pctchange($A102,X$2)</f>
        <v>0</v>
      </c>
      <c r="Y102" s="23">
        <f>[1]!s_dq_pctchange($A102,Y$2)</f>
        <v>0</v>
      </c>
      <c r="Z102" s="23">
        <f>[1]!s_dq_pctchange($A102,Z$2)</f>
        <v>0</v>
      </c>
      <c r="AA102" s="23">
        <f>[1]!s_dq_pctchange($A102,AA$2)</f>
        <v>0</v>
      </c>
      <c r="AB102" s="23">
        <f>[1]!s_dq_pctchange($A102,AB$2)</f>
        <v>0</v>
      </c>
    </row>
    <row r="103" spans="1:28" x14ac:dyDescent="0.3">
      <c r="A103" s="4" t="s">
        <v>6</v>
      </c>
      <c r="B103" s="13"/>
      <c r="C103" s="13"/>
      <c r="D103" s="13"/>
      <c r="E103" s="13"/>
      <c r="F103" s="13"/>
      <c r="G103" s="24">
        <f>SUM(G3:G102)</f>
        <v>999993819.90018225</v>
      </c>
      <c r="H103" s="24">
        <f>SUM(H3:H102)</f>
        <v>1010941979.0201888</v>
      </c>
      <c r="I103" s="22">
        <f>SUMPRODUCT($G$3:$G$102,I3:I102)</f>
        <v>1010941979.0201888</v>
      </c>
      <c r="J103" s="22">
        <f>SUMPRODUCT($G$3:$G$102,J3:J102)</f>
        <v>1010941979.0201888</v>
      </c>
      <c r="K103" s="22">
        <f t="shared" ref="K103:R103" si="6">SUMPRODUCT($G$3:$G$102,K3:K102)</f>
        <v>1010941979.0201888</v>
      </c>
      <c r="L103" s="22">
        <f t="shared" si="6"/>
        <v>1010941979.0201888</v>
      </c>
      <c r="M103" s="22">
        <f t="shared" si="6"/>
        <v>1010941979.0201888</v>
      </c>
      <c r="N103" s="22">
        <f t="shared" si="6"/>
        <v>1010941979.0201888</v>
      </c>
      <c r="O103" s="22">
        <f t="shared" si="6"/>
        <v>1010941979.0201888</v>
      </c>
      <c r="P103" s="22">
        <f t="shared" si="6"/>
        <v>1010941979.0201888</v>
      </c>
      <c r="Q103" s="22">
        <f t="shared" si="6"/>
        <v>1010941979.0201888</v>
      </c>
      <c r="R103" s="22">
        <f t="shared" si="6"/>
        <v>1010941979.0201888</v>
      </c>
      <c r="S103" s="25"/>
      <c r="T103" s="23"/>
      <c r="U103" s="23"/>
      <c r="V103" s="23"/>
      <c r="W103" s="23"/>
      <c r="X103" s="23"/>
      <c r="Y103" s="23"/>
      <c r="Z103" s="23"/>
      <c r="AA103" s="23"/>
      <c r="AB103" s="23"/>
    </row>
    <row r="104" spans="1:28" x14ac:dyDescent="0.3">
      <c r="A104" s="4" t="s">
        <v>7</v>
      </c>
      <c r="B104" s="13"/>
      <c r="C104" s="13"/>
      <c r="D104" s="13"/>
      <c r="E104" s="13"/>
      <c r="F104" s="13"/>
      <c r="G104" s="14"/>
      <c r="H104" s="28">
        <f>H103/$G$103-1</f>
        <v>1.0948226781140935E-2</v>
      </c>
      <c r="I104" s="26">
        <f t="shared" ref="I104:R104" si="7">I103/$G$103-1</f>
        <v>1.0948226781140935E-2</v>
      </c>
      <c r="J104" s="26">
        <f t="shared" si="7"/>
        <v>1.0948226781140935E-2</v>
      </c>
      <c r="K104" s="26">
        <f t="shared" si="7"/>
        <v>1.0948226781140935E-2</v>
      </c>
      <c r="L104" s="26">
        <f t="shared" si="7"/>
        <v>1.0948226781140935E-2</v>
      </c>
      <c r="M104" s="26">
        <f t="shared" si="7"/>
        <v>1.0948226781140935E-2</v>
      </c>
      <c r="N104" s="26">
        <f t="shared" si="7"/>
        <v>1.0948226781140935E-2</v>
      </c>
      <c r="O104" s="26">
        <f t="shared" si="7"/>
        <v>1.0948226781140935E-2</v>
      </c>
      <c r="P104" s="26">
        <f t="shared" si="7"/>
        <v>1.0948226781140935E-2</v>
      </c>
      <c r="Q104" s="26">
        <f t="shared" si="7"/>
        <v>1.0948226781140935E-2</v>
      </c>
      <c r="R104" s="26">
        <f t="shared" si="7"/>
        <v>1.0948226781140935E-2</v>
      </c>
      <c r="S104" s="26"/>
      <c r="T104" s="23"/>
      <c r="U104" s="23"/>
      <c r="V104" s="23"/>
      <c r="W104" s="23"/>
      <c r="X104" s="23"/>
      <c r="Y104" s="23"/>
      <c r="Z104" s="23"/>
      <c r="AA104" s="23"/>
      <c r="AB104" s="23"/>
    </row>
    <row r="105" spans="1:28" x14ac:dyDescent="0.3">
      <c r="A105" s="4" t="s">
        <v>48</v>
      </c>
      <c r="B105" s="13"/>
      <c r="C105" s="13"/>
      <c r="D105" s="13"/>
      <c r="E105" s="13"/>
      <c r="F105" s="13"/>
      <c r="G105" s="14"/>
      <c r="H105" s="28">
        <f>[1]!s_pq_pctchange(A105,I2,R2)/100</f>
        <v>6.3238238297322891E-3</v>
      </c>
      <c r="I105" s="26">
        <f>[1]!i_pq_pctchange($A105,$I2,I2)/100</f>
        <v>6.3238238297322891E-3</v>
      </c>
      <c r="J105" s="26">
        <f>[1]!i_pq_pctchange($A105,$I2,J2)/100</f>
        <v>6.3238238297322891E-3</v>
      </c>
      <c r="K105" s="26">
        <f>[1]!i_pq_pctchange($A105,$I2,K2)/100</f>
        <v>6.3238238297322891E-3</v>
      </c>
      <c r="L105" s="26">
        <f>[1]!i_pq_pctchange($A105,$I2,L2)/100</f>
        <v>6.3238238297322891E-3</v>
      </c>
      <c r="M105" s="26">
        <f>[1]!i_pq_pctchange($A105,$I2,M2)/100</f>
        <v>6.3238238297322891E-3</v>
      </c>
      <c r="N105" s="26">
        <f>[1]!i_pq_pctchange($A105,$I2,N2)/100</f>
        <v>6.3238238297322891E-3</v>
      </c>
      <c r="O105" s="26">
        <f>[1]!i_pq_pctchange($A105,$I2,O2)/100</f>
        <v>6.3238238297322891E-3</v>
      </c>
      <c r="P105" s="26">
        <f>[1]!i_pq_pctchange($A105,$I2,P2)/100</f>
        <v>6.3238238297322891E-3</v>
      </c>
      <c r="Q105" s="26">
        <f>[1]!i_pq_pctchange($A105,$I2,Q2)/100</f>
        <v>6.3238238297322891E-3</v>
      </c>
      <c r="R105" s="26">
        <f>[1]!i_pq_pctchange($A105,$I2,R2)/100</f>
        <v>6.3238238297322891E-3</v>
      </c>
      <c r="S105" s="26"/>
      <c r="T105" s="23"/>
      <c r="U105" s="23"/>
      <c r="V105" s="23"/>
      <c r="W105" s="23"/>
      <c r="X105" s="23"/>
      <c r="Y105" s="23"/>
      <c r="Z105" s="23"/>
      <c r="AA105" s="23"/>
      <c r="AB105" s="23"/>
    </row>
    <row r="106" spans="1:28" x14ac:dyDescent="0.3">
      <c r="A106" s="4" t="s">
        <v>49</v>
      </c>
      <c r="B106" s="13"/>
      <c r="C106" s="13"/>
      <c r="D106" s="13"/>
      <c r="E106" s="13"/>
      <c r="F106" s="13"/>
      <c r="G106" s="14"/>
      <c r="H106" s="28">
        <f>H104-H105</f>
        <v>4.624402951408646E-3</v>
      </c>
      <c r="I106" s="26">
        <f t="shared" ref="I106:R106" si="8">I104-I105</f>
        <v>4.624402951408646E-3</v>
      </c>
      <c r="J106" s="26">
        <f t="shared" si="8"/>
        <v>4.624402951408646E-3</v>
      </c>
      <c r="K106" s="26">
        <f t="shared" si="8"/>
        <v>4.624402951408646E-3</v>
      </c>
      <c r="L106" s="26">
        <f t="shared" si="8"/>
        <v>4.624402951408646E-3</v>
      </c>
      <c r="M106" s="26">
        <f t="shared" si="8"/>
        <v>4.624402951408646E-3</v>
      </c>
      <c r="N106" s="26">
        <f t="shared" si="8"/>
        <v>4.624402951408646E-3</v>
      </c>
      <c r="O106" s="26">
        <f t="shared" si="8"/>
        <v>4.624402951408646E-3</v>
      </c>
      <c r="P106" s="26">
        <f t="shared" si="8"/>
        <v>4.624402951408646E-3</v>
      </c>
      <c r="Q106" s="26">
        <f t="shared" si="8"/>
        <v>4.624402951408646E-3</v>
      </c>
      <c r="R106" s="26">
        <f t="shared" si="8"/>
        <v>4.624402951408646E-3</v>
      </c>
      <c r="S106" s="26"/>
      <c r="T106" s="14"/>
      <c r="U106" s="14"/>
      <c r="V106" s="14"/>
      <c r="W106" s="14"/>
      <c r="X106" s="14"/>
      <c r="Y106" s="14"/>
      <c r="Z106" s="14"/>
      <c r="AA106" s="14"/>
      <c r="AB106" s="14"/>
    </row>
    <row r="107" spans="1:28" x14ac:dyDescent="0.3">
      <c r="H107" s="3"/>
      <c r="S107" s="3"/>
    </row>
    <row r="108" spans="1:28" x14ac:dyDescent="0.3">
      <c r="A108" s="4" t="s">
        <v>38</v>
      </c>
      <c r="B108" s="4" t="s">
        <v>40</v>
      </c>
      <c r="C108" s="4" t="s">
        <v>42</v>
      </c>
      <c r="D108" s="4" t="s">
        <v>41</v>
      </c>
      <c r="E108" s="4" t="s">
        <v>42</v>
      </c>
    </row>
    <row r="109" spans="1:28" x14ac:dyDescent="0.3">
      <c r="A109" s="4" t="s">
        <v>8</v>
      </c>
      <c r="B109" s="5">
        <f>SUMIF($C$3:$C$102,$A109,$G$3:$G$102)</f>
        <v>20000202.701370001</v>
      </c>
      <c r="C109" s="6">
        <f>B109/B$137</f>
        <v>2.0000326305382961E-2</v>
      </c>
      <c r="D109" s="7">
        <f t="shared" ref="D109:D136" si="9">SUMIF($C$3:$C$102,$A109,$H$3:$H$102)</f>
        <v>20010275.037555806</v>
      </c>
      <c r="E109" s="6">
        <f>D109/D$137</f>
        <v>1.9793692865489557E-2</v>
      </c>
    </row>
    <row r="110" spans="1:28" x14ac:dyDescent="0.3">
      <c r="A110" s="4" t="s">
        <v>9</v>
      </c>
      <c r="B110" s="5">
        <f t="shared" ref="B110:B136" si="10">SUMIF($C$3:$C$102,$A110,$G$3:$G$102)</f>
        <v>9999232.1839439999</v>
      </c>
      <c r="C110" s="6">
        <f t="shared" ref="C110:E136" si="11">B110/B$137</f>
        <v>9.9992939805789091E-3</v>
      </c>
      <c r="D110" s="7">
        <f t="shared" si="9"/>
        <v>9983973.9456165172</v>
      </c>
      <c r="E110" s="6">
        <f t="shared" si="11"/>
        <v>9.8759119245330432E-3</v>
      </c>
    </row>
    <row r="111" spans="1:28" x14ac:dyDescent="0.3">
      <c r="A111" s="4" t="s">
        <v>10</v>
      </c>
      <c r="B111" s="5">
        <f t="shared" si="10"/>
        <v>0</v>
      </c>
      <c r="C111" s="6">
        <f t="shared" si="11"/>
        <v>0</v>
      </c>
      <c r="D111" s="7">
        <f t="shared" si="9"/>
        <v>0</v>
      </c>
      <c r="E111" s="6">
        <f t="shared" si="11"/>
        <v>0</v>
      </c>
    </row>
    <row r="112" spans="1:28" x14ac:dyDescent="0.3">
      <c r="A112" s="4" t="s">
        <v>11</v>
      </c>
      <c r="B112" s="5">
        <f t="shared" si="10"/>
        <v>10000957.74062</v>
      </c>
      <c r="C112" s="6">
        <f t="shared" si="11"/>
        <v>1.0001019547919088E-2</v>
      </c>
      <c r="D112" s="7">
        <f t="shared" si="9"/>
        <v>9806692.7636077106</v>
      </c>
      <c r="E112" s="6">
        <f t="shared" si="11"/>
        <v>9.7005495539045829E-3</v>
      </c>
    </row>
    <row r="113" spans="1:5" x14ac:dyDescent="0.3">
      <c r="A113" s="4" t="s">
        <v>12</v>
      </c>
      <c r="B113" s="5">
        <f t="shared" si="10"/>
        <v>59998985.089360997</v>
      </c>
      <c r="C113" s="6">
        <f t="shared" si="11"/>
        <v>5.999935589136942E-2</v>
      </c>
      <c r="D113" s="7">
        <f t="shared" si="9"/>
        <v>60468127.127098396</v>
      </c>
      <c r="E113" s="6">
        <f t="shared" si="11"/>
        <v>5.9813647451562424E-2</v>
      </c>
    </row>
    <row r="114" spans="1:5" x14ac:dyDescent="0.3">
      <c r="A114" s="4" t="s">
        <v>13</v>
      </c>
      <c r="B114" s="5">
        <f t="shared" si="10"/>
        <v>69999883.835078999</v>
      </c>
      <c r="C114" s="6">
        <f t="shared" si="11"/>
        <v>7.0000316444021909E-2</v>
      </c>
      <c r="D114" s="7">
        <f t="shared" si="9"/>
        <v>70373828.544208035</v>
      </c>
      <c r="E114" s="6">
        <f t="shared" si="11"/>
        <v>6.9612134034056805E-2</v>
      </c>
    </row>
    <row r="115" spans="1:5" x14ac:dyDescent="0.3">
      <c r="A115" s="4" t="s">
        <v>14</v>
      </c>
      <c r="B115" s="5">
        <f t="shared" si="10"/>
        <v>0</v>
      </c>
      <c r="C115" s="6">
        <f t="shared" si="11"/>
        <v>0</v>
      </c>
      <c r="D115" s="7">
        <f t="shared" si="9"/>
        <v>0</v>
      </c>
      <c r="E115" s="6">
        <f t="shared" si="11"/>
        <v>0</v>
      </c>
    </row>
    <row r="116" spans="1:5" x14ac:dyDescent="0.3">
      <c r="A116" s="4" t="s">
        <v>15</v>
      </c>
      <c r="B116" s="5">
        <f t="shared" si="10"/>
        <v>0</v>
      </c>
      <c r="C116" s="6">
        <f t="shared" si="11"/>
        <v>0</v>
      </c>
      <c r="D116" s="7">
        <f t="shared" si="9"/>
        <v>0</v>
      </c>
      <c r="E116" s="6">
        <f t="shared" si="11"/>
        <v>0</v>
      </c>
    </row>
    <row r="117" spans="1:5" x14ac:dyDescent="0.3">
      <c r="A117" s="4" t="s">
        <v>16</v>
      </c>
      <c r="B117" s="5">
        <f t="shared" si="10"/>
        <v>59999918.890133999</v>
      </c>
      <c r="C117" s="6">
        <f t="shared" si="11"/>
        <v>6.0000289697913441E-2</v>
      </c>
      <c r="D117" s="7">
        <f t="shared" si="9"/>
        <v>63658173.112242445</v>
      </c>
      <c r="E117" s="6">
        <f t="shared" si="11"/>
        <v>6.2969165820911235E-2</v>
      </c>
    </row>
    <row r="118" spans="1:5" x14ac:dyDescent="0.3">
      <c r="A118" s="4" t="s">
        <v>17</v>
      </c>
      <c r="B118" s="5">
        <f t="shared" si="10"/>
        <v>0</v>
      </c>
      <c r="C118" s="6">
        <f t="shared" si="11"/>
        <v>0</v>
      </c>
      <c r="D118" s="7">
        <f t="shared" si="9"/>
        <v>0</v>
      </c>
      <c r="E118" s="6">
        <f t="shared" si="11"/>
        <v>0</v>
      </c>
    </row>
    <row r="119" spans="1:5" x14ac:dyDescent="0.3">
      <c r="A119" s="4" t="s">
        <v>18</v>
      </c>
      <c r="B119" s="5">
        <f t="shared" si="10"/>
        <v>39999844.803831004</v>
      </c>
      <c r="C119" s="6">
        <f t="shared" si="11"/>
        <v>4.0000092008392343E-2</v>
      </c>
      <c r="D119" s="7">
        <f t="shared" si="9"/>
        <v>39956743.593532458</v>
      </c>
      <c r="E119" s="6">
        <f t="shared" si="11"/>
        <v>3.9524269861915096E-2</v>
      </c>
    </row>
    <row r="120" spans="1:5" x14ac:dyDescent="0.3">
      <c r="A120" s="4" t="s">
        <v>19</v>
      </c>
      <c r="B120" s="5">
        <f t="shared" si="10"/>
        <v>29998627.004325002</v>
      </c>
      <c r="C120" s="6">
        <f t="shared" si="11"/>
        <v>2.9998812399980056E-2</v>
      </c>
      <c r="D120" s="7">
        <f t="shared" si="9"/>
        <v>30782917.136649288</v>
      </c>
      <c r="E120" s="6">
        <f t="shared" si="11"/>
        <v>3.0449736755896E-2</v>
      </c>
    </row>
    <row r="121" spans="1:5" x14ac:dyDescent="0.3">
      <c r="A121" s="4" t="s">
        <v>20</v>
      </c>
      <c r="B121" s="5">
        <f t="shared" si="10"/>
        <v>109998182.93374701</v>
      </c>
      <c r="C121" s="6">
        <f t="shared" si="11"/>
        <v>0.1099988627376986</v>
      </c>
      <c r="D121" s="7">
        <f t="shared" si="9"/>
        <v>111768573.17143571</v>
      </c>
      <c r="E121" s="6">
        <f t="shared" si="11"/>
        <v>0.11055884065647614</v>
      </c>
    </row>
    <row r="122" spans="1:5" x14ac:dyDescent="0.3">
      <c r="A122" s="4" t="s">
        <v>21</v>
      </c>
      <c r="B122" s="5">
        <f t="shared" si="10"/>
        <v>9999952.3972299993</v>
      </c>
      <c r="C122" s="6">
        <f t="shared" si="11"/>
        <v>1.0000014198315926E-2</v>
      </c>
      <c r="D122" s="7">
        <f t="shared" si="9"/>
        <v>10018714.033997785</v>
      </c>
      <c r="E122" s="6">
        <f t="shared" si="11"/>
        <v>9.9102760019007061E-3</v>
      </c>
    </row>
    <row r="123" spans="1:5" x14ac:dyDescent="0.3">
      <c r="A123" s="4" t="s">
        <v>22</v>
      </c>
      <c r="B123" s="5">
        <f t="shared" si="10"/>
        <v>19999976.376051001</v>
      </c>
      <c r="C123" s="6">
        <f t="shared" si="11"/>
        <v>2.0000099978665239E-2</v>
      </c>
      <c r="D123" s="7">
        <f t="shared" si="9"/>
        <v>19863895.731359571</v>
      </c>
      <c r="E123" s="6">
        <f t="shared" si="11"/>
        <v>1.9648897902737977E-2</v>
      </c>
    </row>
    <row r="124" spans="1:5" x14ac:dyDescent="0.3">
      <c r="A124" s="4" t="s">
        <v>23</v>
      </c>
      <c r="B124" s="5">
        <f t="shared" si="10"/>
        <v>9999952.7315300014</v>
      </c>
      <c r="C124" s="6">
        <f t="shared" si="11"/>
        <v>1.0000014532617995E-2</v>
      </c>
      <c r="D124" s="7">
        <f t="shared" si="9"/>
        <v>9920857.0602071658</v>
      </c>
      <c r="E124" s="6">
        <f t="shared" si="11"/>
        <v>9.8134781877615967E-3</v>
      </c>
    </row>
    <row r="125" spans="1:5" x14ac:dyDescent="0.3">
      <c r="A125" s="4" t="s">
        <v>24</v>
      </c>
      <c r="B125" s="5">
        <f t="shared" si="10"/>
        <v>100000457.12626699</v>
      </c>
      <c r="C125" s="6">
        <f t="shared" si="11"/>
        <v>0.10000107514289328</v>
      </c>
      <c r="D125" s="7">
        <f t="shared" si="9"/>
        <v>100996861.56480278</v>
      </c>
      <c r="E125" s="6">
        <f t="shared" si="11"/>
        <v>9.9903717187300456E-2</v>
      </c>
    </row>
    <row r="126" spans="1:5" x14ac:dyDescent="0.3">
      <c r="A126" s="4" t="s">
        <v>25</v>
      </c>
      <c r="B126" s="5">
        <f t="shared" si="10"/>
        <v>30000059.089949001</v>
      </c>
      <c r="C126" s="6">
        <f t="shared" si="11"/>
        <v>3.0000244494454542E-2</v>
      </c>
      <c r="D126" s="7">
        <f t="shared" si="9"/>
        <v>30634624.892700523</v>
      </c>
      <c r="E126" s="6">
        <f t="shared" si="11"/>
        <v>3.0303049560165447E-2</v>
      </c>
    </row>
    <row r="127" spans="1:5" x14ac:dyDescent="0.3">
      <c r="A127" s="4" t="s">
        <v>26</v>
      </c>
      <c r="B127" s="5">
        <f t="shared" si="10"/>
        <v>179997806.64585802</v>
      </c>
      <c r="C127" s="6">
        <f t="shared" si="11"/>
        <v>0.17999891905714493</v>
      </c>
      <c r="D127" s="7">
        <f t="shared" si="9"/>
        <v>180685235.62368682</v>
      </c>
      <c r="E127" s="6">
        <f t="shared" si="11"/>
        <v>0.17872958030569475</v>
      </c>
    </row>
    <row r="128" spans="1:5" x14ac:dyDescent="0.3">
      <c r="A128" s="4" t="s">
        <v>27</v>
      </c>
      <c r="B128" s="5">
        <f t="shared" si="10"/>
        <v>19999601.400534</v>
      </c>
      <c r="C128" s="6">
        <f t="shared" si="11"/>
        <v>1.9999725000830838E-2</v>
      </c>
      <c r="D128" s="7">
        <f t="shared" si="9"/>
        <v>19996433.867262334</v>
      </c>
      <c r="E128" s="6">
        <f t="shared" si="11"/>
        <v>1.9780001505766927E-2</v>
      </c>
    </row>
    <row r="129" spans="1:5" x14ac:dyDescent="0.3">
      <c r="A129" s="4" t="s">
        <v>28</v>
      </c>
      <c r="B129" s="5">
        <f t="shared" si="10"/>
        <v>9999851.3049599994</v>
      </c>
      <c r="C129" s="6">
        <f t="shared" si="11"/>
        <v>9.9999131054211623E-3</v>
      </c>
      <c r="D129" s="7">
        <f t="shared" si="9"/>
        <v>9943672.3650444932</v>
      </c>
      <c r="E129" s="6">
        <f t="shared" si="11"/>
        <v>9.8360465500522201E-3</v>
      </c>
    </row>
    <row r="130" spans="1:5" x14ac:dyDescent="0.3">
      <c r="A130" s="4" t="s">
        <v>29</v>
      </c>
      <c r="B130" s="5">
        <f t="shared" si="10"/>
        <v>30001702.325852998</v>
      </c>
      <c r="C130" s="6">
        <f t="shared" si="11"/>
        <v>3.0001887740513961E-2</v>
      </c>
      <c r="D130" s="7">
        <f t="shared" si="9"/>
        <v>30227132.399654046</v>
      </c>
      <c r="E130" s="6">
        <f t="shared" si="11"/>
        <v>2.9899967581671072E-2</v>
      </c>
    </row>
    <row r="131" spans="1:5" x14ac:dyDescent="0.3">
      <c r="A131" s="4" t="s">
        <v>30</v>
      </c>
      <c r="B131" s="5">
        <f t="shared" si="10"/>
        <v>30001642.473777</v>
      </c>
      <c r="C131" s="6">
        <f t="shared" si="11"/>
        <v>3.0001827888068069E-2</v>
      </c>
      <c r="D131" s="7">
        <f t="shared" si="9"/>
        <v>30090043.218598474</v>
      </c>
      <c r="E131" s="6">
        <f t="shared" si="11"/>
        <v>2.9764362191944907E-2</v>
      </c>
    </row>
    <row r="132" spans="1:5" x14ac:dyDescent="0.3">
      <c r="A132" s="4" t="s">
        <v>31</v>
      </c>
      <c r="B132" s="5">
        <f t="shared" si="10"/>
        <v>10000188.925545</v>
      </c>
      <c r="C132" s="6">
        <f t="shared" si="11"/>
        <v>1.0000250728092705E-2</v>
      </c>
      <c r="D132" s="7">
        <f t="shared" si="9"/>
        <v>10019971.692954585</v>
      </c>
      <c r="E132" s="6">
        <f t="shared" si="11"/>
        <v>9.9115200485254372E-3</v>
      </c>
    </row>
    <row r="133" spans="1:5" x14ac:dyDescent="0.3">
      <c r="A133" s="4" t="s">
        <v>32</v>
      </c>
      <c r="B133" s="5">
        <f t="shared" si="10"/>
        <v>29999643.782825999</v>
      </c>
      <c r="C133" s="6">
        <f t="shared" si="11"/>
        <v>2.9999829184764883E-2</v>
      </c>
      <c r="D133" s="7">
        <f t="shared" si="9"/>
        <v>30417504.92932637</v>
      </c>
      <c r="E133" s="6">
        <f t="shared" si="11"/>
        <v>3.0088279605133422E-2</v>
      </c>
    </row>
    <row r="134" spans="1:5" x14ac:dyDescent="0.3">
      <c r="A134" s="4" t="s">
        <v>33</v>
      </c>
      <c r="B134" s="5">
        <f t="shared" si="10"/>
        <v>79998120.956938982</v>
      </c>
      <c r="C134" s="6">
        <f t="shared" si="11"/>
        <v>7.9998615356367181E-2</v>
      </c>
      <c r="D134" s="7">
        <f t="shared" si="9"/>
        <v>81249539.144117117</v>
      </c>
      <c r="E134" s="6">
        <f t="shared" si="11"/>
        <v>8.0370130858414504E-2</v>
      </c>
    </row>
    <row r="135" spans="1:5" x14ac:dyDescent="0.3">
      <c r="A135" s="4" t="s">
        <v>34</v>
      </c>
      <c r="B135" s="5">
        <f t="shared" si="10"/>
        <v>29999029.180452004</v>
      </c>
      <c r="C135" s="6">
        <f t="shared" si="11"/>
        <v>2.9999214578592562E-2</v>
      </c>
      <c r="D135" s="7">
        <f t="shared" si="9"/>
        <v>30068188.064530425</v>
      </c>
      <c r="E135" s="6">
        <f t="shared" si="11"/>
        <v>2.9742743588185638E-2</v>
      </c>
    </row>
    <row r="136" spans="1:5" x14ac:dyDescent="0.3">
      <c r="A136" s="4" t="s">
        <v>35</v>
      </c>
      <c r="B136" s="5">
        <f t="shared" si="10"/>
        <v>0</v>
      </c>
      <c r="C136" s="6">
        <f t="shared" si="11"/>
        <v>0</v>
      </c>
      <c r="D136" s="7">
        <f t="shared" si="9"/>
        <v>0</v>
      </c>
      <c r="E136" s="6">
        <f t="shared" si="11"/>
        <v>0</v>
      </c>
    </row>
    <row r="137" spans="1:5" x14ac:dyDescent="0.3">
      <c r="A137" s="4" t="s">
        <v>39</v>
      </c>
      <c r="B137" s="8">
        <f>SUM(B109:B136)</f>
        <v>999993819.90018201</v>
      </c>
      <c r="C137" s="8"/>
      <c r="D137" s="8">
        <f>SUM(D109:D136)</f>
        <v>1010941979.0201889</v>
      </c>
      <c r="E137" s="4"/>
    </row>
    <row r="140" spans="1:5" x14ac:dyDescent="0.3">
      <c r="A140" s="4" t="s">
        <v>38</v>
      </c>
      <c r="B140" s="4" t="s">
        <v>40</v>
      </c>
      <c r="C140" s="4" t="s">
        <v>42</v>
      </c>
      <c r="D140" s="4" t="s">
        <v>41</v>
      </c>
      <c r="E140" s="4" t="s">
        <v>42</v>
      </c>
    </row>
    <row r="141" spans="1:5" x14ac:dyDescent="0.3">
      <c r="A141" s="4" t="s">
        <v>47</v>
      </c>
      <c r="B141" s="5">
        <f>SUMIF($D$3:$D$102,$A141,$G$3:$G$102)</f>
        <v>619995758.04368603</v>
      </c>
      <c r="C141" s="6">
        <f>B141/B$144</f>
        <v>0.61999958970303748</v>
      </c>
      <c r="D141" s="7">
        <f>SUMIF($D$3:$D$102,$A141,$H$3:$H$102)</f>
        <v>625633298.93040359</v>
      </c>
      <c r="E141" s="6">
        <f>D141/D$144</f>
        <v>0.61886172689828478</v>
      </c>
    </row>
    <row r="142" spans="1:5" x14ac:dyDescent="0.3">
      <c r="A142" s="19" t="s">
        <v>45</v>
      </c>
      <c r="B142" s="5">
        <f t="shared" ref="B142:B143" si="12">SUMIF($D$3:$D$102,$A142,$G$3:$G$102)</f>
        <v>290001554.09568602</v>
      </c>
      <c r="C142" s="6">
        <f t="shared" ref="C142:C143" si="13">B142/B$144</f>
        <v>0.29000334634531394</v>
      </c>
      <c r="D142" s="7">
        <f t="shared" ref="D142:D143" si="14">SUMIF($D$3:$D$102,$A142,$H$3:$H$102)</f>
        <v>293453621.10457993</v>
      </c>
      <c r="E142" s="6">
        <f t="shared" ref="E142:E143" si="15">D142/D$144</f>
        <v>0.29027741175512073</v>
      </c>
    </row>
    <row r="143" spans="1:5" x14ac:dyDescent="0.3">
      <c r="A143" s="19" t="s">
        <v>46</v>
      </c>
      <c r="B143" s="5">
        <f t="shared" si="12"/>
        <v>89996507.760810003</v>
      </c>
      <c r="C143" s="6">
        <f t="shared" si="13"/>
        <v>8.999706395164854E-2</v>
      </c>
      <c r="D143" s="7">
        <f t="shared" si="14"/>
        <v>91855058.985205159</v>
      </c>
      <c r="E143" s="6">
        <f t="shared" si="15"/>
        <v>9.0860861346594449E-2</v>
      </c>
    </row>
    <row r="144" spans="1:5" x14ac:dyDescent="0.3">
      <c r="A144" s="4" t="s">
        <v>39</v>
      </c>
      <c r="B144" s="27">
        <f>SUM(B141:B143)</f>
        <v>999993819.90018213</v>
      </c>
      <c r="C144" s="13"/>
      <c r="D144" s="27">
        <f>SUM(D141:D143)</f>
        <v>1010941979.0201887</v>
      </c>
      <c r="E144" s="13"/>
    </row>
  </sheetData>
  <mergeCells count="2">
    <mergeCell ref="S1:AB1"/>
    <mergeCell ref="I1:R1"/>
  </mergeCells>
  <phoneticPr fontId="4" type="noConversion"/>
  <conditionalFormatting sqref="E109:E136">
    <cfRule type="cellIs" dxfId="15" priority="12" operator="lessThan">
      <formula>$C109</formula>
    </cfRule>
    <cfRule type="cellIs" dxfId="14" priority="15" operator="greaterThan">
      <formula>$C109</formula>
    </cfRule>
    <cfRule type="cellIs" dxfId="13" priority="16" operator="greaterThan">
      <formula>$C$109</formula>
    </cfRule>
  </conditionalFormatting>
  <conditionalFormatting sqref="E110:E136">
    <cfRule type="cellIs" dxfId="12" priority="13" operator="greaterThan">
      <formula>$C110</formula>
    </cfRule>
    <cfRule type="cellIs" dxfId="11" priority="14" operator="greaterThan">
      <formula>$C$109</formula>
    </cfRule>
  </conditionalFormatting>
  <conditionalFormatting sqref="C109:C136">
    <cfRule type="top10" dxfId="10" priority="10" bottom="1" rank="3"/>
    <cfRule type="top10" dxfId="9" priority="11" rank="3"/>
  </conditionalFormatting>
  <conditionalFormatting sqref="E141:E143">
    <cfRule type="cellIs" dxfId="8" priority="5" operator="lessThan">
      <formula>$C141</formula>
    </cfRule>
    <cfRule type="cellIs" dxfId="7" priority="8" operator="greaterThan">
      <formula>$C141</formula>
    </cfRule>
    <cfRule type="cellIs" dxfId="6" priority="9" operator="greaterThan">
      <formula>$C$109</formula>
    </cfRule>
  </conditionalFormatting>
  <conditionalFormatting sqref="E142:E143">
    <cfRule type="cellIs" dxfId="5" priority="6" operator="greaterThan">
      <formula>$C142</formula>
    </cfRule>
    <cfRule type="cellIs" dxfId="4" priority="7" operator="greaterThan">
      <formula>$C$109</formula>
    </cfRule>
  </conditionalFormatting>
  <conditionalFormatting sqref="C141:C143">
    <cfRule type="top10" dxfId="3" priority="3" bottom="1" rank="3"/>
    <cfRule type="top10" dxfId="2" priority="4" rank="3"/>
  </conditionalFormatting>
  <conditionalFormatting sqref="S3:AB102">
    <cfRule type="cellIs" dxfId="1" priority="2" operator="greaterThan">
      <formula>3</formula>
    </cfRule>
    <cfRule type="cellIs" dxfId="0" priority="1" operator="lessThan">
      <formula>-3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J104"/>
  <sheetViews>
    <sheetView workbookViewId="0">
      <selection activeCell="J7" sqref="J7"/>
    </sheetView>
  </sheetViews>
  <sheetFormatPr defaultRowHeight="16.5" x14ac:dyDescent="0.3"/>
  <cols>
    <col min="1" max="1" width="19.125" style="11" bestFit="1" customWidth="1"/>
    <col min="2" max="4" width="19.125" style="10" bestFit="1" customWidth="1"/>
    <col min="5" max="5" width="33.25" style="10" bestFit="1" customWidth="1"/>
    <col min="6" max="16384" width="9" style="10"/>
  </cols>
  <sheetData>
    <row r="2" spans="1:10" x14ac:dyDescent="0.3">
      <c r="A2" s="11" t="s">
        <v>43</v>
      </c>
      <c r="B2" s="10">
        <v>43160</v>
      </c>
      <c r="C2" s="10">
        <v>43161</v>
      </c>
    </row>
    <row r="3" spans="1:10" x14ac:dyDescent="0.3">
      <c r="A3" s="11">
        <v>9946771.3748570997</v>
      </c>
      <c r="B3" s="10">
        <v>-0.52910052910052352</v>
      </c>
      <c r="C3" s="10">
        <v>-0.52910052910052352</v>
      </c>
      <c r="D3" s="11">
        <f>A3*(1+B3/100)</f>
        <v>9894142.9548843112</v>
      </c>
      <c r="E3" s="11">
        <f>A3*(1+B3/100)*(1+C3/100)</f>
        <v>9841792.9921600558</v>
      </c>
      <c r="G3" s="10">
        <v>1</v>
      </c>
      <c r="H3" s="10">
        <v>1</v>
      </c>
      <c r="I3" s="10">
        <v>1</v>
      </c>
      <c r="J3" s="10">
        <f>PRODUCT(G3:I3)</f>
        <v>1</v>
      </c>
    </row>
    <row r="4" spans="1:10" x14ac:dyDescent="0.3">
      <c r="A4" s="11">
        <v>9943672.3650444932</v>
      </c>
      <c r="B4" s="10">
        <v>-0.56179775280899014</v>
      </c>
      <c r="C4" s="10">
        <v>-0.56179775280899014</v>
      </c>
      <c r="D4" s="11">
        <f t="shared" ref="D4:D67" si="0">A4*(1+B4/100)</f>
        <v>9887809.0371509846</v>
      </c>
      <c r="E4" s="11">
        <f t="shared" ref="E4:E67" si="1">A4*(1+B4/100)*(1+C4/100)</f>
        <v>9832259.5481782258</v>
      </c>
      <c r="G4" s="10">
        <v>2</v>
      </c>
      <c r="H4" s="10">
        <v>2</v>
      </c>
      <c r="I4" s="10">
        <v>2</v>
      </c>
      <c r="J4" s="10">
        <f t="shared" ref="J4:J5" si="2">PRODUCT(G4:I4)</f>
        <v>8</v>
      </c>
    </row>
    <row r="5" spans="1:10" x14ac:dyDescent="0.3">
      <c r="A5" s="11">
        <v>10526474.926094981</v>
      </c>
      <c r="B5" s="10">
        <v>5.2666227781435149</v>
      </c>
      <c r="C5" s="10">
        <v>5.2666227781435149</v>
      </c>
      <c r="D5" s="11">
        <f t="shared" si="0"/>
        <v>11080864.652288266</v>
      </c>
      <c r="E5" s="11">
        <f t="shared" si="1"/>
        <v>11664451.994080933</v>
      </c>
      <c r="G5" s="10">
        <v>3</v>
      </c>
      <c r="H5" s="10">
        <v>3</v>
      </c>
      <c r="I5" s="10">
        <v>3</v>
      </c>
      <c r="J5" s="10">
        <f t="shared" si="2"/>
        <v>27</v>
      </c>
    </row>
    <row r="6" spans="1:10" x14ac:dyDescent="0.3">
      <c r="A6" s="11">
        <v>10189194.431980569</v>
      </c>
      <c r="B6" s="10">
        <v>1.893171061528065</v>
      </c>
      <c r="C6" s="10">
        <v>1.893171061528065</v>
      </c>
      <c r="D6" s="11">
        <f t="shared" si="0"/>
        <v>10382093.312369654</v>
      </c>
      <c r="E6" s="11">
        <f t="shared" si="1"/>
        <v>10578644.098540276</v>
      </c>
      <c r="H6" s="10">
        <f>SUMPRODUCT(G3:G5,H3:H5)</f>
        <v>14</v>
      </c>
      <c r="I6" s="10">
        <f>SUMPRODUCT(G3:G5,H3:H5,I3:I5)</f>
        <v>36</v>
      </c>
      <c r="J6" s="10">
        <f>SUM(J3:J5)</f>
        <v>36</v>
      </c>
    </row>
    <row r="7" spans="1:10" x14ac:dyDescent="0.3">
      <c r="A7" s="11">
        <v>9980591.4977745209</v>
      </c>
      <c r="B7" s="10">
        <v>-0.20533880903491619</v>
      </c>
      <c r="C7" s="10">
        <v>-0.20533880903491619</v>
      </c>
      <c r="D7" s="11">
        <f t="shared" si="0"/>
        <v>9960097.4700583499</v>
      </c>
      <c r="E7" s="11">
        <f t="shared" si="1"/>
        <v>9939645.5245346148</v>
      </c>
    </row>
    <row r="8" spans="1:10" x14ac:dyDescent="0.3">
      <c r="A8" s="11">
        <v>10999497.126156</v>
      </c>
      <c r="B8" s="10">
        <v>10.000000000000009</v>
      </c>
      <c r="C8" s="10">
        <v>10.000000000000009</v>
      </c>
      <c r="D8" s="11">
        <f t="shared" si="0"/>
        <v>12099446.838771602</v>
      </c>
      <c r="E8" s="11">
        <f t="shared" si="1"/>
        <v>13309391.522648763</v>
      </c>
    </row>
    <row r="9" spans="1:10" x14ac:dyDescent="0.3">
      <c r="A9" s="11">
        <v>10111379.314303555</v>
      </c>
      <c r="B9" s="10">
        <v>1.1157601115760141</v>
      </c>
      <c r="C9" s="10">
        <v>1.1157601115760141</v>
      </c>
      <c r="D9" s="11">
        <f t="shared" si="0"/>
        <v>10224198.051422702</v>
      </c>
      <c r="E9" s="11">
        <f t="shared" si="1"/>
        <v>10338275.575009009</v>
      </c>
    </row>
    <row r="10" spans="1:10" x14ac:dyDescent="0.3">
      <c r="A10" s="11">
        <v>10104382.051725188</v>
      </c>
      <c r="B10" s="10">
        <v>1.0416666666666741</v>
      </c>
      <c r="C10" s="10">
        <v>1.0416666666666741</v>
      </c>
      <c r="D10" s="11">
        <f t="shared" si="0"/>
        <v>10209636.03143066</v>
      </c>
      <c r="E10" s="11">
        <f t="shared" si="1"/>
        <v>10315986.406758063</v>
      </c>
    </row>
    <row r="11" spans="1:10" x14ac:dyDescent="0.3">
      <c r="A11" s="11">
        <v>10613324.727976767</v>
      </c>
      <c r="B11" s="10">
        <v>6.1349693251533832</v>
      </c>
      <c r="C11" s="10">
        <v>6.1349693251533832</v>
      </c>
      <c r="D11" s="11">
        <f t="shared" si="0"/>
        <v>11264448.944417061</v>
      </c>
      <c r="E11" s="11">
        <f t="shared" si="1"/>
        <v>11955519.431804612</v>
      </c>
    </row>
    <row r="12" spans="1:10" x14ac:dyDescent="0.3">
      <c r="A12" s="11">
        <v>9957271.0201085918</v>
      </c>
      <c r="B12" s="10">
        <v>-0.42897998093421874</v>
      </c>
      <c r="C12" s="10">
        <v>-0.42897998093421874</v>
      </c>
      <c r="D12" s="11">
        <f t="shared" si="0"/>
        <v>9914556.3207849618</v>
      </c>
      <c r="E12" s="11">
        <f t="shared" si="1"/>
        <v>9872024.8589703459</v>
      </c>
    </row>
    <row r="13" spans="1:10" x14ac:dyDescent="0.3">
      <c r="A13" s="11">
        <v>10027616.521637201</v>
      </c>
      <c r="B13" s="10">
        <v>0.28248587570620654</v>
      </c>
      <c r="C13" s="10">
        <v>0.28248587570620654</v>
      </c>
      <c r="D13" s="11">
        <f t="shared" si="0"/>
        <v>10055943.121980809</v>
      </c>
      <c r="E13" s="11">
        <f t="shared" si="1"/>
        <v>10084349.740969455</v>
      </c>
    </row>
    <row r="14" spans="1:10" x14ac:dyDescent="0.3">
      <c r="A14" s="11">
        <v>10464717.956001751</v>
      </c>
      <c r="B14" s="10">
        <v>4.6478873239436558</v>
      </c>
      <c r="C14" s="10">
        <v>4.6478873239436558</v>
      </c>
      <c r="D14" s="11">
        <f t="shared" si="0"/>
        <v>10951106.255365212</v>
      </c>
      <c r="E14" s="11">
        <f t="shared" si="1"/>
        <v>11460101.334839933</v>
      </c>
    </row>
    <row r="15" spans="1:10" x14ac:dyDescent="0.3">
      <c r="A15" s="11">
        <v>10066476.722547</v>
      </c>
      <c r="B15" s="10">
        <v>0.66334991708127955</v>
      </c>
      <c r="C15" s="10">
        <v>0.66334991708127955</v>
      </c>
      <c r="D15" s="11">
        <f t="shared" si="0"/>
        <v>10133252.687539022</v>
      </c>
      <c r="E15" s="11">
        <f t="shared" si="1"/>
        <v>10200471.610839449</v>
      </c>
    </row>
    <row r="16" spans="1:10" x14ac:dyDescent="0.3">
      <c r="A16" s="11">
        <v>10475514.00475337</v>
      </c>
      <c r="B16" s="10">
        <v>4.7495682210708212</v>
      </c>
      <c r="C16" s="10">
        <v>4.7495682210708212</v>
      </c>
      <c r="D16" s="11">
        <f t="shared" si="0"/>
        <v>10973055.688916959</v>
      </c>
      <c r="E16" s="11">
        <f t="shared" si="1"/>
        <v>11494228.454798162</v>
      </c>
    </row>
    <row r="17" spans="1:5" x14ac:dyDescent="0.3">
      <c r="A17" s="11">
        <v>10105080.147910649</v>
      </c>
      <c r="B17" s="10">
        <v>1.0627631842791363</v>
      </c>
      <c r="C17" s="10">
        <v>1.0627631842791363</v>
      </c>
      <c r="D17" s="11">
        <f t="shared" si="0"/>
        <v>10212473.219464542</v>
      </c>
      <c r="E17" s="11">
        <f t="shared" si="1"/>
        <v>10321007.625045378</v>
      </c>
    </row>
    <row r="18" spans="1:5" x14ac:dyDescent="0.3">
      <c r="A18" s="11">
        <v>10053865.610761704</v>
      </c>
      <c r="B18" s="10">
        <v>0.5372217958557135</v>
      </c>
      <c r="C18" s="10">
        <v>0.5372217958557135</v>
      </c>
      <c r="D18" s="11">
        <f t="shared" si="0"/>
        <v>10107877.168148758</v>
      </c>
      <c r="E18" s="11">
        <f t="shared" si="1"/>
        <v>10162178.887394376</v>
      </c>
    </row>
    <row r="19" spans="1:5" x14ac:dyDescent="0.3">
      <c r="A19" s="11">
        <v>10123632.13147324</v>
      </c>
      <c r="B19" s="10">
        <v>1.2364760432766797</v>
      </c>
      <c r="C19" s="10">
        <v>1.2364760432766797</v>
      </c>
      <c r="D19" s="11">
        <f t="shared" si="0"/>
        <v>10248808.417488366</v>
      </c>
      <c r="E19" s="11">
        <f t="shared" si="1"/>
        <v>10375532.478291934</v>
      </c>
    </row>
    <row r="20" spans="1:5" x14ac:dyDescent="0.3">
      <c r="A20" s="11">
        <v>10386598.346305238</v>
      </c>
      <c r="B20" s="10">
        <v>3.8674033149171283</v>
      </c>
      <c r="C20" s="10">
        <v>3.8674033149171283</v>
      </c>
      <c r="D20" s="11">
        <f t="shared" si="0"/>
        <v>10788289.995057374</v>
      </c>
      <c r="E20" s="11">
        <f t="shared" si="1"/>
        <v>11205516.679949095</v>
      </c>
    </row>
    <row r="21" spans="1:5" x14ac:dyDescent="0.3">
      <c r="A21" s="11">
        <v>10019971.692954585</v>
      </c>
      <c r="B21" s="10">
        <v>0.19782393669633969</v>
      </c>
      <c r="C21" s="10">
        <v>0.19782393669633969</v>
      </c>
      <c r="D21" s="11">
        <f t="shared" si="0"/>
        <v>10039793.595413446</v>
      </c>
      <c r="E21" s="11">
        <f t="shared" si="1"/>
        <v>10059654.710340081</v>
      </c>
    </row>
    <row r="22" spans="1:5" x14ac:dyDescent="0.3">
      <c r="A22" s="11">
        <v>9806692.7636077106</v>
      </c>
      <c r="B22" s="10">
        <v>-1.9424637324809479</v>
      </c>
      <c r="C22" s="10">
        <v>-1.9424637324809479</v>
      </c>
      <c r="D22" s="11">
        <f t="shared" si="0"/>
        <v>9616201.3133187965</v>
      </c>
      <c r="E22" s="11">
        <f t="shared" si="1"/>
        <v>9429410.0903652217</v>
      </c>
    </row>
    <row r="23" spans="1:5" x14ac:dyDescent="0.3">
      <c r="A23" s="11">
        <v>10018739.896653235</v>
      </c>
      <c r="B23" s="10">
        <v>0.19277108433735091</v>
      </c>
      <c r="C23" s="10">
        <v>0.19277108433735091</v>
      </c>
      <c r="D23" s="11">
        <f t="shared" si="0"/>
        <v>10038053.130188951</v>
      </c>
      <c r="E23" s="11">
        <f t="shared" si="1"/>
        <v>10057403.594054377</v>
      </c>
    </row>
    <row r="24" spans="1:5" x14ac:dyDescent="0.3">
      <c r="A24" s="11">
        <v>10177608.401718056</v>
      </c>
      <c r="B24" s="10">
        <v>1.7895056111616681</v>
      </c>
      <c r="C24" s="10">
        <v>1.7895056111616681</v>
      </c>
      <c r="D24" s="11">
        <f t="shared" si="0"/>
        <v>10359737.275148861</v>
      </c>
      <c r="E24" s="11">
        <f t="shared" si="1"/>
        <v>10545125.354989257</v>
      </c>
    </row>
    <row r="25" spans="1:5" x14ac:dyDescent="0.3">
      <c r="A25" s="11">
        <v>10016987.466047378</v>
      </c>
      <c r="B25" s="10">
        <v>0.16371077762620256</v>
      </c>
      <c r="C25" s="10">
        <v>0.16371077762620256</v>
      </c>
      <c r="D25" s="11">
        <f t="shared" si="0"/>
        <v>10033386.354122763</v>
      </c>
      <c r="E25" s="11">
        <f t="shared" si="1"/>
        <v>10049812.088945339</v>
      </c>
    </row>
    <row r="26" spans="1:5" x14ac:dyDescent="0.3">
      <c r="A26" s="11">
        <v>10074774.7073025</v>
      </c>
      <c r="B26" s="10">
        <v>0.76219512195121464</v>
      </c>
      <c r="C26" s="10">
        <v>0.76219512195121464</v>
      </c>
      <c r="D26" s="11">
        <f t="shared" si="0"/>
        <v>10151564.148669135</v>
      </c>
      <c r="E26" s="11">
        <f t="shared" si="1"/>
        <v>10228938.875412039</v>
      </c>
    </row>
    <row r="27" spans="1:5" x14ac:dyDescent="0.3">
      <c r="A27" s="11">
        <v>10040694.846594736</v>
      </c>
      <c r="B27" s="10">
        <v>0.39334341906203107</v>
      </c>
      <c r="C27" s="10">
        <v>0.39334341906203107</v>
      </c>
      <c r="D27" s="11">
        <f t="shared" si="0"/>
        <v>10080189.259001916</v>
      </c>
      <c r="E27" s="11">
        <f t="shared" si="1"/>
        <v>10119839.020081198</v>
      </c>
    </row>
    <row r="28" spans="1:5" x14ac:dyDescent="0.3">
      <c r="A28" s="11">
        <v>9979630.5900744312</v>
      </c>
      <c r="B28" s="10">
        <v>-0.20040080160319551</v>
      </c>
      <c r="C28" s="10">
        <v>-0.20040080160319551</v>
      </c>
      <c r="D28" s="11">
        <f t="shared" si="0"/>
        <v>9959631.3303748835</v>
      </c>
      <c r="E28" s="11">
        <f t="shared" si="1"/>
        <v>9939672.1493520886</v>
      </c>
    </row>
    <row r="29" spans="1:5" x14ac:dyDescent="0.3">
      <c r="A29" s="11">
        <v>10732725.266294101</v>
      </c>
      <c r="B29" s="10">
        <v>7.3318216175358941</v>
      </c>
      <c r="C29" s="10">
        <v>7.3318216175358941</v>
      </c>
      <c r="D29" s="11">
        <f t="shared" si="0"/>
        <v>11519629.537518989</v>
      </c>
      <c r="E29" s="11">
        <f t="shared" si="1"/>
        <v>12364228.226210857</v>
      </c>
    </row>
    <row r="30" spans="1:5" x14ac:dyDescent="0.3">
      <c r="A30" s="11">
        <v>9905852.1897015758</v>
      </c>
      <c r="B30" s="10">
        <v>-0.95615353093838618</v>
      </c>
      <c r="C30" s="10">
        <v>-0.95615353093838618</v>
      </c>
      <c r="D30" s="11">
        <f t="shared" si="0"/>
        <v>9811137.0342202075</v>
      </c>
      <c r="E30" s="11">
        <f t="shared" si="1"/>
        <v>9717327.5010423064</v>
      </c>
    </row>
    <row r="31" spans="1:5" x14ac:dyDescent="0.3">
      <c r="A31" s="11">
        <v>10093574.935405018</v>
      </c>
      <c r="B31" s="10">
        <v>0.93964582580412515</v>
      </c>
      <c r="C31" s="10">
        <v>0.93964582580412515</v>
      </c>
      <c r="D31" s="11">
        <f t="shared" si="0"/>
        <v>10188418.790959962</v>
      </c>
      <c r="E31" s="11">
        <f t="shared" si="1"/>
        <v>10284153.842844659</v>
      </c>
    </row>
    <row r="32" spans="1:5" x14ac:dyDescent="0.3">
      <c r="A32" s="11">
        <v>10226846.60594658</v>
      </c>
      <c r="B32" s="10">
        <v>2.2865013774104881</v>
      </c>
      <c r="C32" s="10">
        <v>2.2865013774104881</v>
      </c>
      <c r="D32" s="11">
        <f t="shared" si="0"/>
        <v>10460683.594457205</v>
      </c>
      <c r="E32" s="11">
        <f t="shared" si="1"/>
        <v>10699867.268931022</v>
      </c>
    </row>
    <row r="33" spans="1:5" x14ac:dyDescent="0.3">
      <c r="A33" s="11">
        <v>10193081.890998114</v>
      </c>
      <c r="B33" s="10">
        <v>1.9348268839103788</v>
      </c>
      <c r="C33" s="10">
        <v>1.9348268839103788</v>
      </c>
      <c r="D33" s="11">
        <f t="shared" si="0"/>
        <v>10390300.379724145</v>
      </c>
      <c r="E33" s="11">
        <f t="shared" si="1"/>
        <v>10591334.704790089</v>
      </c>
    </row>
    <row r="34" spans="1:5" x14ac:dyDescent="0.3">
      <c r="A34" s="11">
        <v>10254082.955168128</v>
      </c>
      <c r="B34" s="10">
        <v>2.5391304347826216</v>
      </c>
      <c r="C34" s="10">
        <v>2.5391304347826216</v>
      </c>
      <c r="D34" s="11">
        <f t="shared" si="0"/>
        <v>10514447.49629066</v>
      </c>
      <c r="E34" s="11">
        <f t="shared" si="1"/>
        <v>10781423.032718215</v>
      </c>
    </row>
    <row r="35" spans="1:5" x14ac:dyDescent="0.3">
      <c r="A35" s="11">
        <v>10094061.899140753</v>
      </c>
      <c r="B35" s="10">
        <v>0.95147478591817158</v>
      </c>
      <c r="C35" s="10">
        <v>0.95147478591817158</v>
      </c>
      <c r="D35" s="11">
        <f t="shared" si="0"/>
        <v>10190104.352986051</v>
      </c>
      <c r="E35" s="11">
        <f t="shared" si="1"/>
        <v>10287060.626563463</v>
      </c>
    </row>
    <row r="36" spans="1:5" x14ac:dyDescent="0.3">
      <c r="A36" s="11">
        <v>9983973.9456165172</v>
      </c>
      <c r="B36" s="10">
        <v>-0.15259409969481386</v>
      </c>
      <c r="C36" s="10">
        <v>-0.15259409969481386</v>
      </c>
      <c r="D36" s="11">
        <f t="shared" si="0"/>
        <v>9968738.9904604387</v>
      </c>
      <c r="E36" s="11">
        <f t="shared" si="1"/>
        <v>9953527.2829470187</v>
      </c>
    </row>
    <row r="37" spans="1:5" x14ac:dyDescent="0.3">
      <c r="A37" s="11">
        <v>10216243.951664353</v>
      </c>
      <c r="B37" s="10">
        <v>2.1600000000000064</v>
      </c>
      <c r="C37" s="10">
        <v>2.1600000000000064</v>
      </c>
      <c r="D37" s="11">
        <f t="shared" si="0"/>
        <v>10436914.821020303</v>
      </c>
      <c r="E37" s="11">
        <f t="shared" si="1"/>
        <v>10662352.181154342</v>
      </c>
    </row>
    <row r="38" spans="1:5" x14ac:dyDescent="0.3">
      <c r="A38" s="11">
        <v>10320435.571995016</v>
      </c>
      <c r="B38" s="10">
        <v>3.2061068702289974</v>
      </c>
      <c r="C38" s="10">
        <v>3.2061068702289974</v>
      </c>
      <c r="D38" s="11">
        <f t="shared" si="0"/>
        <v>10651319.765906306</v>
      </c>
      <c r="E38" s="11">
        <f t="shared" si="1"/>
        <v>10992812.460691087</v>
      </c>
    </row>
    <row r="39" spans="1:5" x14ac:dyDescent="0.3">
      <c r="A39" s="11">
        <v>9957746.7420197967</v>
      </c>
      <c r="B39" s="10">
        <v>-0.42194092827005925</v>
      </c>
      <c r="C39" s="10">
        <v>-0.42194092827005925</v>
      </c>
      <c r="D39" s="11">
        <f t="shared" si="0"/>
        <v>9915730.932981737</v>
      </c>
      <c r="E39" s="11">
        <f t="shared" si="1"/>
        <v>9873892.4058383517</v>
      </c>
    </row>
    <row r="40" spans="1:5" x14ac:dyDescent="0.3">
      <c r="A40" s="11">
        <v>10241151.96210603</v>
      </c>
      <c r="B40" s="10">
        <v>2.4142312579415348</v>
      </c>
      <c r="C40" s="10">
        <v>2.4142312579415348</v>
      </c>
      <c r="D40" s="11">
        <f t="shared" si="0"/>
        <v>10488397.053948486</v>
      </c>
      <c r="E40" s="11">
        <f t="shared" si="1"/>
        <v>10741611.21408193</v>
      </c>
    </row>
    <row r="41" spans="1:5" x14ac:dyDescent="0.3">
      <c r="A41" s="11">
        <v>10048203.606308613</v>
      </c>
      <c r="B41" s="10">
        <v>0.48661800486617945</v>
      </c>
      <c r="C41" s="10">
        <v>0.48661800486617945</v>
      </c>
      <c r="D41" s="11">
        <f t="shared" si="0"/>
        <v>10097099.974222524</v>
      </c>
      <c r="E41" s="11">
        <f t="shared" si="1"/>
        <v>10146234.28066643</v>
      </c>
    </row>
    <row r="42" spans="1:5" x14ac:dyDescent="0.3">
      <c r="A42" s="11">
        <v>10094741.060449429</v>
      </c>
      <c r="B42" s="10">
        <v>0.95510983763131829</v>
      </c>
      <c r="C42" s="10">
        <v>0.95510983763131829</v>
      </c>
      <c r="D42" s="11">
        <f t="shared" si="0"/>
        <v>10191156.92540119</v>
      </c>
      <c r="E42" s="11">
        <f t="shared" si="1"/>
        <v>10288493.667764142</v>
      </c>
    </row>
    <row r="43" spans="1:5" x14ac:dyDescent="0.3">
      <c r="A43" s="11">
        <v>10109672.406570617</v>
      </c>
      <c r="B43" s="10">
        <v>1.0946555054732743</v>
      </c>
      <c r="C43" s="10">
        <v>1.0946555054732743</v>
      </c>
      <c r="D43" s="11">
        <f t="shared" si="0"/>
        <v>10220338.492154455</v>
      </c>
      <c r="E43" s="11">
        <f t="shared" si="1"/>
        <v>10332215.990136828</v>
      </c>
    </row>
    <row r="44" spans="1:5" x14ac:dyDescent="0.3">
      <c r="A44" s="11">
        <v>10119881.46244112</v>
      </c>
      <c r="B44" s="10">
        <v>1.1976047904191711</v>
      </c>
      <c r="C44" s="10">
        <v>1.1976047904191711</v>
      </c>
      <c r="D44" s="11">
        <f t="shared" si="0"/>
        <v>10241077.647620058</v>
      </c>
      <c r="E44" s="11">
        <f t="shared" si="1"/>
        <v>10363725.284118503</v>
      </c>
    </row>
    <row r="45" spans="1:5" x14ac:dyDescent="0.3">
      <c r="A45" s="11">
        <v>11001036.923367757</v>
      </c>
      <c r="B45" s="10">
        <v>10.009154714678047</v>
      </c>
      <c r="C45" s="10">
        <v>10.009154714678047</v>
      </c>
      <c r="D45" s="11">
        <f t="shared" si="0"/>
        <v>12102147.729246493</v>
      </c>
      <c r="E45" s="11">
        <f t="shared" si="1"/>
        <v>13313470.419265671</v>
      </c>
    </row>
    <row r="46" spans="1:5" x14ac:dyDescent="0.3">
      <c r="A46" s="11">
        <v>10036617.014819931</v>
      </c>
      <c r="B46" s="10">
        <v>0.36429872495447047</v>
      </c>
      <c r="C46" s="10">
        <v>0.36429872495447047</v>
      </c>
      <c r="D46" s="11">
        <f t="shared" si="0"/>
        <v>10073180.282633483</v>
      </c>
      <c r="E46" s="11">
        <f t="shared" si="1"/>
        <v>10109876.749965481</v>
      </c>
    </row>
    <row r="47" spans="1:5" x14ac:dyDescent="0.3">
      <c r="A47" s="11">
        <v>10087769.170989649</v>
      </c>
      <c r="B47" s="10">
        <v>0.87719298245614308</v>
      </c>
      <c r="C47" s="10">
        <v>0.87719298245614308</v>
      </c>
      <c r="D47" s="11">
        <f t="shared" si="0"/>
        <v>10176258.374243945</v>
      </c>
      <c r="E47" s="11">
        <f t="shared" si="1"/>
        <v>10265523.798579419</v>
      </c>
    </row>
    <row r="48" spans="1:5" x14ac:dyDescent="0.3">
      <c r="A48" s="11">
        <v>10068964.455552459</v>
      </c>
      <c r="B48" s="10">
        <v>0.69471246622925253</v>
      </c>
      <c r="C48" s="10">
        <v>0.69471246622925253</v>
      </c>
      <c r="D48" s="11">
        <f t="shared" si="0"/>
        <v>10138914.806845374</v>
      </c>
      <c r="E48" s="11">
        <f t="shared" si="1"/>
        <v>10209351.111948892</v>
      </c>
    </row>
    <row r="49" spans="1:5" x14ac:dyDescent="0.3">
      <c r="A49" s="11">
        <v>10067574.811644489</v>
      </c>
      <c r="B49" s="10">
        <v>0.67294751009421283</v>
      </c>
      <c r="C49" s="10">
        <v>0.67294751009421283</v>
      </c>
      <c r="D49" s="11">
        <f t="shared" si="0"/>
        <v>10135324.305666322</v>
      </c>
      <c r="E49" s="11">
        <f t="shared" si="1"/>
        <v>10203529.718221277</v>
      </c>
    </row>
    <row r="50" spans="1:5" x14ac:dyDescent="0.3">
      <c r="A50" s="11">
        <v>10081767.358025515</v>
      </c>
      <c r="B50" s="10">
        <v>0.81056739717801918</v>
      </c>
      <c r="C50" s="10">
        <v>0.81056739717801918</v>
      </c>
      <c r="D50" s="11">
        <f t="shared" si="0"/>
        <v>10163486.877289006</v>
      </c>
      <c r="E50" s="11">
        <f t="shared" si="1"/>
        <v>10245868.788332777</v>
      </c>
    </row>
    <row r="51" spans="1:5" x14ac:dyDescent="0.3">
      <c r="A51" s="11">
        <v>9999937.0824919995</v>
      </c>
      <c r="B51" s="10">
        <v>0</v>
      </c>
      <c r="C51" s="10">
        <v>0</v>
      </c>
      <c r="D51" s="11">
        <f t="shared" si="0"/>
        <v>9999937.0824919995</v>
      </c>
      <c r="E51" s="11">
        <f t="shared" si="1"/>
        <v>9999937.0824919995</v>
      </c>
    </row>
    <row r="52" spans="1:5" x14ac:dyDescent="0.3">
      <c r="A52" s="11">
        <v>10205338.304363981</v>
      </c>
      <c r="B52" s="10">
        <v>2.0547945205479534</v>
      </c>
      <c r="C52" s="10">
        <v>2.0547945205479534</v>
      </c>
      <c r="D52" s="11">
        <f t="shared" si="0"/>
        <v>10415037.036645433</v>
      </c>
      <c r="E52" s="11">
        <f t="shared" si="1"/>
        <v>10629044.646987462</v>
      </c>
    </row>
    <row r="53" spans="1:5" x14ac:dyDescent="0.3">
      <c r="A53" s="11">
        <v>9934683.5289530978</v>
      </c>
      <c r="B53" s="10">
        <v>-0.65359477124182774</v>
      </c>
      <c r="C53" s="10">
        <v>-0.65359477124182774</v>
      </c>
      <c r="D53" s="11">
        <f t="shared" si="0"/>
        <v>9869750.9568684381</v>
      </c>
      <c r="E53" s="11">
        <f t="shared" si="1"/>
        <v>9805242.7806797549</v>
      </c>
    </row>
    <row r="54" spans="1:5" x14ac:dyDescent="0.3">
      <c r="A54" s="11">
        <v>10034361.390718097</v>
      </c>
      <c r="B54" s="10">
        <v>0.34305317324185847</v>
      </c>
      <c r="C54" s="10">
        <v>0.34305317324185847</v>
      </c>
      <c r="D54" s="11">
        <f t="shared" si="0"/>
        <v>10068784.585883511</v>
      </c>
      <c r="E54" s="11">
        <f t="shared" si="1"/>
        <v>10103325.870912272</v>
      </c>
    </row>
    <row r="55" spans="1:5" x14ac:dyDescent="0.3">
      <c r="A55" s="11">
        <v>10084135.208164033</v>
      </c>
      <c r="B55" s="10">
        <v>0.84033613445377853</v>
      </c>
      <c r="C55" s="10">
        <v>0.84033613445377853</v>
      </c>
      <c r="D55" s="11">
        <f t="shared" si="0"/>
        <v>10168875.84016541</v>
      </c>
      <c r="E55" s="11">
        <f t="shared" si="1"/>
        <v>10254328.578318061</v>
      </c>
    </row>
    <row r="56" spans="1:5" x14ac:dyDescent="0.3">
      <c r="A56" s="11">
        <v>9968817.3456251305</v>
      </c>
      <c r="B56" s="10">
        <v>-0.31413612565446281</v>
      </c>
      <c r="C56" s="10">
        <v>-0.31413612565446281</v>
      </c>
      <c r="D56" s="11">
        <f t="shared" si="0"/>
        <v>9937501.6890420131</v>
      </c>
      <c r="E56" s="11">
        <f t="shared" si="1"/>
        <v>9906284.4062492102</v>
      </c>
    </row>
    <row r="57" spans="1:5" x14ac:dyDescent="0.3">
      <c r="A57" s="11">
        <v>10063355.563848577</v>
      </c>
      <c r="B57" s="10">
        <v>0.63492063492065487</v>
      </c>
      <c r="C57" s="10">
        <v>0.63492063492065487</v>
      </c>
      <c r="D57" s="11">
        <f t="shared" si="0"/>
        <v>10127249.884888887</v>
      </c>
      <c r="E57" s="11">
        <f t="shared" si="1"/>
        <v>10191549.884158025</v>
      </c>
    </row>
    <row r="58" spans="1:5" x14ac:dyDescent="0.3">
      <c r="A58" s="11">
        <v>10029263.402345393</v>
      </c>
      <c r="B58" s="10">
        <v>0.29695619896064063</v>
      </c>
      <c r="C58" s="10">
        <v>0.29695619896064063</v>
      </c>
      <c r="D58" s="11">
        <f t="shared" si="0"/>
        <v>10059045.921728749</v>
      </c>
      <c r="E58" s="11">
        <f t="shared" si="1"/>
        <v>10088916.88214962</v>
      </c>
    </row>
    <row r="59" spans="1:5" x14ac:dyDescent="0.3">
      <c r="A59" s="11">
        <v>10030639.921685694</v>
      </c>
      <c r="B59" s="10">
        <v>0.30816640986131016</v>
      </c>
      <c r="C59" s="10">
        <v>0.30816640986131016</v>
      </c>
      <c r="D59" s="11">
        <f t="shared" si="0"/>
        <v>10061550.984618468</v>
      </c>
      <c r="E59" s="11">
        <f t="shared" si="1"/>
        <v>10092557.305064132</v>
      </c>
    </row>
    <row r="60" spans="1:5" x14ac:dyDescent="0.3">
      <c r="A60" s="11">
        <v>9929212.2024064753</v>
      </c>
      <c r="B60" s="10">
        <v>-0.70721357850072053</v>
      </c>
      <c r="C60" s="10">
        <v>-0.70721357850072053</v>
      </c>
      <c r="D60" s="11">
        <f t="shared" si="0"/>
        <v>9858991.4654729068</v>
      </c>
      <c r="E60" s="11">
        <f t="shared" si="1"/>
        <v>9789267.3391258549</v>
      </c>
    </row>
    <row r="61" spans="1:5" x14ac:dyDescent="0.3">
      <c r="A61" s="11">
        <v>9912982.0908522848</v>
      </c>
      <c r="B61" s="10">
        <v>-0.87260034904015349</v>
      </c>
      <c r="C61" s="10">
        <v>-0.87260034904015349</v>
      </c>
      <c r="D61" s="11">
        <f t="shared" si="0"/>
        <v>9826481.3745272197</v>
      </c>
      <c r="E61" s="11">
        <f t="shared" si="1"/>
        <v>9740735.4637547303</v>
      </c>
    </row>
    <row r="62" spans="1:5" x14ac:dyDescent="0.3">
      <c r="A62" s="11">
        <v>10239983.752579039</v>
      </c>
      <c r="B62" s="10">
        <v>2.4134312696747262</v>
      </c>
      <c r="C62" s="10">
        <v>2.4134312696747262</v>
      </c>
      <c r="D62" s="11">
        <f t="shared" si="0"/>
        <v>10487118.722473392</v>
      </c>
      <c r="E62" s="11">
        <f t="shared" si="1"/>
        <v>10740218.125009477</v>
      </c>
    </row>
    <row r="63" spans="1:5" x14ac:dyDescent="0.3">
      <c r="A63" s="11">
        <v>10033204.404307807</v>
      </c>
      <c r="B63" s="10">
        <v>0.34772529701536659</v>
      </c>
      <c r="C63" s="10">
        <v>0.34772529701536659</v>
      </c>
      <c r="D63" s="11">
        <f t="shared" si="0"/>
        <v>10068092.394122845</v>
      </c>
      <c r="E63" s="11">
        <f t="shared" si="1"/>
        <v>10103101.698304091</v>
      </c>
    </row>
    <row r="64" spans="1:5" x14ac:dyDescent="0.3">
      <c r="A64" s="11">
        <v>10019726.818926653</v>
      </c>
      <c r="B64" s="10">
        <v>0.19920318725101804</v>
      </c>
      <c r="C64" s="10">
        <v>0.19920318725101804</v>
      </c>
      <c r="D64" s="11">
        <f t="shared" si="0"/>
        <v>10039686.4341038</v>
      </c>
      <c r="E64" s="11">
        <f t="shared" si="1"/>
        <v>10059685.809470544</v>
      </c>
    </row>
    <row r="65" spans="1:5" x14ac:dyDescent="0.3">
      <c r="A65" s="11">
        <v>10013393.3038116</v>
      </c>
      <c r="B65" s="10">
        <v>0.13386880856762762</v>
      </c>
      <c r="C65" s="10">
        <v>0.13386880856762762</v>
      </c>
      <c r="D65" s="11">
        <f t="shared" si="0"/>
        <v>10026798.114124604</v>
      </c>
      <c r="E65" s="11">
        <f t="shared" si="1"/>
        <v>10040220.869297463</v>
      </c>
    </row>
    <row r="66" spans="1:5" x14ac:dyDescent="0.3">
      <c r="A66" s="11">
        <v>10133403.316876493</v>
      </c>
      <c r="B66" s="10">
        <v>1.3349946600213602</v>
      </c>
      <c r="C66" s="10">
        <v>1.3349946600213602</v>
      </c>
      <c r="D66" s="11">
        <f t="shared" si="0"/>
        <v>10268683.710035222</v>
      </c>
      <c r="E66" s="11">
        <f t="shared" si="1"/>
        <v>10405770.089218676</v>
      </c>
    </row>
    <row r="67" spans="1:5" x14ac:dyDescent="0.3">
      <c r="A67" s="11">
        <v>10082844.969425419</v>
      </c>
      <c r="B67" s="10">
        <v>0.81906180193593858</v>
      </c>
      <c r="C67" s="10">
        <v>0.81906180193593858</v>
      </c>
      <c r="D67" s="11">
        <f t="shared" si="0"/>
        <v>10165429.701118402</v>
      </c>
      <c r="E67" s="11">
        <f t="shared" si="1"/>
        <v>10248690.852802914</v>
      </c>
    </row>
    <row r="68" spans="1:5" x14ac:dyDescent="0.3">
      <c r="A68" s="11">
        <v>9928712.5639358088</v>
      </c>
      <c r="B68" s="10">
        <v>-0.71465033180194704</v>
      </c>
      <c r="C68" s="10">
        <v>-0.71465033180194704</v>
      </c>
      <c r="D68" s="11">
        <f t="shared" ref="D68:D102" si="3">A68*(1+B68/100)</f>
        <v>9857756.9866539799</v>
      </c>
      <c r="E68" s="11">
        <f t="shared" ref="E68:E102" si="4">A68*(1+B68/100)*(1+C68/100)</f>
        <v>9787308.4936406277</v>
      </c>
    </row>
    <row r="69" spans="1:5" x14ac:dyDescent="0.3">
      <c r="A69" s="11">
        <v>10063353.670805542</v>
      </c>
      <c r="B69" s="10">
        <v>0.63694267515923553</v>
      </c>
      <c r="C69" s="10">
        <v>0.63694267515923553</v>
      </c>
      <c r="D69" s="11">
        <f t="shared" si="3"/>
        <v>10127451.464887105</v>
      </c>
      <c r="E69" s="11">
        <f t="shared" si="4"/>
        <v>10191957.52517301</v>
      </c>
    </row>
    <row r="70" spans="1:5" x14ac:dyDescent="0.3">
      <c r="A70" s="11">
        <v>10006153.328519246</v>
      </c>
      <c r="B70" s="10">
        <v>4.1050903119876914E-2</v>
      </c>
      <c r="C70" s="10">
        <v>4.1050903119876914E-2</v>
      </c>
      <c r="D70" s="11">
        <f t="shared" si="3"/>
        <v>10010260.944828162</v>
      </c>
      <c r="E70" s="11">
        <f t="shared" si="4"/>
        <v>10014370.24735067</v>
      </c>
    </row>
    <row r="71" spans="1:5" x14ac:dyDescent="0.3">
      <c r="A71" s="11">
        <v>10054793.352801083</v>
      </c>
      <c r="B71" s="10">
        <v>0.55248618784531356</v>
      </c>
      <c r="C71" s="10">
        <v>0.55248618784531356</v>
      </c>
      <c r="D71" s="11">
        <f t="shared" si="3"/>
        <v>10110344.697291696</v>
      </c>
      <c r="E71" s="11">
        <f t="shared" si="4"/>
        <v>10166202.955287784</v>
      </c>
    </row>
    <row r="72" spans="1:5" x14ac:dyDescent="0.3">
      <c r="A72" s="11">
        <v>10472757.229270667</v>
      </c>
      <c r="B72" s="10">
        <v>4.7206761492475824</v>
      </c>
      <c r="C72" s="10">
        <v>4.7206761492475824</v>
      </c>
      <c r="D72" s="11">
        <f t="shared" si="3"/>
        <v>10967142.181961449</v>
      </c>
      <c r="E72" s="11">
        <f t="shared" si="4"/>
        <v>11484865.447199374</v>
      </c>
    </row>
    <row r="73" spans="1:5" x14ac:dyDescent="0.3">
      <c r="A73" s="11">
        <v>10000103.566424999</v>
      </c>
      <c r="B73" s="10">
        <v>0</v>
      </c>
      <c r="C73" s="10">
        <v>0</v>
      </c>
      <c r="D73" s="11">
        <f t="shared" si="3"/>
        <v>10000103.566424999</v>
      </c>
      <c r="E73" s="11">
        <f t="shared" si="4"/>
        <v>10000103.566424999</v>
      </c>
    </row>
    <row r="74" spans="1:5" x14ac:dyDescent="0.3">
      <c r="A74" s="11">
        <v>10106839.1494695</v>
      </c>
      <c r="B74" s="10">
        <v>1.070038910505855</v>
      </c>
      <c r="C74" s="10">
        <v>1.070038910505855</v>
      </c>
      <c r="D74" s="11">
        <f t="shared" si="3"/>
        <v>10214986.260991063</v>
      </c>
      <c r="E74" s="11">
        <f t="shared" si="4"/>
        <v>10324290.588686494</v>
      </c>
    </row>
    <row r="75" spans="1:5" x14ac:dyDescent="0.3">
      <c r="A75" s="11">
        <v>10088531.586301887</v>
      </c>
      <c r="B75" s="10">
        <v>0.88691796008870671</v>
      </c>
      <c r="C75" s="10">
        <v>0.88691796008870671</v>
      </c>
      <c r="D75" s="11">
        <f t="shared" si="3"/>
        <v>10178008.584850021</v>
      </c>
      <c r="E75" s="11">
        <f t="shared" si="4"/>
        <v>10268279.170968426</v>
      </c>
    </row>
    <row r="76" spans="1:5" x14ac:dyDescent="0.3">
      <c r="A76" s="11">
        <v>9995516.4240852091</v>
      </c>
      <c r="B76" s="10">
        <v>-5.567928730514371E-2</v>
      </c>
      <c r="C76" s="10">
        <v>-5.567928730514371E-2</v>
      </c>
      <c r="D76" s="11">
        <f t="shared" si="3"/>
        <v>9989950.9917778093</v>
      </c>
      <c r="E76" s="11">
        <f t="shared" si="4"/>
        <v>9984388.6582634542</v>
      </c>
    </row>
    <row r="77" spans="1:5" x14ac:dyDescent="0.3">
      <c r="A77" s="11">
        <v>10113822.067475956</v>
      </c>
      <c r="B77" s="10">
        <v>1.1422637590861706</v>
      </c>
      <c r="C77" s="10">
        <v>1.1422637590861706</v>
      </c>
      <c r="D77" s="11">
        <f t="shared" si="3"/>
        <v>10229348.591611193</v>
      </c>
      <c r="E77" s="11">
        <f t="shared" si="4"/>
        <v>10346194.733363761</v>
      </c>
    </row>
    <row r="78" spans="1:5" x14ac:dyDescent="0.3">
      <c r="A78" s="11">
        <v>10109348.154398952</v>
      </c>
      <c r="B78" s="10">
        <v>1.0893246187363648</v>
      </c>
      <c r="C78" s="10">
        <v>1.0893246187363648</v>
      </c>
      <c r="D78" s="11">
        <f t="shared" si="3"/>
        <v>10219471.772638589</v>
      </c>
      <c r="E78" s="11">
        <f t="shared" si="4"/>
        <v>10330794.994562754</v>
      </c>
    </row>
    <row r="79" spans="1:5" x14ac:dyDescent="0.3">
      <c r="A79" s="11">
        <v>10388284.215834485</v>
      </c>
      <c r="B79" s="10">
        <v>3.8810900082576483</v>
      </c>
      <c r="C79" s="10">
        <v>3.8810900082576483</v>
      </c>
      <c r="D79" s="11">
        <f t="shared" si="3"/>
        <v>10791462.876564644</v>
      </c>
      <c r="E79" s="11">
        <f t="shared" si="4"/>
        <v>11210289.264011828</v>
      </c>
    </row>
    <row r="80" spans="1:5" x14ac:dyDescent="0.3">
      <c r="A80" s="11">
        <v>10022604.879244762</v>
      </c>
      <c r="B80" s="10">
        <v>0.22354694485842153</v>
      </c>
      <c r="C80" s="10">
        <v>0.22354694485842153</v>
      </c>
      <c r="D80" s="11">
        <f t="shared" si="3"/>
        <v>10045010.106247544</v>
      </c>
      <c r="E80" s="11">
        <f t="shared" si="4"/>
        <v>10067465.41945078</v>
      </c>
    </row>
    <row r="81" spans="1:5" x14ac:dyDescent="0.3">
      <c r="A81" s="11">
        <v>10136026.344674801</v>
      </c>
      <c r="B81" s="10">
        <v>1.3657957244655572</v>
      </c>
      <c r="C81" s="10">
        <v>1.3657957244655572</v>
      </c>
      <c r="D81" s="11">
        <f t="shared" si="3"/>
        <v>10274463.759121072</v>
      </c>
      <c r="E81" s="11">
        <f t="shared" si="4"/>
        <v>10414791.94585491</v>
      </c>
    </row>
    <row r="82" spans="1:5" x14ac:dyDescent="0.3">
      <c r="A82" s="11">
        <v>9925775.0416018013</v>
      </c>
      <c r="B82" s="10">
        <v>-0.74211502782930427</v>
      </c>
      <c r="C82" s="10">
        <v>-0.74211502782930427</v>
      </c>
      <c r="D82" s="11">
        <f t="shared" si="3"/>
        <v>9852114.373389544</v>
      </c>
      <c r="E82" s="11">
        <f t="shared" si="4"/>
        <v>9779000.3520656899</v>
      </c>
    </row>
    <row r="83" spans="1:5" x14ac:dyDescent="0.3">
      <c r="A83" s="11">
        <v>10021605.667505544</v>
      </c>
      <c r="B83" s="10">
        <v>0.2175489485134241</v>
      </c>
      <c r="C83" s="10">
        <v>0.2175489485134241</v>
      </c>
      <c r="D83" s="11">
        <f t="shared" si="3"/>
        <v>10043407.565259364</v>
      </c>
      <c r="E83" s="11">
        <f t="shared" si="4"/>
        <v>10065256.892812504</v>
      </c>
    </row>
    <row r="84" spans="1:5" x14ac:dyDescent="0.3">
      <c r="A84" s="11">
        <v>10031268.127186306</v>
      </c>
      <c r="B84" s="10">
        <v>0.31055900621117516</v>
      </c>
      <c r="C84" s="10">
        <v>0.31055900621117516</v>
      </c>
      <c r="D84" s="11">
        <f t="shared" si="3"/>
        <v>10062421.133792475</v>
      </c>
      <c r="E84" s="11">
        <f t="shared" si="4"/>
        <v>10093670.888866365</v>
      </c>
    </row>
    <row r="85" spans="1:5" x14ac:dyDescent="0.3">
      <c r="A85" s="11">
        <v>10039980.21975008</v>
      </c>
      <c r="B85" s="10">
        <v>0.39893617021278249</v>
      </c>
      <c r="C85" s="10">
        <v>0.39893617021278249</v>
      </c>
      <c r="D85" s="11">
        <f t="shared" si="3"/>
        <v>10080033.332328873</v>
      </c>
      <c r="E85" s="11">
        <f t="shared" si="4"/>
        <v>10120246.231261037</v>
      </c>
    </row>
    <row r="86" spans="1:5" x14ac:dyDescent="0.3">
      <c r="A86" s="11">
        <v>9797044.5814607777</v>
      </c>
      <c r="B86" s="10">
        <v>-2.028639618138417</v>
      </c>
      <c r="C86" s="10">
        <v>-2.028639618138417</v>
      </c>
      <c r="D86" s="11">
        <f t="shared" si="3"/>
        <v>9598297.8536745813</v>
      </c>
      <c r="E86" s="11">
        <f t="shared" si="4"/>
        <v>9403582.9807480089</v>
      </c>
    </row>
    <row r="87" spans="1:5" x14ac:dyDescent="0.3">
      <c r="A87" s="11">
        <v>9999881.7567219995</v>
      </c>
      <c r="B87" s="10">
        <v>0</v>
      </c>
      <c r="C87" s="10">
        <v>0</v>
      </c>
      <c r="D87" s="11">
        <f t="shared" si="3"/>
        <v>9999881.7567219995</v>
      </c>
      <c r="E87" s="11">
        <f t="shared" si="4"/>
        <v>9999881.7567219995</v>
      </c>
    </row>
    <row r="88" spans="1:5" x14ac:dyDescent="0.3">
      <c r="A88" s="11">
        <v>10052528.295536011</v>
      </c>
      <c r="B88" s="10">
        <v>0.52264808362367798</v>
      </c>
      <c r="C88" s="10">
        <v>0.52264808362367798</v>
      </c>
      <c r="D88" s="11">
        <f t="shared" si="3"/>
        <v>10105067.642028358</v>
      </c>
      <c r="E88" s="11">
        <f t="shared" si="4"/>
        <v>10157881.584408296</v>
      </c>
    </row>
    <row r="89" spans="1:5" x14ac:dyDescent="0.3">
      <c r="A89" s="11">
        <v>10015640.766770815</v>
      </c>
      <c r="B89" s="10">
        <v>0.15847860538826808</v>
      </c>
      <c r="C89" s="10">
        <v>0.15847860538826808</v>
      </c>
      <c r="D89" s="11">
        <f t="shared" si="3"/>
        <v>10031513.414578693</v>
      </c>
      <c r="E89" s="11">
        <f t="shared" si="4"/>
        <v>10047411.217137454</v>
      </c>
    </row>
    <row r="90" spans="1:5" x14ac:dyDescent="0.3">
      <c r="A90" s="11">
        <v>10053816.635532787</v>
      </c>
      <c r="B90" s="10">
        <v>0.53564070869385194</v>
      </c>
      <c r="C90" s="10">
        <v>0.53564070869385194</v>
      </c>
      <c r="D90" s="11">
        <f t="shared" si="3"/>
        <v>10107668.970210135</v>
      </c>
      <c r="E90" s="11">
        <f t="shared" si="4"/>
        <v>10161809.759914597</v>
      </c>
    </row>
    <row r="91" spans="1:5" x14ac:dyDescent="0.3">
      <c r="A91" s="11">
        <v>10096148.754640235</v>
      </c>
      <c r="B91" s="10">
        <v>0.9656652360514828</v>
      </c>
      <c r="C91" s="10">
        <v>0.9656652360514828</v>
      </c>
      <c r="D91" s="11">
        <f t="shared" si="3"/>
        <v>10193643.753343839</v>
      </c>
      <c r="E91" s="11">
        <f t="shared" si="4"/>
        <v>10292080.227356814</v>
      </c>
    </row>
    <row r="92" spans="1:5" x14ac:dyDescent="0.3">
      <c r="A92" s="11">
        <v>10488788.950419912</v>
      </c>
      <c r="B92" s="10">
        <v>4.8888888888888982</v>
      </c>
      <c r="C92" s="10">
        <v>4.8888888888888982</v>
      </c>
      <c r="D92" s="11">
        <f t="shared" si="3"/>
        <v>11001574.187995998</v>
      </c>
      <c r="E92" s="11">
        <f t="shared" si="4"/>
        <v>11539428.926075803</v>
      </c>
    </row>
    <row r="93" spans="1:5" x14ac:dyDescent="0.3">
      <c r="A93" s="11">
        <v>10129258.204977041</v>
      </c>
      <c r="B93" s="10">
        <v>1.2941176470588012</v>
      </c>
      <c r="C93" s="10">
        <v>1.2941176470588012</v>
      </c>
      <c r="D93" s="11">
        <f t="shared" si="3"/>
        <v>10260342.7229238</v>
      </c>
      <c r="E93" s="11">
        <f t="shared" si="4"/>
        <v>10393123.628749872</v>
      </c>
    </row>
    <row r="94" spans="1:5" x14ac:dyDescent="0.3">
      <c r="A94" s="11">
        <v>9904480.7084788363</v>
      </c>
      <c r="B94" s="10">
        <v>-0.95298602287166023</v>
      </c>
      <c r="C94" s="10">
        <v>-0.95298602287166023</v>
      </c>
      <c r="D94" s="11">
        <f t="shared" si="3"/>
        <v>9810092.3916890137</v>
      </c>
      <c r="E94" s="11">
        <f t="shared" si="4"/>
        <v>9716603.5823654216</v>
      </c>
    </row>
    <row r="95" spans="1:5" x14ac:dyDescent="0.3">
      <c r="A95" s="11">
        <v>10046001.948900588</v>
      </c>
      <c r="B95" s="10">
        <v>0.46189376443417363</v>
      </c>
      <c r="C95" s="10">
        <v>0.46189376443417363</v>
      </c>
      <c r="D95" s="11">
        <f t="shared" si="3"/>
        <v>10092403.805477494</v>
      </c>
      <c r="E95" s="11">
        <f t="shared" si="4"/>
        <v>10139019.989336513</v>
      </c>
    </row>
    <row r="96" spans="1:5" x14ac:dyDescent="0.3">
      <c r="A96" s="11">
        <v>10048976.832534542</v>
      </c>
      <c r="B96" s="10">
        <v>0.48661800486617945</v>
      </c>
      <c r="C96" s="10">
        <v>0.48661800486617945</v>
      </c>
      <c r="D96" s="11">
        <f t="shared" si="3"/>
        <v>10097876.963106487</v>
      </c>
      <c r="E96" s="11">
        <f t="shared" si="4"/>
        <v>10147015.050518198</v>
      </c>
    </row>
    <row r="97" spans="1:5" x14ac:dyDescent="0.3">
      <c r="A97" s="11">
        <v>10008853.363005791</v>
      </c>
      <c r="B97" s="10">
        <v>9.1659028414303734E-2</v>
      </c>
      <c r="C97" s="10">
        <v>9.1659028414303734E-2</v>
      </c>
      <c r="D97" s="11">
        <f t="shared" si="3"/>
        <v>10018027.380753735</v>
      </c>
      <c r="E97" s="11">
        <f t="shared" si="4"/>
        <v>10027209.807317212</v>
      </c>
    </row>
    <row r="98" spans="1:5" x14ac:dyDescent="0.3">
      <c r="A98" s="11">
        <v>10011594.999123029</v>
      </c>
      <c r="B98" s="10">
        <v>0.11904761904761862</v>
      </c>
      <c r="C98" s="10">
        <v>0.11904761904761862</v>
      </c>
      <c r="D98" s="11">
        <f t="shared" si="3"/>
        <v>10023513.564598177</v>
      </c>
      <c r="E98" s="11">
        <f t="shared" si="4"/>
        <v>10035446.318841746</v>
      </c>
    </row>
    <row r="99" spans="1:5" x14ac:dyDescent="0.3">
      <c r="A99" s="11">
        <v>9920857.0602071658</v>
      </c>
      <c r="B99" s="10">
        <v>-0.79096045197739606</v>
      </c>
      <c r="C99" s="10">
        <v>-0.79096045197739606</v>
      </c>
      <c r="D99" s="11">
        <f t="shared" si="3"/>
        <v>9842387.0043637194</v>
      </c>
      <c r="E99" s="11">
        <f t="shared" si="4"/>
        <v>9764537.6156286392</v>
      </c>
    </row>
    <row r="100" spans="1:5" x14ac:dyDescent="0.3">
      <c r="A100" s="11">
        <v>10018714.033997785</v>
      </c>
      <c r="B100" s="10">
        <v>0.18761726078799779</v>
      </c>
      <c r="C100" s="10">
        <v>0.18761726078799779</v>
      </c>
      <c r="D100" s="11">
        <f t="shared" si="3"/>
        <v>10037510.870834555</v>
      </c>
      <c r="E100" s="11">
        <f t="shared" si="4"/>
        <v>10056342.973781712</v>
      </c>
    </row>
    <row r="101" spans="1:5" x14ac:dyDescent="0.3">
      <c r="A101" s="11">
        <v>10016855.145281082</v>
      </c>
      <c r="B101" s="10">
        <v>0.16920473773265332</v>
      </c>
      <c r="C101" s="10">
        <v>0.16920473773265332</v>
      </c>
      <c r="D101" s="11">
        <f t="shared" si="3"/>
        <v>10033804.138758715</v>
      </c>
      <c r="E101" s="11">
        <f t="shared" si="4"/>
        <v>10050781.81073631</v>
      </c>
    </row>
    <row r="102" spans="1:5" x14ac:dyDescent="0.3">
      <c r="A102" s="11">
        <v>9964611.9573419672</v>
      </c>
      <c r="B102" s="10">
        <v>-0.35523978685612079</v>
      </c>
      <c r="C102" s="10">
        <v>-0.35523978685612079</v>
      </c>
      <c r="D102" s="11">
        <f t="shared" si="3"/>
        <v>9929213.6910636667</v>
      </c>
      <c r="E102" s="11">
        <f t="shared" si="4"/>
        <v>9893941.1735110432</v>
      </c>
    </row>
    <row r="103" spans="1:5" x14ac:dyDescent="0.3">
      <c r="A103" s="11">
        <f>SUM(A3:A102)</f>
        <v>1010941979.0201888</v>
      </c>
      <c r="B103" s="12">
        <f>SUMPRODUCT(A3:A102,B3:B102)/100</f>
        <v>11485060.920440668</v>
      </c>
      <c r="C103" s="11">
        <f>SUMPRODUCT(A3:A102,B3:B102,C3:C102)/100</f>
        <v>57146780.648323908</v>
      </c>
      <c r="D103" s="11"/>
      <c r="E103" s="11"/>
    </row>
    <row r="104" spans="1:5" x14ac:dyDescent="0.3">
      <c r="B104" s="12">
        <f>B103+A103</f>
        <v>1022427039.9406295</v>
      </c>
      <c r="C104" s="12">
        <f>B104+C103</f>
        <v>1079573820.5889535</v>
      </c>
      <c r="D104" s="12">
        <f>SUM(D3:D102)</f>
        <v>1022427039.9406295</v>
      </c>
      <c r="E104" s="12">
        <f>SUM(E3:E102)</f>
        <v>1034483568.6675533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20180301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2018-03-03T08:32:19Z</dcterms:modified>
</cp:coreProperties>
</file>