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Study\"/>
    </mc:Choice>
  </mc:AlternateContent>
  <xr:revisionPtr revIDLastSave="0" documentId="13_ncr:1_{7B1BDB7F-F765-40BF-AB4C-09182A873386}" xr6:coauthVersionLast="47" xr6:coauthVersionMax="47" xr10:uidLastSave="{00000000-0000-0000-0000-000000000000}"/>
  <bookViews>
    <workbookView xWindow="-19310" yWindow="-110" windowWidth="19420" windowHeight="11020" xr2:uid="{EE89A7C7-2966-48DD-AB9D-130737E75C42}"/>
  </bookViews>
  <sheets>
    <sheet name="toc" sheetId="1" r:id="rId1"/>
    <sheet name="Sheet1" sheetId="13" r:id="rId2"/>
    <sheet name="Sheet3" sheetId="14" r:id="rId3"/>
    <sheet name="Sheet4" sheetId="9" r:id="rId4"/>
    <sheet name="Sheet5" sheetId="15" r:id="rId5"/>
    <sheet name="날씨어플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A66" i="1"/>
  <c r="A65" i="1"/>
  <c r="AO1" i="1"/>
  <c r="AP2" i="1"/>
  <c r="AO2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W51" i="14"/>
  <c r="AS54" i="14"/>
  <c r="AS55" i="14" s="1"/>
  <c r="AS56" i="14" s="1"/>
  <c r="AS57" i="14" s="1"/>
  <c r="AS58" i="14" s="1"/>
  <c r="AS59" i="14" s="1"/>
  <c r="AE32" i="14"/>
  <c r="AE33" i="14" s="1"/>
  <c r="AE34" i="14" s="1"/>
  <c r="AE35" i="14" s="1"/>
  <c r="AD31" i="14"/>
  <c r="AD32" i="14" s="1"/>
  <c r="AD33" i="14" s="1"/>
  <c r="AD34" i="14" s="1"/>
  <c r="AD35" i="14" s="1"/>
  <c r="AP1" i="1" l="1"/>
  <c r="AN1" i="1"/>
  <c r="AM1" i="1"/>
  <c r="AL1" i="1"/>
  <c r="AK1" i="1"/>
  <c r="AJ1" i="1"/>
  <c r="AI1" i="1"/>
  <c r="AH1" i="1"/>
  <c r="AL21" i="14"/>
  <c r="AL20" i="14" s="1"/>
  <c r="AL18" i="14" s="1"/>
  <c r="AI18" i="14"/>
  <c r="AI19" i="14" s="1"/>
  <c r="AG17" i="14"/>
  <c r="AG16" i="14"/>
  <c r="AD17" i="14"/>
  <c r="AD18" i="14" s="1"/>
  <c r="AD19" i="14" s="1"/>
  <c r="AD20" i="14" s="1"/>
  <c r="AD21" i="14" s="1"/>
  <c r="AD22" i="14" s="1"/>
  <c r="Y15" i="14"/>
  <c r="Y16" i="14"/>
  <c r="Y17" i="14"/>
  <c r="Y14" i="14"/>
  <c r="P15" i="14"/>
  <c r="P16" i="14" s="1"/>
  <c r="P17" i="14" s="1"/>
  <c r="H5" i="15"/>
  <c r="I5" i="15" s="1"/>
  <c r="J5" i="15" s="1"/>
  <c r="K5" i="15" s="1"/>
  <c r="E6" i="15" s="1"/>
  <c r="F6" i="15" s="1"/>
  <c r="G6" i="15" s="1"/>
  <c r="H6" i="15" s="1"/>
  <c r="I6" i="15" s="1"/>
  <c r="J6" i="15" s="1"/>
  <c r="K6" i="15" s="1"/>
  <c r="E7" i="15" s="1"/>
  <c r="F7" i="15" s="1"/>
  <c r="G7" i="15" s="1"/>
  <c r="H7" i="15" s="1"/>
  <c r="I7" i="15" s="1"/>
  <c r="J7" i="15" s="1"/>
  <c r="K7" i="15" s="1"/>
  <c r="E8" i="15" s="1"/>
  <c r="F8" i="15" s="1"/>
  <c r="G8" i="15" s="1"/>
  <c r="H8" i="15" s="1"/>
  <c r="I8" i="15" s="1"/>
  <c r="J8" i="15" s="1"/>
  <c r="K8" i="15" s="1"/>
  <c r="E9" i="15" s="1"/>
  <c r="F9" i="15" s="1"/>
  <c r="G9" i="15" s="1"/>
  <c r="H9" i="15" s="1"/>
  <c r="N14" i="14"/>
  <c r="N20" i="14"/>
  <c r="F15" i="14"/>
  <c r="F16" i="14" s="1"/>
  <c r="F17" i="14" s="1"/>
  <c r="F18" i="14" s="1"/>
  <c r="F19" i="14" s="1"/>
  <c r="F20" i="14" s="1"/>
  <c r="F21" i="14" s="1"/>
  <c r="F22" i="14" s="1"/>
  <c r="B4" i="9"/>
  <c r="AI20" i="14" l="1"/>
  <c r="AI21" i="14" s="1"/>
  <c r="AG1" i="1" l="1"/>
  <c r="AC1" i="1"/>
  <c r="AD1" i="1"/>
  <c r="AE1" i="1"/>
  <c r="AF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D1" i="3"/>
  <c r="AC1" i="3"/>
  <c r="A11" i="3"/>
  <c r="A12" i="3" s="1"/>
  <c r="A13" i="3" s="1"/>
  <c r="A14" i="3" s="1"/>
  <c r="A15" i="3" s="1"/>
  <c r="A16" i="3" s="1"/>
  <c r="A3" i="3"/>
  <c r="A4" i="3" s="1"/>
  <c r="A5" i="3" s="1"/>
  <c r="A6" i="3" s="1"/>
  <c r="A7" i="3" s="1"/>
  <c r="A8" i="3" s="1"/>
  <c r="A9" i="3" s="1"/>
  <c r="A10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A17" i="3" l="1"/>
  <c r="A18" i="3" s="1"/>
  <c r="A19" i="3" s="1"/>
  <c r="A20" i="3" s="1"/>
  <c r="A21" i="3" s="1"/>
  <c r="A22" i="3" s="1"/>
  <c r="A23" i="3" s="1"/>
  <c r="A24" i="3" s="1"/>
</calcChain>
</file>

<file path=xl/sharedStrings.xml><?xml version="1.0" encoding="utf-8"?>
<sst xmlns="http://schemas.openxmlformats.org/spreadsheetml/2006/main" count="561" uniqueCount="264">
  <si>
    <t>순번</t>
    <phoneticPr fontId="1" type="noConversion"/>
  </si>
  <si>
    <t>목표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</si>
  <si>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완성리스트는 표 하단 + nav 하단 별도 표기</t>
    </r>
    <phoneticPr fontId="1" type="noConversion"/>
  </si>
  <si>
    <t>상단에는 날짜별 시작 개수, 완성갯수 각각 표그래프</t>
    <phoneticPr fontId="1" type="noConversion"/>
  </si>
  <si>
    <t>색깔 커스텀이 됨</t>
    <phoneticPr fontId="1" type="noConversion"/>
  </si>
  <si>
    <t>페이지 전환하면, 타임라인 기준으로도 볼 수 있음</t>
    <phoneticPr fontId="1" type="noConversion"/>
  </si>
  <si>
    <t xml:space="preserve">네비 축소가 가능, </t>
    <phoneticPr fontId="1" type="noConversion"/>
  </si>
  <si>
    <t>칼럼별로 검색해서 필터링이 가능 해야 함</t>
    <phoneticPr fontId="1" type="noConversion"/>
  </si>
  <si>
    <t>엑셀로 다운로드도 받을 수 있음</t>
    <phoneticPr fontId="1" type="noConversion"/>
  </si>
  <si>
    <t>드래그 드롭으로 순서를 변경할 수 있고, 순번을 바꿀 수 있어야 함</t>
    <phoneticPr fontId="1" type="noConversion"/>
  </si>
  <si>
    <t>중간 행 삽입이 가능해야 함</t>
    <phoneticPr fontId="1" type="noConversion"/>
  </si>
  <si>
    <t>중간 레벨은 회색음영 + 삭선처리</t>
    <phoneticPr fontId="1" type="noConversion"/>
  </si>
  <si>
    <t>중간레벨이 미완료 처리됐어도 최상위 레벨이 완료 되면 넘어감</t>
    <phoneticPr fontId="1" type="noConversion"/>
  </si>
  <si>
    <t>최 상위 레벨을 삭제하면 하단 메뉴도 함께 삭제됨</t>
    <phoneticPr fontId="1" type="noConversion"/>
  </si>
  <si>
    <t>최 상위 레벨을 완료하면 완료 데이터로 변경되어 완료표로 넘어감</t>
    <phoneticPr fontId="1" type="noConversion"/>
  </si>
  <si>
    <t>완성을 누르면 완성날짜가 박힘</t>
    <phoneticPr fontId="1" type="noConversion"/>
  </si>
  <si>
    <t>작성시점에서 목표 날짜 기입이 가능함</t>
    <phoneticPr fontId="1" type="noConversion"/>
  </si>
  <si>
    <t>그래프상에는 미래 부분의 그래프는 점선으로 표현됨</t>
    <phoneticPr fontId="1" type="noConversion"/>
  </si>
  <si>
    <t>ㅇ</t>
    <phoneticPr fontId="1" type="noConversion"/>
  </si>
  <si>
    <t xml:space="preserve">레벨 단체 on/off가 가능 함 </t>
    <phoneticPr fontId="1" type="noConversion"/>
  </si>
  <si>
    <t>아이템별 레벨 각각 on/off가 가능함</t>
    <phoneticPr fontId="1" type="noConversion"/>
  </si>
  <si>
    <t>시트 추가하면 별도 시트를 열 수 있음</t>
    <phoneticPr fontId="1" type="noConversion"/>
  </si>
  <si>
    <t>지역선택이 가능해야함</t>
    <phoneticPr fontId="1" type="noConversion"/>
  </si>
  <si>
    <t>관련지역 여행정보를 불러올 수 있음</t>
    <phoneticPr fontId="1" type="noConversion"/>
  </si>
  <si>
    <t>나의 여행 피드백을 남길 수 있음</t>
    <phoneticPr fontId="1" type="noConversion"/>
  </si>
  <si>
    <t>연간 날씨통계를 보유함 + 누적함</t>
    <phoneticPr fontId="1" type="noConversion"/>
  </si>
  <si>
    <t>지도에 hover하면 관련 정보가 팝업됨 + 나의 여행기록이 있다면 함께 표기</t>
    <phoneticPr fontId="1" type="noConversion"/>
  </si>
  <si>
    <t>표형식으로 가볼만한 곳을 볼 수 있음 지역별 필터링을 통해 / 순위별</t>
    <phoneticPr fontId="1" type="noConversion"/>
  </si>
  <si>
    <t>ㅁ</t>
    <phoneticPr fontId="1" type="noConversion"/>
  </si>
  <si>
    <t>컨텐츠 입력에 따라 textarea height 조정 함수 작성</t>
    <phoneticPr fontId="1" type="noConversion"/>
  </si>
  <si>
    <t>프로젝트</t>
    <phoneticPr fontId="1" type="noConversion"/>
  </si>
  <si>
    <t>toc</t>
    <phoneticPr fontId="1" type="noConversion"/>
  </si>
  <si>
    <t>기획서 작성</t>
    <phoneticPr fontId="1" type="noConversion"/>
  </si>
  <si>
    <t>기아차</t>
    <phoneticPr fontId="1" type="noConversion"/>
  </si>
  <si>
    <t>완성</t>
    <phoneticPr fontId="1" type="noConversion"/>
  </si>
  <si>
    <t>하루 할일 개수</t>
    <phoneticPr fontId="1" type="noConversion"/>
  </si>
  <si>
    <t>markFinish를 따로만든다(status랑 삭선처리만)</t>
    <phoneticPr fontId="1" type="noConversion"/>
  </si>
  <si>
    <t>markFinish는 only level &gt;2 에서만 작동</t>
    <phoneticPr fontId="1" type="noConversion"/>
  </si>
  <si>
    <t>markFinish를 하면 하위  children에는 다 적용됨.</t>
    <phoneticPr fontId="1" type="noConversion"/>
  </si>
  <si>
    <t>상위 레벨 색상커스텀에 따라, 하단 메뉴도 동일하게 적용을 받음</t>
    <phoneticPr fontId="1" type="noConversion"/>
  </si>
  <si>
    <t>로드맵</t>
    <phoneticPr fontId="1" type="noConversion"/>
  </si>
  <si>
    <t>store를 활용해서 다 옮겨야 함</t>
    <phoneticPr fontId="1" type="noConversion"/>
  </si>
  <si>
    <t>노션</t>
    <phoneticPr fontId="1" type="noConversion"/>
  </si>
  <si>
    <t>CSS 상속/속성  , 단위 특징</t>
    <phoneticPr fontId="1" type="noConversion"/>
  </si>
  <si>
    <t>CSS Float, position, display, box-model, grid, flex</t>
    <phoneticPr fontId="1" type="noConversion"/>
  </si>
  <si>
    <t>CSS 반응형</t>
    <phoneticPr fontId="1" type="noConversion"/>
  </si>
  <si>
    <t>노션, css완성</t>
    <phoneticPr fontId="1" type="noConversion"/>
  </si>
  <si>
    <t>구분</t>
    <phoneticPr fontId="1" type="noConversion"/>
  </si>
  <si>
    <t>내용</t>
    <phoneticPr fontId="1" type="noConversion"/>
  </si>
  <si>
    <t>기아</t>
    <phoneticPr fontId="1" type="noConversion"/>
  </si>
  <si>
    <t>새로 배운점</t>
    <phoneticPr fontId="1" type="noConversion"/>
  </si>
  <si>
    <t>이미지 a태그 관련, img 태그를 굳이 쓰지 않고 
해당 클래스에 inline-block와 background-image를 적용하는 방식을 알게 되었다.
장점은 img 태그를 안써도 된다는 점, image의 일부만 쓰고 싶을 때, a태그의 사이즈와 background-position을 사용해서
뷰포트를 구성하는 식으로 쓸 수 있다는 점. 인 것 같았다. 
그러나, image를 별도로 추가하는게 직관적인 것이 아닌지, 왜 이런 방식을 써야하는지는 아직 의문이 남는다.</t>
    <phoneticPr fontId="1" type="noConversion"/>
  </si>
  <si>
    <t>나중에 고민해볼 것</t>
    <phoneticPr fontId="1" type="noConversion"/>
  </si>
  <si>
    <t>vue렌더링 기법을 활용하기 위해 반복되는 태그를 v-for를 사용해서 최대한 축약하는 방식을 활용해 봤는데,
각각 별개의 class, link, div를 적용하고, 예외 케이스를 위한 v-if를 써야하기에 자료구조가 복잡해져야함을 알게 되었는데, 
이게 효율적인 것인지 아니면 코드 난독화를 가중시키는지는 고민이 들었다.
상황에 따라 유지보수 관점과 가독성 관점의 장단점을 비교해서 써야할 것 같다는 생각이 들었다. 그래도 어떤게 나은지 고민이 남았다.</t>
    <phoneticPr fontId="1" type="noConversion"/>
  </si>
  <si>
    <t>날짜</t>
    <phoneticPr fontId="1" type="noConversion"/>
  </si>
  <si>
    <t>지출금액</t>
    <phoneticPr fontId="1" type="noConversion"/>
  </si>
  <si>
    <t>카테고리</t>
    <phoneticPr fontId="1" type="noConversion"/>
  </si>
  <si>
    <t>사용처</t>
    <phoneticPr fontId="1" type="noConversion"/>
  </si>
  <si>
    <t>결제수단</t>
    <phoneticPr fontId="1" type="noConversion"/>
  </si>
  <si>
    <t>품목</t>
    <phoneticPr fontId="1" type="noConversion"/>
  </si>
  <si>
    <t>칫솔</t>
    <phoneticPr fontId="1" type="noConversion"/>
  </si>
  <si>
    <t>당근</t>
    <phoneticPr fontId="1" type="noConversion"/>
  </si>
  <si>
    <t>세제</t>
    <phoneticPr fontId="1" type="noConversion"/>
  </si>
  <si>
    <t>연필</t>
    <phoneticPr fontId="1" type="noConversion"/>
  </si>
  <si>
    <t>마늘</t>
    <phoneticPr fontId="1" type="noConversion"/>
  </si>
  <si>
    <t>전지</t>
    <phoneticPr fontId="1" type="noConversion"/>
  </si>
  <si>
    <t>잡화</t>
    <phoneticPr fontId="1" type="noConversion"/>
  </si>
  <si>
    <t>식료품</t>
    <phoneticPr fontId="1" type="noConversion"/>
  </si>
  <si>
    <t>사러가마트</t>
    <phoneticPr fontId="1" type="noConversion"/>
  </si>
  <si>
    <t>삼성카드a</t>
    <phoneticPr fontId="1" type="noConversion"/>
  </si>
  <si>
    <t>미니스톱</t>
    <phoneticPr fontId="1" type="noConversion"/>
  </si>
  <si>
    <t>아이스크림</t>
    <phoneticPr fontId="1" type="noConversion"/>
  </si>
  <si>
    <t>계란</t>
    <phoneticPr fontId="1" type="noConversion"/>
  </si>
  <si>
    <t>우유</t>
    <phoneticPr fontId="1" type="noConversion"/>
  </si>
  <si>
    <t>우리카드b</t>
    <phoneticPr fontId="1" type="noConversion"/>
  </si>
  <si>
    <t>단일결제건 구분</t>
    <phoneticPr fontId="1" type="noConversion"/>
  </si>
  <si>
    <t>단일결제 계</t>
    <phoneticPr fontId="1" type="noConversion"/>
  </si>
  <si>
    <t>8월</t>
    <phoneticPr fontId="1" type="noConversion"/>
  </si>
  <si>
    <t>&lt;&lt;</t>
    <phoneticPr fontId="1" type="noConversion"/>
  </si>
  <si>
    <t>&gt;&gt;</t>
    <phoneticPr fontId="1" type="noConversion"/>
  </si>
  <si>
    <t>3,500원</t>
    <phoneticPr fontId="1" type="noConversion"/>
  </si>
  <si>
    <t>28,000원</t>
    <phoneticPr fontId="1" type="noConversion"/>
  </si>
  <si>
    <t>1,200원</t>
    <phoneticPr fontId="1" type="noConversion"/>
  </si>
  <si>
    <t>6,000원</t>
    <phoneticPr fontId="1" type="noConversion"/>
  </si>
  <si>
    <t>36,000원</t>
    <phoneticPr fontId="1" type="noConversion"/>
  </si>
  <si>
    <t>16,000원</t>
    <phoneticPr fontId="1" type="noConversion"/>
  </si>
  <si>
    <t>18,000원</t>
    <phoneticPr fontId="1" type="noConversion"/>
  </si>
  <si>
    <t>9,000원</t>
    <phoneticPr fontId="1" type="noConversion"/>
  </si>
  <si>
    <t>7,000원</t>
    <phoneticPr fontId="1" type="noConversion"/>
  </si>
  <si>
    <t>+</t>
    <phoneticPr fontId="1" type="noConversion"/>
  </si>
  <si>
    <t>사러가</t>
    <phoneticPr fontId="1" type="noConversion"/>
  </si>
  <si>
    <t>편의점</t>
    <phoneticPr fontId="1" type="noConversion"/>
  </si>
  <si>
    <t>홈마트</t>
    <phoneticPr fontId="1" type="noConversion"/>
  </si>
  <si>
    <t>이마트</t>
    <phoneticPr fontId="1" type="noConversion"/>
  </si>
  <si>
    <t>어린이집</t>
    <phoneticPr fontId="1" type="noConversion"/>
  </si>
  <si>
    <t>관공서</t>
    <phoneticPr fontId="1" type="noConversion"/>
  </si>
  <si>
    <t>코스트코</t>
    <phoneticPr fontId="1" type="noConversion"/>
  </si>
  <si>
    <t>카페</t>
    <phoneticPr fontId="1" type="noConversion"/>
  </si>
  <si>
    <t>쿠팡</t>
    <phoneticPr fontId="1" type="noConversion"/>
  </si>
  <si>
    <t>KT</t>
    <phoneticPr fontId="1" type="noConversion"/>
  </si>
  <si>
    <t>구글</t>
    <phoneticPr fontId="1" type="noConversion"/>
  </si>
  <si>
    <t>전기세</t>
    <phoneticPr fontId="1" type="noConversion"/>
  </si>
  <si>
    <t>유튜브</t>
    <phoneticPr fontId="1" type="noConversion"/>
  </si>
  <si>
    <t>두부</t>
    <phoneticPr fontId="1" type="noConversion"/>
  </si>
  <si>
    <t>넷플릭스</t>
    <phoneticPr fontId="1" type="noConversion"/>
  </si>
  <si>
    <t>통신비</t>
    <phoneticPr fontId="1" type="noConversion"/>
  </si>
  <si>
    <t>쌀</t>
    <phoneticPr fontId="1" type="noConversion"/>
  </si>
  <si>
    <t>휘발류</t>
    <phoneticPr fontId="1" type="noConversion"/>
  </si>
  <si>
    <t>정육</t>
    <phoneticPr fontId="1" type="noConversion"/>
  </si>
  <si>
    <t>vuex extends, slot 학습, 노션에 기록</t>
    <phoneticPr fontId="1" type="noConversion"/>
  </si>
  <si>
    <t>푸터 완성</t>
    <phoneticPr fontId="1" type="noConversion"/>
  </si>
  <si>
    <t>가계부기획</t>
    <phoneticPr fontId="1" type="noConversion"/>
  </si>
  <si>
    <t>적절한 vuetify 탐색</t>
    <phoneticPr fontId="1" type="noConversion"/>
  </si>
  <si>
    <t>대쉬보드 이미지 디자인</t>
    <phoneticPr fontId="1" type="noConversion"/>
  </si>
  <si>
    <t>카드관리 이미지 디자인</t>
    <phoneticPr fontId="1" type="noConversion"/>
  </si>
  <si>
    <t>지출관리 이미지 디자인</t>
    <phoneticPr fontId="1" type="noConversion"/>
  </si>
  <si>
    <t>수입관리 이미지 디자인</t>
    <phoneticPr fontId="1" type="noConversion"/>
  </si>
  <si>
    <t>자산조회 이미지 디자인</t>
    <phoneticPr fontId="1" type="noConversion"/>
  </si>
  <si>
    <t>장기예측 이미지 디자인</t>
    <phoneticPr fontId="1" type="noConversion"/>
  </si>
  <si>
    <t>날짜,완료에 입력인풋 추가시키기</t>
    <phoneticPr fontId="1" type="noConversion"/>
  </si>
  <si>
    <t>날짜,완료에 입력 버튼 추가시키기</t>
    <phoneticPr fontId="1" type="noConversion"/>
  </si>
  <si>
    <t>새로운행 단축키로 추가시키기</t>
    <phoneticPr fontId="1" type="noConversion"/>
  </si>
  <si>
    <t>toc 삭제하면 휴지통으로 보관시키기</t>
    <phoneticPr fontId="1" type="noConversion"/>
  </si>
  <si>
    <t>삭제 이후에 새로운거 만들면 번호 맞게 붙이기</t>
    <phoneticPr fontId="1" type="noConversion"/>
  </si>
  <si>
    <t>완료하고 복귀시켰을때 자기자리 잘 찾아가게 하기</t>
    <phoneticPr fontId="1" type="noConversion"/>
  </si>
  <si>
    <t>동기, 비동기 완성</t>
    <phoneticPr fontId="1" type="noConversion"/>
  </si>
  <si>
    <t>쏘렌토 완성</t>
    <phoneticPr fontId="1" type="noConversion"/>
  </si>
  <si>
    <t>ev6완성</t>
    <phoneticPr fontId="1" type="noConversion"/>
  </si>
  <si>
    <t>슬라이드 메뉴 완성</t>
    <phoneticPr fontId="1" type="noConversion"/>
  </si>
  <si>
    <t>객체지향 완성</t>
    <phoneticPr fontId="1" type="noConversion"/>
  </si>
  <si>
    <t>디스, 클로져, 원시형, 참조형</t>
    <phoneticPr fontId="1" type="noConversion"/>
  </si>
  <si>
    <t>알고리즘 맵 완성</t>
    <phoneticPr fontId="1" type="noConversion"/>
  </si>
  <si>
    <t>최초 화면 ~ 로그인 기능 완성</t>
    <phoneticPr fontId="1" type="noConversion"/>
  </si>
  <si>
    <t>카니발 완성</t>
    <phoneticPr fontId="1" type="noConversion"/>
  </si>
  <si>
    <t>이모지 찾기(카드, 지출, 수입,자산,장기)</t>
    <phoneticPr fontId="1" type="noConversion"/>
  </si>
  <si>
    <t>카드별명</t>
    <phoneticPr fontId="1" type="noConversion"/>
  </si>
  <si>
    <t>소유자</t>
    <phoneticPr fontId="1" type="noConversion"/>
  </si>
  <si>
    <t>카드사</t>
    <phoneticPr fontId="1" type="noConversion"/>
  </si>
  <si>
    <t>주 용도</t>
    <phoneticPr fontId="1" type="noConversion"/>
  </si>
  <si>
    <t>월평균 사용액</t>
    <phoneticPr fontId="1" type="noConversion"/>
  </si>
  <si>
    <t>대금이체일</t>
    <phoneticPr fontId="1" type="noConversion"/>
  </si>
  <si>
    <t>우리은행</t>
    <phoneticPr fontId="1" type="noConversion"/>
  </si>
  <si>
    <t>김기민</t>
    <phoneticPr fontId="1" type="noConversion"/>
  </si>
  <si>
    <t>신한은행</t>
    <phoneticPr fontId="1" type="noConversion"/>
  </si>
  <si>
    <t>보육료</t>
    <phoneticPr fontId="1" type="noConversion"/>
  </si>
  <si>
    <t>체크/신용</t>
    <phoneticPr fontId="1" type="noConversion"/>
  </si>
  <si>
    <t>기민우리</t>
    <phoneticPr fontId="1" type="noConversion"/>
  </si>
  <si>
    <t>KB</t>
    <phoneticPr fontId="1" type="noConversion"/>
  </si>
  <si>
    <t>토스신용</t>
    <phoneticPr fontId="1" type="noConversion"/>
  </si>
  <si>
    <t>NH</t>
    <phoneticPr fontId="1" type="noConversion"/>
  </si>
  <si>
    <t>농협카드</t>
    <phoneticPr fontId="1" type="noConversion"/>
  </si>
  <si>
    <t>체크</t>
    <phoneticPr fontId="1" type="noConversion"/>
  </si>
  <si>
    <t>신용</t>
    <phoneticPr fontId="1" type="noConversion"/>
  </si>
  <si>
    <t>차월대금</t>
    <phoneticPr fontId="1" type="noConversion"/>
  </si>
  <si>
    <t>잔여할부</t>
    <phoneticPr fontId="1" type="noConversion"/>
  </si>
  <si>
    <t>용돈</t>
    <phoneticPr fontId="1" type="noConversion"/>
  </si>
  <si>
    <t>할부용</t>
    <phoneticPr fontId="1" type="noConversion"/>
  </si>
  <si>
    <t>해제예정</t>
    <phoneticPr fontId="1" type="noConversion"/>
  </si>
  <si>
    <t>21일</t>
    <phoneticPr fontId="1" type="noConversion"/>
  </si>
  <si>
    <t>카드사용이력</t>
    <phoneticPr fontId="1" type="noConversion"/>
  </si>
  <si>
    <t>해당카드</t>
  </si>
  <si>
    <t>해당카드</t>
    <phoneticPr fontId="1" type="noConversion"/>
  </si>
  <si>
    <t>지출일자</t>
    <phoneticPr fontId="1" type="noConversion"/>
  </si>
  <si>
    <t>누적대금</t>
  </si>
  <si>
    <t>누적대금</t>
    <phoneticPr fontId="1" type="noConversion"/>
  </si>
  <si>
    <t>사용금액</t>
  </si>
  <si>
    <t>사용금액</t>
    <phoneticPr fontId="1" type="noConversion"/>
  </si>
  <si>
    <t>대금 계</t>
    <phoneticPr fontId="1" type="noConversion"/>
  </si>
  <si>
    <t>기민우리</t>
  </si>
  <si>
    <t>은진현대</t>
  </si>
  <si>
    <t>은진현대</t>
    <phoneticPr fontId="1" type="noConversion"/>
  </si>
  <si>
    <t>은진카카오</t>
  </si>
  <si>
    <t>은진카카오</t>
    <phoneticPr fontId="1" type="noConversion"/>
  </si>
  <si>
    <t>최은진</t>
  </si>
  <si>
    <t>최은진</t>
    <phoneticPr fontId="1" type="noConversion"/>
  </si>
  <si>
    <t>체크</t>
  </si>
  <si>
    <t>신용</t>
  </si>
  <si>
    <t>시장</t>
  </si>
  <si>
    <t>시장</t>
    <phoneticPr fontId="1" type="noConversion"/>
  </si>
  <si>
    <t>사용건명</t>
  </si>
  <si>
    <t>사용건명</t>
    <phoneticPr fontId="1" type="noConversion"/>
  </si>
  <si>
    <t>병원</t>
  </si>
  <si>
    <t>병원</t>
    <phoneticPr fontId="1" type="noConversion"/>
  </si>
  <si>
    <t>편의점</t>
  </si>
  <si>
    <t>인터넷쇼핑</t>
  </si>
  <si>
    <t>인터넷쇼핑</t>
    <phoneticPr fontId="1" type="noConversion"/>
  </si>
  <si>
    <t>보험</t>
  </si>
  <si>
    <t>보험</t>
    <phoneticPr fontId="1" type="noConversion"/>
  </si>
  <si>
    <t>구분</t>
  </si>
  <si>
    <t>카드사용</t>
  </si>
  <si>
    <t>카드사용</t>
    <phoneticPr fontId="1" type="noConversion"/>
  </si>
  <si>
    <t>대금결제</t>
  </si>
  <si>
    <t>대금결제</t>
    <phoneticPr fontId="1" type="noConversion"/>
  </si>
  <si>
    <t>거래일자</t>
  </si>
  <si>
    <t>거래일자</t>
    <phoneticPr fontId="1" type="noConversion"/>
  </si>
  <si>
    <t>카카오은진</t>
  </si>
  <si>
    <t>카카오은진</t>
    <phoneticPr fontId="1" type="noConversion"/>
  </si>
  <si>
    <t>-</t>
  </si>
  <si>
    <t>-</t>
    <phoneticPr fontId="1" type="noConversion"/>
  </si>
  <si>
    <t>은진 카카오</t>
  </si>
  <si>
    <t>은진 카카오</t>
    <phoneticPr fontId="1" type="noConversion"/>
  </si>
  <si>
    <t>계좌차감</t>
  </si>
  <si>
    <t>계좌차감</t>
    <phoneticPr fontId="1" type="noConversion"/>
  </si>
  <si>
    <t>지출현황</t>
    <phoneticPr fontId="1" type="noConversion"/>
  </si>
  <si>
    <t>김기민</t>
  </si>
  <si>
    <t>지출카테고리</t>
    <phoneticPr fontId="1" type="noConversion"/>
  </si>
  <si>
    <t>식비 외</t>
    <phoneticPr fontId="1" type="noConversion"/>
  </si>
  <si>
    <t>의료비</t>
    <phoneticPr fontId="1" type="noConversion"/>
  </si>
  <si>
    <t>의류 외</t>
    <phoneticPr fontId="1" type="noConversion"/>
  </si>
  <si>
    <t>간식 외</t>
    <phoneticPr fontId="1" type="noConversion"/>
  </si>
  <si>
    <t>현금</t>
    <phoneticPr fontId="1" type="noConversion"/>
  </si>
  <si>
    <t>현금/체크</t>
  </si>
  <si>
    <t>현금/체크</t>
    <phoneticPr fontId="1" type="noConversion"/>
  </si>
  <si>
    <t>지출수단</t>
    <phoneticPr fontId="1" type="noConversion"/>
  </si>
  <si>
    <t>지출구분</t>
    <phoneticPr fontId="1" type="noConversion"/>
  </si>
  <si>
    <t>신용구분</t>
    <phoneticPr fontId="1" type="noConversion"/>
  </si>
  <si>
    <t>할부</t>
    <phoneticPr fontId="1" type="noConversion"/>
  </si>
  <si>
    <t>일시불</t>
    <phoneticPr fontId="1" type="noConversion"/>
  </si>
  <si>
    <t>신용카드</t>
  </si>
  <si>
    <t>신용카드</t>
    <phoneticPr fontId="1" type="noConversion"/>
  </si>
  <si>
    <t>순번</t>
  </si>
  <si>
    <t>소유자</t>
  </si>
  <si>
    <r>
      <t>체크</t>
    </r>
    <r>
      <rPr>
        <sz val="11"/>
        <color rgb="FF000000"/>
        <rFont val="맑은 고딕"/>
        <family val="3"/>
        <charset val="129"/>
      </rPr>
      <t>/</t>
    </r>
    <r>
      <rPr>
        <sz val="11"/>
        <color rgb="FF000000"/>
        <rFont val="Arial"/>
        <family val="2"/>
      </rPr>
      <t>신용</t>
    </r>
  </si>
  <si>
    <t xml:space="preserve">           - </t>
  </si>
  <si>
    <t>가계부</t>
    <phoneticPr fontId="1" type="noConversion"/>
  </si>
  <si>
    <t>초기세팅(css 이니셜라이징)</t>
    <phoneticPr fontId="1" type="noConversion"/>
  </si>
  <si>
    <t>css 이니셜라이징</t>
    <phoneticPr fontId="1" type="noConversion"/>
  </si>
  <si>
    <t>will</t>
    <phoneticPr fontId="1" type="noConversion"/>
  </si>
  <si>
    <t>자본</t>
    <phoneticPr fontId="1" type="noConversion"/>
  </si>
  <si>
    <t>부채</t>
    <phoneticPr fontId="1" type="noConversion"/>
  </si>
  <si>
    <t>구분2</t>
    <phoneticPr fontId="1" type="noConversion"/>
  </si>
  <si>
    <t>신용대출</t>
    <phoneticPr fontId="1" type="noConversion"/>
  </si>
  <si>
    <t>개인부채</t>
    <phoneticPr fontId="1" type="noConversion"/>
  </si>
  <si>
    <t>계좌</t>
    <phoneticPr fontId="1" type="noConversion"/>
  </si>
  <si>
    <t>보험금</t>
    <phoneticPr fontId="1" type="noConversion"/>
  </si>
  <si>
    <t>연금</t>
    <phoneticPr fontId="1" type="noConversion"/>
  </si>
  <si>
    <t>기타</t>
    <phoneticPr fontId="1" type="noConversion"/>
  </si>
  <si>
    <t>기타자산</t>
    <phoneticPr fontId="1" type="noConversion"/>
  </si>
  <si>
    <t>자산별명</t>
    <phoneticPr fontId="1" type="noConversion"/>
  </si>
  <si>
    <t>명의</t>
    <phoneticPr fontId="1" type="noConversion"/>
  </si>
  <si>
    <t>기민현금</t>
    <phoneticPr fontId="1" type="noConversion"/>
  </si>
  <si>
    <t>한화연금</t>
    <phoneticPr fontId="1" type="noConversion"/>
  </si>
  <si>
    <t>메트라이프</t>
    <phoneticPr fontId="1" type="noConversion"/>
  </si>
  <si>
    <t>비트코인</t>
    <phoneticPr fontId="1" type="noConversion"/>
  </si>
  <si>
    <t>카카오대출1</t>
    <phoneticPr fontId="1" type="noConversion"/>
  </si>
  <si>
    <t>영삼이 돈</t>
    <phoneticPr fontId="1" type="noConversion"/>
  </si>
  <si>
    <t>금액(천원)</t>
    <phoneticPr fontId="1" type="noConversion"/>
  </si>
  <si>
    <t>계</t>
    <phoneticPr fontId="1" type="noConversion"/>
  </si>
  <si>
    <t>순자본</t>
    <phoneticPr fontId="1" type="noConversion"/>
  </si>
  <si>
    <t>자산위치</t>
    <phoneticPr fontId="1" type="noConversion"/>
  </si>
  <si>
    <t>톳 300g
두부 300g
참기름 ½Tbsp (추가로 ½Tbsp 더 넣었어요)
밀가루 1Tbsp
볶은소금 ½tsp
간마늘 ½tsp
통깨 1Tbsp</t>
    <phoneticPr fontId="1" type="noConversion"/>
  </si>
  <si>
    <t>삭제 테이블 만들기</t>
    <phoneticPr fontId="1" type="noConversion"/>
  </si>
  <si>
    <t>삭제 스토어 만들기</t>
    <phoneticPr fontId="1" type="noConversion"/>
  </si>
  <si>
    <t>그에 맞는 메서드만들기</t>
    <phoneticPr fontId="1" type="noConversion"/>
  </si>
  <si>
    <t>로컬스토리지 저장시키기</t>
    <phoneticPr fontId="1" type="noConversion"/>
  </si>
  <si>
    <t>휴지통, 그냥, 완성에 각각 분류가 잘 됨.</t>
    <phoneticPr fontId="1" type="noConversion"/>
  </si>
  <si>
    <t>그래프가 잘 됨</t>
    <phoneticPr fontId="1" type="noConversion"/>
  </si>
  <si>
    <t>엑셀 다운로드</t>
    <phoneticPr fontId="1" type="noConversion"/>
  </si>
  <si>
    <t>자리 잘 찾기</t>
    <phoneticPr fontId="1" type="noConversion"/>
  </si>
  <si>
    <t>드래그로 자리이동</t>
    <phoneticPr fontId="1" type="noConversion"/>
  </si>
  <si>
    <t>+,- 버튼 잘 작동하기</t>
    <phoneticPr fontId="1" type="noConversion"/>
  </si>
  <si>
    <t>자바스크립트의 역사</t>
    <phoneticPr fontId="1" type="noConversion"/>
  </si>
  <si>
    <t>v-model</t>
    <phoneticPr fontId="1" type="noConversion"/>
  </si>
  <si>
    <t>지출입력 seller컴포넌트분리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</si>
</sst>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color theme="1"/>
      <name val="맑은 고딕"/>
      <family val="1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굴림"/>
      <family val="2"/>
      <charset val="129"/>
    </font>
    <font>
      <sz val="11"/>
      <color rgb="FF000000"/>
      <name val="돋움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3FAFF"/>
        <bgColor indexed="64"/>
      </patternFill>
    </fill>
    <fill>
      <patternFill patternType="solid">
        <fgColor rgb="FFFAFB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6" fontId="0" fillId="3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5" borderId="1" xfId="1" applyFont="1" applyFill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0" fillId="5" borderId="2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14" fontId="0" fillId="0" borderId="4" xfId="0" applyNumberFormat="1" applyBorder="1">
      <alignment vertical="center"/>
    </xf>
    <xf numFmtId="41" fontId="0" fillId="0" borderId="4" xfId="1" applyFont="1" applyBorder="1">
      <alignment vertical="center"/>
    </xf>
    <xf numFmtId="41" fontId="0" fillId="0" borderId="0" xfId="1" applyFont="1">
      <alignment vertical="center"/>
    </xf>
    <xf numFmtId="0" fontId="0" fillId="0" borderId="24" xfId="0" quotePrefix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justify" vertical="center"/>
    </xf>
    <xf numFmtId="14" fontId="0" fillId="0" borderId="4" xfId="0" applyNumberForma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2" xfId="1" quotePrefix="1" applyFont="1" applyBorder="1" applyAlignment="1">
      <alignment horizontal="center" vertical="center"/>
    </xf>
    <xf numFmtId="41" fontId="0" fillId="0" borderId="3" xfId="1" quotePrefix="1" applyFont="1" applyBorder="1" applyAlignment="1">
      <alignment horizontal="center" vertical="center"/>
    </xf>
    <xf numFmtId="0" fontId="9" fillId="12" borderId="25" xfId="0" applyFont="1" applyFill="1" applyBorder="1" applyAlignment="1">
      <alignment horizontal="center" vertical="center" wrapText="1" readingOrder="1"/>
    </xf>
    <xf numFmtId="0" fontId="9" fillId="12" borderId="26" xfId="0" applyFont="1" applyFill="1" applyBorder="1" applyAlignment="1">
      <alignment horizontal="center" vertical="center" wrapText="1" readingOrder="1"/>
    </xf>
    <xf numFmtId="0" fontId="9" fillId="12" borderId="27" xfId="0" applyFont="1" applyFill="1" applyBorder="1" applyAlignment="1">
      <alignment horizontal="center" vertical="center" wrapText="1" readingOrder="1"/>
    </xf>
    <xf numFmtId="0" fontId="10" fillId="10" borderId="28" xfId="0" applyFont="1" applyFill="1" applyBorder="1" applyAlignment="1">
      <alignment horizontal="center" vertical="center" wrapText="1" readingOrder="1"/>
    </xf>
    <xf numFmtId="0" fontId="9" fillId="10" borderId="29" xfId="0" applyFont="1" applyFill="1" applyBorder="1" applyAlignment="1">
      <alignment horizontal="center" vertical="center" wrapText="1" readingOrder="1"/>
    </xf>
    <xf numFmtId="14" fontId="10" fillId="10" borderId="29" xfId="0" applyNumberFormat="1" applyFont="1" applyFill="1" applyBorder="1" applyAlignment="1">
      <alignment horizontal="center" vertical="center" wrapText="1" readingOrder="1"/>
    </xf>
    <xf numFmtId="3" fontId="10" fillId="10" borderId="29" xfId="0" applyNumberFormat="1" applyFont="1" applyFill="1" applyBorder="1" applyAlignment="1">
      <alignment horizontal="center" vertical="center" wrapText="1" readingOrder="1"/>
    </xf>
    <xf numFmtId="0" fontId="10" fillId="10" borderId="29" xfId="0" applyFont="1" applyFill="1" applyBorder="1" applyAlignment="1">
      <alignment horizontal="center" vertical="center" wrapText="1" readingOrder="1"/>
    </xf>
    <xf numFmtId="0" fontId="9" fillId="10" borderId="30" xfId="0" applyFont="1" applyFill="1" applyBorder="1" applyAlignment="1">
      <alignment horizontal="center" vertical="center" wrapText="1" readingOrder="1"/>
    </xf>
    <xf numFmtId="0" fontId="10" fillId="10" borderId="30" xfId="0" applyFont="1" applyFill="1" applyBorder="1" applyAlignment="1">
      <alignment horizontal="center" vertical="center" wrapText="1" readingOrder="1"/>
    </xf>
    <xf numFmtId="0" fontId="10" fillId="10" borderId="31" xfId="0" applyFont="1" applyFill="1" applyBorder="1" applyAlignment="1">
      <alignment horizontal="center" vertical="center" wrapText="1" readingOrder="1"/>
    </xf>
    <xf numFmtId="0" fontId="9" fillId="10" borderId="32" xfId="0" applyFont="1" applyFill="1" applyBorder="1" applyAlignment="1">
      <alignment horizontal="center" vertical="center" wrapText="1" readingOrder="1"/>
    </xf>
    <xf numFmtId="14" fontId="10" fillId="10" borderId="32" xfId="0" applyNumberFormat="1" applyFont="1" applyFill="1" applyBorder="1" applyAlignment="1">
      <alignment horizontal="center" vertical="center" wrapText="1" readingOrder="1"/>
    </xf>
    <xf numFmtId="3" fontId="10" fillId="10" borderId="32" xfId="0" applyNumberFormat="1" applyFont="1" applyFill="1" applyBorder="1" applyAlignment="1">
      <alignment horizontal="right" vertical="center" wrapText="1" readingOrder="1"/>
    </xf>
    <xf numFmtId="0" fontId="10" fillId="10" borderId="32" xfId="0" applyFont="1" applyFill="1" applyBorder="1" applyAlignment="1">
      <alignment horizontal="left" vertical="center" wrapText="1" readingOrder="1"/>
    </xf>
    <xf numFmtId="0" fontId="9" fillId="10" borderId="33" xfId="0" applyFont="1" applyFill="1" applyBorder="1" applyAlignment="1">
      <alignment horizontal="center" vertical="center" wrapText="1" readingOrder="1"/>
    </xf>
    <xf numFmtId="0" fontId="11" fillId="10" borderId="29" xfId="0" applyFont="1" applyFill="1" applyBorder="1" applyAlignment="1">
      <alignment horizontal="center" vertical="center" wrapText="1" readingOrder="1"/>
    </xf>
    <xf numFmtId="0" fontId="10" fillId="12" borderId="26" xfId="0" applyFont="1" applyFill="1" applyBorder="1" applyAlignment="1">
      <alignment horizontal="center" vertical="center" wrapText="1" readingOrder="1"/>
    </xf>
    <xf numFmtId="0" fontId="12" fillId="10" borderId="29" xfId="0" applyFont="1" applyFill="1" applyBorder="1" applyAlignment="1">
      <alignment horizontal="center" vertical="center" wrapText="1" readingOrder="1"/>
    </xf>
    <xf numFmtId="0" fontId="13" fillId="10" borderId="29" xfId="0" applyFont="1" applyFill="1" applyBorder="1" applyAlignment="1">
      <alignment horizontal="center" vertical="center" wrapText="1" readingOrder="1"/>
    </xf>
    <xf numFmtId="0" fontId="12" fillId="12" borderId="26" xfId="0" applyFont="1" applyFill="1" applyBorder="1" applyAlignment="1">
      <alignment horizontal="center" vertical="center" wrapText="1" readingOrder="1"/>
    </xf>
    <xf numFmtId="14" fontId="10" fillId="10" borderId="29" xfId="0" quotePrefix="1" applyNumberFormat="1" applyFont="1" applyFill="1" applyBorder="1" applyAlignment="1">
      <alignment horizontal="center" vertical="center" wrapText="1" readingOrder="1"/>
    </xf>
    <xf numFmtId="41" fontId="10" fillId="10" borderId="29" xfId="1" quotePrefix="1" applyFont="1" applyFill="1" applyBorder="1" applyAlignment="1">
      <alignment horizontal="center" vertical="center" wrapText="1" readingOrder="1"/>
    </xf>
    <xf numFmtId="0" fontId="14" fillId="12" borderId="34" xfId="0" applyFont="1" applyFill="1" applyBorder="1" applyAlignment="1">
      <alignment horizontal="center" vertical="center" wrapText="1" readingOrder="1"/>
    </xf>
    <xf numFmtId="0" fontId="10" fillId="12" borderId="34" xfId="0" quotePrefix="1" applyFont="1" applyFill="1" applyBorder="1" applyAlignment="1">
      <alignment horizontal="center" vertical="center" wrapText="1" readingOrder="1"/>
    </xf>
    <xf numFmtId="41" fontId="12" fillId="12" borderId="34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 wrapText="1"/>
    </xf>
    <xf numFmtId="0" fontId="0" fillId="11" borderId="3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14" fillId="12" borderId="35" xfId="0" applyFont="1" applyFill="1" applyBorder="1" applyAlignment="1">
      <alignment horizontal="center" vertical="center" wrapText="1" readingOrder="1"/>
    </xf>
    <xf numFmtId="0" fontId="9" fillId="12" borderId="36" xfId="0" applyFont="1" applyFill="1" applyBorder="1" applyAlignment="1">
      <alignment horizontal="center" vertical="center" wrapText="1" readingOrder="1"/>
    </xf>
    <xf numFmtId="0" fontId="9" fillId="12" borderId="37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FBFF"/>
      <color rgb="FFF3FA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2DC-0EEC-4621-A515-BF47FBB7871B}">
  <dimension ref="A1:BN141"/>
  <sheetViews>
    <sheetView showGridLines="0" tabSelected="1" zoomScale="85" zoomScaleNormal="85" workbookViewId="0">
      <pane xSplit="3" ySplit="2" topLeftCell="AJ3" activePane="bottomRight" state="frozen"/>
      <selection pane="topRight" activeCell="D1" sqref="D1"/>
      <selection pane="bottomLeft" activeCell="A3" sqref="A3"/>
      <selection pane="bottomRight" activeCell="AQ1" sqref="AQ1"/>
    </sheetView>
  </sheetViews>
  <sheetFormatPr defaultRowHeight="16.5"/>
  <cols>
    <col min="1" max="1" width="5" bestFit="1" customWidth="1"/>
    <col min="2" max="2" width="10.375" bestFit="1" customWidth="1"/>
    <col min="3" max="3" width="60" customWidth="1"/>
    <col min="4" max="31" width="9.625" style="5" hidden="1" customWidth="1"/>
    <col min="32" max="42" width="9.625" style="5" customWidth="1"/>
  </cols>
  <sheetData>
    <row r="1" spans="1:66">
      <c r="A1" s="116" t="s">
        <v>35</v>
      </c>
      <c r="B1" s="116"/>
      <c r="C1" s="116"/>
      <c r="D1" s="5">
        <f t="shared" ref="D1:BN1" si="0">COUNTA(D3:D139)</f>
        <v>4</v>
      </c>
      <c r="E1" s="5">
        <f t="shared" si="0"/>
        <v>3</v>
      </c>
      <c r="F1" s="5">
        <f t="shared" si="0"/>
        <v>8</v>
      </c>
      <c r="G1" s="5">
        <f t="shared" si="0"/>
        <v>6</v>
      </c>
      <c r="H1" s="5">
        <f t="shared" si="0"/>
        <v>0</v>
      </c>
      <c r="I1" s="5">
        <f t="shared" si="0"/>
        <v>0</v>
      </c>
      <c r="J1" s="5">
        <f t="shared" si="0"/>
        <v>0</v>
      </c>
      <c r="K1" s="5">
        <f t="shared" si="0"/>
        <v>0</v>
      </c>
      <c r="L1" s="5">
        <f t="shared" si="0"/>
        <v>0</v>
      </c>
      <c r="M1" s="5">
        <f t="shared" si="0"/>
        <v>5</v>
      </c>
      <c r="N1" s="5">
        <f t="shared" si="0"/>
        <v>2</v>
      </c>
      <c r="O1" s="5">
        <f t="shared" si="0"/>
        <v>2</v>
      </c>
      <c r="P1" s="5">
        <f t="shared" si="0"/>
        <v>3</v>
      </c>
      <c r="Q1" s="5">
        <f t="shared" si="0"/>
        <v>1</v>
      </c>
      <c r="R1" s="5">
        <f t="shared" si="0"/>
        <v>1</v>
      </c>
      <c r="S1" s="5">
        <f t="shared" si="0"/>
        <v>0</v>
      </c>
      <c r="T1" s="5">
        <f t="shared" si="0"/>
        <v>0</v>
      </c>
      <c r="U1" s="5">
        <f t="shared" si="0"/>
        <v>0</v>
      </c>
      <c r="V1" s="5">
        <f t="shared" si="0"/>
        <v>1</v>
      </c>
      <c r="W1" s="5">
        <f t="shared" si="0"/>
        <v>0</v>
      </c>
      <c r="X1" s="5">
        <f t="shared" si="0"/>
        <v>0</v>
      </c>
      <c r="Y1" s="5">
        <f t="shared" si="0"/>
        <v>0</v>
      </c>
      <c r="Z1" s="5">
        <f t="shared" si="0"/>
        <v>3</v>
      </c>
      <c r="AA1" s="5">
        <f t="shared" si="0"/>
        <v>2</v>
      </c>
      <c r="AB1" s="5">
        <f t="shared" si="0"/>
        <v>2</v>
      </c>
      <c r="AC1" s="5">
        <f t="shared" si="0"/>
        <v>3</v>
      </c>
      <c r="AD1" s="5">
        <f t="shared" si="0"/>
        <v>3</v>
      </c>
      <c r="AE1" s="5">
        <f t="shared" si="0"/>
        <v>2</v>
      </c>
      <c r="AF1" s="5">
        <f t="shared" si="0"/>
        <v>6</v>
      </c>
      <c r="AG1" s="5">
        <f t="shared" si="0"/>
        <v>4</v>
      </c>
      <c r="AH1" s="5">
        <f t="shared" si="0"/>
        <v>0</v>
      </c>
      <c r="AI1" s="5">
        <f t="shared" si="0"/>
        <v>0</v>
      </c>
      <c r="AJ1" s="5">
        <f t="shared" si="0"/>
        <v>0</v>
      </c>
      <c r="AK1" s="5">
        <f t="shared" si="0"/>
        <v>0</v>
      </c>
      <c r="AL1" s="5">
        <f t="shared" si="0"/>
        <v>0</v>
      </c>
      <c r="AM1" s="5">
        <f t="shared" si="0"/>
        <v>1</v>
      </c>
      <c r="AN1" s="5">
        <f t="shared" si="0"/>
        <v>2</v>
      </c>
      <c r="AO1" s="5">
        <f t="shared" si="0"/>
        <v>0</v>
      </c>
      <c r="AP1" s="5">
        <f t="shared" si="0"/>
        <v>0</v>
      </c>
      <c r="AQ1" s="5">
        <f t="shared" si="0"/>
        <v>3</v>
      </c>
      <c r="AR1" s="5">
        <f t="shared" si="0"/>
        <v>5</v>
      </c>
      <c r="AS1" s="5">
        <f t="shared" si="0"/>
        <v>5</v>
      </c>
      <c r="AT1" s="5">
        <f t="shared" si="0"/>
        <v>4</v>
      </c>
      <c r="AU1" s="5">
        <f t="shared" si="0"/>
        <v>2</v>
      </c>
      <c r="AV1" s="5">
        <f t="shared" si="0"/>
        <v>4</v>
      </c>
      <c r="AW1" s="5">
        <f t="shared" si="0"/>
        <v>1</v>
      </c>
      <c r="AX1" s="5">
        <f t="shared" si="0"/>
        <v>1</v>
      </c>
      <c r="AY1" s="5">
        <f t="shared" si="0"/>
        <v>0</v>
      </c>
      <c r="AZ1" s="5">
        <f t="shared" si="0"/>
        <v>0</v>
      </c>
      <c r="BA1" s="5">
        <f t="shared" si="0"/>
        <v>0</v>
      </c>
      <c r="BB1" s="5">
        <f t="shared" si="0"/>
        <v>0</v>
      </c>
      <c r="BC1" s="5">
        <f t="shared" si="0"/>
        <v>0</v>
      </c>
      <c r="BD1" s="5">
        <f t="shared" si="0"/>
        <v>0</v>
      </c>
      <c r="BE1" s="5">
        <f t="shared" si="0"/>
        <v>0</v>
      </c>
      <c r="BF1" s="5">
        <f t="shared" si="0"/>
        <v>0</v>
      </c>
      <c r="BG1" s="5">
        <f t="shared" si="0"/>
        <v>0</v>
      </c>
      <c r="BH1" s="5">
        <f t="shared" si="0"/>
        <v>0</v>
      </c>
      <c r="BI1" s="5">
        <f t="shared" si="0"/>
        <v>0</v>
      </c>
      <c r="BJ1" s="5">
        <f t="shared" si="0"/>
        <v>0</v>
      </c>
      <c r="BK1" s="5">
        <f t="shared" si="0"/>
        <v>0</v>
      </c>
      <c r="BL1" s="5">
        <f t="shared" si="0"/>
        <v>0</v>
      </c>
      <c r="BM1" s="5">
        <f t="shared" si="0"/>
        <v>0</v>
      </c>
      <c r="BN1" s="5">
        <f t="shared" si="0"/>
        <v>0</v>
      </c>
    </row>
    <row r="2" spans="1:66">
      <c r="A2" s="2" t="s">
        <v>0</v>
      </c>
      <c r="B2" s="2" t="s">
        <v>30</v>
      </c>
      <c r="C2" s="3" t="s">
        <v>1</v>
      </c>
      <c r="D2" s="19">
        <v>44565</v>
      </c>
      <c r="E2" s="19">
        <f>D2+1</f>
        <v>44566</v>
      </c>
      <c r="F2" s="19">
        <f t="shared" ref="F2:AC2" si="1">E2+1</f>
        <v>44567</v>
      </c>
      <c r="G2" s="19">
        <f t="shared" si="1"/>
        <v>44568</v>
      </c>
      <c r="H2" s="19">
        <f t="shared" si="1"/>
        <v>44569</v>
      </c>
      <c r="I2" s="19">
        <f t="shared" si="1"/>
        <v>44570</v>
      </c>
      <c r="J2" s="19">
        <f t="shared" si="1"/>
        <v>44571</v>
      </c>
      <c r="K2" s="19">
        <f t="shared" si="1"/>
        <v>44572</v>
      </c>
      <c r="L2" s="19">
        <f t="shared" si="1"/>
        <v>44573</v>
      </c>
      <c r="M2" s="19">
        <f t="shared" si="1"/>
        <v>44574</v>
      </c>
      <c r="N2" s="19">
        <f t="shared" si="1"/>
        <v>44575</v>
      </c>
      <c r="O2" s="19">
        <f t="shared" si="1"/>
        <v>44576</v>
      </c>
      <c r="P2" s="19">
        <f t="shared" si="1"/>
        <v>44577</v>
      </c>
      <c r="Q2" s="19">
        <f t="shared" si="1"/>
        <v>44578</v>
      </c>
      <c r="R2" s="19">
        <f t="shared" si="1"/>
        <v>44579</v>
      </c>
      <c r="S2" s="19">
        <f t="shared" si="1"/>
        <v>44580</v>
      </c>
      <c r="T2" s="19">
        <f t="shared" si="1"/>
        <v>44581</v>
      </c>
      <c r="U2" s="19">
        <f t="shared" si="1"/>
        <v>44582</v>
      </c>
      <c r="V2" s="24">
        <f t="shared" si="1"/>
        <v>44583</v>
      </c>
      <c r="W2" s="24">
        <f t="shared" si="1"/>
        <v>44584</v>
      </c>
      <c r="X2" s="24">
        <f t="shared" si="1"/>
        <v>44585</v>
      </c>
      <c r="Y2" s="24">
        <f t="shared" si="1"/>
        <v>44586</v>
      </c>
      <c r="Z2" s="4">
        <f t="shared" si="1"/>
        <v>44587</v>
      </c>
      <c r="AA2" s="4">
        <f t="shared" si="1"/>
        <v>44588</v>
      </c>
      <c r="AB2" s="80">
        <f t="shared" si="1"/>
        <v>44589</v>
      </c>
      <c r="AC2" s="80">
        <f t="shared" si="1"/>
        <v>44590</v>
      </c>
      <c r="AD2" s="80">
        <f>AC2+1</f>
        <v>44591</v>
      </c>
      <c r="AE2" s="80">
        <f>AD2+1</f>
        <v>44592</v>
      </c>
      <c r="AF2" s="19">
        <f>AE2+1</f>
        <v>44593</v>
      </c>
      <c r="AG2" s="19">
        <f>AF2+1</f>
        <v>44594</v>
      </c>
      <c r="AH2" s="19">
        <f t="shared" ref="AH2:AO2" si="2">AG2+1</f>
        <v>44595</v>
      </c>
      <c r="AI2" s="80">
        <f t="shared" si="2"/>
        <v>44596</v>
      </c>
      <c r="AJ2" s="80">
        <f t="shared" si="2"/>
        <v>44597</v>
      </c>
      <c r="AK2" s="80">
        <f t="shared" si="2"/>
        <v>44598</v>
      </c>
      <c r="AL2" s="80">
        <f t="shared" si="2"/>
        <v>44599</v>
      </c>
      <c r="AM2" s="80">
        <f t="shared" si="2"/>
        <v>44600</v>
      </c>
      <c r="AN2" s="80">
        <f t="shared" si="2"/>
        <v>44601</v>
      </c>
      <c r="AO2" s="80">
        <f t="shared" si="2"/>
        <v>44602</v>
      </c>
      <c r="AP2" s="19">
        <f>AO2+1</f>
        <v>44603</v>
      </c>
      <c r="AQ2" s="4">
        <f t="shared" ref="AQ2" si="3">AP2+1</f>
        <v>44604</v>
      </c>
      <c r="AR2" s="4">
        <f t="shared" ref="AR2" si="4">AQ2+1</f>
        <v>44605</v>
      </c>
      <c r="AS2" s="4">
        <f t="shared" ref="AS2" si="5">AR2+1</f>
        <v>44606</v>
      </c>
      <c r="AT2" s="4">
        <f t="shared" ref="AT2" si="6">AS2+1</f>
        <v>44607</v>
      </c>
      <c r="AU2" s="4">
        <f t="shared" ref="AU2" si="7">AT2+1</f>
        <v>44608</v>
      </c>
      <c r="AV2" s="4">
        <f t="shared" ref="AV2" si="8">AU2+1</f>
        <v>44609</v>
      </c>
      <c r="AW2" s="4">
        <f t="shared" ref="AW2" si="9">AV2+1</f>
        <v>44610</v>
      </c>
      <c r="AX2" s="4">
        <f t="shared" ref="AX2" si="10">AW2+1</f>
        <v>44611</v>
      </c>
      <c r="AY2" s="4">
        <f t="shared" ref="AY2" si="11">AX2+1</f>
        <v>44612</v>
      </c>
      <c r="AZ2" s="4">
        <f t="shared" ref="AZ2" si="12">AY2+1</f>
        <v>44613</v>
      </c>
      <c r="BA2" s="4">
        <f t="shared" ref="BA2" si="13">AZ2+1</f>
        <v>44614</v>
      </c>
      <c r="BB2" s="4">
        <f t="shared" ref="BB2" si="14">BA2+1</f>
        <v>44615</v>
      </c>
      <c r="BC2" s="4">
        <f t="shared" ref="BC2" si="15">BB2+1</f>
        <v>44616</v>
      </c>
      <c r="BD2" s="4">
        <f t="shared" ref="BD2" si="16">BC2+1</f>
        <v>44617</v>
      </c>
      <c r="BE2" s="4">
        <f t="shared" ref="BE2" si="17">BD2+1</f>
        <v>44618</v>
      </c>
      <c r="BF2" s="4">
        <f t="shared" ref="BF2" si="18">BE2+1</f>
        <v>44619</v>
      </c>
    </row>
    <row r="3" spans="1:66" hidden="1">
      <c r="A3" s="6">
        <v>1</v>
      </c>
      <c r="B3" s="6" t="s">
        <v>31</v>
      </c>
      <c r="C3" s="7" t="s">
        <v>13</v>
      </c>
      <c r="D3" s="15"/>
      <c r="E3" s="15"/>
      <c r="F3" s="15" t="s">
        <v>18</v>
      </c>
      <c r="G3" s="15" t="s">
        <v>18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66" hidden="1">
      <c r="A4" s="8">
        <f>A3+1</f>
        <v>2</v>
      </c>
      <c r="B4" s="8" t="s">
        <v>31</v>
      </c>
      <c r="C4" s="9" t="s">
        <v>14</v>
      </c>
      <c r="D4" s="16" t="s">
        <v>18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66" hidden="1">
      <c r="A5" s="8">
        <f t="shared" ref="A5:A67" si="19">A4+1</f>
        <v>3</v>
      </c>
      <c r="B5" s="8" t="s">
        <v>31</v>
      </c>
      <c r="C5" s="9" t="s">
        <v>11</v>
      </c>
      <c r="D5" s="16" t="s">
        <v>18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66" hidden="1">
      <c r="A6" s="8">
        <f t="shared" si="19"/>
        <v>4</v>
      </c>
      <c r="B6" s="8" t="s">
        <v>31</v>
      </c>
      <c r="C6" s="9" t="s">
        <v>12</v>
      </c>
      <c r="D6" s="16"/>
      <c r="E6" s="16"/>
      <c r="F6" s="16" t="s">
        <v>18</v>
      </c>
      <c r="G6" s="16" t="s">
        <v>18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66" hidden="1">
      <c r="A7" s="8">
        <f t="shared" si="19"/>
        <v>5</v>
      </c>
      <c r="B7" s="8" t="s">
        <v>31</v>
      </c>
      <c r="C7" s="9" t="s">
        <v>36</v>
      </c>
      <c r="D7" s="16"/>
      <c r="E7" s="16"/>
      <c r="F7" s="16" t="s">
        <v>18</v>
      </c>
      <c r="G7" s="16" t="s">
        <v>18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66" hidden="1">
      <c r="A8" s="8">
        <f t="shared" si="19"/>
        <v>6</v>
      </c>
      <c r="B8" s="8" t="s">
        <v>31</v>
      </c>
      <c r="C8" s="9" t="s">
        <v>37</v>
      </c>
      <c r="D8" s="16"/>
      <c r="E8" s="16"/>
      <c r="F8" s="16" t="s">
        <v>18</v>
      </c>
      <c r="G8" s="16" t="s">
        <v>18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66" hidden="1">
      <c r="A9" s="8">
        <f t="shared" si="19"/>
        <v>7</v>
      </c>
      <c r="B9" s="8" t="s">
        <v>31</v>
      </c>
      <c r="C9" s="9" t="s">
        <v>38</v>
      </c>
      <c r="D9" s="16"/>
      <c r="E9" s="16"/>
      <c r="F9" s="16" t="s">
        <v>18</v>
      </c>
      <c r="G9" s="16" t="s">
        <v>18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66" hidden="1">
      <c r="A10" s="8">
        <f t="shared" si="19"/>
        <v>8</v>
      </c>
      <c r="B10" s="8" t="s">
        <v>31</v>
      </c>
      <c r="C10" s="10" t="s">
        <v>2</v>
      </c>
      <c r="D10" s="16"/>
      <c r="E10" s="16" t="s">
        <v>18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66" hidden="1">
      <c r="A11" s="8">
        <f t="shared" si="19"/>
        <v>9</v>
      </c>
      <c r="B11" s="8" t="s">
        <v>31</v>
      </c>
      <c r="C11" s="9" t="s">
        <v>15</v>
      </c>
      <c r="D11" s="16" t="s">
        <v>18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66" hidden="1">
      <c r="A12" s="8">
        <f t="shared" si="19"/>
        <v>10</v>
      </c>
      <c r="B12" s="8" t="s">
        <v>31</v>
      </c>
      <c r="C12" s="9" t="s">
        <v>16</v>
      </c>
      <c r="D12" s="16"/>
      <c r="E12" s="16"/>
      <c r="F12" s="16" t="s">
        <v>18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66" hidden="1">
      <c r="A13" s="8">
        <f t="shared" si="19"/>
        <v>11</v>
      </c>
      <c r="B13" s="8" t="s">
        <v>31</v>
      </c>
      <c r="C13" s="11" t="s">
        <v>3</v>
      </c>
      <c r="D13" s="16"/>
      <c r="E13" s="16"/>
      <c r="F13" s="16"/>
      <c r="G13" s="16"/>
      <c r="H13" s="16"/>
      <c r="I13" s="16"/>
      <c r="J13" s="16"/>
      <c r="K13" s="16"/>
      <c r="L13" s="16"/>
      <c r="M13" s="16" t="s">
        <v>18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 t="s">
        <v>18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66" hidden="1">
      <c r="A14" s="8">
        <f t="shared" si="19"/>
        <v>12</v>
      </c>
      <c r="B14" s="8" t="s">
        <v>31</v>
      </c>
      <c r="C14" s="11" t="s">
        <v>4</v>
      </c>
      <c r="D14" s="16"/>
      <c r="E14" s="16" t="s">
        <v>18</v>
      </c>
      <c r="F14" s="16" t="s">
        <v>18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 t="s">
        <v>18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66" hidden="1">
      <c r="A15" s="8">
        <f t="shared" si="19"/>
        <v>13</v>
      </c>
      <c r="B15" s="8" t="s">
        <v>31</v>
      </c>
      <c r="C15" s="12" t="s">
        <v>39</v>
      </c>
      <c r="D15" s="16"/>
      <c r="E15" s="16"/>
      <c r="F15" s="16" t="s">
        <v>18</v>
      </c>
      <c r="G15" s="16" t="s">
        <v>18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 t="s">
        <v>18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66" hidden="1">
      <c r="A16" s="8">
        <f t="shared" si="19"/>
        <v>14</v>
      </c>
      <c r="B16" s="8" t="s">
        <v>31</v>
      </c>
      <c r="C16" s="11" t="s">
        <v>6</v>
      </c>
      <c r="D16" s="16" t="s">
        <v>18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18</v>
      </c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idden="1">
      <c r="A17" s="8">
        <f t="shared" si="19"/>
        <v>15</v>
      </c>
      <c r="B17" s="8" t="s">
        <v>31</v>
      </c>
      <c r="C17" s="11" t="s">
        <v>19</v>
      </c>
      <c r="D17" s="16"/>
      <c r="E17" s="16" t="s">
        <v>18</v>
      </c>
      <c r="F17" s="16"/>
      <c r="G17" s="16"/>
      <c r="H17" s="16"/>
      <c r="I17" s="16"/>
      <c r="J17" s="16"/>
      <c r="K17" s="16"/>
      <c r="L17" s="16"/>
      <c r="M17" s="16" t="s">
        <v>18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18</v>
      </c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idden="1">
      <c r="A18" s="8">
        <f t="shared" si="19"/>
        <v>16</v>
      </c>
      <c r="B18" s="8" t="s">
        <v>31</v>
      </c>
      <c r="C18" s="11" t="s">
        <v>20</v>
      </c>
      <c r="D18" s="16"/>
      <c r="E18" s="16"/>
      <c r="F18" s="16"/>
      <c r="G18" s="16"/>
      <c r="H18" s="16"/>
      <c r="I18" s="16"/>
      <c r="J18" s="16"/>
      <c r="K18" s="16"/>
      <c r="L18" s="16"/>
      <c r="M18" s="16" t="s">
        <v>18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 t="s">
        <v>18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idden="1">
      <c r="A19" s="8">
        <f t="shared" si="19"/>
        <v>17</v>
      </c>
      <c r="B19" s="8" t="s">
        <v>31</v>
      </c>
      <c r="C19" s="11" t="s">
        <v>41</v>
      </c>
      <c r="D19" s="16"/>
      <c r="E19" s="16"/>
      <c r="F19" s="16"/>
      <c r="G19" s="16"/>
      <c r="H19" s="16"/>
      <c r="I19" s="16"/>
      <c r="J19" s="16"/>
      <c r="K19" s="16"/>
      <c r="L19" s="16"/>
      <c r="M19" s="16" t="s">
        <v>18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 t="s">
        <v>18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s="64" customFormat="1" hidden="1">
      <c r="A20" s="8">
        <f t="shared" si="19"/>
        <v>18</v>
      </c>
      <c r="B20" s="62" t="s">
        <v>42</v>
      </c>
      <c r="C20" s="63" t="s">
        <v>43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 t="s">
        <v>18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 t="s">
        <v>18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s="64" customFormat="1" hidden="1">
      <c r="A21" s="8">
        <f t="shared" si="19"/>
        <v>19</v>
      </c>
      <c r="B21" s="62" t="s">
        <v>42</v>
      </c>
      <c r="C21" s="63" t="s">
        <v>44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18</v>
      </c>
      <c r="R21" s="16"/>
      <c r="S21" s="16"/>
      <c r="T21" s="16"/>
      <c r="U21" s="16"/>
      <c r="V21" s="16"/>
      <c r="W21" s="16"/>
      <c r="X21" s="16"/>
      <c r="Y21" s="16"/>
      <c r="Z21" s="16"/>
      <c r="AA21" s="16" t="s">
        <v>18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s="64" customFormat="1" hidden="1">
      <c r="A22" s="8">
        <f t="shared" si="19"/>
        <v>20</v>
      </c>
      <c r="B22" s="62" t="s">
        <v>42</v>
      </c>
      <c r="C22" s="63" t="s">
        <v>45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 t="s">
        <v>18</v>
      </c>
      <c r="S22" s="16"/>
      <c r="T22" s="16"/>
      <c r="U22" s="16"/>
      <c r="V22" s="16"/>
      <c r="W22" s="16"/>
      <c r="X22" s="16"/>
      <c r="Y22" s="16"/>
      <c r="Z22" s="16" t="s">
        <v>18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s="64" customFormat="1" hidden="1">
      <c r="A23" s="8">
        <f t="shared" si="19"/>
        <v>21</v>
      </c>
      <c r="B23" s="62" t="s">
        <v>42</v>
      </c>
      <c r="C23" s="63" t="s">
        <v>109</v>
      </c>
      <c r="D23" s="16"/>
      <c r="E23" s="16"/>
      <c r="F23" s="16"/>
      <c r="G23" s="16"/>
      <c r="H23" s="16"/>
      <c r="I23" s="16"/>
      <c r="J23" s="16"/>
      <c r="K23" s="16"/>
      <c r="L23" s="16"/>
      <c r="M23" s="16" t="s">
        <v>18</v>
      </c>
      <c r="N23" s="16" t="s">
        <v>18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 t="s">
        <v>18</v>
      </c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s="64" customFormat="1" hidden="1">
      <c r="A24" s="8">
        <f t="shared" si="19"/>
        <v>22</v>
      </c>
      <c r="B24" s="62" t="s">
        <v>40</v>
      </c>
      <c r="C24" s="63" t="s">
        <v>46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 t="s">
        <v>18</v>
      </c>
      <c r="P24" s="16" t="s">
        <v>18</v>
      </c>
      <c r="Q24" s="16"/>
      <c r="R24" s="16"/>
      <c r="S24" s="16"/>
      <c r="T24" s="16"/>
      <c r="U24" s="16"/>
      <c r="V24" s="16"/>
      <c r="W24" s="16"/>
      <c r="X24" s="16"/>
      <c r="Y24" s="16"/>
      <c r="Z24" s="16" t="s">
        <v>18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s="64" customFormat="1" hidden="1">
      <c r="A25" s="8">
        <f t="shared" si="19"/>
        <v>23</v>
      </c>
      <c r="B25" s="62" t="s">
        <v>33</v>
      </c>
      <c r="C25" s="63" t="s">
        <v>126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 t="s">
        <v>18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 t="s">
        <v>18</v>
      </c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s="64" customFormat="1" hidden="1">
      <c r="A26" s="8">
        <f t="shared" si="19"/>
        <v>24</v>
      </c>
      <c r="B26" s="62" t="s">
        <v>33</v>
      </c>
      <c r="C26" s="63" t="s">
        <v>110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 t="s">
        <v>18</v>
      </c>
      <c r="P26" s="16" t="s">
        <v>18</v>
      </c>
      <c r="Q26" s="16"/>
      <c r="R26" s="16"/>
      <c r="S26" s="16"/>
      <c r="T26" s="16"/>
      <c r="U26" s="16"/>
      <c r="V26" s="16"/>
      <c r="W26" s="16"/>
      <c r="X26" s="16"/>
      <c r="Y26" s="16"/>
      <c r="Z26" s="16" t="s">
        <v>18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idden="1">
      <c r="A27" s="8">
        <f t="shared" si="19"/>
        <v>25</v>
      </c>
      <c r="B27" s="8" t="s">
        <v>111</v>
      </c>
      <c r="C27" s="11" t="s">
        <v>112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 t="s">
        <v>18</v>
      </c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idden="1">
      <c r="A28" s="8">
        <f t="shared" si="19"/>
        <v>26</v>
      </c>
      <c r="B28" s="8" t="s">
        <v>111</v>
      </c>
      <c r="C28" s="11" t="s">
        <v>113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idden="1">
      <c r="A29" s="8">
        <f t="shared" si="19"/>
        <v>27</v>
      </c>
      <c r="B29" s="8" t="s">
        <v>111</v>
      </c>
      <c r="C29" s="11" t="s">
        <v>114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idden="1">
      <c r="A30" s="8">
        <f t="shared" si="19"/>
        <v>28</v>
      </c>
      <c r="B30" s="8" t="s">
        <v>111</v>
      </c>
      <c r="C30" s="63" t="s">
        <v>115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8" t="s">
        <v>18</v>
      </c>
      <c r="W30" s="16"/>
      <c r="X30" s="16"/>
      <c r="Y30" s="16"/>
      <c r="Z30" s="16"/>
      <c r="AA30" s="16"/>
      <c r="AB30" s="16"/>
      <c r="AC30" s="16"/>
      <c r="AD30" s="16"/>
      <c r="AE30" s="16"/>
      <c r="AF30" s="16" t="s">
        <v>18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hidden="1">
      <c r="A31" s="8">
        <f t="shared" si="19"/>
        <v>29</v>
      </c>
      <c r="B31" s="8" t="s">
        <v>111</v>
      </c>
      <c r="C31" s="63" t="s">
        <v>116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 t="s">
        <v>18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idden="1">
      <c r="A32" s="8">
        <f t="shared" si="19"/>
        <v>30</v>
      </c>
      <c r="B32" s="8" t="s">
        <v>111</v>
      </c>
      <c r="C32" s="63" t="s">
        <v>117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 t="s">
        <v>18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53">
      <c r="A33" s="8">
        <f t="shared" si="19"/>
        <v>31</v>
      </c>
      <c r="B33" s="8" t="s">
        <v>31</v>
      </c>
      <c r="C33" s="11" t="s">
        <v>119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 t="s">
        <v>18</v>
      </c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3">
      <c r="A34" s="8">
        <f t="shared" si="19"/>
        <v>32</v>
      </c>
      <c r="B34" s="8" t="s">
        <v>31</v>
      </c>
      <c r="C34" s="11" t="s">
        <v>120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 t="s">
        <v>18</v>
      </c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3">
      <c r="A35" s="8">
        <f t="shared" si="19"/>
        <v>33</v>
      </c>
      <c r="B35" s="8" t="s">
        <v>31</v>
      </c>
      <c r="C35" s="12" t="s">
        <v>17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 t="s">
        <v>28</v>
      </c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>
      <c r="A36" s="8">
        <f t="shared" si="19"/>
        <v>34</v>
      </c>
      <c r="B36" s="8" t="s">
        <v>31</v>
      </c>
      <c r="C36" s="11" t="s">
        <v>7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 t="s">
        <v>28</v>
      </c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>
      <c r="A37" s="8">
        <f t="shared" si="19"/>
        <v>35</v>
      </c>
      <c r="B37" s="8" t="s">
        <v>31</v>
      </c>
      <c r="C37" s="11" t="s">
        <v>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 t="s">
        <v>28</v>
      </c>
      <c r="AU37" s="16"/>
      <c r="AV37" s="16"/>
      <c r="AW37" s="16"/>
      <c r="AX37" s="16"/>
      <c r="AY37" s="16"/>
      <c r="AZ37" s="16"/>
      <c r="BA37" s="16"/>
    </row>
    <row r="38" spans="1:53">
      <c r="A38" s="8">
        <f t="shared" si="19"/>
        <v>36</v>
      </c>
      <c r="B38" s="8" t="s">
        <v>31</v>
      </c>
      <c r="C38" s="11" t="s">
        <v>9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 t="s">
        <v>28</v>
      </c>
      <c r="AT38" s="16"/>
      <c r="AU38" s="16"/>
      <c r="AV38" s="16"/>
      <c r="AW38" s="16"/>
      <c r="AX38" s="16"/>
      <c r="AY38" s="16"/>
      <c r="AZ38" s="16"/>
      <c r="BA38" s="16"/>
    </row>
    <row r="39" spans="1:53">
      <c r="A39" s="8">
        <f t="shared" si="19"/>
        <v>37</v>
      </c>
      <c r="B39" s="8" t="s">
        <v>31</v>
      </c>
      <c r="C39" s="11" t="s">
        <v>10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3">
      <c r="A40" s="8">
        <f t="shared" si="19"/>
        <v>38</v>
      </c>
      <c r="B40" s="8" t="s">
        <v>31</v>
      </c>
      <c r="C40" s="11" t="s">
        <v>5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 t="s">
        <v>28</v>
      </c>
      <c r="AY40" s="16"/>
      <c r="AZ40" s="16"/>
      <c r="BA40" s="16"/>
    </row>
    <row r="41" spans="1:53">
      <c r="A41" s="8">
        <f t="shared" si="19"/>
        <v>39</v>
      </c>
      <c r="B41" s="8" t="s">
        <v>31</v>
      </c>
      <c r="C41" s="11" t="s">
        <v>21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 t="s">
        <v>28</v>
      </c>
      <c r="AT41" s="16"/>
      <c r="AU41" s="16"/>
      <c r="AV41" s="16"/>
      <c r="AW41" s="16"/>
      <c r="AX41" s="16"/>
      <c r="AY41" s="16"/>
      <c r="AZ41" s="16"/>
      <c r="BA41" s="16"/>
    </row>
    <row r="42" spans="1:53">
      <c r="A42" s="8">
        <f t="shared" si="19"/>
        <v>40</v>
      </c>
      <c r="B42" s="8" t="s">
        <v>31</v>
      </c>
      <c r="C42" s="11" t="s">
        <v>29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8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 t="s">
        <v>28</v>
      </c>
      <c r="AV42" s="16"/>
      <c r="AW42" s="16"/>
      <c r="AX42" s="16"/>
      <c r="AY42" s="16"/>
      <c r="AZ42" s="16"/>
      <c r="BA42" s="16"/>
    </row>
    <row r="43" spans="1:53">
      <c r="A43" s="8">
        <f t="shared" si="19"/>
        <v>41</v>
      </c>
      <c r="B43" s="8" t="s">
        <v>31</v>
      </c>
      <c r="C43" s="11" t="s">
        <v>32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 t="s">
        <v>28</v>
      </c>
      <c r="AV43" s="16"/>
      <c r="AW43" s="16"/>
      <c r="AX43" s="16"/>
      <c r="AY43" s="16"/>
      <c r="AZ43" s="16"/>
      <c r="BA43" s="16"/>
    </row>
    <row r="44" spans="1:53">
      <c r="A44" s="8">
        <f t="shared" si="19"/>
        <v>42</v>
      </c>
      <c r="B44" s="8" t="s">
        <v>33</v>
      </c>
      <c r="C44" s="11" t="s">
        <v>34</v>
      </c>
      <c r="D44" s="16"/>
      <c r="E44" s="16"/>
      <c r="F44" s="16"/>
      <c r="G44" s="16"/>
      <c r="H44" s="16"/>
      <c r="I44" s="16"/>
      <c r="J44" s="16"/>
      <c r="K44" s="16"/>
      <c r="L44" s="16"/>
      <c r="M44" s="18"/>
      <c r="N44" s="16"/>
      <c r="O44" s="16"/>
      <c r="P44" s="18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 t="s">
        <v>28</v>
      </c>
      <c r="AX44" s="16"/>
      <c r="AY44" s="16"/>
      <c r="AZ44" s="16"/>
      <c r="BA44" s="16"/>
    </row>
    <row r="45" spans="1:53" s="114" customFormat="1">
      <c r="A45" s="8">
        <f t="shared" si="19"/>
        <v>43</v>
      </c>
      <c r="B45" s="113" t="s">
        <v>111</v>
      </c>
      <c r="C45" s="81" t="s">
        <v>118</v>
      </c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 t="s">
        <v>28</v>
      </c>
      <c r="AS45" s="113"/>
      <c r="AT45" s="113"/>
      <c r="AU45" s="113"/>
      <c r="AV45" s="113"/>
      <c r="AW45" s="113"/>
      <c r="AX45" s="113"/>
      <c r="AY45" s="113"/>
      <c r="AZ45" s="113"/>
      <c r="BA45" s="113"/>
    </row>
    <row r="46" spans="1:53">
      <c r="A46" s="8">
        <f t="shared" si="19"/>
        <v>44</v>
      </c>
      <c r="B46" s="8" t="s">
        <v>31</v>
      </c>
      <c r="C46" s="11" t="s">
        <v>121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 t="s">
        <v>28</v>
      </c>
      <c r="AT46" s="16"/>
      <c r="AU46" s="16"/>
      <c r="AV46" s="16"/>
      <c r="AW46" s="16"/>
      <c r="AX46" s="16"/>
      <c r="AY46" s="16"/>
      <c r="AZ46" s="16"/>
      <c r="BA46" s="16"/>
    </row>
    <row r="47" spans="1:53">
      <c r="A47" s="8">
        <f t="shared" si="19"/>
        <v>45</v>
      </c>
      <c r="B47" s="8" t="s">
        <v>31</v>
      </c>
      <c r="C47" s="11" t="s">
        <v>122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 t="s">
        <v>18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 t="s">
        <v>28</v>
      </c>
      <c r="AS47" s="16"/>
      <c r="AT47" s="16"/>
      <c r="AU47" s="16"/>
      <c r="AV47" s="16"/>
      <c r="AW47" s="16"/>
      <c r="AX47" s="16"/>
      <c r="AY47" s="16"/>
      <c r="AZ47" s="16"/>
      <c r="BA47" s="16"/>
    </row>
    <row r="48" spans="1:53">
      <c r="A48" s="8">
        <f t="shared" si="19"/>
        <v>46</v>
      </c>
      <c r="B48" s="8" t="s">
        <v>31</v>
      </c>
      <c r="C48" s="11" t="s">
        <v>251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 t="s">
        <v>18</v>
      </c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1:53">
      <c r="A49" s="8">
        <f t="shared" si="19"/>
        <v>47</v>
      </c>
      <c r="B49" s="8" t="s">
        <v>31</v>
      </c>
      <c r="C49" s="11" t="s">
        <v>252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 t="s">
        <v>18</v>
      </c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1:53">
      <c r="A50" s="8">
        <f t="shared" si="19"/>
        <v>48</v>
      </c>
      <c r="B50" s="8" t="s">
        <v>31</v>
      </c>
      <c r="C50" s="11" t="s">
        <v>253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 t="s">
        <v>28</v>
      </c>
      <c r="AW50" s="16"/>
      <c r="AX50" s="16"/>
      <c r="AY50" s="16"/>
      <c r="AZ50" s="16"/>
      <c r="BA50" s="16"/>
    </row>
    <row r="51" spans="1:53">
      <c r="A51" s="8">
        <f t="shared" si="19"/>
        <v>49</v>
      </c>
      <c r="B51" s="8" t="s">
        <v>31</v>
      </c>
      <c r="C51" s="11" t="s">
        <v>254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 t="s">
        <v>28</v>
      </c>
      <c r="AW51" s="16"/>
      <c r="AX51" s="16"/>
      <c r="AY51" s="16"/>
      <c r="AZ51" s="16"/>
      <c r="BA51" s="16"/>
    </row>
    <row r="52" spans="1:53">
      <c r="A52" s="8">
        <f t="shared" si="19"/>
        <v>50</v>
      </c>
      <c r="B52" s="8" t="s">
        <v>31</v>
      </c>
      <c r="C52" s="11" t="s">
        <v>123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 t="s">
        <v>28</v>
      </c>
      <c r="AW52" s="16"/>
      <c r="AX52" s="16"/>
      <c r="AY52" s="16"/>
      <c r="AZ52" s="16"/>
      <c r="BA52" s="16"/>
    </row>
    <row r="53" spans="1:53">
      <c r="A53" s="8">
        <f t="shared" si="19"/>
        <v>51</v>
      </c>
      <c r="B53" s="8" t="s">
        <v>31</v>
      </c>
      <c r="C53" s="11" t="s">
        <v>124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 t="s">
        <v>28</v>
      </c>
      <c r="AW53" s="16"/>
      <c r="AX53" s="16"/>
      <c r="AY53" s="16"/>
      <c r="AZ53" s="16"/>
      <c r="BA53" s="16"/>
    </row>
    <row r="54" spans="1:53">
      <c r="A54" s="8">
        <f t="shared" si="19"/>
        <v>52</v>
      </c>
      <c r="B54" s="8" t="s">
        <v>42</v>
      </c>
      <c r="C54" s="11" t="s">
        <v>125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 t="s">
        <v>28</v>
      </c>
      <c r="AU54" s="16"/>
      <c r="AV54" s="16"/>
      <c r="AW54" s="16"/>
      <c r="AX54" s="16"/>
      <c r="AY54" s="16"/>
      <c r="AZ54" s="16"/>
      <c r="BA54" s="16"/>
    </row>
    <row r="55" spans="1:53">
      <c r="A55" s="8">
        <f t="shared" si="19"/>
        <v>53</v>
      </c>
      <c r="B55" s="8" t="s">
        <v>33</v>
      </c>
      <c r="C55" s="11" t="s">
        <v>127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 t="s">
        <v>28</v>
      </c>
      <c r="AU55" s="16"/>
      <c r="AV55" s="16"/>
      <c r="AW55" s="16"/>
      <c r="AX55" s="16"/>
      <c r="AY55" s="16"/>
      <c r="AZ55" s="16"/>
      <c r="BA55" s="16"/>
    </row>
    <row r="56" spans="1:53" s="114" customFormat="1">
      <c r="A56" s="8">
        <f t="shared" si="19"/>
        <v>54</v>
      </c>
      <c r="B56" s="113" t="s">
        <v>33</v>
      </c>
      <c r="C56" s="81" t="s">
        <v>128</v>
      </c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 t="s">
        <v>18</v>
      </c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</row>
    <row r="57" spans="1:53">
      <c r="A57" s="8">
        <f t="shared" si="19"/>
        <v>55</v>
      </c>
      <c r="B57" s="8" t="s">
        <v>42</v>
      </c>
      <c r="C57" s="11" t="s">
        <v>129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 t="s">
        <v>28</v>
      </c>
      <c r="AS57" s="16"/>
      <c r="AT57" s="16"/>
      <c r="AU57" s="16"/>
      <c r="AV57" s="16"/>
      <c r="AW57" s="16"/>
      <c r="AX57" s="16"/>
      <c r="AY57" s="16"/>
      <c r="AZ57" s="16"/>
      <c r="BA57" s="16"/>
    </row>
    <row r="58" spans="1:53">
      <c r="A58" s="8">
        <f t="shared" si="19"/>
        <v>56</v>
      </c>
      <c r="B58" s="8" t="s">
        <v>42</v>
      </c>
      <c r="C58" s="11" t="s">
        <v>130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 t="s">
        <v>28</v>
      </c>
      <c r="AU58" s="16"/>
      <c r="AV58" s="16"/>
      <c r="AW58" s="16"/>
      <c r="AX58" s="16"/>
      <c r="AY58" s="16"/>
      <c r="AZ58" s="16"/>
      <c r="BA58" s="16"/>
    </row>
    <row r="59" spans="1:53">
      <c r="A59" s="8">
        <f t="shared" si="19"/>
        <v>57</v>
      </c>
      <c r="B59" s="8" t="s">
        <v>111</v>
      </c>
      <c r="C59" s="11" t="s">
        <v>131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 t="s">
        <v>18</v>
      </c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:53">
      <c r="A60" s="8">
        <f t="shared" si="19"/>
        <v>58</v>
      </c>
      <c r="B60" s="8" t="s">
        <v>111</v>
      </c>
      <c r="C60" s="11" t="s">
        <v>132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 t="s">
        <v>28</v>
      </c>
      <c r="AT60" s="16"/>
      <c r="AU60" s="16"/>
      <c r="AV60" s="16"/>
      <c r="AW60" s="16"/>
      <c r="AX60" s="16"/>
      <c r="AY60" s="16"/>
      <c r="AZ60" s="16"/>
      <c r="BA60" s="16"/>
    </row>
    <row r="61" spans="1:53">
      <c r="A61" s="8">
        <f t="shared" si="19"/>
        <v>59</v>
      </c>
      <c r="B61" s="8" t="s">
        <v>33</v>
      </c>
      <c r="C61" s="11" t="s">
        <v>133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 t="s">
        <v>28</v>
      </c>
      <c r="AT61" s="16"/>
      <c r="AU61" s="16"/>
      <c r="AV61" s="16"/>
      <c r="AW61" s="16"/>
      <c r="AX61" s="16"/>
      <c r="AY61" s="16"/>
      <c r="AZ61" s="16"/>
      <c r="BA61" s="16"/>
    </row>
    <row r="62" spans="1:53">
      <c r="A62" s="8">
        <f t="shared" si="19"/>
        <v>60</v>
      </c>
      <c r="B62" s="8" t="s">
        <v>111</v>
      </c>
      <c r="C62" s="11" t="s">
        <v>134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 t="s">
        <v>18</v>
      </c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1:53">
      <c r="A63" s="8">
        <f t="shared" si="19"/>
        <v>61</v>
      </c>
      <c r="B63" s="8" t="s">
        <v>224</v>
      </c>
      <c r="C63" s="11" t="s">
        <v>225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 t="s">
        <v>18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1:53">
      <c r="A64" s="8">
        <f t="shared" si="19"/>
        <v>62</v>
      </c>
      <c r="B64" s="8" t="s">
        <v>227</v>
      </c>
      <c r="C64" s="11" t="s">
        <v>226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 t="s">
        <v>18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1:53">
      <c r="A65" s="8">
        <f t="shared" si="19"/>
        <v>63</v>
      </c>
      <c r="B65" s="8" t="s">
        <v>227</v>
      </c>
      <c r="C65" s="11" t="s">
        <v>261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 t="s">
        <v>28</v>
      </c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1:53">
      <c r="A66" s="8">
        <f t="shared" si="19"/>
        <v>64</v>
      </c>
      <c r="B66" s="8" t="s">
        <v>42</v>
      </c>
      <c r="C66" s="11" t="s">
        <v>262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 t="s">
        <v>28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1:53">
      <c r="A67" s="8">
        <f t="shared" si="19"/>
        <v>65</v>
      </c>
      <c r="B67" s="8" t="s">
        <v>224</v>
      </c>
      <c r="C67" s="11" t="s">
        <v>263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 t="s">
        <v>28</v>
      </c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1:53">
      <c r="A68" s="8"/>
      <c r="B68" s="8"/>
      <c r="C68" s="11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1:53">
      <c r="A69" s="8"/>
      <c r="B69" s="8"/>
      <c r="C69" s="11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1:53">
      <c r="A70" s="8"/>
      <c r="B70" s="8"/>
      <c r="C70" s="1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1:53">
      <c r="A71" s="8"/>
      <c r="B71" s="8"/>
      <c r="C71" s="1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1:53">
      <c r="A72" s="8"/>
      <c r="B72" s="8"/>
      <c r="C72" s="1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1:53">
      <c r="A73" s="8"/>
      <c r="B73" s="8"/>
      <c r="C73" s="1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1:53">
      <c r="A74" s="8"/>
      <c r="B74" s="8"/>
      <c r="C74" s="1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1:53">
      <c r="A75" s="8"/>
      <c r="B75" s="8"/>
      <c r="C75" s="1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1:53">
      <c r="A76" s="8"/>
      <c r="B76" s="8"/>
      <c r="C76" s="1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1:53">
      <c r="A77" s="8"/>
      <c r="B77" s="8"/>
      <c r="C77" s="1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1:53">
      <c r="A78" s="8"/>
      <c r="B78" s="8"/>
      <c r="C78" s="1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1:53">
      <c r="A79" s="8"/>
      <c r="B79" s="8"/>
      <c r="C79" s="1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1:53">
      <c r="A80" s="8"/>
      <c r="B80" s="8"/>
      <c r="C80" s="1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:53">
      <c r="A81" s="8"/>
      <c r="B81" s="8"/>
      <c r="C81" s="1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1:53">
      <c r="A82" s="8"/>
      <c r="B82" s="8"/>
      <c r="C82" s="11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1:53">
      <c r="A83" s="8"/>
      <c r="B83" s="8"/>
      <c r="C83" s="11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1:53">
      <c r="A84" s="8"/>
      <c r="B84" s="8"/>
      <c r="C84" s="11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1:53">
      <c r="A85" s="8"/>
      <c r="B85" s="8"/>
      <c r="C85" s="11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1:53">
      <c r="A86" s="8"/>
      <c r="B86" s="8"/>
      <c r="C86" s="11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</row>
    <row r="87" spans="1:53">
      <c r="A87" s="8"/>
      <c r="B87" s="8"/>
      <c r="C87" s="11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</row>
    <row r="88" spans="1:53">
      <c r="A88" s="8"/>
      <c r="B88" s="8"/>
      <c r="C88" s="11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</row>
    <row r="89" spans="1:53">
      <c r="A89" s="8"/>
      <c r="B89" s="8"/>
      <c r="C89" s="11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</row>
    <row r="90" spans="1:53">
      <c r="A90" s="8"/>
      <c r="B90" s="8"/>
      <c r="C90" s="11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</row>
    <row r="91" spans="1:53">
      <c r="A91" s="8"/>
      <c r="B91" s="8"/>
      <c r="C91" s="11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</row>
    <row r="92" spans="1:53">
      <c r="A92" s="8"/>
      <c r="B92" s="8"/>
      <c r="C92" s="11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</row>
    <row r="93" spans="1:53">
      <c r="A93" s="8"/>
      <c r="B93" s="8"/>
      <c r="C93" s="11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</row>
    <row r="94" spans="1:53">
      <c r="A94" s="8"/>
      <c r="B94" s="8"/>
      <c r="C94" s="1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</row>
    <row r="95" spans="1:53">
      <c r="A95" s="8"/>
      <c r="B95" s="8"/>
      <c r="C95" s="11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</row>
    <row r="96" spans="1:53">
      <c r="A96" s="8"/>
      <c r="B96" s="8"/>
      <c r="C96" s="1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</row>
    <row r="97" spans="1:51">
      <c r="A97" s="8"/>
      <c r="B97" s="8"/>
      <c r="C97" s="1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</row>
    <row r="98" spans="1:51">
      <c r="A98" s="8"/>
      <c r="B98" s="8"/>
      <c r="C98" s="1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</row>
    <row r="99" spans="1:51">
      <c r="A99" s="8"/>
      <c r="B99" s="8"/>
      <c r="C99" s="11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</row>
    <row r="100" spans="1:51">
      <c r="A100" s="8"/>
      <c r="B100" s="8"/>
      <c r="C100" s="1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</row>
    <row r="101" spans="1:51">
      <c r="A101" s="8"/>
      <c r="B101" s="8"/>
      <c r="C101" s="11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</row>
    <row r="102" spans="1:51">
      <c r="A102" s="8"/>
      <c r="B102" s="8"/>
      <c r="C102" s="11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</row>
    <row r="103" spans="1:51">
      <c r="A103" s="8"/>
      <c r="B103" s="8"/>
      <c r="C103" s="11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</row>
    <row r="104" spans="1:51">
      <c r="A104" s="8"/>
      <c r="B104" s="8"/>
      <c r="C104" s="11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</row>
    <row r="105" spans="1:51">
      <c r="A105" s="8"/>
      <c r="B105" s="8"/>
      <c r="C105" s="11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</row>
    <row r="106" spans="1:51">
      <c r="A106" s="8"/>
      <c r="B106" s="8"/>
      <c r="C106" s="11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</row>
    <row r="107" spans="1:51">
      <c r="A107" s="8"/>
      <c r="B107" s="8"/>
      <c r="C107" s="11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</row>
    <row r="108" spans="1:51">
      <c r="A108" s="8"/>
      <c r="B108" s="8"/>
      <c r="C108" s="11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</row>
    <row r="109" spans="1:51">
      <c r="A109" s="8"/>
      <c r="B109" s="8"/>
      <c r="C109" s="11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</row>
    <row r="110" spans="1:51">
      <c r="A110" s="8"/>
      <c r="B110" s="8"/>
      <c r="C110" s="11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</row>
    <row r="111" spans="1:51">
      <c r="A111" s="8"/>
      <c r="B111" s="8"/>
      <c r="C111" s="11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>
      <c r="A112" s="8"/>
      <c r="B112" s="8"/>
      <c r="C112" s="11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>
      <c r="A113" s="8"/>
      <c r="B113" s="8"/>
      <c r="C113" s="11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>
      <c r="A114" s="8"/>
      <c r="B114" s="8"/>
      <c r="C114" s="11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>
      <c r="A115" s="8"/>
      <c r="B115" s="8"/>
      <c r="C115" s="11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>
      <c r="A116" s="8"/>
      <c r="B116" s="8"/>
      <c r="C116" s="11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>
      <c r="A117" s="8"/>
      <c r="B117" s="8"/>
      <c r="C117" s="1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>
      <c r="A118" s="8"/>
      <c r="B118" s="8"/>
      <c r="C118" s="1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>
      <c r="A119" s="8"/>
      <c r="B119" s="8"/>
      <c r="C119" s="11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>
      <c r="A120" s="8"/>
      <c r="B120" s="8"/>
      <c r="C120" s="11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>
      <c r="A121" s="8"/>
      <c r="B121" s="8"/>
      <c r="C121" s="11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</row>
    <row r="122" spans="1:51">
      <c r="A122" s="8"/>
      <c r="B122" s="8"/>
      <c r="C122" s="11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</row>
    <row r="123" spans="1:51">
      <c r="A123" s="13"/>
      <c r="B123" s="13"/>
      <c r="C123" s="14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 spans="1:51">
      <c r="A124" s="13"/>
      <c r="B124" s="6"/>
      <c r="C124" s="14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spans="1:51">
      <c r="A125" s="13"/>
      <c r="B125" s="6"/>
      <c r="C125" s="14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</row>
    <row r="126" spans="1:51">
      <c r="A126" s="13"/>
      <c r="B126" s="6"/>
      <c r="C126" s="14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</row>
    <row r="127" spans="1:51">
      <c r="A127" s="13"/>
      <c r="B127" s="6"/>
      <c r="C127" s="14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</row>
    <row r="128" spans="1:51">
      <c r="A128" s="13"/>
      <c r="B128" s="6"/>
      <c r="C128" s="14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</row>
    <row r="129" spans="1:42">
      <c r="A129" s="13"/>
      <c r="B129" s="6"/>
      <c r="C129" s="14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</row>
    <row r="130" spans="1:42">
      <c r="A130" s="13"/>
      <c r="B130" s="6"/>
      <c r="C130" s="14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</row>
    <row r="131" spans="1:42">
      <c r="A131" s="13"/>
      <c r="B131" s="6"/>
      <c r="C131" s="14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</row>
    <row r="132" spans="1:42">
      <c r="A132" s="13"/>
      <c r="B132" s="6"/>
      <c r="C132" s="14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</row>
    <row r="133" spans="1:42">
      <c r="A133" s="13"/>
      <c r="B133" s="6"/>
      <c r="C133" s="14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</row>
    <row r="134" spans="1:42">
      <c r="A134" s="13"/>
      <c r="B134" s="6"/>
      <c r="C134" s="14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</row>
    <row r="135" spans="1:42">
      <c r="A135" s="13"/>
      <c r="B135" s="6"/>
      <c r="C135" s="14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</row>
    <row r="136" spans="1:42">
      <c r="A136" s="13"/>
      <c r="B136" s="6"/>
      <c r="C136" s="14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</row>
    <row r="137" spans="1:42">
      <c r="A137" s="13"/>
      <c r="B137" s="6"/>
      <c r="C137" s="14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</row>
    <row r="138" spans="1:42">
      <c r="A138" s="13"/>
      <c r="B138" s="6"/>
      <c r="C138" s="14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</row>
    <row r="139" spans="1:42">
      <c r="A139" s="13"/>
      <c r="B139" s="6"/>
      <c r="C139" s="14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</row>
    <row r="140" spans="1:42">
      <c r="A140" s="13"/>
      <c r="B140" s="6"/>
      <c r="C140" s="14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</row>
    <row r="141" spans="1:42">
      <c r="A141" s="13"/>
      <c r="B141" s="6"/>
      <c r="C141" s="14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</row>
  </sheetData>
  <mergeCells count="1">
    <mergeCell ref="A1:C1"/>
  </mergeCells>
  <phoneticPr fontId="1" type="noConversion"/>
  <conditionalFormatting sqref="D46:AG141 AH46:AO49 D3:AP44 D45:AO45 AQ45:AQ49 AQ33:BA44">
    <cfRule type="containsText" dxfId="20" priority="22" operator="containsText" text="ㅁ">
      <formula>NOT(ISERROR(SEARCH("ㅁ",D3)))</formula>
    </cfRule>
    <cfRule type="containsText" dxfId="19" priority="23" operator="containsText" text="ㅇ">
      <formula>NOT(ISERROR(SEARCH("ㅇ",D3)))</formula>
    </cfRule>
  </conditionalFormatting>
  <conditionalFormatting sqref="D46:AG1048576 AH46:AO49 D45:AO45 D1:AP44 AQ45:AQ49 AQ33:BA44">
    <cfRule type="containsText" dxfId="18" priority="21" operator="containsText" text="완성">
      <formula>NOT(ISERROR(SEARCH("완성",D1)))</formula>
    </cfRule>
  </conditionalFormatting>
  <conditionalFormatting sqref="AH68:AP141 AI50:AO51 AH52:AO67 AQ68:AY124 AQ50:AQ67 AQ68:BA84">
    <cfRule type="containsText" dxfId="17" priority="13" operator="containsText" text="ㅁ">
      <formula>NOT(ISERROR(SEARCH("ㅁ",AH50)))</formula>
    </cfRule>
    <cfRule type="containsText" dxfId="16" priority="14" operator="containsText" text="ㅇ">
      <formula>NOT(ISERROR(SEARCH("ㅇ",AH50)))</formula>
    </cfRule>
  </conditionalFormatting>
  <conditionalFormatting sqref="AH68:AP1048576 AI50:AO51 AH52:AO67 AQ68:AY124 AQ50:AQ67 AQ68:BA84">
    <cfRule type="containsText" dxfId="15" priority="12" operator="containsText" text="완성">
      <formula>NOT(ISERROR(SEARCH("완성",AH50)))</formula>
    </cfRule>
  </conditionalFormatting>
  <conditionalFormatting sqref="AH50:AH51">
    <cfRule type="containsText" dxfId="14" priority="10" operator="containsText" text="ㅁ">
      <formula>NOT(ISERROR(SEARCH("ㅁ",AH50)))</formula>
    </cfRule>
    <cfRule type="containsText" dxfId="13" priority="11" operator="containsText" text="ㅇ">
      <formula>NOT(ISERROR(SEARCH("ㅇ",AH50)))</formula>
    </cfRule>
  </conditionalFormatting>
  <conditionalFormatting sqref="AH50:AH51">
    <cfRule type="containsText" dxfId="12" priority="9" operator="containsText" text="완성">
      <formula>NOT(ISERROR(SEARCH("완성",AH50)))</formula>
    </cfRule>
  </conditionalFormatting>
  <conditionalFormatting sqref="AP45:BA49">
    <cfRule type="containsText" dxfId="11" priority="7" operator="containsText" text="ㅁ">
      <formula>NOT(ISERROR(SEARCH("ㅁ",AP45)))</formula>
    </cfRule>
    <cfRule type="containsText" dxfId="10" priority="8" operator="containsText" text="ㅇ">
      <formula>NOT(ISERROR(SEARCH("ㅇ",AP45)))</formula>
    </cfRule>
  </conditionalFormatting>
  <conditionalFormatting sqref="AP45:BA49">
    <cfRule type="containsText" dxfId="9" priority="6" operator="containsText" text="완성">
      <formula>NOT(ISERROR(SEARCH("완성",AP45)))</formula>
    </cfRule>
  </conditionalFormatting>
  <conditionalFormatting sqref="AP50:BA67">
    <cfRule type="containsText" dxfId="8" priority="4" operator="containsText" text="ㅁ">
      <formula>NOT(ISERROR(SEARCH("ㅁ",AP50)))</formula>
    </cfRule>
    <cfRule type="containsText" dxfId="7" priority="5" operator="containsText" text="ㅇ">
      <formula>NOT(ISERROR(SEARCH("ㅇ",AP50)))</formula>
    </cfRule>
  </conditionalFormatting>
  <conditionalFormatting sqref="AP50:BA67">
    <cfRule type="containsText" dxfId="6" priority="3" operator="containsText" text="완성">
      <formula>NOT(ISERROR(SEARCH("완성",AP50)))</formula>
    </cfRule>
  </conditionalFormatting>
  <conditionalFormatting sqref="AQ2:BF2">
    <cfRule type="containsText" dxfId="5" priority="2" operator="containsText" text="완성">
      <formula>NOT(ISERROR(SEARCH("완성",AQ2)))</formula>
    </cfRule>
  </conditionalFormatting>
  <conditionalFormatting sqref="AQ1:BN1">
    <cfRule type="containsText" dxfId="4" priority="1" operator="containsText" text="완성">
      <formula>NOT(ISERROR(SEARCH("완성",AQ1)))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D1F1-878D-41CB-B60B-C3F05C9EDCFB}">
  <dimension ref="D3:K7"/>
  <sheetViews>
    <sheetView workbookViewId="0">
      <selection activeCell="K8" sqref="K8"/>
    </sheetView>
  </sheetViews>
  <sheetFormatPr defaultRowHeight="16.5"/>
  <cols>
    <col min="4" max="4" width="2.875" customWidth="1"/>
    <col min="5" max="5" width="4" customWidth="1"/>
  </cols>
  <sheetData>
    <row r="3" spans="4:11">
      <c r="D3" t="s">
        <v>31</v>
      </c>
    </row>
    <row r="4" spans="4:11">
      <c r="E4" t="s">
        <v>255</v>
      </c>
      <c r="K4" t="s">
        <v>257</v>
      </c>
    </row>
    <row r="5" spans="4:11">
      <c r="E5" t="s">
        <v>256</v>
      </c>
      <c r="K5" t="s">
        <v>258</v>
      </c>
    </row>
    <row r="6" spans="4:11">
      <c r="K6" t="s">
        <v>259</v>
      </c>
    </row>
    <row r="7" spans="4:11">
      <c r="K7" s="115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BD48-A97F-4A43-B79B-8BFF01AAD9D7}">
  <dimension ref="F13:AY60"/>
  <sheetViews>
    <sheetView showGridLines="0" topLeftCell="A19" zoomScaleNormal="100" workbookViewId="0">
      <selection activeCell="F40" sqref="E40:F41"/>
    </sheetView>
  </sheetViews>
  <sheetFormatPr defaultRowHeight="16.5"/>
  <cols>
    <col min="6" max="6" width="9" style="5"/>
    <col min="7" max="7" width="11.125" style="5" bestFit="1" customWidth="1"/>
    <col min="8" max="10" width="9" style="5"/>
    <col min="11" max="11" width="11" style="5" bestFit="1" customWidth="1"/>
    <col min="12" max="12" width="10.125" style="5" bestFit="1" customWidth="1"/>
    <col min="13" max="13" width="14.75" style="5" customWidth="1"/>
    <col min="14" max="14" width="11.125" customWidth="1"/>
    <col min="16" max="16" width="5.75" customWidth="1"/>
    <col min="17" max="17" width="14.125" customWidth="1"/>
    <col min="20" max="20" width="11.125" bestFit="1" customWidth="1"/>
    <col min="21" max="21" width="9.625" customWidth="1"/>
    <col min="22" max="22" width="13.75" bestFit="1" customWidth="1"/>
    <col min="23" max="24" width="9.375" bestFit="1" customWidth="1"/>
    <col min="25" max="25" width="11" bestFit="1" customWidth="1"/>
    <col min="30" max="30" width="5.5" customWidth="1"/>
    <col min="31" max="31" width="11.125" bestFit="1" customWidth="1"/>
    <col min="32" max="33" width="13" bestFit="1" customWidth="1"/>
    <col min="34" max="34" width="11" bestFit="1" customWidth="1"/>
    <col min="35" max="35" width="11.125" bestFit="1" customWidth="1"/>
    <col min="36" max="36" width="11" bestFit="1" customWidth="1"/>
    <col min="37" max="38" width="9.375" bestFit="1" customWidth="1"/>
    <col min="39" max="39" width="11.25" customWidth="1"/>
    <col min="40" max="40" width="12.375" customWidth="1"/>
    <col min="45" max="45" width="5.25" bestFit="1" customWidth="1"/>
    <col min="46" max="46" width="12.125" customWidth="1"/>
    <col min="47" max="47" width="9.75" bestFit="1" customWidth="1"/>
    <col min="48" max="48" width="11.125" bestFit="1" customWidth="1"/>
    <col min="49" max="49" width="12.75" customWidth="1"/>
  </cols>
  <sheetData>
    <row r="13" spans="6:39">
      <c r="F13" s="27" t="s">
        <v>0</v>
      </c>
      <c r="G13" s="27" t="s">
        <v>54</v>
      </c>
      <c r="H13" s="27" t="s">
        <v>55</v>
      </c>
      <c r="I13" s="27" t="s">
        <v>59</v>
      </c>
      <c r="J13" s="27" t="s">
        <v>56</v>
      </c>
      <c r="K13" s="27" t="s">
        <v>57</v>
      </c>
      <c r="L13" s="27" t="s">
        <v>58</v>
      </c>
      <c r="M13" s="27" t="s">
        <v>75</v>
      </c>
      <c r="N13" s="27" t="s">
        <v>76</v>
      </c>
      <c r="P13" s="26" t="s">
        <v>0</v>
      </c>
      <c r="Q13" s="26" t="s">
        <v>135</v>
      </c>
      <c r="R13" s="26" t="s">
        <v>136</v>
      </c>
      <c r="S13" s="26" t="s">
        <v>137</v>
      </c>
      <c r="T13" s="26" t="s">
        <v>145</v>
      </c>
      <c r="U13" s="26" t="s">
        <v>138</v>
      </c>
      <c r="V13" s="26" t="s">
        <v>139</v>
      </c>
      <c r="W13" s="26" t="s">
        <v>154</v>
      </c>
      <c r="X13" s="68" t="s">
        <v>153</v>
      </c>
      <c r="Y13" s="26" t="s">
        <v>167</v>
      </c>
      <c r="Z13" s="26" t="s">
        <v>140</v>
      </c>
      <c r="AD13" t="s">
        <v>159</v>
      </c>
    </row>
    <row r="14" spans="6:39">
      <c r="F14" s="28">
        <v>1</v>
      </c>
      <c r="G14" s="29">
        <v>44224</v>
      </c>
      <c r="H14" s="30">
        <v>800</v>
      </c>
      <c r="I14" s="28" t="s">
        <v>60</v>
      </c>
      <c r="J14" s="28" t="s">
        <v>66</v>
      </c>
      <c r="K14" s="28" t="s">
        <v>68</v>
      </c>
      <c r="L14" s="28" t="s">
        <v>69</v>
      </c>
      <c r="M14" s="28">
        <v>1</v>
      </c>
      <c r="N14" s="30">
        <f>SUM(H14:H19)</f>
        <v>32700</v>
      </c>
      <c r="P14" s="1">
        <v>1</v>
      </c>
      <c r="Q14" s="65" t="s">
        <v>146</v>
      </c>
      <c r="R14" s="66" t="s">
        <v>142</v>
      </c>
      <c r="S14" s="1" t="s">
        <v>141</v>
      </c>
      <c r="T14" s="1" t="s">
        <v>151</v>
      </c>
      <c r="U14" s="1" t="s">
        <v>155</v>
      </c>
      <c r="V14" s="66">
        <v>600000</v>
      </c>
      <c r="W14" s="66"/>
      <c r="X14" s="66"/>
      <c r="Y14" s="69">
        <f>W14+X14</f>
        <v>0</v>
      </c>
      <c r="Z14" s="1" t="s">
        <v>158</v>
      </c>
    </row>
    <row r="15" spans="6:39">
      <c r="F15" s="31">
        <f>F14+1</f>
        <v>2</v>
      </c>
      <c r="G15" s="32">
        <v>44224</v>
      </c>
      <c r="H15" s="33">
        <v>2600</v>
      </c>
      <c r="I15" s="31" t="s">
        <v>61</v>
      </c>
      <c r="J15" s="31" t="s">
        <v>67</v>
      </c>
      <c r="K15" s="31" t="s">
        <v>68</v>
      </c>
      <c r="L15" s="31" t="s">
        <v>69</v>
      </c>
      <c r="M15" s="31">
        <v>1</v>
      </c>
      <c r="N15" s="33"/>
      <c r="P15" s="1">
        <f>P14+1</f>
        <v>2</v>
      </c>
      <c r="Q15" s="1" t="s">
        <v>144</v>
      </c>
      <c r="R15" s="66" t="s">
        <v>142</v>
      </c>
      <c r="S15" s="1" t="s">
        <v>143</v>
      </c>
      <c r="T15" s="1" t="s">
        <v>152</v>
      </c>
      <c r="U15" s="1" t="s">
        <v>144</v>
      </c>
      <c r="V15" s="1">
        <v>0</v>
      </c>
      <c r="W15" s="66"/>
      <c r="X15" s="66"/>
      <c r="Y15" s="69">
        <f t="shared" ref="Y15:Y17" si="0">W15+X15</f>
        <v>0</v>
      </c>
      <c r="Z15" s="1" t="s">
        <v>158</v>
      </c>
      <c r="AD15" s="26" t="s">
        <v>0</v>
      </c>
      <c r="AE15" s="26" t="s">
        <v>47</v>
      </c>
      <c r="AF15" s="26" t="s">
        <v>161</v>
      </c>
      <c r="AG15" s="26" t="s">
        <v>136</v>
      </c>
      <c r="AH15" s="26" t="s">
        <v>145</v>
      </c>
      <c r="AI15" s="26" t="s">
        <v>194</v>
      </c>
      <c r="AJ15" s="26" t="s">
        <v>180</v>
      </c>
      <c r="AK15" s="26" t="s">
        <v>166</v>
      </c>
      <c r="AL15" s="26" t="s">
        <v>164</v>
      </c>
      <c r="AM15" s="70" t="s">
        <v>202</v>
      </c>
    </row>
    <row r="16" spans="6:39">
      <c r="F16" s="31">
        <f t="shared" ref="F16:F22" si="1">F15+1</f>
        <v>3</v>
      </c>
      <c r="G16" s="32">
        <v>44224</v>
      </c>
      <c r="H16" s="33">
        <v>11000</v>
      </c>
      <c r="I16" s="31" t="s">
        <v>62</v>
      </c>
      <c r="J16" s="31" t="s">
        <v>66</v>
      </c>
      <c r="K16" s="31" t="s">
        <v>68</v>
      </c>
      <c r="L16" s="31" t="s">
        <v>69</v>
      </c>
      <c r="M16" s="31">
        <v>1</v>
      </c>
      <c r="N16" s="33"/>
      <c r="P16" s="1">
        <f t="shared" ref="P16:P17" si="2">P15+1</f>
        <v>3</v>
      </c>
      <c r="Q16" s="1" t="s">
        <v>148</v>
      </c>
      <c r="R16" s="66" t="s">
        <v>142</v>
      </c>
      <c r="S16" s="1" t="s">
        <v>147</v>
      </c>
      <c r="T16" s="1" t="s">
        <v>152</v>
      </c>
      <c r="U16" s="1" t="s">
        <v>156</v>
      </c>
      <c r="V16" s="67">
        <v>100000</v>
      </c>
      <c r="W16" s="67">
        <v>600000</v>
      </c>
      <c r="X16" s="67">
        <v>100000</v>
      </c>
      <c r="Y16" s="69">
        <f t="shared" si="0"/>
        <v>700000</v>
      </c>
      <c r="Z16" s="1" t="s">
        <v>158</v>
      </c>
      <c r="AD16" s="6">
        <v>1</v>
      </c>
      <c r="AE16" s="6" t="s">
        <v>190</v>
      </c>
      <c r="AF16" s="6" t="s">
        <v>146</v>
      </c>
      <c r="AG16" s="6" t="str">
        <f>VLOOKUP(AF16,$Q$13:$R$17,2,0)</f>
        <v>김기민</v>
      </c>
      <c r="AH16" s="6" t="s">
        <v>151</v>
      </c>
      <c r="AI16" s="71">
        <v>44590</v>
      </c>
      <c r="AJ16" s="6" t="s">
        <v>178</v>
      </c>
      <c r="AK16" s="72">
        <v>60000</v>
      </c>
      <c r="AL16" s="72">
        <v>0</v>
      </c>
      <c r="AM16" s="6" t="s">
        <v>146</v>
      </c>
    </row>
    <row r="17" spans="6:39">
      <c r="F17" s="31">
        <f t="shared" si="1"/>
        <v>4</v>
      </c>
      <c r="G17" s="32">
        <v>44224</v>
      </c>
      <c r="H17" s="33">
        <v>2800</v>
      </c>
      <c r="I17" s="31" t="s">
        <v>63</v>
      </c>
      <c r="J17" s="31" t="s">
        <v>66</v>
      </c>
      <c r="K17" s="31" t="s">
        <v>68</v>
      </c>
      <c r="L17" s="31" t="s">
        <v>69</v>
      </c>
      <c r="M17" s="31">
        <v>1</v>
      </c>
      <c r="N17" s="33"/>
      <c r="P17" s="1">
        <f t="shared" si="2"/>
        <v>4</v>
      </c>
      <c r="Q17" s="1" t="s">
        <v>150</v>
      </c>
      <c r="R17" s="66" t="s">
        <v>142</v>
      </c>
      <c r="S17" s="1" t="s">
        <v>149</v>
      </c>
      <c r="T17" s="1" t="s">
        <v>152</v>
      </c>
      <c r="U17" s="25" t="s">
        <v>157</v>
      </c>
      <c r="V17" s="25">
        <v>0</v>
      </c>
      <c r="W17" s="67">
        <v>0</v>
      </c>
      <c r="X17" s="67"/>
      <c r="Y17" s="69">
        <f t="shared" si="0"/>
        <v>0</v>
      </c>
      <c r="Z17" s="1" t="s">
        <v>158</v>
      </c>
      <c r="AD17" s="8">
        <f>AD16+1</f>
        <v>2</v>
      </c>
      <c r="AE17" s="8" t="s">
        <v>190</v>
      </c>
      <c r="AF17" s="8" t="s">
        <v>146</v>
      </c>
      <c r="AG17" s="8" t="str">
        <f>VLOOKUP(AF17,$Q$13:$R$17,2,0)</f>
        <v>김기민</v>
      </c>
      <c r="AH17" s="8" t="s">
        <v>151</v>
      </c>
      <c r="AI17" s="73">
        <v>44590</v>
      </c>
      <c r="AJ17" s="8" t="s">
        <v>182</v>
      </c>
      <c r="AK17" s="74">
        <v>36000</v>
      </c>
      <c r="AL17" s="74">
        <v>0</v>
      </c>
      <c r="AM17" s="8" t="s">
        <v>146</v>
      </c>
    </row>
    <row r="18" spans="6:39">
      <c r="F18" s="31">
        <f t="shared" si="1"/>
        <v>5</v>
      </c>
      <c r="G18" s="32">
        <v>44224</v>
      </c>
      <c r="H18" s="33">
        <v>8800</v>
      </c>
      <c r="I18" s="31" t="s">
        <v>64</v>
      </c>
      <c r="J18" s="31" t="s">
        <v>67</v>
      </c>
      <c r="K18" s="31" t="s">
        <v>68</v>
      </c>
      <c r="L18" s="31" t="s">
        <v>69</v>
      </c>
      <c r="M18" s="31">
        <v>1</v>
      </c>
      <c r="N18" s="33"/>
      <c r="AD18" s="8">
        <f t="shared" ref="AD18:AD22" si="3">AD17+1</f>
        <v>3</v>
      </c>
      <c r="AE18" s="8" t="s">
        <v>190</v>
      </c>
      <c r="AF18" s="8" t="s">
        <v>170</v>
      </c>
      <c r="AG18" s="8" t="s">
        <v>174</v>
      </c>
      <c r="AH18" s="8" t="s">
        <v>152</v>
      </c>
      <c r="AI18" s="73">
        <f>AI17-2</f>
        <v>44588</v>
      </c>
      <c r="AJ18" s="8" t="s">
        <v>178</v>
      </c>
      <c r="AK18" s="74">
        <v>48000</v>
      </c>
      <c r="AL18" s="74">
        <f>AK18+AL20</f>
        <v>116000</v>
      </c>
      <c r="AM18" s="78" t="s">
        <v>198</v>
      </c>
    </row>
    <row r="19" spans="6:39">
      <c r="F19" s="34">
        <f t="shared" si="1"/>
        <v>6</v>
      </c>
      <c r="G19" s="35">
        <v>44224</v>
      </c>
      <c r="H19" s="36">
        <v>6700</v>
      </c>
      <c r="I19" s="34" t="s">
        <v>65</v>
      </c>
      <c r="J19" s="34" t="s">
        <v>67</v>
      </c>
      <c r="K19" s="34" t="s">
        <v>68</v>
      </c>
      <c r="L19" s="34" t="s">
        <v>69</v>
      </c>
      <c r="M19" s="34">
        <v>1</v>
      </c>
      <c r="N19" s="36"/>
      <c r="AD19" s="8">
        <f t="shared" si="3"/>
        <v>4</v>
      </c>
      <c r="AE19" s="8" t="s">
        <v>190</v>
      </c>
      <c r="AF19" s="8" t="s">
        <v>172</v>
      </c>
      <c r="AG19" s="8" t="s">
        <v>174</v>
      </c>
      <c r="AH19" s="8" t="s">
        <v>151</v>
      </c>
      <c r="AI19" s="73">
        <f>AI18</f>
        <v>44588</v>
      </c>
      <c r="AJ19" s="8" t="s">
        <v>91</v>
      </c>
      <c r="AK19" s="74">
        <v>9000</v>
      </c>
      <c r="AL19" s="74">
        <v>0</v>
      </c>
      <c r="AM19" s="79" t="s">
        <v>200</v>
      </c>
    </row>
    <row r="20" spans="6:39">
      <c r="F20" s="28">
        <f t="shared" si="1"/>
        <v>7</v>
      </c>
      <c r="G20" s="29">
        <v>44224</v>
      </c>
      <c r="H20" s="30">
        <v>4000</v>
      </c>
      <c r="I20" s="28" t="s">
        <v>71</v>
      </c>
      <c r="J20" s="28" t="s">
        <v>67</v>
      </c>
      <c r="K20" s="28" t="s">
        <v>70</v>
      </c>
      <c r="L20" s="28" t="s">
        <v>74</v>
      </c>
      <c r="M20" s="28">
        <v>2</v>
      </c>
      <c r="N20" s="30">
        <f>SUM(H20:H25)</f>
        <v>10200</v>
      </c>
      <c r="AD20" s="8">
        <f t="shared" si="3"/>
        <v>5</v>
      </c>
      <c r="AE20" s="8" t="s">
        <v>190</v>
      </c>
      <c r="AF20" s="8" t="s">
        <v>170</v>
      </c>
      <c r="AG20" s="8" t="s">
        <v>174</v>
      </c>
      <c r="AH20" s="8" t="s">
        <v>152</v>
      </c>
      <c r="AI20" s="73">
        <f>AI19-2</f>
        <v>44586</v>
      </c>
      <c r="AJ20" s="8" t="s">
        <v>185</v>
      </c>
      <c r="AK20" s="74">
        <v>36000</v>
      </c>
      <c r="AL20" s="74">
        <f>AK20+AL21</f>
        <v>68000</v>
      </c>
      <c r="AM20" s="78" t="s">
        <v>198</v>
      </c>
    </row>
    <row r="21" spans="6:39">
      <c r="F21" s="31">
        <f t="shared" si="1"/>
        <v>8</v>
      </c>
      <c r="G21" s="32">
        <v>44224</v>
      </c>
      <c r="H21" s="33">
        <v>3000</v>
      </c>
      <c r="I21" s="31" t="s">
        <v>72</v>
      </c>
      <c r="J21" s="31" t="s">
        <v>67</v>
      </c>
      <c r="K21" s="31" t="s">
        <v>70</v>
      </c>
      <c r="L21" s="31" t="s">
        <v>74</v>
      </c>
      <c r="M21" s="31">
        <v>2</v>
      </c>
      <c r="N21" s="33"/>
      <c r="AD21" s="8">
        <f t="shared" si="3"/>
        <v>6</v>
      </c>
      <c r="AE21" s="8" t="s">
        <v>190</v>
      </c>
      <c r="AF21" s="8" t="s">
        <v>170</v>
      </c>
      <c r="AG21" s="8" t="s">
        <v>174</v>
      </c>
      <c r="AH21" s="8" t="s">
        <v>152</v>
      </c>
      <c r="AI21" s="73">
        <f>AI20-2</f>
        <v>44584</v>
      </c>
      <c r="AJ21" s="8" t="s">
        <v>187</v>
      </c>
      <c r="AK21" s="74">
        <v>32000</v>
      </c>
      <c r="AL21" s="74">
        <f>AK21</f>
        <v>32000</v>
      </c>
      <c r="AM21" s="78" t="s">
        <v>198</v>
      </c>
    </row>
    <row r="22" spans="6:39">
      <c r="F22" s="34">
        <f t="shared" si="1"/>
        <v>9</v>
      </c>
      <c r="G22" s="35">
        <v>44224</v>
      </c>
      <c r="H22" s="36">
        <v>3200</v>
      </c>
      <c r="I22" s="34" t="s">
        <v>73</v>
      </c>
      <c r="J22" s="34" t="s">
        <v>67</v>
      </c>
      <c r="K22" s="34" t="s">
        <v>70</v>
      </c>
      <c r="L22" s="34" t="s">
        <v>74</v>
      </c>
      <c r="M22" s="34">
        <v>2</v>
      </c>
      <c r="N22" s="36"/>
      <c r="AD22" s="13">
        <f t="shared" si="3"/>
        <v>7</v>
      </c>
      <c r="AE22" s="13" t="s">
        <v>192</v>
      </c>
      <c r="AF22" s="13" t="s">
        <v>170</v>
      </c>
      <c r="AG22" s="13" t="s">
        <v>174</v>
      </c>
      <c r="AH22" s="13" t="s">
        <v>152</v>
      </c>
      <c r="AI22" s="75">
        <v>44583</v>
      </c>
      <c r="AJ22" s="13" t="s">
        <v>192</v>
      </c>
      <c r="AK22" s="76">
        <v>-500000</v>
      </c>
      <c r="AL22" s="76">
        <v>0</v>
      </c>
      <c r="AM22" s="13" t="s">
        <v>196</v>
      </c>
    </row>
    <row r="23" spans="6:39">
      <c r="F23" s="28"/>
      <c r="G23" s="29"/>
      <c r="H23" s="30"/>
      <c r="I23" s="28"/>
      <c r="J23" s="28"/>
      <c r="K23" s="28"/>
      <c r="L23" s="28"/>
      <c r="M23" s="28"/>
      <c r="N23" s="30"/>
      <c r="AL23" s="77"/>
      <c r="AM23" s="5"/>
    </row>
    <row r="24" spans="6:39">
      <c r="F24" s="28"/>
      <c r="G24" s="29"/>
      <c r="H24" s="30"/>
      <c r="I24" s="28"/>
      <c r="J24" s="28"/>
      <c r="K24" s="28"/>
      <c r="L24" s="28"/>
      <c r="M24" s="28"/>
      <c r="N24" s="30"/>
      <c r="AL24" s="77"/>
      <c r="AM24" s="5"/>
    </row>
    <row r="25" spans="6:39">
      <c r="F25" s="13"/>
      <c r="G25" s="13"/>
      <c r="H25" s="13"/>
      <c r="I25" s="13"/>
      <c r="J25" s="13"/>
      <c r="K25" s="13"/>
      <c r="L25" s="13"/>
      <c r="M25" s="13"/>
      <c r="N25" s="13"/>
      <c r="AM25" s="5"/>
    </row>
    <row r="27" spans="6:39">
      <c r="AD27" t="s">
        <v>203</v>
      </c>
    </row>
    <row r="29" spans="6:39">
      <c r="AD29" s="26" t="s">
        <v>0</v>
      </c>
      <c r="AE29" s="26" t="s">
        <v>162</v>
      </c>
      <c r="AF29" s="26" t="s">
        <v>55</v>
      </c>
      <c r="AG29" s="26" t="s">
        <v>205</v>
      </c>
      <c r="AH29" s="26" t="s">
        <v>57</v>
      </c>
      <c r="AI29" s="26" t="s">
        <v>213</v>
      </c>
      <c r="AJ29" s="26" t="s">
        <v>214</v>
      </c>
      <c r="AK29" s="26" t="s">
        <v>215</v>
      </c>
    </row>
    <row r="30" spans="6:39">
      <c r="AD30" s="6">
        <v>1</v>
      </c>
      <c r="AE30" s="71">
        <v>44590</v>
      </c>
      <c r="AF30" s="72">
        <v>60000</v>
      </c>
      <c r="AG30" s="6" t="s">
        <v>206</v>
      </c>
      <c r="AH30" s="6" t="s">
        <v>178</v>
      </c>
      <c r="AI30" s="6" t="s">
        <v>146</v>
      </c>
      <c r="AJ30" s="6" t="s">
        <v>212</v>
      </c>
      <c r="AK30" s="84" t="s">
        <v>198</v>
      </c>
    </row>
    <row r="31" spans="6:39">
      <c r="AD31" s="8">
        <f>AD30+1</f>
        <v>2</v>
      </c>
      <c r="AE31" s="73">
        <v>44590</v>
      </c>
      <c r="AF31" s="74">
        <v>36000</v>
      </c>
      <c r="AG31" s="8" t="s">
        <v>207</v>
      </c>
      <c r="AH31" s="8" t="s">
        <v>182</v>
      </c>
      <c r="AI31" s="8" t="s">
        <v>210</v>
      </c>
      <c r="AJ31" s="8" t="s">
        <v>211</v>
      </c>
      <c r="AK31" s="85" t="s">
        <v>198</v>
      </c>
    </row>
    <row r="32" spans="6:39">
      <c r="AD32" s="8">
        <f t="shared" ref="AD32:AD35" si="4">AD31+1</f>
        <v>3</v>
      </c>
      <c r="AE32" s="73">
        <f>AE31-2</f>
        <v>44588</v>
      </c>
      <c r="AF32" s="74">
        <v>48000</v>
      </c>
      <c r="AG32" s="8" t="s">
        <v>208</v>
      </c>
      <c r="AH32" s="8" t="s">
        <v>178</v>
      </c>
      <c r="AI32" s="8" t="s">
        <v>170</v>
      </c>
      <c r="AJ32" s="8" t="s">
        <v>219</v>
      </c>
      <c r="AK32" s="74" t="s">
        <v>216</v>
      </c>
    </row>
    <row r="33" spans="30:43">
      <c r="AD33" s="8">
        <f t="shared" si="4"/>
        <v>4</v>
      </c>
      <c r="AE33" s="73">
        <f>AE32</f>
        <v>44588</v>
      </c>
      <c r="AF33" s="74">
        <v>9000</v>
      </c>
      <c r="AG33" s="8" t="s">
        <v>209</v>
      </c>
      <c r="AH33" s="8" t="s">
        <v>91</v>
      </c>
      <c r="AI33" s="8" t="s">
        <v>169</v>
      </c>
      <c r="AJ33" s="8" t="s">
        <v>218</v>
      </c>
      <c r="AK33" s="74" t="s">
        <v>217</v>
      </c>
    </row>
    <row r="34" spans="30:43">
      <c r="AD34" s="8">
        <f t="shared" si="4"/>
        <v>5</v>
      </c>
      <c r="AE34" s="73">
        <f>AE33-2</f>
        <v>44586</v>
      </c>
      <c r="AF34" s="74">
        <v>36000</v>
      </c>
      <c r="AG34" s="8" t="s">
        <v>206</v>
      </c>
      <c r="AH34" s="8" t="s">
        <v>185</v>
      </c>
      <c r="AI34" s="8" t="s">
        <v>169</v>
      </c>
      <c r="AJ34" s="8" t="s">
        <v>218</v>
      </c>
      <c r="AK34" s="74" t="s">
        <v>217</v>
      </c>
    </row>
    <row r="35" spans="30:43">
      <c r="AD35" s="13">
        <f t="shared" si="4"/>
        <v>6</v>
      </c>
      <c r="AE35" s="82">
        <f>AE34-2</f>
        <v>44584</v>
      </c>
      <c r="AF35" s="83">
        <v>32000</v>
      </c>
      <c r="AG35" s="13" t="s">
        <v>187</v>
      </c>
      <c r="AH35" s="13" t="s">
        <v>187</v>
      </c>
      <c r="AI35" s="13" t="s">
        <v>169</v>
      </c>
      <c r="AJ35" s="13" t="s">
        <v>218</v>
      </c>
      <c r="AK35" s="83" t="s">
        <v>217</v>
      </c>
    </row>
    <row r="40" spans="30:43" ht="17.25" thickBot="1"/>
    <row r="41" spans="30:43">
      <c r="AH41" s="86" t="s">
        <v>220</v>
      </c>
      <c r="AI41" s="87" t="s">
        <v>188</v>
      </c>
      <c r="AJ41" s="87" t="s">
        <v>160</v>
      </c>
      <c r="AK41" s="87" t="s">
        <v>221</v>
      </c>
      <c r="AL41" s="87" t="s">
        <v>222</v>
      </c>
      <c r="AM41" s="87" t="s">
        <v>193</v>
      </c>
      <c r="AN41" s="87" t="s">
        <v>179</v>
      </c>
      <c r="AO41" s="87" t="s">
        <v>165</v>
      </c>
      <c r="AP41" s="87" t="s">
        <v>163</v>
      </c>
      <c r="AQ41" s="88" t="s">
        <v>201</v>
      </c>
    </row>
    <row r="42" spans="30:43">
      <c r="AH42" s="89">
        <v>1</v>
      </c>
      <c r="AI42" s="90" t="s">
        <v>189</v>
      </c>
      <c r="AJ42" s="90" t="s">
        <v>168</v>
      </c>
      <c r="AK42" s="90" t="s">
        <v>204</v>
      </c>
      <c r="AL42" s="90" t="s">
        <v>175</v>
      </c>
      <c r="AM42" s="91">
        <v>44590</v>
      </c>
      <c r="AN42" s="90" t="s">
        <v>177</v>
      </c>
      <c r="AO42" s="92">
        <v>60000</v>
      </c>
      <c r="AP42" s="93" t="s">
        <v>223</v>
      </c>
      <c r="AQ42" s="94" t="s">
        <v>168</v>
      </c>
    </row>
    <row r="43" spans="30:43">
      <c r="AH43" s="89">
        <v>2</v>
      </c>
      <c r="AI43" s="90" t="s">
        <v>189</v>
      </c>
      <c r="AJ43" s="90" t="s">
        <v>168</v>
      </c>
      <c r="AK43" s="90" t="s">
        <v>204</v>
      </c>
      <c r="AL43" s="90" t="s">
        <v>175</v>
      </c>
      <c r="AM43" s="91">
        <v>44590</v>
      </c>
      <c r="AN43" s="90" t="s">
        <v>181</v>
      </c>
      <c r="AO43" s="92">
        <v>36000</v>
      </c>
      <c r="AP43" s="93" t="s">
        <v>223</v>
      </c>
      <c r="AQ43" s="94" t="s">
        <v>168</v>
      </c>
    </row>
    <row r="44" spans="30:43">
      <c r="AH44" s="89">
        <v>3</v>
      </c>
      <c r="AI44" s="90" t="s">
        <v>189</v>
      </c>
      <c r="AJ44" s="90" t="s">
        <v>169</v>
      </c>
      <c r="AK44" s="90" t="s">
        <v>173</v>
      </c>
      <c r="AL44" s="90" t="s">
        <v>176</v>
      </c>
      <c r="AM44" s="91">
        <v>44588</v>
      </c>
      <c r="AN44" s="90" t="s">
        <v>177</v>
      </c>
      <c r="AO44" s="92">
        <v>48000</v>
      </c>
      <c r="AP44" s="92">
        <v>116000</v>
      </c>
      <c r="AQ44" s="95" t="s">
        <v>197</v>
      </c>
    </row>
    <row r="45" spans="30:43" ht="28.5">
      <c r="AH45" s="89">
        <v>4</v>
      </c>
      <c r="AI45" s="90" t="s">
        <v>189</v>
      </c>
      <c r="AJ45" s="90" t="s">
        <v>171</v>
      </c>
      <c r="AK45" s="90" t="s">
        <v>173</v>
      </c>
      <c r="AL45" s="90" t="s">
        <v>175</v>
      </c>
      <c r="AM45" s="91">
        <v>44588</v>
      </c>
      <c r="AN45" s="90" t="s">
        <v>183</v>
      </c>
      <c r="AO45" s="92">
        <v>9000</v>
      </c>
      <c r="AP45" s="93" t="s">
        <v>223</v>
      </c>
      <c r="AQ45" s="94" t="s">
        <v>199</v>
      </c>
    </row>
    <row r="46" spans="30:43">
      <c r="AH46" s="89">
        <v>5</v>
      </c>
      <c r="AI46" s="90" t="s">
        <v>189</v>
      </c>
      <c r="AJ46" s="90" t="s">
        <v>169</v>
      </c>
      <c r="AK46" s="90" t="s">
        <v>173</v>
      </c>
      <c r="AL46" s="90" t="s">
        <v>176</v>
      </c>
      <c r="AM46" s="91">
        <v>44586</v>
      </c>
      <c r="AN46" s="90" t="s">
        <v>184</v>
      </c>
      <c r="AO46" s="92">
        <v>36000</v>
      </c>
      <c r="AP46" s="92">
        <v>68000</v>
      </c>
      <c r="AQ46" s="95" t="s">
        <v>197</v>
      </c>
    </row>
    <row r="47" spans="30:43">
      <c r="AH47" s="89">
        <v>6</v>
      </c>
      <c r="AI47" s="90" t="s">
        <v>189</v>
      </c>
      <c r="AJ47" s="90" t="s">
        <v>169</v>
      </c>
      <c r="AK47" s="90" t="s">
        <v>173</v>
      </c>
      <c r="AL47" s="90" t="s">
        <v>176</v>
      </c>
      <c r="AM47" s="91">
        <v>44584</v>
      </c>
      <c r="AN47" s="90" t="s">
        <v>186</v>
      </c>
      <c r="AO47" s="92">
        <v>32000</v>
      </c>
      <c r="AP47" s="92">
        <v>32000</v>
      </c>
      <c r="AQ47" s="95" t="s">
        <v>197</v>
      </c>
    </row>
    <row r="48" spans="30:43" ht="29.25" thickBot="1">
      <c r="AH48" s="96">
        <v>7</v>
      </c>
      <c r="AI48" s="97" t="s">
        <v>191</v>
      </c>
      <c r="AJ48" s="97" t="s">
        <v>169</v>
      </c>
      <c r="AK48" s="97" t="s">
        <v>173</v>
      </c>
      <c r="AL48" s="97" t="s">
        <v>176</v>
      </c>
      <c r="AM48" s="98">
        <v>44583</v>
      </c>
      <c r="AN48" s="97" t="s">
        <v>191</v>
      </c>
      <c r="AO48" s="99">
        <v>-500000</v>
      </c>
      <c r="AP48" s="100" t="s">
        <v>223</v>
      </c>
      <c r="AQ48" s="101" t="s">
        <v>195</v>
      </c>
    </row>
    <row r="49" spans="45:51" ht="17.25" thickBot="1"/>
    <row r="50" spans="45:51">
      <c r="AS50" s="86" t="s">
        <v>220</v>
      </c>
      <c r="AT50" s="103" t="s">
        <v>238</v>
      </c>
      <c r="AU50" s="103" t="s">
        <v>239</v>
      </c>
      <c r="AV50" s="106" t="s">
        <v>249</v>
      </c>
      <c r="AW50" s="106" t="s">
        <v>246</v>
      </c>
      <c r="AX50" s="87" t="s">
        <v>188</v>
      </c>
      <c r="AY50" s="103" t="s">
        <v>230</v>
      </c>
    </row>
    <row r="51" spans="45:51">
      <c r="AS51" s="117" t="s">
        <v>247</v>
      </c>
      <c r="AT51" s="118"/>
      <c r="AU51" s="118"/>
      <c r="AV51" s="119"/>
      <c r="AW51" s="111">
        <f>SUM(AW52:AW59)</f>
        <v>128000</v>
      </c>
      <c r="AX51" s="109" t="s">
        <v>248</v>
      </c>
      <c r="AY51" s="110" t="s">
        <v>198</v>
      </c>
    </row>
    <row r="52" spans="45:51">
      <c r="AS52" s="89">
        <v>1</v>
      </c>
      <c r="AT52" s="102" t="s">
        <v>240</v>
      </c>
      <c r="AU52" s="102" t="s">
        <v>142</v>
      </c>
      <c r="AV52" s="107" t="s">
        <v>198</v>
      </c>
      <c r="AW52" s="108">
        <v>1000</v>
      </c>
      <c r="AX52" s="102" t="s">
        <v>228</v>
      </c>
      <c r="AY52" s="102" t="s">
        <v>210</v>
      </c>
    </row>
    <row r="53" spans="45:51">
      <c r="AS53" s="89">
        <v>2</v>
      </c>
      <c r="AT53" s="102" t="s">
        <v>146</v>
      </c>
      <c r="AU53" s="102" t="s">
        <v>142</v>
      </c>
      <c r="AV53" s="107" t="s">
        <v>198</v>
      </c>
      <c r="AW53" s="108">
        <v>30000</v>
      </c>
      <c r="AX53" s="102" t="s">
        <v>228</v>
      </c>
      <c r="AY53" s="104" t="s">
        <v>233</v>
      </c>
    </row>
    <row r="54" spans="45:51">
      <c r="AS54" s="89">
        <f>AS53+1</f>
        <v>3</v>
      </c>
      <c r="AT54" s="104" t="s">
        <v>242</v>
      </c>
      <c r="AU54" s="102" t="s">
        <v>142</v>
      </c>
      <c r="AV54" s="107" t="s">
        <v>198</v>
      </c>
      <c r="AW54" s="108">
        <v>10000</v>
      </c>
      <c r="AX54" s="102" t="s">
        <v>228</v>
      </c>
      <c r="AY54" s="104" t="s">
        <v>234</v>
      </c>
    </row>
    <row r="55" spans="45:51">
      <c r="AS55" s="89">
        <f t="shared" ref="AS55:AS59" si="5">AS54+1</f>
        <v>4</v>
      </c>
      <c r="AT55" s="105" t="s">
        <v>241</v>
      </c>
      <c r="AU55" s="102" t="s">
        <v>142</v>
      </c>
      <c r="AV55" s="107" t="s">
        <v>198</v>
      </c>
      <c r="AW55" s="108">
        <v>20000</v>
      </c>
      <c r="AX55" s="102" t="s">
        <v>228</v>
      </c>
      <c r="AY55" s="105" t="s">
        <v>235</v>
      </c>
    </row>
    <row r="56" spans="45:51">
      <c r="AS56" s="89">
        <f t="shared" si="5"/>
        <v>5</v>
      </c>
      <c r="AT56" s="105" t="s">
        <v>243</v>
      </c>
      <c r="AU56" s="102" t="s">
        <v>174</v>
      </c>
      <c r="AV56" s="107" t="s">
        <v>198</v>
      </c>
      <c r="AW56" s="108">
        <v>70000</v>
      </c>
      <c r="AX56" s="102" t="s">
        <v>236</v>
      </c>
      <c r="AY56" s="105" t="s">
        <v>237</v>
      </c>
    </row>
    <row r="57" spans="45:51">
      <c r="AS57" s="89">
        <f t="shared" si="5"/>
        <v>6</v>
      </c>
      <c r="AT57" s="105" t="s">
        <v>170</v>
      </c>
      <c r="AU57" s="102" t="s">
        <v>174</v>
      </c>
      <c r="AV57" s="107" t="s">
        <v>198</v>
      </c>
      <c r="AW57" s="108">
        <v>-500</v>
      </c>
      <c r="AX57" s="102" t="s">
        <v>229</v>
      </c>
      <c r="AY57" s="102" t="s">
        <v>219</v>
      </c>
    </row>
    <row r="58" spans="45:51">
      <c r="AS58" s="89">
        <f t="shared" si="5"/>
        <v>7</v>
      </c>
      <c r="AT58" s="104" t="s">
        <v>244</v>
      </c>
      <c r="AU58" s="102" t="s">
        <v>174</v>
      </c>
      <c r="AV58" s="107" t="s">
        <v>198</v>
      </c>
      <c r="AW58" s="108">
        <v>-2000</v>
      </c>
      <c r="AX58" s="102" t="s">
        <v>229</v>
      </c>
      <c r="AY58" s="102" t="s">
        <v>231</v>
      </c>
    </row>
    <row r="59" spans="45:51">
      <c r="AS59" s="89">
        <f t="shared" si="5"/>
        <v>8</v>
      </c>
      <c r="AT59" s="102" t="s">
        <v>245</v>
      </c>
      <c r="AU59" s="102" t="s">
        <v>142</v>
      </c>
      <c r="AV59" s="107" t="s">
        <v>198</v>
      </c>
      <c r="AW59" s="108">
        <v>-500</v>
      </c>
      <c r="AX59" s="102" t="s">
        <v>229</v>
      </c>
      <c r="AY59" s="104" t="s">
        <v>232</v>
      </c>
    </row>
    <row r="60" spans="45:51" ht="17.25" thickBot="1">
      <c r="AS60" s="96">
        <v>7</v>
      </c>
      <c r="AT60" s="97"/>
      <c r="AU60" s="97"/>
      <c r="AV60" s="98"/>
      <c r="AW60" s="98"/>
      <c r="AX60" s="97"/>
      <c r="AY60" s="97"/>
    </row>
  </sheetData>
  <mergeCells count="1">
    <mergeCell ref="AS51:AV5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51D8-2AEE-463E-B832-F4473A100FC3}">
  <dimension ref="B2:E19"/>
  <sheetViews>
    <sheetView showGridLines="0" workbookViewId="0">
      <selection activeCell="E4" sqref="E4"/>
    </sheetView>
  </sheetViews>
  <sheetFormatPr defaultRowHeight="16.5"/>
  <cols>
    <col min="4" max="4" width="20.375" customWidth="1"/>
    <col min="5" max="5" width="109.625" customWidth="1"/>
  </cols>
  <sheetData>
    <row r="2" spans="2:5">
      <c r="B2" s="2" t="s">
        <v>0</v>
      </c>
      <c r="C2" s="2" t="s">
        <v>30</v>
      </c>
      <c r="D2" s="22" t="s">
        <v>47</v>
      </c>
      <c r="E2" s="22" t="s">
        <v>48</v>
      </c>
    </row>
    <row r="3" spans="2:5" ht="89.45" customHeight="1">
      <c r="B3" s="1">
        <v>1</v>
      </c>
      <c r="C3" s="1" t="s">
        <v>49</v>
      </c>
      <c r="D3" s="20" t="s">
        <v>50</v>
      </c>
      <c r="E3" s="23" t="s">
        <v>51</v>
      </c>
    </row>
    <row r="4" spans="2:5" ht="87" customHeight="1">
      <c r="B4" s="1">
        <f>B3+1</f>
        <v>2</v>
      </c>
      <c r="C4" s="1" t="s">
        <v>49</v>
      </c>
      <c r="D4" s="20" t="s">
        <v>52</v>
      </c>
      <c r="E4" s="23" t="s">
        <v>53</v>
      </c>
    </row>
    <row r="5" spans="2:5">
      <c r="B5" s="1"/>
      <c r="C5" s="1"/>
      <c r="D5" s="20"/>
      <c r="E5" s="20"/>
    </row>
    <row r="6" spans="2:5">
      <c r="B6" s="1"/>
      <c r="C6" s="1"/>
      <c r="D6" s="20"/>
      <c r="E6" s="20"/>
    </row>
    <row r="7" spans="2:5">
      <c r="B7" s="1"/>
      <c r="C7" s="1"/>
      <c r="D7" s="20"/>
      <c r="E7" s="20"/>
    </row>
    <row r="8" spans="2:5">
      <c r="B8" s="1"/>
      <c r="C8" s="1"/>
      <c r="D8" s="20"/>
      <c r="E8" s="20"/>
    </row>
    <row r="9" spans="2:5">
      <c r="B9" s="5"/>
      <c r="C9" s="5"/>
      <c r="D9" s="21"/>
      <c r="E9" s="21"/>
    </row>
    <row r="10" spans="2:5">
      <c r="B10" s="5"/>
      <c r="C10" s="5"/>
      <c r="D10" s="21"/>
      <c r="E10" s="21"/>
    </row>
    <row r="11" spans="2:5">
      <c r="B11" s="5"/>
      <c r="C11" s="5"/>
      <c r="D11" s="21"/>
      <c r="E11" s="21"/>
    </row>
    <row r="12" spans="2:5">
      <c r="B12" s="5"/>
      <c r="C12" s="5"/>
      <c r="D12" s="21"/>
      <c r="E12" s="21"/>
    </row>
    <row r="13" spans="2:5">
      <c r="B13" s="5"/>
      <c r="C13" s="5"/>
      <c r="D13" s="21"/>
      <c r="E13" s="21"/>
    </row>
    <row r="14" spans="2:5">
      <c r="B14" s="5"/>
      <c r="C14" s="5"/>
      <c r="D14" s="21"/>
      <c r="E14" s="21"/>
    </row>
    <row r="15" spans="2:5">
      <c r="B15" s="5"/>
      <c r="C15" s="5"/>
      <c r="D15" s="21"/>
      <c r="E15" s="21"/>
    </row>
    <row r="16" spans="2:5">
      <c r="B16" s="5"/>
      <c r="C16" s="5"/>
      <c r="D16" s="21"/>
      <c r="E16" s="21"/>
    </row>
    <row r="17" spans="4:5">
      <c r="D17" s="21"/>
      <c r="E17" s="21"/>
    </row>
    <row r="18" spans="4:5">
      <c r="D18" s="21"/>
      <c r="E18" s="21"/>
    </row>
    <row r="19" spans="4:5">
      <c r="D19" s="21"/>
      <c r="E19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F05-2F40-4BA0-A62D-523A7811640F}">
  <dimension ref="D3:Y22"/>
  <sheetViews>
    <sheetView showGridLines="0" topLeftCell="Q4" workbookViewId="0">
      <selection activeCell="S16" sqref="S11:S16"/>
    </sheetView>
  </sheetViews>
  <sheetFormatPr defaultRowHeight="16.5"/>
  <cols>
    <col min="4" max="4" width="3.625" customWidth="1"/>
    <col min="5" max="11" width="4" style="5" customWidth="1"/>
    <col min="12" max="12" width="3.625" style="5" customWidth="1"/>
    <col min="13" max="13" width="24.375" customWidth="1"/>
    <col min="21" max="23" width="6.625" customWidth="1"/>
  </cols>
  <sheetData>
    <row r="3" spans="4:23" ht="17.25">
      <c r="D3" s="120" t="s">
        <v>77</v>
      </c>
      <c r="E3" s="120"/>
      <c r="F3" s="120"/>
      <c r="G3" s="120"/>
      <c r="H3" s="120"/>
      <c r="I3" s="120"/>
      <c r="J3" s="120"/>
      <c r="K3" s="120"/>
      <c r="L3" s="120"/>
    </row>
    <row r="4" spans="4:23" ht="12" customHeight="1"/>
    <row r="5" spans="4:23" ht="19.5" customHeight="1">
      <c r="D5" s="122" t="s">
        <v>78</v>
      </c>
      <c r="E5" s="38">
        <v>31</v>
      </c>
      <c r="F5" s="38">
        <v>1</v>
      </c>
      <c r="G5" s="38">
        <v>2</v>
      </c>
      <c r="H5" s="38">
        <f>G5+1</f>
        <v>3</v>
      </c>
      <c r="I5" s="38">
        <f t="shared" ref="I5:K5" si="0">H5+1</f>
        <v>4</v>
      </c>
      <c r="J5" s="38">
        <f t="shared" si="0"/>
        <v>5</v>
      </c>
      <c r="K5" s="38">
        <f t="shared" si="0"/>
        <v>6</v>
      </c>
      <c r="L5" s="121" t="s">
        <v>79</v>
      </c>
    </row>
    <row r="6" spans="4:23" ht="19.5" customHeight="1">
      <c r="D6" s="122"/>
      <c r="E6" s="38">
        <f>K5+1</f>
        <v>7</v>
      </c>
      <c r="F6" s="38">
        <f>E6+1</f>
        <v>8</v>
      </c>
      <c r="G6" s="38">
        <f t="shared" ref="G6:K6" si="1">F6+1</f>
        <v>9</v>
      </c>
      <c r="H6" s="39">
        <f t="shared" si="1"/>
        <v>10</v>
      </c>
      <c r="I6" s="38">
        <f t="shared" si="1"/>
        <v>11</v>
      </c>
      <c r="J6" s="38">
        <f t="shared" si="1"/>
        <v>12</v>
      </c>
      <c r="K6" s="38">
        <f t="shared" si="1"/>
        <v>13</v>
      </c>
      <c r="L6" s="121"/>
      <c r="P6" s="40" t="s">
        <v>80</v>
      </c>
      <c r="Q6" s="41" t="s">
        <v>83</v>
      </c>
      <c r="R6" s="42" t="s">
        <v>84</v>
      </c>
    </row>
    <row r="7" spans="4:23" ht="19.5" customHeight="1">
      <c r="D7" s="122"/>
      <c r="E7" s="38">
        <f>K6+1</f>
        <v>14</v>
      </c>
      <c r="F7" s="38">
        <f t="shared" ref="F7:K7" si="2">E7+1</f>
        <v>15</v>
      </c>
      <c r="G7" s="38">
        <f t="shared" si="2"/>
        <v>16</v>
      </c>
      <c r="H7" s="38">
        <f t="shared" si="2"/>
        <v>17</v>
      </c>
      <c r="I7" s="38">
        <f t="shared" si="2"/>
        <v>18</v>
      </c>
      <c r="J7" s="38">
        <f t="shared" si="2"/>
        <v>19</v>
      </c>
      <c r="K7" s="38">
        <f t="shared" si="2"/>
        <v>20</v>
      </c>
      <c r="L7" s="121"/>
      <c r="P7" s="43" t="s">
        <v>81</v>
      </c>
      <c r="Q7" s="37" t="s">
        <v>88</v>
      </c>
      <c r="R7" s="44" t="s">
        <v>85</v>
      </c>
    </row>
    <row r="8" spans="4:23" ht="19.5" customHeight="1">
      <c r="D8" s="122"/>
      <c r="E8" s="38">
        <f>K7+1</f>
        <v>21</v>
      </c>
      <c r="F8" s="38">
        <f t="shared" ref="F8:K9" si="3">E8+1</f>
        <v>22</v>
      </c>
      <c r="G8" s="38">
        <f t="shared" si="3"/>
        <v>23</v>
      </c>
      <c r="H8" s="38">
        <f t="shared" si="3"/>
        <v>24</v>
      </c>
      <c r="I8" s="38">
        <f t="shared" si="3"/>
        <v>25</v>
      </c>
      <c r="J8" s="38">
        <f t="shared" si="3"/>
        <v>26</v>
      </c>
      <c r="K8" s="38">
        <f t="shared" si="3"/>
        <v>27</v>
      </c>
      <c r="L8" s="121"/>
      <c r="P8" s="45" t="s">
        <v>82</v>
      </c>
      <c r="Q8" s="46" t="s">
        <v>87</v>
      </c>
      <c r="R8" s="47" t="s">
        <v>86</v>
      </c>
    </row>
    <row r="9" spans="4:23" ht="19.5" customHeight="1">
      <c r="D9" s="122"/>
      <c r="E9" s="38">
        <f>K8+1</f>
        <v>28</v>
      </c>
      <c r="F9" s="38">
        <f t="shared" si="3"/>
        <v>29</v>
      </c>
      <c r="G9" s="38">
        <f t="shared" si="3"/>
        <v>30</v>
      </c>
      <c r="H9" s="38">
        <f t="shared" si="3"/>
        <v>31</v>
      </c>
      <c r="I9" s="38">
        <v>1</v>
      </c>
      <c r="J9" s="38">
        <v>2</v>
      </c>
      <c r="K9" s="38">
        <v>3</v>
      </c>
      <c r="L9" s="121"/>
    </row>
    <row r="10" spans="4:23" ht="19.5" customHeight="1"/>
    <row r="11" spans="4:23" ht="132">
      <c r="M11" s="112" t="s">
        <v>250</v>
      </c>
      <c r="S11" s="77"/>
    </row>
    <row r="12" spans="4:23">
      <c r="S12" s="77"/>
    </row>
    <row r="13" spans="4:23" ht="25.5" customHeight="1">
      <c r="S13" s="77"/>
    </row>
    <row r="14" spans="4:23" ht="24.75" customHeight="1">
      <c r="S14" s="77"/>
      <c r="U14" s="48" t="s">
        <v>90</v>
      </c>
      <c r="V14" s="49" t="s">
        <v>91</v>
      </c>
      <c r="W14" s="50" t="s">
        <v>92</v>
      </c>
    </row>
    <row r="15" spans="4:23" ht="24.75" customHeight="1">
      <c r="S15" s="77"/>
      <c r="U15" s="51" t="s">
        <v>93</v>
      </c>
      <c r="V15" s="59" t="s">
        <v>96</v>
      </c>
      <c r="W15" s="52" t="s">
        <v>94</v>
      </c>
    </row>
    <row r="16" spans="4:23" ht="24.75" customHeight="1">
      <c r="S16" s="77"/>
      <c r="U16" s="57" t="s">
        <v>98</v>
      </c>
      <c r="V16" s="60" t="s">
        <v>99</v>
      </c>
      <c r="W16" s="58" t="s">
        <v>100</v>
      </c>
    </row>
    <row r="17" spans="21:25" ht="24.75" customHeight="1">
      <c r="U17" s="53" t="s">
        <v>95</v>
      </c>
      <c r="V17" s="54" t="s">
        <v>97</v>
      </c>
      <c r="W17" s="55" t="s">
        <v>89</v>
      </c>
      <c r="Y17" s="56"/>
    </row>
    <row r="18" spans="21:25" ht="25.5" customHeight="1"/>
    <row r="19" spans="21:25" ht="24.75" customHeight="1">
      <c r="U19" s="61" t="s">
        <v>71</v>
      </c>
      <c r="V19" s="49" t="s">
        <v>101</v>
      </c>
      <c r="W19" s="50" t="s">
        <v>102</v>
      </c>
    </row>
    <row r="20" spans="21:25" ht="24.75" customHeight="1">
      <c r="U20" s="51" t="s">
        <v>93</v>
      </c>
      <c r="V20" s="59" t="s">
        <v>103</v>
      </c>
      <c r="W20" s="52" t="s">
        <v>104</v>
      </c>
    </row>
    <row r="21" spans="21:25" ht="24.75" customHeight="1">
      <c r="U21" s="57" t="s">
        <v>105</v>
      </c>
      <c r="V21" s="60" t="s">
        <v>106</v>
      </c>
      <c r="W21" s="58" t="s">
        <v>107</v>
      </c>
    </row>
    <row r="22" spans="21:25" ht="24.75" customHeight="1">
      <c r="U22" s="53" t="s">
        <v>108</v>
      </c>
      <c r="V22" s="54" t="s">
        <v>73</v>
      </c>
      <c r="W22" s="55" t="s">
        <v>89</v>
      </c>
      <c r="Y22" s="56"/>
    </row>
  </sheetData>
  <mergeCells count="3">
    <mergeCell ref="D3:L3"/>
    <mergeCell ref="L5:L9"/>
    <mergeCell ref="D5:D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074-AB0F-40FD-8EA9-617C3472991B}">
  <dimension ref="A1:AD24"/>
  <sheetViews>
    <sheetView showGridLines="0" workbookViewId="0">
      <pane xSplit="2" topLeftCell="C1" activePane="topRight" state="frozen"/>
      <selection pane="topRight" activeCell="E8" sqref="E8"/>
    </sheetView>
  </sheetViews>
  <sheetFormatPr defaultRowHeight="16.5"/>
  <cols>
    <col min="1" max="1" width="5" bestFit="1" customWidth="1"/>
    <col min="2" max="2" width="60" customWidth="1"/>
    <col min="3" max="30" width="9.625" style="5" bestFit="1" customWidth="1"/>
  </cols>
  <sheetData>
    <row r="1" spans="1:30">
      <c r="A1" s="2" t="s">
        <v>0</v>
      </c>
      <c r="B1" s="2" t="s">
        <v>1</v>
      </c>
      <c r="C1" s="4">
        <v>44593</v>
      </c>
      <c r="D1" s="4">
        <f>C1+1</f>
        <v>44594</v>
      </c>
      <c r="E1" s="4">
        <f t="shared" ref="E1:AB1" si="0">D1+1</f>
        <v>44595</v>
      </c>
      <c r="F1" s="4">
        <f t="shared" si="0"/>
        <v>44596</v>
      </c>
      <c r="G1" s="4">
        <f t="shared" si="0"/>
        <v>44597</v>
      </c>
      <c r="H1" s="4">
        <f t="shared" si="0"/>
        <v>44598</v>
      </c>
      <c r="I1" s="4">
        <f t="shared" si="0"/>
        <v>44599</v>
      </c>
      <c r="J1" s="4">
        <f t="shared" si="0"/>
        <v>44600</v>
      </c>
      <c r="K1" s="4">
        <f t="shared" si="0"/>
        <v>44601</v>
      </c>
      <c r="L1" s="4">
        <f t="shared" si="0"/>
        <v>44602</v>
      </c>
      <c r="M1" s="4">
        <f t="shared" si="0"/>
        <v>44603</v>
      </c>
      <c r="N1" s="4">
        <f t="shared" si="0"/>
        <v>44604</v>
      </c>
      <c r="O1" s="4">
        <f t="shared" si="0"/>
        <v>44605</v>
      </c>
      <c r="P1" s="4">
        <f t="shared" si="0"/>
        <v>44606</v>
      </c>
      <c r="Q1" s="4">
        <f t="shared" si="0"/>
        <v>44607</v>
      </c>
      <c r="R1" s="4">
        <f t="shared" si="0"/>
        <v>44608</v>
      </c>
      <c r="S1" s="4">
        <f t="shared" si="0"/>
        <v>44609</v>
      </c>
      <c r="T1" s="4">
        <f t="shared" si="0"/>
        <v>44610</v>
      </c>
      <c r="U1" s="4">
        <f t="shared" si="0"/>
        <v>44611</v>
      </c>
      <c r="V1" s="4">
        <f t="shared" si="0"/>
        <v>44612</v>
      </c>
      <c r="W1" s="4">
        <f t="shared" si="0"/>
        <v>44613</v>
      </c>
      <c r="X1" s="4">
        <f t="shared" si="0"/>
        <v>44614</v>
      </c>
      <c r="Y1" s="4">
        <f t="shared" si="0"/>
        <v>44615</v>
      </c>
      <c r="Z1" s="4">
        <f t="shared" si="0"/>
        <v>44616</v>
      </c>
      <c r="AA1" s="4">
        <f t="shared" si="0"/>
        <v>44617</v>
      </c>
      <c r="AB1" s="4">
        <f t="shared" si="0"/>
        <v>44618</v>
      </c>
      <c r="AC1" s="4">
        <f>AB1+1</f>
        <v>44619</v>
      </c>
      <c r="AD1" s="4">
        <f>AC1+1</f>
        <v>44620</v>
      </c>
    </row>
    <row r="2" spans="1:30">
      <c r="A2" s="6">
        <v>1</v>
      </c>
      <c r="B2" s="7" t="s">
        <v>22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>
      <c r="A3" s="8">
        <f>A2+1</f>
        <v>2</v>
      </c>
      <c r="B3" s="9" t="s">
        <v>23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A4" s="8">
        <f t="shared" ref="A4:A24" si="1">A3+1</f>
        <v>3</v>
      </c>
      <c r="B4" s="9" t="s">
        <v>24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>
      <c r="A5" s="8">
        <f t="shared" si="1"/>
        <v>4</v>
      </c>
      <c r="B5" s="9" t="s">
        <v>25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>
      <c r="A6" s="8">
        <f t="shared" si="1"/>
        <v>5</v>
      </c>
      <c r="B6" s="10" t="s">
        <v>26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8">
        <f t="shared" si="1"/>
        <v>6</v>
      </c>
      <c r="B7" s="9" t="s">
        <v>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>
      <c r="A8" s="8">
        <f t="shared" si="1"/>
        <v>7</v>
      </c>
      <c r="B8" s="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>
      <c r="A9" s="8">
        <f t="shared" si="1"/>
        <v>8</v>
      </c>
      <c r="B9" s="1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>
      <c r="A10" s="8">
        <f t="shared" si="1"/>
        <v>9</v>
      </c>
      <c r="B10" s="12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>
      <c r="A11" s="8">
        <f t="shared" si="1"/>
        <v>10</v>
      </c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>
      <c r="A12" s="8">
        <f t="shared" si="1"/>
        <v>11</v>
      </c>
      <c r="B12" s="1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>
      <c r="A13" s="8">
        <f t="shared" si="1"/>
        <v>12</v>
      </c>
      <c r="B13" s="1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>
      <c r="A14" s="8">
        <f t="shared" si="1"/>
        <v>13</v>
      </c>
      <c r="B14" s="1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>
      <c r="A15" s="8">
        <f t="shared" si="1"/>
        <v>14</v>
      </c>
      <c r="B15" s="1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>
      <c r="A16" s="8">
        <f t="shared" si="1"/>
        <v>15</v>
      </c>
      <c r="B16" s="1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>
      <c r="A17" s="8">
        <f t="shared" si="1"/>
        <v>16</v>
      </c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>
      <c r="A18" s="8">
        <f t="shared" si="1"/>
        <v>17</v>
      </c>
      <c r="B18" s="1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>
      <c r="A19" s="8">
        <f t="shared" si="1"/>
        <v>18</v>
      </c>
      <c r="B19" s="1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>
      <c r="A20" s="8">
        <f t="shared" si="1"/>
        <v>19</v>
      </c>
      <c r="B20" s="1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>
      <c r="A21" s="8">
        <f t="shared" si="1"/>
        <v>20</v>
      </c>
      <c r="B21" s="1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>
      <c r="A22" s="8">
        <f t="shared" si="1"/>
        <v>21</v>
      </c>
      <c r="B22" s="1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>
      <c r="A23" s="8">
        <f t="shared" si="1"/>
        <v>22</v>
      </c>
      <c r="B23" s="11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>
      <c r="A24" s="13">
        <f t="shared" si="1"/>
        <v>23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</sheetData>
  <phoneticPr fontId="1" type="noConversion"/>
  <conditionalFormatting sqref="C2:AB24">
    <cfRule type="containsText" dxfId="3" priority="3" operator="containsText" text="ㅁ">
      <formula>NOT(ISERROR(SEARCH("ㅁ",C2)))</formula>
    </cfRule>
    <cfRule type="containsText" dxfId="2" priority="4" operator="containsText" text="ㅇ">
      <formula>NOT(ISERROR(SEARCH("ㅇ",C2)))</formula>
    </cfRule>
  </conditionalFormatting>
  <conditionalFormatting sqref="AC2:AD24">
    <cfRule type="containsText" dxfId="1" priority="1" operator="containsText" text="ㅁ">
      <formula>NOT(ISERROR(SEARCH("ㅁ",AC2)))</formula>
    </cfRule>
    <cfRule type="containsText" dxfId="0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toc</vt:lpstr>
      <vt:lpstr>Sheet1</vt:lpstr>
      <vt:lpstr>Sheet3</vt:lpstr>
      <vt:lpstr>Sheet4</vt:lpstr>
      <vt:lpstr>Sheet5</vt:lpstr>
      <vt:lpstr>날씨어플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2022-01-04T12:02:44Z</dcterms:created>
  <dcterms:modified xsi:type="dcterms:W3CDTF">2022-02-12T12:00:09Z</dcterms:modified>
</cp:coreProperties>
</file>