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C11" i="2"/>
  <c r="B11" i="2"/>
  <c r="C13" i="1"/>
  <c r="D13" i="1"/>
  <c r="E13" i="1"/>
  <c r="B12" i="1"/>
  <c r="C12" i="1"/>
  <c r="D12" i="1"/>
  <c r="E12" i="1"/>
  <c r="B13" i="1"/>
  <c r="E11" i="1"/>
  <c r="D11" i="1"/>
  <c r="C11" i="1"/>
  <c r="B11" i="1"/>
  <c r="E17" i="1"/>
  <c r="D17" i="1"/>
  <c r="C17" i="1"/>
  <c r="B17" i="1"/>
  <c r="E16" i="1"/>
  <c r="D16" i="1"/>
  <c r="C16" i="1"/>
  <c r="B16" i="1"/>
  <c r="E19" i="1"/>
  <c r="D19" i="1"/>
  <c r="C19" i="1"/>
  <c r="B19" i="1"/>
  <c r="C14" i="1"/>
  <c r="B37" i="1"/>
  <c r="C37" i="1"/>
  <c r="L14" i="1"/>
  <c r="C3" i="1"/>
  <c r="C4" i="1"/>
  <c r="K13" i="1"/>
  <c r="L13" i="1"/>
  <c r="L16" i="1"/>
  <c r="C10" i="1"/>
  <c r="C18" i="1"/>
  <c r="C15" i="1"/>
  <c r="B15" i="1"/>
  <c r="D15" i="1"/>
  <c r="E14" i="1"/>
  <c r="D37" i="1"/>
  <c r="E37" i="1"/>
  <c r="N14" i="1"/>
  <c r="G26" i="1"/>
  <c r="N20" i="1"/>
  <c r="E3" i="1"/>
  <c r="E4" i="1"/>
  <c r="M13" i="1"/>
  <c r="N13" i="1"/>
  <c r="N16" i="1"/>
  <c r="E10" i="1"/>
  <c r="E18" i="1"/>
  <c r="D14" i="1"/>
  <c r="M20" i="1"/>
  <c r="M22" i="1"/>
  <c r="N22" i="1"/>
  <c r="M17" i="1"/>
  <c r="M14" i="1"/>
  <c r="D3" i="1"/>
  <c r="D4" i="1"/>
  <c r="M16" i="1"/>
  <c r="D10" i="1"/>
  <c r="D18" i="1"/>
  <c r="B14" i="1"/>
  <c r="K22" i="1"/>
  <c r="L22" i="1"/>
  <c r="K17" i="1"/>
  <c r="K14" i="1"/>
  <c r="B3" i="1"/>
  <c r="B4" i="1"/>
  <c r="K16" i="1"/>
  <c r="B10" i="1"/>
  <c r="B18" i="1"/>
  <c r="N15" i="1"/>
  <c r="E9" i="1"/>
  <c r="M15" i="1"/>
  <c r="D9" i="1"/>
  <c r="L15" i="1"/>
  <c r="C9" i="1"/>
  <c r="K15" i="1"/>
  <c r="B9" i="1"/>
  <c r="N5" i="1"/>
  <c r="M5" i="1"/>
  <c r="N6" i="1"/>
  <c r="N7" i="1"/>
  <c r="E8" i="1"/>
  <c r="M7" i="1"/>
  <c r="D8" i="1"/>
  <c r="L5" i="1"/>
  <c r="K5" i="1"/>
  <c r="L6" i="1"/>
  <c r="L7" i="1"/>
  <c r="C8" i="1"/>
  <c r="K7" i="1"/>
  <c r="B8" i="1"/>
  <c r="E7" i="1"/>
  <c r="M6" i="1"/>
  <c r="D7" i="1"/>
  <c r="C7" i="1"/>
  <c r="K6" i="1"/>
  <c r="B7" i="1"/>
  <c r="D6" i="1"/>
  <c r="D5" i="1"/>
  <c r="B6" i="1"/>
  <c r="B5" i="1"/>
  <c r="E5" i="1"/>
  <c r="C5" i="1"/>
  <c r="E6" i="1"/>
  <c r="C6" i="1"/>
  <c r="E15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D9" i="4"/>
  <c r="N21" i="3"/>
  <c r="J14" i="3"/>
  <c r="E19" i="3"/>
  <c r="E20" i="3"/>
  <c r="N14" i="3"/>
  <c r="J10" i="3"/>
  <c r="E9" i="4"/>
  <c r="D16" i="4"/>
  <c r="K21" i="3"/>
  <c r="G14" i="3"/>
  <c r="D20" i="3"/>
  <c r="K14" i="3"/>
  <c r="G10" i="3"/>
  <c r="B9" i="4"/>
  <c r="L21" i="3"/>
  <c r="H14" i="3"/>
  <c r="L14" i="3"/>
  <c r="H10" i="3"/>
  <c r="C9" i="4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23" i="4"/>
  <c r="D7" i="4"/>
  <c r="E10" i="4"/>
  <c r="E14" i="4"/>
  <c r="E3" i="4"/>
  <c r="E4" i="4"/>
  <c r="D4" i="4"/>
  <c r="I13" i="4"/>
  <c r="H13" i="4"/>
  <c r="E8" i="4"/>
  <c r="D8" i="4"/>
  <c r="D3" i="4"/>
  <c r="B23" i="4"/>
  <c r="B16" i="4"/>
  <c r="F5" i="4"/>
  <c r="F6" i="4"/>
  <c r="F7" i="4"/>
  <c r="F8" i="4"/>
  <c r="G10" i="4"/>
  <c r="F10" i="4"/>
  <c r="C5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<sst xmlns="http://schemas.openxmlformats.org/spreadsheetml/2006/main" count="172" uniqueCount="52">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</sst>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150" zoomScaleNormal="150" workbookViewId="0">
      <selection activeCell="F18" sqref="F18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5" t="s">
        <v>10</v>
      </c>
      <c r="C1" s="15"/>
      <c r="D1" s="15" t="s">
        <v>8</v>
      </c>
      <c r="E1" s="15"/>
      <c r="F1" s="16" t="s">
        <v>4</v>
      </c>
      <c r="G1" s="16"/>
      <c r="H1" s="16" t="s">
        <v>5</v>
      </c>
      <c r="I1" s="16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0.94391000283262472</v>
      </c>
      <c r="C3" s="4">
        <f>C9+C11*C14</f>
        <v>1.3416990794286789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0.889160525105824</v>
      </c>
      <c r="C4" s="4">
        <f>C9-C12*C14</f>
        <v>1.2572735528199179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0.88483021175381615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0.88750390119212719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6" t="s">
        <v>34</v>
      </c>
      <c r="B8" s="4">
        <f>C8*B18</f>
        <v>0.89577968821335718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0.90099694663214713</v>
      </c>
      <c r="C9" s="4">
        <f>mar!H10</f>
        <v>1.2994863161242984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4.7996946632147153E-2</v>
      </c>
      <c r="C10" s="2">
        <f>C9-C6</f>
        <v>9.6486316124298366E-2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6.0303947577686479E-3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0.70351840983192715</v>
      </c>
      <c r="D16" s="7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7">
        <f>B9/C9*1.016</f>
        <v>0.70444212179814936</v>
      </c>
      <c r="C17">
        <f>(B23-B17)/(A23-A17)</f>
        <v>9.2371196622216263E-4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0.70536583376437156</v>
      </c>
      <c r="C18">
        <f>C17</f>
        <v>9.2371196622216263E-4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0.70628954573059377</v>
      </c>
      <c r="C19">
        <f t="shared" ref="C19:C22" si="3">C18</f>
        <v>9.2371196622216263E-4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0.70721325769681598</v>
      </c>
      <c r="C20">
        <f t="shared" si="3"/>
        <v>9.2371196622216263E-4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0.70813696966303818</v>
      </c>
      <c r="C21">
        <f t="shared" si="3"/>
        <v>9.2371196622216263E-4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0.70906068162926039</v>
      </c>
      <c r="C22">
        <f t="shared" si="3"/>
        <v>9.2371196622216263E-4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9" sqref="K19:N20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15" t="s">
        <v>10</v>
      </c>
      <c r="L1" s="15"/>
      <c r="M1" s="15" t="s">
        <v>8</v>
      </c>
      <c r="N1" s="15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mar!K18</f>
        <v>1.153</v>
      </c>
      <c r="H3" s="4">
        <f>mar!L18</f>
        <v>1.9279999999999999</v>
      </c>
      <c r="I3" s="4">
        <f>mar!M18</f>
        <v>0.873</v>
      </c>
      <c r="J3" s="4">
        <f>mar!N18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mar!K21</f>
        <v>0.85264399999999996</v>
      </c>
      <c r="H14" s="4">
        <f>mar!L21</f>
        <v>1.2030719999999999</v>
      </c>
      <c r="I14" s="4">
        <f>mar!M21</f>
        <v>0.75245799999999996</v>
      </c>
      <c r="J14" s="4">
        <f>mar!N21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C9" sqref="C8:C9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0.5774449916446861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1.0548425374310924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0.64239910529553523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K17*L7</f>
        <v>1.065788819043497</v>
      </c>
      <c r="L7" s="14">
        <f>2*L5-L6</f>
        <v>1.0251899337216979</v>
      </c>
      <c r="M7" s="14">
        <f>M17*N7</f>
        <v>1.037624319812956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0.61543441570757196</v>
      </c>
      <c r="C8" s="13">
        <f>C4*L7</f>
        <v>0.67229475534704941</v>
      </c>
      <c r="D8" s="13">
        <f>D4*M7</f>
        <v>0.60909878897983416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 t="shared" ref="B9:E10" si="1">B3*K15</f>
        <v>0.59586884463657985</v>
      </c>
      <c r="C9" s="13">
        <f t="shared" si="1"/>
        <v>0.67669886771139631</v>
      </c>
      <c r="D9" s="13">
        <f t="shared" si="1"/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 t="shared" si="1"/>
        <v>0.56032008718122617</v>
      </c>
      <c r="C10" s="13">
        <f t="shared" si="1"/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0.60730560512264287</v>
      </c>
      <c r="C11" s="13">
        <f t="shared" si="2"/>
        <v>0.66641477837435092</v>
      </c>
      <c r="D11" s="13">
        <f t="shared" si="2"/>
        <v>0.60475941539212585</v>
      </c>
      <c r="E11" s="13">
        <f t="shared" si="2"/>
        <v>0.65949122406340621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0.58543472790856343</v>
      </c>
      <c r="C12" s="13">
        <f t="shared" si="2"/>
        <v>0.61700511571929129</v>
      </c>
      <c r="D12" s="13">
        <f t="shared" si="2"/>
        <v>0.5931500113669016</v>
      </c>
      <c r="E12" s="13">
        <f t="shared" si="2"/>
        <v>0.62800604610638022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0.57032854529784283</v>
      </c>
      <c r="C13" s="13">
        <f t="shared" ref="C13:E13" si="3">C17*C9</f>
        <v>0.62394905204811801</v>
      </c>
      <c r="D13" s="13">
        <f t="shared" si="3"/>
        <v>0.58889331487946606</v>
      </c>
      <c r="E13" s="13">
        <f t="shared" si="3"/>
        <v>0.64089820776930384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0.53959999999999997</v>
      </c>
      <c r="C14" s="13">
        <f t="shared" ref="C14:E14" si="5">L21</f>
        <v>0.56699999999999995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0.94818553636237457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mar!K11+0.028</f>
        <v>0.94537118765639061</v>
      </c>
      <c r="C15" s="14">
        <f>mar!L11+0.016</f>
        <v>0.91347132920381502</v>
      </c>
      <c r="D15" s="14">
        <f>mar!M11+0.028</f>
        <v>0.96700427627137964</v>
      </c>
      <c r="E15" s="14">
        <f>mar!N11+0.024</f>
        <v>0.94263514713849184</v>
      </c>
      <c r="J15" s="14" t="s">
        <v>20</v>
      </c>
      <c r="K15" s="14">
        <f>K17*L15</f>
        <v>0.97843816853297194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0.95125445208565795</v>
      </c>
      <c r="C16" s="14">
        <f>C15+C19</f>
        <v>0.91775982307162773</v>
      </c>
      <c r="D16" s="14">
        <f>D15+D19</f>
        <v>0.97381577848866718</v>
      </c>
      <c r="E16" s="14">
        <f>E15+E19</f>
        <v>0.94831414813846082</v>
      </c>
      <c r="J16" s="14" t="s">
        <v>20</v>
      </c>
      <c r="K16" s="14">
        <f>K17*L16</f>
        <v>0.97034366093524405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0.9571377165149253</v>
      </c>
      <c r="C17" s="14">
        <f>C16+C19</f>
        <v>0.92204831693944045</v>
      </c>
      <c r="D17" s="14">
        <f>D16+D19</f>
        <v>0.98062728070595473</v>
      </c>
      <c r="E17" s="14">
        <f>E16+E19</f>
        <v>0.95399314913842981</v>
      </c>
      <c r="K17" s="14">
        <f>POWER(K22/L22,1/3)</f>
        <v>1.0396013304329033</v>
      </c>
      <c r="M17" s="14">
        <f>POWER(M22/N22,1/3)</f>
        <v>1.0289334568902928</v>
      </c>
    </row>
    <row r="18" spans="1:15" x14ac:dyDescent="0.2">
      <c r="B18" s="14">
        <f>B14/B10</f>
        <v>0.96302098094419264</v>
      </c>
      <c r="C18" s="14">
        <f>C14/C10</f>
        <v>0.92633681080725316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5.8832644292673431E-3</v>
      </c>
      <c r="C19" s="14">
        <f>(C18-C15)/3</f>
        <v>4.2884938678127149E-3</v>
      </c>
      <c r="D19" s="14">
        <f>(D18-D15)/3</f>
        <v>6.8115022172875834E-3</v>
      </c>
      <c r="E19" s="14">
        <f>(E18-E15)/3</f>
        <v>5.6790009999689861E-3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0.92633681080725316</v>
      </c>
      <c r="E20" s="14">
        <f>E17+E19</f>
        <v>0.95967215013839879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0.53959999999999997</v>
      </c>
      <c r="L21">
        <v>0.56699999999999995</v>
      </c>
      <c r="M21">
        <v>0.57179999999999997</v>
      </c>
      <c r="N21">
        <v>0.60419999999999996</v>
      </c>
    </row>
    <row r="22" spans="1:15" x14ac:dyDescent="0.2">
      <c r="K22" s="14">
        <f>K21/K20</f>
        <v>0.88604269293924465</v>
      </c>
      <c r="L22" s="14">
        <f>L21/L20</f>
        <v>0.78859527121001383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2019-06-19T23:33:47Z</dcterms:modified>
</cp:coreProperties>
</file>