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8" r:id="rId1"/>
    <sheet name="size" sheetId="7" r:id="rId2"/>
    <sheet name="mar-n" sheetId="6" r:id="rId3"/>
    <sheet name="mnar" sheetId="1" r:id="rId4"/>
    <sheet name="mar-o" sheetId="3" r:id="rId5"/>
    <sheet name="npm" sheetId="4" r:id="rId6"/>
    <sheet name="var" sheetId="2" r:id="rId7"/>
    <sheet name="sort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7" l="1"/>
  <c r="L11" i="7"/>
  <c r="M11" i="7"/>
  <c r="J11" i="7"/>
  <c r="M10" i="7"/>
  <c r="L10" i="7"/>
  <c r="K10" i="7"/>
  <c r="J10" i="7"/>
  <c r="F13" i="7"/>
  <c r="E13" i="7"/>
  <c r="E12" i="7"/>
  <c r="F12" i="7"/>
  <c r="B12" i="7"/>
  <c r="B13" i="7"/>
  <c r="G12" i="7"/>
  <c r="G13" i="7"/>
  <c r="H12" i="7"/>
  <c r="H13" i="7"/>
  <c r="C12" i="7"/>
  <c r="C13" i="7"/>
  <c r="D12" i="7"/>
  <c r="D13" i="7"/>
  <c r="A13" i="7"/>
  <c r="A12" i="7"/>
  <c r="M2" i="7"/>
  <c r="M3" i="7"/>
  <c r="M4" i="7"/>
  <c r="M5" i="7"/>
  <c r="M6" i="7"/>
  <c r="M7" i="7"/>
  <c r="M8" i="7"/>
  <c r="L2" i="7"/>
  <c r="L3" i="7"/>
  <c r="L4" i="7"/>
  <c r="L5" i="7"/>
  <c r="L6" i="7"/>
  <c r="L7" i="7"/>
  <c r="L8" i="7"/>
  <c r="K2" i="7"/>
  <c r="K3" i="7"/>
  <c r="K4" i="7"/>
  <c r="K5" i="7"/>
  <c r="K6" i="7"/>
  <c r="K7" i="7"/>
  <c r="K8" i="7"/>
  <c r="L1" i="7"/>
  <c r="M1" i="7"/>
  <c r="K1" i="7"/>
  <c r="J2" i="7"/>
  <c r="J3" i="7"/>
  <c r="J4" i="7"/>
  <c r="J5" i="7"/>
  <c r="J6" i="7"/>
  <c r="J7" i="7"/>
  <c r="J8" i="7"/>
  <c r="J1" i="7"/>
  <c r="G16" i="7"/>
  <c r="G17" i="7"/>
  <c r="G18" i="7"/>
  <c r="G15" i="7"/>
  <c r="E16" i="7"/>
  <c r="E17" i="7"/>
  <c r="E18" i="7"/>
  <c r="E15" i="7"/>
  <c r="C16" i="7"/>
  <c r="C17" i="7"/>
  <c r="C18" i="7"/>
  <c r="C15" i="7"/>
  <c r="A16" i="7"/>
  <c r="A17" i="7"/>
  <c r="A18" i="7"/>
  <c r="A15" i="7"/>
  <c r="G14" i="7"/>
  <c r="E14" i="7"/>
  <c r="C14" i="7"/>
  <c r="A14" i="7"/>
  <c r="H14" i="7"/>
  <c r="H15" i="7"/>
  <c r="H16" i="7"/>
  <c r="H17" i="7"/>
  <c r="H18" i="7"/>
  <c r="F18" i="7"/>
  <c r="F17" i="7"/>
  <c r="F16" i="7"/>
  <c r="F15" i="7"/>
  <c r="F14" i="7"/>
  <c r="D15" i="7"/>
  <c r="D16" i="7"/>
  <c r="D17" i="7"/>
  <c r="D18" i="7"/>
  <c r="D14" i="7"/>
  <c r="B14" i="7"/>
  <c r="B16" i="7"/>
  <c r="B17" i="7"/>
  <c r="B15" i="7"/>
  <c r="B18" i="7"/>
  <c r="B10" i="7"/>
  <c r="C10" i="7"/>
  <c r="D10" i="7"/>
  <c r="E10" i="7"/>
  <c r="F10" i="7"/>
  <c r="G10" i="7"/>
  <c r="H10" i="7"/>
  <c r="A10" i="7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10" i="6"/>
  <c r="D9" i="4"/>
  <c r="D16" i="4"/>
  <c r="E16" i="4"/>
  <c r="D17" i="4"/>
  <c r="D3" i="4"/>
  <c r="C6" i="4"/>
  <c r="D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L10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L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C8" i="4"/>
  <c r="D23" i="4"/>
  <c r="E5" i="4"/>
  <c r="C5" i="4"/>
  <c r="C7" i="4"/>
  <c r="H7" i="4"/>
  <c r="H5" i="4"/>
  <c r="H6" i="4"/>
  <c r="H8" i="4"/>
  <c r="I10" i="4"/>
  <c r="I11" i="4"/>
  <c r="I12" i="4"/>
  <c r="H12" i="4"/>
  <c r="E7" i="4"/>
  <c r="I13" i="4"/>
  <c r="H13" i="4"/>
  <c r="E8" i="4"/>
  <c r="F5" i="4"/>
  <c r="F6" i="4"/>
  <c r="F7" i="4"/>
  <c r="F8" i="4"/>
  <c r="G10" i="4"/>
  <c r="F10" i="4"/>
  <c r="G11" i="4"/>
  <c r="G12" i="4"/>
  <c r="F12" i="4"/>
  <c r="G13" i="4"/>
  <c r="F13" i="4"/>
  <c r="H10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<sst xmlns="http://schemas.openxmlformats.org/spreadsheetml/2006/main" count="232" uniqueCount="70">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</sst>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32"/>
  <sheetViews>
    <sheetView workbookViewId="0">
      <selection activeCell="E32" sqref="A1:E32"/>
    </sheetView>
  </sheetViews>
  <sheetFormatPr baseColWidth="10" defaultRowHeight="16" x14ac:dyDescent="0.2"/>
  <sheetData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50" zoomScaleNormal="150" workbookViewId="0">
      <selection activeCell="J9" sqref="J9"/>
    </sheetView>
  </sheetViews>
  <sheetFormatPr baseColWidth="10" defaultRowHeight="16" x14ac:dyDescent="0.2"/>
  <sheetData>
    <row r="1" spans="1:13" x14ac:dyDescent="0.2">
      <c r="A1" t="s">
        <v>9</v>
      </c>
      <c r="B1" t="s">
        <v>3</v>
      </c>
      <c r="C1" t="s">
        <v>9</v>
      </c>
      <c r="D1" t="s">
        <v>3</v>
      </c>
      <c r="E1" t="s">
        <v>9</v>
      </c>
      <c r="F1" t="s">
        <v>3</v>
      </c>
      <c r="G1" t="s">
        <v>9</v>
      </c>
      <c r="H1" t="s">
        <v>3</v>
      </c>
      <c r="J1" t="str">
        <f>A11</f>
        <v>NFM-DR-NP</v>
      </c>
      <c r="K1" t="str">
        <f>C11</f>
        <v>MF-DR-NP</v>
      </c>
      <c r="L1" t="str">
        <f>E11</f>
        <v>NFM-IPS-NP</v>
      </c>
      <c r="M1" t="str">
        <f>G11</f>
        <v>MF-IPS-NP</v>
      </c>
    </row>
    <row r="2" spans="1:13" x14ac:dyDescent="0.2">
      <c r="A2">
        <v>0.78174500000000002</v>
      </c>
      <c r="B2">
        <v>1.038416</v>
      </c>
      <c r="C2">
        <v>0.78273000000000004</v>
      </c>
      <c r="D2">
        <v>1.0439020000000001</v>
      </c>
      <c r="E2">
        <v>0.78200400000000003</v>
      </c>
      <c r="F2">
        <v>1.0387390000000001</v>
      </c>
      <c r="G2">
        <v>0.78166000000000002</v>
      </c>
      <c r="H2">
        <v>1.0428440000000001</v>
      </c>
      <c r="J2">
        <f t="shared" ref="J2:J9" si="0">A12</f>
        <v>0.93525816074207191</v>
      </c>
      <c r="K2">
        <f t="shared" ref="K2:K8" si="1">C12</f>
        <v>0.94967126467966978</v>
      </c>
      <c r="L2">
        <f t="shared" ref="L2:L8" si="2">E12</f>
        <v>0.95814695782196735</v>
      </c>
      <c r="M2">
        <f t="shared" ref="M2:M8" si="3">G12</f>
        <v>0.96234007084604078</v>
      </c>
    </row>
    <row r="3" spans="1:13" x14ac:dyDescent="0.2">
      <c r="A3">
        <v>0.78355900000000001</v>
      </c>
      <c r="B3">
        <v>1.0460469999999999</v>
      </c>
      <c r="C3">
        <v>0.78361499999999995</v>
      </c>
      <c r="D3">
        <v>1.0528850000000001</v>
      </c>
      <c r="E3">
        <v>0.78423100000000001</v>
      </c>
      <c r="F3">
        <v>1.0463739999999999</v>
      </c>
      <c r="G3">
        <v>0.78597600000000001</v>
      </c>
      <c r="H3">
        <v>1.053671</v>
      </c>
      <c r="J3">
        <f t="shared" si="0"/>
        <v>0.95919340265165265</v>
      </c>
      <c r="K3">
        <f t="shared" si="1"/>
        <v>0.96852182562832922</v>
      </c>
      <c r="L3">
        <f t="shared" si="2"/>
        <v>0.97621980705994316</v>
      </c>
      <c r="M3">
        <f t="shared" si="3"/>
        <v>0.9830893070625536</v>
      </c>
    </row>
    <row r="4" spans="1:13" x14ac:dyDescent="0.2">
      <c r="A4">
        <v>0.78592499999999998</v>
      </c>
      <c r="B4">
        <v>1.0503480000000001</v>
      </c>
      <c r="C4">
        <v>0.78792200000000001</v>
      </c>
      <c r="D4">
        <v>1.0597780000000001</v>
      </c>
      <c r="E4">
        <v>0.78394399999999997</v>
      </c>
      <c r="F4">
        <v>1.053868</v>
      </c>
      <c r="G4">
        <v>0.78724700000000003</v>
      </c>
      <c r="H4">
        <v>1.0573729999999999</v>
      </c>
      <c r="J4">
        <f t="shared" si="0"/>
        <v>0.97650000000000003</v>
      </c>
      <c r="K4">
        <f t="shared" si="1"/>
        <v>0.98249035159493681</v>
      </c>
      <c r="L4">
        <f t="shared" si="2"/>
        <v>0.99247875445351419</v>
      </c>
      <c r="M4">
        <f t="shared" si="3"/>
        <v>0.99890668486726919</v>
      </c>
    </row>
    <row r="5" spans="1:13" x14ac:dyDescent="0.2">
      <c r="A5">
        <v>0.78700000000000003</v>
      </c>
      <c r="B5">
        <v>1.054818</v>
      </c>
      <c r="C5">
        <v>0.78859400000000002</v>
      </c>
      <c r="D5">
        <v>1.0620099999999999</v>
      </c>
      <c r="E5">
        <v>0.78515000000000001</v>
      </c>
      <c r="F5">
        <v>1.0567550000000001</v>
      </c>
      <c r="G5">
        <v>0.78716699999999995</v>
      </c>
      <c r="H5">
        <v>1.061788</v>
      </c>
      <c r="J5">
        <f t="shared" si="0"/>
        <v>0.97784511783075367</v>
      </c>
      <c r="K5">
        <f t="shared" si="1"/>
        <v>0.9831906700440638</v>
      </c>
      <c r="L5">
        <f t="shared" si="2"/>
        <v>0.99429373769941531</v>
      </c>
      <c r="M5">
        <f t="shared" si="3"/>
        <v>1.0006000850872387</v>
      </c>
    </row>
    <row r="6" spans="1:13" x14ac:dyDescent="0.2">
      <c r="A6">
        <v>0.78347699999999998</v>
      </c>
      <c r="B6">
        <v>1.0571520000000001</v>
      </c>
      <c r="C6">
        <v>0.78981599999999996</v>
      </c>
      <c r="D6">
        <v>1.062767</v>
      </c>
      <c r="E6">
        <v>0.78758899999999998</v>
      </c>
      <c r="F6">
        <v>1.0567070000000001</v>
      </c>
      <c r="G6">
        <v>0.78721099999999999</v>
      </c>
      <c r="H6">
        <v>1.063588</v>
      </c>
      <c r="J6">
        <f t="shared" si="0"/>
        <v>0.97711840241634085</v>
      </c>
      <c r="K6">
        <f t="shared" si="1"/>
        <v>0.98303339905813036</v>
      </c>
      <c r="L6">
        <f t="shared" si="2"/>
        <v>0.99424857481926854</v>
      </c>
      <c r="M6">
        <f t="shared" si="3"/>
        <v>0.99939683015316039</v>
      </c>
    </row>
    <row r="7" spans="1:13" x14ac:dyDescent="0.2">
      <c r="A7">
        <v>0.78537199999999996</v>
      </c>
      <c r="B7">
        <v>1.056271</v>
      </c>
      <c r="C7">
        <v>0.78645500000000002</v>
      </c>
      <c r="D7">
        <v>1.062597</v>
      </c>
      <c r="E7">
        <v>0.78766400000000003</v>
      </c>
      <c r="F7">
        <v>1.0554699999999999</v>
      </c>
      <c r="G7">
        <v>0.78809300000000004</v>
      </c>
      <c r="H7">
        <v>1.0623089999999999</v>
      </c>
      <c r="J7">
        <f t="shared" si="0"/>
        <v>0.97819227487585525</v>
      </c>
      <c r="K7">
        <f t="shared" si="1"/>
        <v>0.98345525534981049</v>
      </c>
      <c r="L7">
        <f t="shared" si="2"/>
        <v>0.99308468976215103</v>
      </c>
      <c r="M7">
        <f t="shared" si="3"/>
        <v>1.0003949955050424</v>
      </c>
    </row>
    <row r="8" spans="1:13" x14ac:dyDescent="0.2">
      <c r="A8">
        <v>0.78754199999999996</v>
      </c>
      <c r="B8">
        <v>1.0554859999999999</v>
      </c>
      <c r="C8">
        <v>0.78702300000000003</v>
      </c>
      <c r="D8">
        <v>1.063053</v>
      </c>
      <c r="E8">
        <v>0.78819799999999995</v>
      </c>
      <c r="F8">
        <v>1.0583320000000001</v>
      </c>
      <c r="G8">
        <v>0.79000499999999996</v>
      </c>
      <c r="H8">
        <v>1.0633699999999999</v>
      </c>
      <c r="J8">
        <f t="shared" si="0"/>
        <v>0.97866070544871242</v>
      </c>
      <c r="K8">
        <f t="shared" si="1"/>
        <v>0.9849076991610779</v>
      </c>
      <c r="L8">
        <f t="shared" si="2"/>
        <v>0.99577752649090634</v>
      </c>
      <c r="M8">
        <f t="shared" si="3"/>
        <v>1.0022379794111094</v>
      </c>
    </row>
    <row r="9" spans="1:13" x14ac:dyDescent="0.2">
      <c r="A9">
        <v>0.78334400000000004</v>
      </c>
      <c r="B9">
        <v>1.056646</v>
      </c>
      <c r="C9">
        <v>0.78634499999999996</v>
      </c>
      <c r="D9">
        <v>1.0646230000000001</v>
      </c>
      <c r="E9">
        <v>0.78625400000000001</v>
      </c>
      <c r="F9">
        <v>1.054826</v>
      </c>
      <c r="G9">
        <v>0.78769400000000001</v>
      </c>
      <c r="H9">
        <v>1.065329</v>
      </c>
      <c r="J9">
        <v>6.0000000000000001E-3</v>
      </c>
      <c r="K9">
        <v>2E-3</v>
      </c>
      <c r="L9">
        <v>0</v>
      </c>
      <c r="M9">
        <v>0</v>
      </c>
    </row>
    <row r="10" spans="1:13" x14ac:dyDescent="0.2">
      <c r="A10">
        <f>MIN(A2:A9)/MAX(A2:A9)</f>
        <v>0.9926391227388508</v>
      </c>
      <c r="B10">
        <f t="shared" ref="B10:H10" si="4">MIN(B2:B9)/MAX(B2:B9)</f>
        <v>0.9822769100375347</v>
      </c>
      <c r="C10">
        <f t="shared" si="4"/>
        <v>0.99102829013339822</v>
      </c>
      <c r="D10">
        <f t="shared" si="4"/>
        <v>0.98053677217193314</v>
      </c>
      <c r="E10">
        <f t="shared" si="4"/>
        <v>0.99214156848913604</v>
      </c>
      <c r="F10">
        <f t="shared" si="4"/>
        <v>0.98148690581027509</v>
      </c>
      <c r="G10">
        <f t="shared" si="4"/>
        <v>0.98943677571660948</v>
      </c>
      <c r="H10">
        <f t="shared" si="4"/>
        <v>0.9788938440613183</v>
      </c>
      <c r="J10">
        <f>J8</f>
        <v>0.97866070544871242</v>
      </c>
      <c r="K10">
        <f>J6</f>
        <v>0.97711840241634085</v>
      </c>
      <c r="L10">
        <f>J4</f>
        <v>0.97650000000000003</v>
      </c>
      <c r="M10">
        <f>J2</f>
        <v>0.93525816074207191</v>
      </c>
    </row>
    <row r="11" spans="1:13" x14ac:dyDescent="0.2">
      <c r="A11" t="s">
        <v>18</v>
      </c>
      <c r="C11" t="s">
        <v>17</v>
      </c>
      <c r="E11" t="s">
        <v>16</v>
      </c>
      <c r="G11" t="s">
        <v>15</v>
      </c>
      <c r="J11">
        <f>J10+J9</f>
        <v>0.98466070544871243</v>
      </c>
      <c r="K11">
        <f t="shared" ref="K11:M11" si="5">K10+K9</f>
        <v>0.97911840241634085</v>
      </c>
      <c r="L11">
        <f t="shared" si="5"/>
        <v>0.97650000000000003</v>
      </c>
      <c r="M11">
        <f t="shared" si="5"/>
        <v>0.93525816074207191</v>
      </c>
    </row>
    <row r="12" spans="1:13" x14ac:dyDescent="0.2">
      <c r="A12">
        <f>A13*B12</f>
        <v>0.93525816074207191</v>
      </c>
      <c r="B12">
        <f>A10*B10</f>
        <v>0.97504649026628754</v>
      </c>
      <c r="C12">
        <f>C13*D12</f>
        <v>0.94967126467966978</v>
      </c>
      <c r="D12">
        <f>D10</f>
        <v>0.98053677217193314</v>
      </c>
      <c r="E12">
        <f>E13*F12</f>
        <v>0.95814695782196735</v>
      </c>
      <c r="F12">
        <f>F10</f>
        <v>0.98148690581027509</v>
      </c>
      <c r="G12">
        <f>G13*H12</f>
        <v>0.96234007084604078</v>
      </c>
      <c r="H12">
        <f>H10</f>
        <v>0.9788938440613183</v>
      </c>
    </row>
    <row r="13" spans="1:13" x14ac:dyDescent="0.2">
      <c r="A13">
        <f>A14*B13</f>
        <v>0.95919340265165265</v>
      </c>
      <c r="B13">
        <f>B10</f>
        <v>0.9822769100375347</v>
      </c>
      <c r="C13">
        <f>C14*D13</f>
        <v>0.96852182562832922</v>
      </c>
      <c r="D13">
        <f>AVERAGE(C10:D10)</f>
        <v>0.98578253115266568</v>
      </c>
      <c r="E13">
        <f>E14*F13</f>
        <v>0.97621980705994316</v>
      </c>
      <c r="F13">
        <f>0.2*E10+0.8*F10</f>
        <v>0.98361783834604732</v>
      </c>
      <c r="G13">
        <f>G14*H13</f>
        <v>0.9830893070625536</v>
      </c>
      <c r="H13">
        <f>AVERAGE(G10:H10)</f>
        <v>0.98416530988896389</v>
      </c>
    </row>
    <row r="14" spans="1:13" x14ac:dyDescent="0.2">
      <c r="A14">
        <f>'mar-n'!C14</f>
        <v>0.97650000000000003</v>
      </c>
      <c r="B14">
        <f>B5</f>
        <v>1.054818</v>
      </c>
      <c r="C14">
        <f>'mar-n'!C13</f>
        <v>0.98249035159493681</v>
      </c>
      <c r="D14">
        <f>D5</f>
        <v>1.0620099999999999</v>
      </c>
      <c r="E14">
        <f>'mar-n'!C12</f>
        <v>0.99247875445351419</v>
      </c>
      <c r="F14">
        <f>F9</f>
        <v>1.054826</v>
      </c>
      <c r="G14">
        <f>'mar-n'!C11</f>
        <v>0.99890668486726919</v>
      </c>
      <c r="H14">
        <f>H5</f>
        <v>1.061788</v>
      </c>
    </row>
    <row r="15" spans="1:13" x14ac:dyDescent="0.2">
      <c r="A15">
        <f>A14*B15/B14</f>
        <v>0.97784511783075367</v>
      </c>
      <c r="B15">
        <f>B7</f>
        <v>1.056271</v>
      </c>
      <c r="C15">
        <f>C14*D15/D14</f>
        <v>0.9831906700440638</v>
      </c>
      <c r="D15">
        <f t="shared" ref="D15:D18" si="6">D6</f>
        <v>1.062767</v>
      </c>
      <c r="E15">
        <f>E14*F15/F14</f>
        <v>0.99429373769941531</v>
      </c>
      <c r="F15">
        <f>F5</f>
        <v>1.0567550000000001</v>
      </c>
      <c r="G15">
        <f>G14*H15/H14</f>
        <v>1.0006000850872387</v>
      </c>
      <c r="H15">
        <f t="shared" ref="H15:H18" si="7">H6</f>
        <v>1.063588</v>
      </c>
    </row>
    <row r="16" spans="1:13" x14ac:dyDescent="0.2">
      <c r="A16">
        <f t="shared" ref="A16:A18" si="8">A15*B16/B15</f>
        <v>0.97711840241634085</v>
      </c>
      <c r="B16">
        <f t="shared" ref="B16:B17" si="9">B8</f>
        <v>1.0554859999999999</v>
      </c>
      <c r="C16">
        <f t="shared" ref="C16:C18" si="10">C15*D16/D15</f>
        <v>0.98303339905813036</v>
      </c>
      <c r="D16">
        <f t="shared" si="6"/>
        <v>1.062597</v>
      </c>
      <c r="E16">
        <f t="shared" ref="E16:E18" si="11">E15*F16/F15</f>
        <v>0.99424857481926854</v>
      </c>
      <c r="F16">
        <f t="shared" ref="F16:F18" si="12">F6</f>
        <v>1.0567070000000001</v>
      </c>
      <c r="G16">
        <f t="shared" ref="G16:G18" si="13">G15*H16/H15</f>
        <v>0.99939683015316039</v>
      </c>
      <c r="H16">
        <f t="shared" si="7"/>
        <v>1.0623089999999999</v>
      </c>
    </row>
    <row r="17" spans="1:8" x14ac:dyDescent="0.2">
      <c r="A17">
        <f t="shared" si="8"/>
        <v>0.97819227487585525</v>
      </c>
      <c r="B17">
        <f t="shared" si="9"/>
        <v>1.056646</v>
      </c>
      <c r="C17">
        <f t="shared" si="10"/>
        <v>0.98345525534981049</v>
      </c>
      <c r="D17">
        <f t="shared" si="6"/>
        <v>1.063053</v>
      </c>
      <c r="E17">
        <f t="shared" si="11"/>
        <v>0.99308468976215103</v>
      </c>
      <c r="F17">
        <f t="shared" si="12"/>
        <v>1.0554699999999999</v>
      </c>
      <c r="G17">
        <f t="shared" si="13"/>
        <v>1.0003949955050424</v>
      </c>
      <c r="H17">
        <f t="shared" si="7"/>
        <v>1.0633699999999999</v>
      </c>
    </row>
    <row r="18" spans="1:8" x14ac:dyDescent="0.2">
      <c r="A18">
        <f t="shared" si="8"/>
        <v>0.97866070544871242</v>
      </c>
      <c r="B18">
        <f>B6</f>
        <v>1.0571520000000001</v>
      </c>
      <c r="C18">
        <f t="shared" si="10"/>
        <v>0.9849076991610779</v>
      </c>
      <c r="D18">
        <f t="shared" si="6"/>
        <v>1.0646230000000001</v>
      </c>
      <c r="E18">
        <f t="shared" si="11"/>
        <v>0.99577752649090634</v>
      </c>
      <c r="F18">
        <f t="shared" si="12"/>
        <v>1.0583320000000001</v>
      </c>
      <c r="G18">
        <f t="shared" si="13"/>
        <v>1.0022379794111094</v>
      </c>
      <c r="H18">
        <f t="shared" si="7"/>
        <v>1.065329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C14" sqref="C11:C14"/>
    </sheetView>
  </sheetViews>
  <sheetFormatPr baseColWidth="10" defaultRowHeight="16" x14ac:dyDescent="0.2"/>
  <sheetData>
    <row r="1" spans="1:13" x14ac:dyDescent="0.2">
      <c r="A1" s="17"/>
      <c r="B1" s="17" t="s">
        <v>10</v>
      </c>
      <c r="C1" s="17"/>
      <c r="D1" s="17" t="s">
        <v>8</v>
      </c>
      <c r="E1" s="17"/>
      <c r="F1" s="17" t="s">
        <v>10</v>
      </c>
      <c r="G1" s="17"/>
      <c r="H1" s="17" t="s">
        <v>8</v>
      </c>
      <c r="I1" s="17"/>
      <c r="J1" s="17" t="s">
        <v>10</v>
      </c>
      <c r="K1" s="17"/>
      <c r="L1" s="17" t="s">
        <v>8</v>
      </c>
      <c r="M1" s="17"/>
    </row>
    <row r="2" spans="1:13" x14ac:dyDescent="0.2">
      <c r="A2" s="17"/>
      <c r="B2" s="17" t="s">
        <v>9</v>
      </c>
      <c r="C2" s="17" t="s">
        <v>3</v>
      </c>
      <c r="D2" s="17" t="s">
        <v>9</v>
      </c>
      <c r="E2" s="17" t="s">
        <v>3</v>
      </c>
      <c r="F2" s="17" t="s">
        <v>9</v>
      </c>
      <c r="G2" s="17" t="s">
        <v>3</v>
      </c>
      <c r="H2" s="17" t="s">
        <v>9</v>
      </c>
      <c r="I2" s="17" t="s">
        <v>3</v>
      </c>
      <c r="J2" s="17" t="s">
        <v>9</v>
      </c>
      <c r="K2" s="17" t="s">
        <v>3</v>
      </c>
      <c r="L2" s="17" t="s">
        <v>9</v>
      </c>
      <c r="M2" s="17" t="s">
        <v>3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0.91250000000000009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0.99184782608695654</v>
      </c>
      <c r="M3" s="17">
        <f t="shared" si="0"/>
        <v>1.0493635640413685</v>
      </c>
    </row>
    <row r="4" spans="1:13" x14ac:dyDescent="0.2">
      <c r="A4" s="17" t="s">
        <v>1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0.91806428058107903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1.0338561718255395</v>
      </c>
      <c r="M4" s="17">
        <f t="shared" si="2"/>
        <v>1.0666025510174593</v>
      </c>
    </row>
    <row r="5" spans="1:13" x14ac:dyDescent="0.2">
      <c r="A5" s="17" t="s">
        <v>13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0.9611005434782609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14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0.89967402390648443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6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0.89112337317747403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1.0361899688110163</v>
      </c>
      <c r="M7" s="17">
        <f t="shared" si="4"/>
        <v>1.0675602725161308</v>
      </c>
    </row>
    <row r="8" spans="1:13" x14ac:dyDescent="0.2">
      <c r="A8" s="17" t="s">
        <v>11</v>
      </c>
      <c r="B8" s="17">
        <f>F8*J8</f>
        <v>0.85175387251192292</v>
      </c>
      <c r="C8" s="17">
        <f>G8*K8</f>
        <v>1.0461828051161428</v>
      </c>
      <c r="D8" s="17">
        <f t="shared" si="3"/>
        <v>0.8630809135967239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1.0373568673037548</v>
      </c>
      <c r="M8" s="17">
        <f t="shared" si="5"/>
        <v>1.0680391332654668</v>
      </c>
    </row>
    <row r="9" spans="1:13" x14ac:dyDescent="0.2">
      <c r="A9" s="17" t="s">
        <v>7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0.80751756627599647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1.037940316550124</v>
      </c>
      <c r="M9" s="3">
        <f t="shared" si="7"/>
        <v>1.0682785636401348</v>
      </c>
    </row>
    <row r="10" spans="1:13" x14ac:dyDescent="0.2">
      <c r="A10" s="17" t="s">
        <v>12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0.78512396694214881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1.0385237657964932</v>
      </c>
      <c r="M10" s="17">
        <f t="shared" si="9"/>
        <v>1.0685179940148026</v>
      </c>
    </row>
    <row r="11" spans="1:13" x14ac:dyDescent="0.2">
      <c r="A11" s="17" t="s">
        <v>15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0.82696249030869595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16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0.81244683333238277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17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0.77091010327148457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18</v>
      </c>
      <c r="B14" s="18">
        <v>0.77561999999999998</v>
      </c>
      <c r="C14" s="18">
        <v>0.97650000000000003</v>
      </c>
      <c r="D14" s="18">
        <v>0.76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E14" sqref="A3:E14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21" t="s">
        <v>10</v>
      </c>
      <c r="L1" s="21"/>
      <c r="M1" s="21" t="s">
        <v>8</v>
      </c>
      <c r="N1" s="21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3" sqref="D3"/>
    </sheetView>
  </sheetViews>
  <sheetFormatPr baseColWidth="10" defaultRowHeight="16" x14ac:dyDescent="0.2"/>
  <sheetData>
    <row r="1" spans="1:9" x14ac:dyDescent="0.2">
      <c r="A1" s="2"/>
      <c r="B1" s="21" t="s">
        <v>10</v>
      </c>
      <c r="C1" s="21"/>
      <c r="D1" s="21" t="s">
        <v>8</v>
      </c>
      <c r="E1" s="21"/>
      <c r="F1" s="22" t="s">
        <v>4</v>
      </c>
      <c r="G1" s="22"/>
      <c r="H1" s="22" t="s">
        <v>5</v>
      </c>
      <c r="I1" s="22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0.78457686035487806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0.77497463714366388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0.80287738947852549</v>
      </c>
      <c r="C5" s="4">
        <f>C6*F10</f>
        <v>1.0142599921920914</v>
      </c>
      <c r="D5" s="4">
        <f>E5*D21</f>
        <v>0.76804018445769506</v>
      </c>
      <c r="E5" s="4">
        <f>H10*E6</f>
        <v>0.98804810226581818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0.76</v>
      </c>
      <c r="E6" s="15">
        <f>'mar-n'!E14</f>
        <v>0.97332799999999997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0.80190931081160288</v>
      </c>
      <c r="C7" s="4">
        <f>C6*F12</f>
        <v>1.0199857703315578</v>
      </c>
      <c r="D7" s="4">
        <f>E7*D20</f>
        <v>0.77179030078001298</v>
      </c>
      <c r="E7" s="4">
        <f>E6*H12</f>
        <v>0.99735728351403319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6" t="s">
        <v>34</v>
      </c>
      <c r="B8" s="4">
        <f>C8*B18</f>
        <v>0.8076673264456935</v>
      </c>
      <c r="C8" s="4">
        <f>C6*F13</f>
        <v>1.0308451007871176</v>
      </c>
      <c r="D8" s="4">
        <f>E8*D18</f>
        <v>0.78083802525754109</v>
      </c>
      <c r="E8" s="4">
        <f>E6*H13</f>
        <v>1.0182482445618124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0.78512396694214881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2.5123966942148801E-2</v>
      </c>
      <c r="E10" s="2">
        <f>E9-E6</f>
        <v>5.9928900212314229E-2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0.75985359186163781</v>
      </c>
      <c r="E16" s="2">
        <f>(D23-D16)/(A23-A16)</f>
        <v>3.495434074381206E-3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0.76334902593601905</v>
      </c>
      <c r="E17" s="2">
        <f>E16</f>
        <v>3.495434074381206E-3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0">D17+E17</f>
        <v>0.7668444600104003</v>
      </c>
      <c r="E18" s="2">
        <f t="shared" ref="E18:E22" si="1">E17</f>
        <v>3.495434074381206E-3</v>
      </c>
    </row>
    <row r="19" spans="1:5" x14ac:dyDescent="0.2">
      <c r="A19" s="2">
        <v>3</v>
      </c>
      <c r="B19">
        <f t="shared" ref="B19:B22" si="2">B18+C18</f>
        <v>0.78619656679223404</v>
      </c>
      <c r="C19">
        <f t="shared" ref="C19:C22" si="3">C18</f>
        <v>2.6963824978267102E-3</v>
      </c>
      <c r="D19">
        <f t="shared" si="0"/>
        <v>0.77033989408478154</v>
      </c>
      <c r="E19" s="2">
        <f t="shared" si="1"/>
        <v>3.495434074381206E-3</v>
      </c>
    </row>
    <row r="20" spans="1:5" x14ac:dyDescent="0.2">
      <c r="A20" s="2">
        <v>4</v>
      </c>
      <c r="B20">
        <f t="shared" si="2"/>
        <v>0.78889294929006071</v>
      </c>
      <c r="C20">
        <f t="shared" si="3"/>
        <v>2.6963824978267102E-3</v>
      </c>
      <c r="D20">
        <f t="shared" si="0"/>
        <v>0.77383532815916278</v>
      </c>
      <c r="E20" s="2">
        <f t="shared" si="1"/>
        <v>3.495434074381206E-3</v>
      </c>
    </row>
    <row r="21" spans="1:5" x14ac:dyDescent="0.2">
      <c r="A21" s="2">
        <v>5</v>
      </c>
      <c r="B21">
        <f t="shared" si="2"/>
        <v>0.79158933178788737</v>
      </c>
      <c r="C21">
        <f t="shared" si="3"/>
        <v>2.6963824978267102E-3</v>
      </c>
      <c r="D21">
        <f t="shared" si="0"/>
        <v>0.77733076223354403</v>
      </c>
      <c r="E21" s="2">
        <f t="shared" si="1"/>
        <v>3.495434074381206E-3</v>
      </c>
    </row>
    <row r="22" spans="1:5" x14ac:dyDescent="0.2">
      <c r="A22" s="2">
        <v>6</v>
      </c>
      <c r="B22">
        <f t="shared" si="2"/>
        <v>0.79428571428571404</v>
      </c>
      <c r="C22">
        <f t="shared" si="3"/>
        <v>2.6963824978267102E-3</v>
      </c>
      <c r="D22">
        <f>D21+E21</f>
        <v>0.78082619630792527</v>
      </c>
      <c r="E22" s="2">
        <f t="shared" si="1"/>
        <v>3.495434074381206E-3</v>
      </c>
    </row>
    <row r="23" spans="1:5" x14ac:dyDescent="0.2">
      <c r="A23" s="2">
        <v>6</v>
      </c>
      <c r="B23">
        <f>B6/C6</f>
        <v>0.79428571428571426</v>
      </c>
      <c r="D23">
        <f>D6/E6</f>
        <v>0.78082619630792505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size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2019-06-22T12:50:15Z</dcterms:modified>
</cp:coreProperties>
</file>