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3"/>
  </bookViews>
  <sheets>
    <sheet name="test" sheetId="8" r:id="rId1"/>
    <sheet name="overall" sheetId="9" r:id="rId2"/>
    <sheet name="size-a" sheetId="7" r:id="rId3"/>
    <sheet name="size-b" sheetId="10" r:id="rId4"/>
    <sheet name="mar-n" sheetId="6" r:id="rId5"/>
    <sheet name="mnar" sheetId="1" r:id="rId6"/>
    <sheet name="mar-o" sheetId="3" r:id="rId7"/>
    <sheet name="npm" sheetId="4" r:id="rId8"/>
    <sheet name="var" sheetId="2" r:id="rId9"/>
    <sheet name="sort" sheetId="5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0" l="1"/>
  <c r="J18" i="10"/>
  <c r="I18" i="10"/>
  <c r="C12" i="10"/>
  <c r="B12" i="10"/>
  <c r="A12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I3" i="10"/>
  <c r="I4" i="10"/>
  <c r="I5" i="10"/>
  <c r="I6" i="10"/>
  <c r="I7" i="10"/>
  <c r="I8" i="10"/>
  <c r="I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F12" i="10"/>
  <c r="G12" i="10"/>
  <c r="F11" i="10"/>
  <c r="G11" i="10"/>
  <c r="E12" i="10"/>
  <c r="E11" i="10"/>
  <c r="G10" i="10"/>
  <c r="F10" i="10"/>
  <c r="E10" i="10"/>
  <c r="C10" i="10"/>
  <c r="B10" i="10"/>
  <c r="A10" i="10"/>
  <c r="G3" i="10"/>
  <c r="G4" i="10"/>
  <c r="G5" i="10"/>
  <c r="G6" i="10"/>
  <c r="G7" i="10"/>
  <c r="G8" i="10"/>
  <c r="G2" i="10"/>
  <c r="F3" i="10"/>
  <c r="F4" i="10"/>
  <c r="F5" i="10"/>
  <c r="F6" i="10"/>
  <c r="F7" i="10"/>
  <c r="F8" i="10"/>
  <c r="F2" i="10"/>
  <c r="E3" i="10"/>
  <c r="E4" i="10"/>
  <c r="E5" i="10"/>
  <c r="E6" i="10"/>
  <c r="E7" i="10"/>
  <c r="E8" i="10"/>
  <c r="E2" i="10"/>
  <c r="C3" i="10"/>
  <c r="C4" i="10"/>
  <c r="C5" i="10"/>
  <c r="C6" i="10"/>
  <c r="C7" i="10"/>
  <c r="C8" i="10"/>
  <c r="C2" i="10"/>
  <c r="F2" i="8"/>
  <c r="F3" i="8"/>
  <c r="F4" i="8"/>
  <c r="F5" i="8"/>
  <c r="F6" i="8"/>
  <c r="F7" i="8"/>
  <c r="F1" i="8"/>
  <c r="G2" i="8"/>
  <c r="G3" i="8"/>
  <c r="G4" i="8"/>
  <c r="G5" i="8"/>
  <c r="G6" i="8"/>
  <c r="G7" i="8"/>
  <c r="G1" i="8"/>
  <c r="M3" i="7"/>
  <c r="M4" i="7"/>
  <c r="M5" i="7"/>
  <c r="M6" i="7"/>
  <c r="M7" i="7"/>
  <c r="M8" i="7"/>
  <c r="M2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A10" i="7"/>
  <c r="C10" i="7"/>
  <c r="E10" i="7"/>
  <c r="G10" i="7"/>
  <c r="B11" i="7"/>
  <c r="B12" i="7"/>
  <c r="B13" i="7"/>
  <c r="B14" i="7"/>
  <c r="B15" i="7"/>
  <c r="B16" i="7"/>
  <c r="B17" i="7"/>
  <c r="B18" i="7"/>
  <c r="H11" i="7"/>
  <c r="H12" i="7"/>
  <c r="H13" i="7"/>
  <c r="H14" i="7"/>
  <c r="H15" i="7"/>
  <c r="H16" i="7"/>
  <c r="H17" i="7"/>
  <c r="H18" i="7"/>
  <c r="F11" i="7"/>
  <c r="F12" i="7"/>
  <c r="F13" i="7"/>
  <c r="F14" i="7"/>
  <c r="F15" i="7"/>
  <c r="F16" i="7"/>
  <c r="F17" i="7"/>
  <c r="F18" i="7"/>
  <c r="D11" i="7"/>
  <c r="D12" i="7"/>
  <c r="D13" i="7"/>
  <c r="D14" i="7"/>
  <c r="D15" i="7"/>
  <c r="D16" i="7"/>
  <c r="D17" i="7"/>
  <c r="D18" i="7"/>
  <c r="C12" i="7"/>
  <c r="M1" i="7"/>
  <c r="G12" i="7"/>
  <c r="L1" i="7"/>
  <c r="A12" i="7"/>
  <c r="K1" i="7"/>
  <c r="E12" i="7"/>
  <c r="J1" i="7"/>
  <c r="D10" i="7"/>
  <c r="F10" i="7"/>
  <c r="H10" i="7"/>
  <c r="B10" i="7"/>
  <c r="P9" i="9"/>
  <c r="R14" i="9"/>
  <c r="Q11" i="9"/>
  <c r="L1" i="9"/>
  <c r="M1" i="9"/>
  <c r="N1" i="9"/>
  <c r="O1" i="9"/>
  <c r="P1" i="9"/>
  <c r="Q1" i="9"/>
  <c r="R1" i="9"/>
  <c r="L2" i="9"/>
  <c r="M2" i="9"/>
  <c r="N2" i="9"/>
  <c r="O2" i="9"/>
  <c r="P2" i="9"/>
  <c r="Q2" i="9"/>
  <c r="R2" i="9"/>
  <c r="L3" i="9"/>
  <c r="M3" i="9"/>
  <c r="N3" i="9"/>
  <c r="O3" i="9"/>
  <c r="P3" i="9"/>
  <c r="Q3" i="9"/>
  <c r="R3" i="9"/>
  <c r="L4" i="9"/>
  <c r="M4" i="9"/>
  <c r="N4" i="9"/>
  <c r="O4" i="9"/>
  <c r="P4" i="9"/>
  <c r="Q4" i="9"/>
  <c r="R4" i="9"/>
  <c r="K2" i="9"/>
  <c r="K3" i="9"/>
  <c r="K4" i="9"/>
  <c r="K1" i="9"/>
  <c r="P13" i="9"/>
  <c r="Q13" i="9"/>
  <c r="R13" i="9"/>
  <c r="P14" i="9"/>
  <c r="Q14" i="9"/>
  <c r="O14" i="9"/>
  <c r="P11" i="9"/>
  <c r="R11" i="9"/>
  <c r="P12" i="9"/>
  <c r="Q12" i="9"/>
  <c r="R12" i="9"/>
  <c r="O12" i="9"/>
  <c r="O13" i="9"/>
  <c r="O11" i="9"/>
  <c r="P6" i="9"/>
  <c r="Q6" i="9"/>
  <c r="R6" i="9"/>
  <c r="P7" i="9"/>
  <c r="Q7" i="9"/>
  <c r="R7" i="9"/>
  <c r="P8" i="9"/>
  <c r="Q8" i="9"/>
  <c r="R8" i="9"/>
  <c r="Q9" i="9"/>
  <c r="R9" i="9"/>
  <c r="O7" i="9"/>
  <c r="O8" i="9"/>
  <c r="O9" i="9"/>
  <c r="O6" i="9"/>
  <c r="N32" i="9"/>
  <c r="N31" i="9"/>
  <c r="N25" i="9"/>
  <c r="K25" i="9"/>
  <c r="K26" i="9"/>
  <c r="G31" i="9"/>
  <c r="L26" i="9"/>
  <c r="M26" i="9"/>
  <c r="N26" i="9"/>
  <c r="O26" i="9"/>
  <c r="P26" i="9"/>
  <c r="Q26" i="9"/>
  <c r="R26" i="9"/>
  <c r="L29" i="9"/>
  <c r="M29" i="9"/>
  <c r="N29" i="9"/>
  <c r="O29" i="9"/>
  <c r="P29" i="9"/>
  <c r="Q29" i="9"/>
  <c r="R29" i="9"/>
  <c r="L32" i="9"/>
  <c r="M32" i="9"/>
  <c r="O32" i="9"/>
  <c r="P32" i="9"/>
  <c r="Q32" i="9"/>
  <c r="R32" i="9"/>
  <c r="K29" i="9"/>
  <c r="K32" i="9"/>
  <c r="L25" i="9"/>
  <c r="M25" i="9"/>
  <c r="O25" i="9"/>
  <c r="P25" i="9"/>
  <c r="Q25" i="9"/>
  <c r="R25" i="9"/>
  <c r="L28" i="9"/>
  <c r="M28" i="9"/>
  <c r="N28" i="9"/>
  <c r="O28" i="9"/>
  <c r="P28" i="9"/>
  <c r="Q28" i="9"/>
  <c r="R28" i="9"/>
  <c r="L31" i="9"/>
  <c r="M31" i="9"/>
  <c r="O31" i="9"/>
  <c r="P31" i="9"/>
  <c r="Q31" i="9"/>
  <c r="R31" i="9"/>
  <c r="K28" i="9"/>
  <c r="K31" i="9"/>
  <c r="K23" i="9"/>
  <c r="K22" i="9"/>
  <c r="K20" i="9"/>
  <c r="K19" i="9"/>
  <c r="K17" i="9"/>
  <c r="K16" i="9"/>
  <c r="L17" i="9"/>
  <c r="M17" i="9"/>
  <c r="N17" i="9"/>
  <c r="O17" i="9"/>
  <c r="P17" i="9"/>
  <c r="Q17" i="9"/>
  <c r="R17" i="9"/>
  <c r="L20" i="9"/>
  <c r="M20" i="9"/>
  <c r="N20" i="9"/>
  <c r="O20" i="9"/>
  <c r="P20" i="9"/>
  <c r="Q20" i="9"/>
  <c r="R20" i="9"/>
  <c r="L23" i="9"/>
  <c r="M23" i="9"/>
  <c r="N23" i="9"/>
  <c r="O23" i="9"/>
  <c r="P23" i="9"/>
  <c r="Q23" i="9"/>
  <c r="R23" i="9"/>
  <c r="L16" i="9"/>
  <c r="M16" i="9"/>
  <c r="N16" i="9"/>
  <c r="O16" i="9"/>
  <c r="P16" i="9"/>
  <c r="Q16" i="9"/>
  <c r="R16" i="9"/>
  <c r="L19" i="9"/>
  <c r="M19" i="9"/>
  <c r="N19" i="9"/>
  <c r="O19" i="9"/>
  <c r="P19" i="9"/>
  <c r="Q19" i="9"/>
  <c r="R19" i="9"/>
  <c r="L22" i="9"/>
  <c r="M22" i="9"/>
  <c r="N22" i="9"/>
  <c r="O22" i="9"/>
  <c r="P22" i="9"/>
  <c r="Q22" i="9"/>
  <c r="R22" i="9"/>
  <c r="F32" i="9"/>
  <c r="F31" i="9"/>
  <c r="H31" i="9"/>
  <c r="I31" i="9"/>
  <c r="G32" i="9"/>
  <c r="H32" i="9"/>
  <c r="I32" i="9"/>
  <c r="F33" i="9"/>
  <c r="G33" i="9"/>
  <c r="H33" i="9"/>
  <c r="I33" i="9"/>
  <c r="G30" i="9"/>
  <c r="H30" i="9"/>
  <c r="I30" i="9"/>
  <c r="F30" i="9"/>
  <c r="G29" i="9"/>
  <c r="H29" i="9"/>
  <c r="I29" i="9"/>
  <c r="F29" i="9"/>
  <c r="F28" i="9"/>
  <c r="G28" i="9"/>
  <c r="H28" i="9"/>
  <c r="I28" i="9"/>
  <c r="G27" i="9"/>
  <c r="H27" i="9"/>
  <c r="I27" i="9"/>
  <c r="F27" i="9"/>
  <c r="I26" i="9"/>
  <c r="H26" i="9"/>
  <c r="G26" i="9"/>
  <c r="F26" i="9"/>
  <c r="D6" i="4"/>
  <c r="F6" i="4"/>
  <c r="F7" i="4"/>
  <c r="F8" i="4"/>
  <c r="F5" i="4"/>
  <c r="H6" i="4"/>
  <c r="H7" i="4"/>
  <c r="H8" i="4"/>
  <c r="H5" i="4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D10" i="6"/>
  <c r="L10" i="6"/>
  <c r="L3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9" i="4"/>
  <c r="D16" i="4"/>
  <c r="D23" i="4"/>
  <c r="E16" i="4"/>
  <c r="D17" i="4"/>
  <c r="D3" i="4"/>
  <c r="C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G10" i="4"/>
  <c r="G11" i="4"/>
  <c r="G12" i="4"/>
  <c r="G13" i="4"/>
  <c r="F13" i="4"/>
  <c r="C8" i="4"/>
  <c r="I10" i="4"/>
  <c r="H10" i="4"/>
  <c r="E5" i="4"/>
  <c r="F10" i="4"/>
  <c r="C5" i="4"/>
  <c r="F12" i="4"/>
  <c r="C7" i="4"/>
  <c r="I11" i="4"/>
  <c r="I12" i="4"/>
  <c r="H12" i="4"/>
  <c r="E7" i="4"/>
  <c r="I13" i="4"/>
  <c r="H13" i="4"/>
  <c r="E8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<sst xmlns="http://schemas.openxmlformats.org/spreadsheetml/2006/main" count="280" uniqueCount="85">
  <si>
    <t>MF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</si>
  <si>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</si>
  <si>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</si>
  <si>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</si>
  <si>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</si>
  <si>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</si>
  <si>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</si>
  <si>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</si>
  <si>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</si>
  <si>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</si>
  <si>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NFM-DR</t>
  </si>
  <si>
    <t>CPT-V</t>
  </si>
  <si>
    <t>PMF-MNAR</t>
  </si>
  <si>
    <t>MF-IPS-NP</t>
  </si>
  <si>
    <t>MF-DR-NP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</si>
  <si>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</si>
  <si>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</si>
  <si>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</si>
  <si>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</si>
  <si>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</si>
  <si>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</si>
  <si>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</si>
  <si>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</si>
  <si>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</si>
  <si>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</si>
  <si>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</si>
  <si>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</si>
  <si>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</si>
  <si>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</si>
  <si>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</si>
  <si>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</si>
  <si>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</si>
  <si>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</si>
  <si>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</si>
  <si>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</si>
  <si>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</si>
  <si>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</si>
  <si>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</si>
  <si>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</si>
  <si>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</si>
  <si>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</si>
  <si>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</si>
  <si>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</si>
  <si>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</si>
  <si>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</si>
  <si>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</si>
  <si>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</si>
  <si>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</si>
  <si>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</si>
  <si>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</si>
  <si>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</si>
  <si>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</si>
  <si>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</si>
  <si>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</si>
  <si>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</si>
  <si>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</si>
  <si>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</si>
  <si>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</si>
  <si>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</si>
  <si>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</si>
  <si>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</si>
  <si>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</si>
  <si>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</si>
  <si>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</si>
  <si>
    <t>NF-IPS-NP</t>
  </si>
  <si>
    <t>NF-DR-NP</t>
  </si>
  <si>
    <t>NF-IPS</t>
  </si>
  <si>
    <t>NF-DR</t>
  </si>
  <si>
    <t>NF</t>
  </si>
  <si>
    <t>NF-IPS+</t>
  </si>
  <si>
    <t>NF-DR+</t>
  </si>
  <si>
    <t>MF-IPS-LTD</t>
  </si>
  <si>
    <t>NF-IPS-LTD</t>
  </si>
  <si>
    <t>MF-DR-LTD</t>
  </si>
  <si>
    <t>NF-DR-LTD</t>
  </si>
  <si>
    <t>music_0.01_0.5</t>
  </si>
  <si>
    <t>music_0.05_0.5</t>
  </si>
  <si>
    <t>music_0.1_0.5</t>
  </si>
  <si>
    <t>music_0.2_0.5</t>
  </si>
  <si>
    <t>music_0.3_0.5</t>
  </si>
  <si>
    <t>music_0.4_0.5</t>
  </si>
  <si>
    <t>music_0.5_0.5</t>
  </si>
  <si>
    <t>NF-DR/NF</t>
  </si>
  <si>
    <t>NF-DR-LTD/NF</t>
  </si>
  <si>
    <t>NF-DR-LTD/NF-DR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</si>
</sst>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50" zoomScaleNormal="150" workbookViewId="0">
      <selection activeCell="G7" sqref="F1:G7"/>
    </sheetView>
  </sheetViews>
  <sheetFormatPr baseColWidth="10" defaultRowHeight="16" x14ac:dyDescent="0.2"/>
  <sheetData>
    <row r="1" spans="1:7" x14ac:dyDescent="0.2">
      <c r="A1" t="s">
        <v>75</v>
      </c>
      <c r="B1">
        <v>0.80769000000000002</v>
      </c>
      <c r="C1">
        <v>3.6110000000000001E-3</v>
      </c>
      <c r="D1">
        <v>1.0939779999999999</v>
      </c>
      <c r="E1">
        <v>2.8440000000000002E-3</v>
      </c>
      <c r="F1">
        <f>D1</f>
        <v>1.0939779999999999</v>
      </c>
      <c r="G1">
        <f>D9</f>
        <v>1.050101</v>
      </c>
    </row>
    <row r="2" spans="1:7" x14ac:dyDescent="0.2">
      <c r="A2" t="s">
        <v>76</v>
      </c>
      <c r="B2">
        <v>0.80730400000000002</v>
      </c>
      <c r="C2">
        <v>4.0930000000000003E-3</v>
      </c>
      <c r="D2">
        <v>1.093305</v>
      </c>
      <c r="E2">
        <v>2.745E-3</v>
      </c>
      <c r="F2">
        <f t="shared" ref="F2:F7" si="0">D2</f>
        <v>1.093305</v>
      </c>
      <c r="G2">
        <f t="shared" ref="G2:G7" si="1">D10</f>
        <v>1.0456650000000001</v>
      </c>
    </row>
    <row r="3" spans="1:7" x14ac:dyDescent="0.2">
      <c r="A3" t="s">
        <v>77</v>
      </c>
      <c r="B3">
        <v>0.80888899999999997</v>
      </c>
      <c r="C3">
        <v>3.3050000000000002E-3</v>
      </c>
      <c r="D3">
        <v>1.0906849999999999</v>
      </c>
      <c r="E3">
        <v>3.2859999999999999E-3</v>
      </c>
      <c r="F3">
        <f t="shared" si="0"/>
        <v>1.0906849999999999</v>
      </c>
      <c r="G3">
        <f t="shared" si="1"/>
        <v>1.0437879999999999</v>
      </c>
    </row>
    <row r="4" spans="1:7" x14ac:dyDescent="0.2">
      <c r="A4" t="s">
        <v>78</v>
      </c>
      <c r="B4">
        <v>0.80828500000000003</v>
      </c>
      <c r="C4">
        <v>1.0939999999999999E-3</v>
      </c>
      <c r="D4">
        <v>1.0855680000000001</v>
      </c>
      <c r="E4">
        <v>2.5219999999999999E-3</v>
      </c>
      <c r="F4">
        <f t="shared" si="0"/>
        <v>1.0855680000000001</v>
      </c>
      <c r="G4">
        <f t="shared" si="1"/>
        <v>1.033776</v>
      </c>
    </row>
    <row r="5" spans="1:7" x14ac:dyDescent="0.2">
      <c r="A5" t="s">
        <v>79</v>
      </c>
      <c r="B5">
        <v>0.80605000000000004</v>
      </c>
      <c r="C5">
        <v>2.0089999999999999E-3</v>
      </c>
      <c r="D5">
        <v>1.0796950000000001</v>
      </c>
      <c r="E5">
        <v>2.7269999999999998E-3</v>
      </c>
      <c r="F5">
        <f t="shared" si="0"/>
        <v>1.0796950000000001</v>
      </c>
      <c r="G5">
        <f t="shared" si="1"/>
        <v>1.0246379999999999</v>
      </c>
    </row>
    <row r="6" spans="1:7" x14ac:dyDescent="0.2">
      <c r="A6" t="s">
        <v>80</v>
      </c>
      <c r="B6">
        <v>0.80499900000000002</v>
      </c>
      <c r="C6">
        <v>9.8900000000000008E-4</v>
      </c>
      <c r="D6">
        <v>1.0782639999999999</v>
      </c>
      <c r="E6">
        <v>2.3259999999999999E-3</v>
      </c>
      <c r="F6">
        <f t="shared" si="0"/>
        <v>1.0782639999999999</v>
      </c>
      <c r="G6">
        <f t="shared" si="1"/>
        <v>1.017145</v>
      </c>
    </row>
    <row r="7" spans="1:7" x14ac:dyDescent="0.2">
      <c r="A7" t="s">
        <v>81</v>
      </c>
      <c r="B7">
        <v>0.80413500000000004</v>
      </c>
      <c r="C7">
        <v>1.312E-3</v>
      </c>
      <c r="D7">
        <v>1.075259</v>
      </c>
      <c r="E7">
        <v>2.2269999999999998E-3</v>
      </c>
      <c r="F7">
        <f t="shared" si="0"/>
        <v>1.075259</v>
      </c>
      <c r="G7">
        <f t="shared" si="1"/>
        <v>1.0110589999999999</v>
      </c>
    </row>
    <row r="9" spans="1:7" x14ac:dyDescent="0.2">
      <c r="A9" t="s">
        <v>75</v>
      </c>
      <c r="B9">
        <v>0.78461199999999998</v>
      </c>
      <c r="C9">
        <v>3.9699999999999996E-3</v>
      </c>
      <c r="D9">
        <v>1.050101</v>
      </c>
      <c r="E9">
        <v>3.555E-3</v>
      </c>
    </row>
    <row r="10" spans="1:7" x14ac:dyDescent="0.2">
      <c r="A10" t="s">
        <v>76</v>
      </c>
      <c r="B10">
        <v>0.78459000000000001</v>
      </c>
      <c r="C10">
        <v>3.375E-3</v>
      </c>
      <c r="D10">
        <v>1.0456650000000001</v>
      </c>
      <c r="E10">
        <v>4.3160000000000004E-3</v>
      </c>
    </row>
    <row r="11" spans="1:7" x14ac:dyDescent="0.2">
      <c r="A11" t="s">
        <v>77</v>
      </c>
      <c r="B11">
        <v>0.78370799999999996</v>
      </c>
      <c r="C11">
        <v>3.8649999999999999E-3</v>
      </c>
      <c r="D11">
        <v>1.0437879999999999</v>
      </c>
      <c r="E11">
        <v>1.854E-3</v>
      </c>
    </row>
    <row r="12" spans="1:7" x14ac:dyDescent="0.2">
      <c r="A12" t="s">
        <v>78</v>
      </c>
      <c r="B12">
        <v>0.78201500000000002</v>
      </c>
      <c r="C12">
        <v>2.9150000000000001E-3</v>
      </c>
      <c r="D12">
        <v>1.033776</v>
      </c>
      <c r="E12">
        <v>3.2290000000000001E-3</v>
      </c>
    </row>
    <row r="13" spans="1:7" x14ac:dyDescent="0.2">
      <c r="A13" t="s">
        <v>79</v>
      </c>
      <c r="B13">
        <v>0.77688400000000002</v>
      </c>
      <c r="C13">
        <v>2.202E-3</v>
      </c>
      <c r="D13">
        <v>1.0246379999999999</v>
      </c>
      <c r="E13">
        <v>2.9729999999999999E-3</v>
      </c>
    </row>
    <row r="14" spans="1:7" x14ac:dyDescent="0.2">
      <c r="A14" t="s">
        <v>80</v>
      </c>
      <c r="B14">
        <v>0.77627299999999999</v>
      </c>
      <c r="C14">
        <v>2.4020000000000001E-3</v>
      </c>
      <c r="D14">
        <v>1.017145</v>
      </c>
      <c r="E14">
        <v>3.2529999999999998E-3</v>
      </c>
    </row>
    <row r="15" spans="1:7" x14ac:dyDescent="0.2">
      <c r="A15" t="s">
        <v>81</v>
      </c>
      <c r="B15">
        <v>0.77657799999999999</v>
      </c>
      <c r="C15">
        <v>2.2590000000000002E-3</v>
      </c>
      <c r="D15">
        <v>1.0110589999999999</v>
      </c>
      <c r="E15">
        <v>4.0289999999999996E-3</v>
      </c>
    </row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49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57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58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54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50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60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47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61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53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63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55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56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51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48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46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59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52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62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23" t="s">
        <v>0</v>
      </c>
      <c r="B1" s="23">
        <v>1.1672</v>
      </c>
      <c r="C1" s="23">
        <v>1.9504999999999999</v>
      </c>
      <c r="D1" s="23">
        <v>0.94799999999999995</v>
      </c>
      <c r="E1" s="23">
        <v>1.349</v>
      </c>
      <c r="F1" s="23">
        <v>0.60899999999999999</v>
      </c>
      <c r="G1" s="23">
        <v>0.71899999999999997</v>
      </c>
      <c r="H1" s="23">
        <v>0.60399999999999998</v>
      </c>
      <c r="I1" s="23">
        <v>0.69499999999999995</v>
      </c>
      <c r="K1" s="24">
        <f>(1-B9/B5)*100</f>
        <v>2.4504084014002392</v>
      </c>
      <c r="L1" s="24">
        <f t="shared" ref="L1:R4" si="0">(1-C9/C5)*100</f>
        <v>5.6127221702525816</v>
      </c>
      <c r="M1" s="24">
        <f t="shared" si="0"/>
        <v>7.1999999999999957</v>
      </c>
      <c r="N1" s="24">
        <f t="shared" si="0"/>
        <v>9.9236641221373993</v>
      </c>
      <c r="O1" s="24">
        <f t="shared" si="0"/>
        <v>5.5118110236220481</v>
      </c>
      <c r="P1" s="24">
        <f t="shared" si="0"/>
        <v>6.5753424657534199</v>
      </c>
      <c r="Q1" s="24">
        <f t="shared" si="0"/>
        <v>3.9024390243902474</v>
      </c>
      <c r="R1" s="24">
        <f t="shared" si="0"/>
        <v>6.6384180790960308</v>
      </c>
    </row>
    <row r="2" spans="1:18" x14ac:dyDescent="0.2">
      <c r="A2" s="23" t="s">
        <v>68</v>
      </c>
      <c r="B2" s="23">
        <v>1.034</v>
      </c>
      <c r="C2" s="23">
        <v>1.5858590891152857</v>
      </c>
      <c r="D2" s="23">
        <v>0.91943349520045203</v>
      </c>
      <c r="E2" s="23">
        <v>1.2991219071392655</v>
      </c>
      <c r="F2" s="23">
        <v>0.57099999999999995</v>
      </c>
      <c r="G2" s="23">
        <v>0.65600000000000003</v>
      </c>
      <c r="H2" s="23">
        <v>0.58699999999999997</v>
      </c>
      <c r="I2" s="23">
        <v>0.65700000000000003</v>
      </c>
      <c r="K2" s="24">
        <f t="shared" ref="K2:K4" si="1">(1-B10/B6)*100</f>
        <v>1.7414574624012857</v>
      </c>
      <c r="L2" s="24">
        <f t="shared" si="0"/>
        <v>5.2239256026132663</v>
      </c>
      <c r="M2" s="24">
        <f t="shared" si="0"/>
        <v>5.8666666666666645</v>
      </c>
      <c r="N2" s="24">
        <f t="shared" si="0"/>
        <v>8.4666666666666561</v>
      </c>
      <c r="O2" s="24">
        <f t="shared" si="0"/>
        <v>4.1237113402061709</v>
      </c>
      <c r="P2" s="24">
        <f t="shared" si="0"/>
        <v>5.6547619047619069</v>
      </c>
      <c r="Q2" s="24">
        <f t="shared" si="0"/>
        <v>2.7072758037225086</v>
      </c>
      <c r="R2" s="24">
        <f t="shared" si="0"/>
        <v>4.9848942598187396</v>
      </c>
    </row>
    <row r="3" spans="1:18" x14ac:dyDescent="0.2">
      <c r="A3" s="23" t="s">
        <v>11</v>
      </c>
      <c r="B3" s="23">
        <v>0.91373956998807504</v>
      </c>
      <c r="C3" s="23">
        <v>1.1808892916574876</v>
      </c>
      <c r="D3" s="23">
        <v>0.99199999999999999</v>
      </c>
      <c r="E3" s="23">
        <v>1.512132895783612</v>
      </c>
      <c r="F3" s="23">
        <v>0.79800000000000004</v>
      </c>
      <c r="G3" s="23">
        <v>0.96799999999999997</v>
      </c>
      <c r="H3" s="23">
        <v>0.77500000000000002</v>
      </c>
      <c r="I3" s="23">
        <v>1.069</v>
      </c>
      <c r="K3" s="24">
        <f t="shared" si="1"/>
        <v>1.5342809888907571</v>
      </c>
      <c r="L3" s="24">
        <f t="shared" si="0"/>
        <v>5.2337107995535259</v>
      </c>
      <c r="M3" s="24">
        <f t="shared" si="0"/>
        <v>4.5333333333333119</v>
      </c>
      <c r="N3" s="24">
        <f t="shared" si="0"/>
        <v>7.1333333333333364</v>
      </c>
      <c r="O3" s="24">
        <f t="shared" si="0"/>
        <v>4.8252911813643991</v>
      </c>
      <c r="P3" s="24">
        <f t="shared" si="0"/>
        <v>6.1692969870875025</v>
      </c>
      <c r="Q3" s="24">
        <f t="shared" si="0"/>
        <v>2.1630615640598982</v>
      </c>
      <c r="R3" s="24">
        <f t="shared" si="0"/>
        <v>4.2647058823529482</v>
      </c>
    </row>
    <row r="4" spans="1:18" x14ac:dyDescent="0.2">
      <c r="A4" s="23" t="s">
        <v>12</v>
      </c>
      <c r="B4" s="23">
        <v>1.1904630849220104</v>
      </c>
      <c r="C4" s="23">
        <v>2.2434360126916975</v>
      </c>
      <c r="D4" s="23">
        <v>0.90991928477319794</v>
      </c>
      <c r="E4" s="23">
        <v>1.2791421661462539</v>
      </c>
      <c r="F4" s="23">
        <v>0.59499999999999997</v>
      </c>
      <c r="G4" s="23">
        <v>0.71399999999999997</v>
      </c>
      <c r="H4" s="23">
        <v>0.60099999999999998</v>
      </c>
      <c r="I4" s="23">
        <v>0.69099999999999995</v>
      </c>
      <c r="K4" s="24">
        <f t="shared" si="1"/>
        <v>0.81585677749361762</v>
      </c>
      <c r="L4" s="24">
        <f t="shared" si="0"/>
        <v>4.6000000000000041</v>
      </c>
      <c r="M4" s="24">
        <f t="shared" si="0"/>
        <v>3.2000000000000139</v>
      </c>
      <c r="N4" s="24">
        <f t="shared" si="0"/>
        <v>5.8000000000000052</v>
      </c>
      <c r="O4" s="24">
        <f t="shared" si="0"/>
        <v>4.0925266903914626</v>
      </c>
      <c r="P4" s="24">
        <f t="shared" si="0"/>
        <v>6.1224489795918435</v>
      </c>
      <c r="Q4" s="24">
        <f t="shared" si="0"/>
        <v>1.2048192771084376</v>
      </c>
      <c r="R4" s="24">
        <f t="shared" si="0"/>
        <v>2.6729559748427723</v>
      </c>
    </row>
    <row r="5" spans="1:18" x14ac:dyDescent="0.2">
      <c r="A5" s="23" t="s">
        <v>5</v>
      </c>
      <c r="B5" s="23">
        <v>0.85699999999999998</v>
      </c>
      <c r="C5" s="23">
        <v>1.069</v>
      </c>
      <c r="D5" s="23">
        <v>0.8911988079553298</v>
      </c>
      <c r="E5" s="23">
        <v>1.179</v>
      </c>
      <c r="F5" s="23">
        <v>0.63500000000000001</v>
      </c>
      <c r="G5" s="23">
        <v>0.73</v>
      </c>
      <c r="H5" s="23">
        <v>0.61499999999999999</v>
      </c>
      <c r="I5" s="23">
        <v>0.70799999999999996</v>
      </c>
    </row>
    <row r="6" spans="1:18" x14ac:dyDescent="0.2">
      <c r="A6" s="23" t="s">
        <v>66</v>
      </c>
      <c r="B6" s="23">
        <v>0.84199999999999997</v>
      </c>
      <c r="C6" s="23">
        <v>1.04718280511614</v>
      </c>
      <c r="D6" s="23">
        <v>0.86254894786373038</v>
      </c>
      <c r="E6" s="23">
        <v>1.1374616769277222</v>
      </c>
      <c r="F6" s="23">
        <v>0.58199999999999996</v>
      </c>
      <c r="G6" s="23">
        <v>0.67200000000000004</v>
      </c>
      <c r="H6" s="23">
        <v>0.59099999999999997</v>
      </c>
      <c r="I6" s="23">
        <v>0.66200000000000003</v>
      </c>
      <c r="O6" s="3">
        <f>1-F9/F5</f>
        <v>5.5118110236220486E-2</v>
      </c>
      <c r="P6" s="3">
        <f t="shared" ref="P6:R9" si="2">1-G9/G5</f>
        <v>6.5753424657534199E-2</v>
      </c>
      <c r="Q6" s="3">
        <f t="shared" si="2"/>
        <v>3.9024390243902474E-2</v>
      </c>
      <c r="R6" s="3">
        <f t="shared" si="2"/>
        <v>6.6384180790960312E-2</v>
      </c>
    </row>
    <row r="7" spans="1:18" x14ac:dyDescent="0.2">
      <c r="A7" s="23" t="s">
        <v>6</v>
      </c>
      <c r="B7" s="23">
        <v>0.79300000000000004</v>
      </c>
      <c r="C7" s="23">
        <v>1.03675089515936</v>
      </c>
      <c r="D7" s="23">
        <v>0.80673728652989496</v>
      </c>
      <c r="E7" s="23">
        <v>1.0575957780037335</v>
      </c>
      <c r="F7" s="23">
        <v>0.60099999999999998</v>
      </c>
      <c r="G7" s="23">
        <v>0.69699999999999995</v>
      </c>
      <c r="H7" s="23">
        <v>0.60099999999999998</v>
      </c>
      <c r="I7" s="23">
        <v>0.68</v>
      </c>
      <c r="O7" s="3">
        <f t="shared" ref="O7:O9" si="3">1-F10/F6</f>
        <v>4.1237113402061709E-2</v>
      </c>
      <c r="P7" s="3">
        <f t="shared" si="2"/>
        <v>5.6547619047619069E-2</v>
      </c>
      <c r="Q7" s="3">
        <f t="shared" si="2"/>
        <v>2.7072758037225086E-2</v>
      </c>
      <c r="R7" s="3">
        <f t="shared" si="2"/>
        <v>4.9848942598187396E-2</v>
      </c>
    </row>
    <row r="8" spans="1:18" x14ac:dyDescent="0.2">
      <c r="A8" s="23" t="s">
        <v>67</v>
      </c>
      <c r="B8" s="23">
        <v>0.78200000000000003</v>
      </c>
      <c r="C8" s="23">
        <v>1.0235849056603774</v>
      </c>
      <c r="D8" s="23">
        <v>0.78409090909090917</v>
      </c>
      <c r="E8" s="23">
        <v>1.0332569002123142</v>
      </c>
      <c r="F8" s="23">
        <v>0.56200000000000006</v>
      </c>
      <c r="G8" s="23">
        <v>0.63700000000000001</v>
      </c>
      <c r="H8" s="23">
        <v>0.58099999999999996</v>
      </c>
      <c r="I8" s="23">
        <v>0.63600000000000001</v>
      </c>
      <c r="O8" s="3">
        <f t="shared" si="3"/>
        <v>4.8252911813643995E-2</v>
      </c>
      <c r="P8" s="3">
        <f t="shared" si="2"/>
        <v>6.1692969870875025E-2</v>
      </c>
      <c r="Q8" s="3">
        <f t="shared" si="2"/>
        <v>2.1630615640598982E-2</v>
      </c>
      <c r="R8" s="3">
        <f t="shared" si="2"/>
        <v>4.2647058823529482E-2</v>
      </c>
    </row>
    <row r="9" spans="1:18" x14ac:dyDescent="0.2">
      <c r="A9" s="23" t="s">
        <v>71</v>
      </c>
      <c r="B9" s="23">
        <v>0.83599999999999997</v>
      </c>
      <c r="C9" s="23">
        <v>1.0089999999999999</v>
      </c>
      <c r="D9" s="23">
        <v>0.82703249378254606</v>
      </c>
      <c r="E9" s="23">
        <v>1.0620000000000001</v>
      </c>
      <c r="F9" s="23">
        <v>0.6</v>
      </c>
      <c r="G9" s="23">
        <v>0.68200000000000005</v>
      </c>
      <c r="H9" s="23">
        <v>0.59099999999999997</v>
      </c>
      <c r="I9" s="23">
        <v>0.66100000000000003</v>
      </c>
      <c r="O9" s="3">
        <f t="shared" si="3"/>
        <v>4.0925266903914626E-2</v>
      </c>
      <c r="P9" s="3">
        <f>1-G12/G8</f>
        <v>6.1224489795918435E-2</v>
      </c>
      <c r="Q9" s="3">
        <f t="shared" si="2"/>
        <v>1.2048192771084376E-2</v>
      </c>
      <c r="R9" s="3">
        <f t="shared" si="2"/>
        <v>2.6729559748427723E-2</v>
      </c>
    </row>
    <row r="10" spans="1:18" x14ac:dyDescent="0.2">
      <c r="A10" s="23" t="s">
        <v>72</v>
      </c>
      <c r="B10" s="23">
        <v>0.82733692816658111</v>
      </c>
      <c r="C10" s="23">
        <v>0.99247875445351419</v>
      </c>
      <c r="D10" s="23">
        <v>0.8119460762557249</v>
      </c>
      <c r="E10" s="23">
        <v>1.0411565882811751</v>
      </c>
      <c r="F10" s="23">
        <v>0.55800000000000005</v>
      </c>
      <c r="G10" s="23">
        <v>0.63400000000000001</v>
      </c>
      <c r="H10" s="23">
        <v>0.57499999999999996</v>
      </c>
      <c r="I10" s="23">
        <v>0.629</v>
      </c>
    </row>
    <row r="11" spans="1:18" x14ac:dyDescent="0.2">
      <c r="A11" s="23" t="s">
        <v>73</v>
      </c>
      <c r="B11" s="23">
        <v>0.78083315175809631</v>
      </c>
      <c r="C11" s="23">
        <v>0.98249035159493681</v>
      </c>
      <c r="D11" s="23">
        <v>0.77016519620720658</v>
      </c>
      <c r="E11" s="23">
        <v>0.98215394583946714</v>
      </c>
      <c r="F11" s="23">
        <v>0.57199999999999995</v>
      </c>
      <c r="G11" s="23">
        <v>0.65400000000000003</v>
      </c>
      <c r="H11" s="23">
        <v>0.58799999999999997</v>
      </c>
      <c r="I11" s="23">
        <v>0.65100000000000002</v>
      </c>
      <c r="O11" s="3">
        <f t="shared" ref="O11:R12" si="4">1-F9/F1</f>
        <v>1.4778325123152691E-2</v>
      </c>
      <c r="P11" s="3">
        <f t="shared" si="4"/>
        <v>5.1460361613351768E-2</v>
      </c>
      <c r="Q11" s="3">
        <f t="shared" si="4"/>
        <v>2.1523178807947074E-2</v>
      </c>
      <c r="R11" s="3">
        <f t="shared" si="4"/>
        <v>4.8920863309352414E-2</v>
      </c>
    </row>
    <row r="12" spans="1:18" x14ac:dyDescent="0.2">
      <c r="A12" s="23" t="s">
        <v>74</v>
      </c>
      <c r="B12" s="23">
        <v>0.77561999999999998</v>
      </c>
      <c r="C12" s="23">
        <v>0.97650000000000003</v>
      </c>
      <c r="D12" s="23">
        <v>0.75900000000000001</v>
      </c>
      <c r="E12" s="23">
        <v>0.97332799999999997</v>
      </c>
      <c r="F12" s="23">
        <v>0.53900000000000003</v>
      </c>
      <c r="G12" s="23">
        <v>0.59799999999999998</v>
      </c>
      <c r="H12" s="23">
        <v>0.57399999999999995</v>
      </c>
      <c r="I12" s="23">
        <v>0.61899999999999999</v>
      </c>
      <c r="O12" s="3">
        <f t="shared" si="4"/>
        <v>2.27670753064797E-2</v>
      </c>
      <c r="P12" s="3">
        <f t="shared" si="4"/>
        <v>3.3536585365853688E-2</v>
      </c>
      <c r="Q12" s="3">
        <f t="shared" si="4"/>
        <v>2.0442930153321992E-2</v>
      </c>
      <c r="R12" s="3">
        <f t="shared" si="4"/>
        <v>4.2617960426179602E-2</v>
      </c>
    </row>
    <row r="13" spans="1:18" x14ac:dyDescent="0.2">
      <c r="A13" s="23" t="s">
        <v>0</v>
      </c>
      <c r="B13" s="23">
        <v>2E-3</v>
      </c>
      <c r="C13" s="23">
        <v>3.0000000000000001E-3</v>
      </c>
      <c r="D13" s="23">
        <v>5.0000000000000001E-3</v>
      </c>
      <c r="E13" s="23">
        <v>7.0000000000000001E-3</v>
      </c>
      <c r="F13" s="23">
        <v>4.0000000000000001E-3</v>
      </c>
      <c r="G13" s="23">
        <v>6.0000000000000001E-3</v>
      </c>
      <c r="H13" s="23">
        <v>3.0000000000000001E-3</v>
      </c>
      <c r="I13" s="23">
        <v>5.0000000000000001E-3</v>
      </c>
      <c r="O13" s="3">
        <f t="shared" ref="O13:R14" si="5">1-F11/F1</f>
        <v>6.075533661740562E-2</v>
      </c>
      <c r="P13" s="3">
        <f t="shared" si="5"/>
        <v>9.040333796940192E-2</v>
      </c>
      <c r="Q13" s="3">
        <f t="shared" si="5"/>
        <v>2.6490066225165587E-2</v>
      </c>
      <c r="R13" s="3">
        <f t="shared" si="5"/>
        <v>6.3309352517985529E-2</v>
      </c>
    </row>
    <row r="14" spans="1:18" x14ac:dyDescent="0.2">
      <c r="A14" s="23" t="s">
        <v>68</v>
      </c>
      <c r="B14" s="23">
        <v>5.0000000000000001E-3</v>
      </c>
      <c r="C14" s="23">
        <v>7.0000000000000001E-3</v>
      </c>
      <c r="D14" s="23">
        <v>8.9999999999999993E-3</v>
      </c>
      <c r="E14" s="23">
        <v>1.2999999999999999E-2</v>
      </c>
      <c r="F14" s="23">
        <v>7.0000000000000001E-3</v>
      </c>
      <c r="G14" s="23">
        <v>1.2999999999999999E-2</v>
      </c>
      <c r="H14" s="23">
        <v>8.0000000000000002E-3</v>
      </c>
      <c r="I14" s="23">
        <v>1.4E-2</v>
      </c>
      <c r="O14" s="3">
        <f t="shared" si="5"/>
        <v>5.6042031523642621E-2</v>
      </c>
      <c r="P14" s="3">
        <f t="shared" si="5"/>
        <v>8.8414634146341542E-2</v>
      </c>
      <c r="Q14" s="3">
        <f t="shared" si="5"/>
        <v>2.2146507666098825E-2</v>
      </c>
      <c r="R14" s="3">
        <f t="shared" si="5"/>
        <v>5.7838660578386603E-2</v>
      </c>
    </row>
    <row r="15" spans="1:18" x14ac:dyDescent="0.2">
      <c r="A15" s="23" t="s">
        <v>11</v>
      </c>
      <c r="B15" s="23">
        <v>3.0000000000000001E-3</v>
      </c>
      <c r="C15" s="23">
        <v>4.0000000000000001E-3</v>
      </c>
      <c r="D15" s="23">
        <v>1.2E-2</v>
      </c>
      <c r="E15" s="23">
        <v>0.02</v>
      </c>
      <c r="F15" s="23">
        <v>0.01</v>
      </c>
      <c r="G15" s="23">
        <v>1.6E-2</v>
      </c>
      <c r="H15" s="23">
        <v>1.0999999999999999E-2</v>
      </c>
      <c r="I15" s="23">
        <v>1.7000000000000001E-2</v>
      </c>
    </row>
    <row r="16" spans="1:18" x14ac:dyDescent="0.2">
      <c r="A16" s="23" t="s">
        <v>12</v>
      </c>
      <c r="B16" s="23">
        <v>6.0000000000000001E-3</v>
      </c>
      <c r="C16" s="23">
        <v>0.01</v>
      </c>
      <c r="D16" s="23">
        <v>5.0000000000000001E-3</v>
      </c>
      <c r="E16" s="23">
        <v>8.9999999999999993E-3</v>
      </c>
      <c r="F16" s="23">
        <v>5.0000000000000001E-3</v>
      </c>
      <c r="G16" s="23">
        <v>8.9999999999999993E-3</v>
      </c>
      <c r="H16" s="23">
        <v>5.0000000000000001E-3</v>
      </c>
      <c r="I16" s="23">
        <v>8.9999999999999993E-3</v>
      </c>
      <c r="K16" s="3">
        <f t="shared" ref="K16:R16" si="6">B5-B6</f>
        <v>1.5000000000000013E-2</v>
      </c>
      <c r="L16" s="3">
        <f t="shared" si="6"/>
        <v>2.1817194883859914E-2</v>
      </c>
      <c r="M16" s="3">
        <f t="shared" si="6"/>
        <v>2.8649860091599422E-2</v>
      </c>
      <c r="N16" s="3">
        <f t="shared" si="6"/>
        <v>4.1538323072277894E-2</v>
      </c>
      <c r="O16" s="3">
        <f t="shared" si="6"/>
        <v>5.3000000000000047E-2</v>
      </c>
      <c r="P16" s="3">
        <f t="shared" si="6"/>
        <v>5.799999999999994E-2</v>
      </c>
      <c r="Q16" s="3">
        <f t="shared" si="6"/>
        <v>2.4000000000000021E-2</v>
      </c>
      <c r="R16" s="3">
        <f t="shared" si="6"/>
        <v>4.599999999999993E-2</v>
      </c>
    </row>
    <row r="17" spans="1:18" x14ac:dyDescent="0.2">
      <c r="A17" s="23" t="s">
        <v>5</v>
      </c>
      <c r="B17" s="23">
        <v>3.0000000000000001E-3</v>
      </c>
      <c r="C17" s="23">
        <v>5.0000000000000001E-3</v>
      </c>
      <c r="D17" s="23">
        <v>8.0000000000000002E-3</v>
      </c>
      <c r="E17" s="23">
        <v>1.2E-2</v>
      </c>
      <c r="F17" s="23">
        <v>6.0000000000000001E-3</v>
      </c>
      <c r="G17" s="23">
        <v>0.01</v>
      </c>
      <c r="H17" s="23">
        <v>5.0000000000000001E-3</v>
      </c>
      <c r="I17" s="23">
        <v>8.0000000000000002E-3</v>
      </c>
      <c r="K17" s="3">
        <f t="shared" ref="K17:R17" si="7">B17+B18</f>
        <v>8.0000000000000002E-3</v>
      </c>
      <c r="L17" s="3">
        <f t="shared" si="7"/>
        <v>1.0999999999999999E-2</v>
      </c>
      <c r="M17" s="3">
        <f t="shared" si="7"/>
        <v>1.7000000000000001E-2</v>
      </c>
      <c r="N17" s="3">
        <f t="shared" si="7"/>
        <v>2.3E-2</v>
      </c>
      <c r="O17" s="3">
        <f t="shared" si="7"/>
        <v>1.3000000000000001E-2</v>
      </c>
      <c r="P17" s="3">
        <f t="shared" si="7"/>
        <v>2.0999999999999998E-2</v>
      </c>
      <c r="Q17" s="3">
        <f t="shared" si="7"/>
        <v>1.3000000000000001E-2</v>
      </c>
      <c r="R17" s="3">
        <f t="shared" si="7"/>
        <v>0.02</v>
      </c>
    </row>
    <row r="18" spans="1:18" x14ac:dyDescent="0.2">
      <c r="A18" s="23" t="s">
        <v>66</v>
      </c>
      <c r="B18" s="23">
        <v>5.0000000000000001E-3</v>
      </c>
      <c r="C18" s="23">
        <v>6.0000000000000001E-3</v>
      </c>
      <c r="D18" s="23">
        <v>8.9999999999999993E-3</v>
      </c>
      <c r="E18" s="23">
        <v>1.0999999999999999E-2</v>
      </c>
      <c r="F18" s="23">
        <v>7.0000000000000001E-3</v>
      </c>
      <c r="G18" s="23">
        <v>1.0999999999999999E-2</v>
      </c>
      <c r="H18" s="23">
        <v>8.0000000000000002E-3</v>
      </c>
      <c r="I18" s="23">
        <v>1.2E-2</v>
      </c>
    </row>
    <row r="19" spans="1:18" x14ac:dyDescent="0.2">
      <c r="A19" s="23" t="s">
        <v>6</v>
      </c>
      <c r="B19" s="23">
        <v>2E-3</v>
      </c>
      <c r="C19" s="23">
        <v>3.0000000000000001E-3</v>
      </c>
      <c r="D19" s="23">
        <v>4.0000000000000001E-3</v>
      </c>
      <c r="E19" s="23">
        <v>6.0000000000000001E-3</v>
      </c>
      <c r="F19" s="23">
        <v>3.0000000000000001E-3</v>
      </c>
      <c r="G19" s="23">
        <v>6.0000000000000001E-3</v>
      </c>
      <c r="H19" s="23">
        <v>3.0000000000000001E-3</v>
      </c>
      <c r="I19" s="23">
        <v>6.0000000000000001E-3</v>
      </c>
      <c r="K19" s="3">
        <f t="shared" ref="K19:R19" si="8">B6-B7</f>
        <v>4.8999999999999932E-2</v>
      </c>
      <c r="L19" s="3">
        <f t="shared" si="8"/>
        <v>1.0431909956780006E-2</v>
      </c>
      <c r="M19" s="3">
        <f t="shared" si="8"/>
        <v>5.5811661333835416E-2</v>
      </c>
      <c r="N19" s="3">
        <f t="shared" si="8"/>
        <v>7.9865898923988654E-2</v>
      </c>
      <c r="O19" s="3">
        <f t="shared" si="8"/>
        <v>-1.9000000000000017E-2</v>
      </c>
      <c r="P19" s="3">
        <f t="shared" si="8"/>
        <v>-2.4999999999999911E-2</v>
      </c>
      <c r="Q19" s="3">
        <f t="shared" si="8"/>
        <v>-1.0000000000000009E-2</v>
      </c>
      <c r="R19" s="3">
        <f t="shared" si="8"/>
        <v>-1.8000000000000016E-2</v>
      </c>
    </row>
    <row r="20" spans="1:18" x14ac:dyDescent="0.2">
      <c r="A20" s="23" t="s">
        <v>67</v>
      </c>
      <c r="B20" s="23">
        <v>4.0000000000000001E-3</v>
      </c>
      <c r="C20" s="23">
        <v>7.0000000000000001E-3</v>
      </c>
      <c r="D20" s="23">
        <v>7.0000000000000001E-3</v>
      </c>
      <c r="E20" s="23">
        <v>1.2999999999999999E-2</v>
      </c>
      <c r="F20" s="23">
        <v>6.0000000000000001E-3</v>
      </c>
      <c r="G20" s="23">
        <v>1.2999999999999999E-2</v>
      </c>
      <c r="H20" s="23">
        <v>6.0000000000000001E-3</v>
      </c>
      <c r="I20" s="23">
        <v>0.01</v>
      </c>
      <c r="K20" s="3">
        <f t="shared" ref="K20:R20" si="9">B18+B19</f>
        <v>7.0000000000000001E-3</v>
      </c>
      <c r="L20" s="3">
        <f t="shared" si="9"/>
        <v>9.0000000000000011E-3</v>
      </c>
      <c r="M20" s="3">
        <f t="shared" si="9"/>
        <v>1.2999999999999999E-2</v>
      </c>
      <c r="N20" s="3">
        <f t="shared" si="9"/>
        <v>1.7000000000000001E-2</v>
      </c>
      <c r="O20" s="3">
        <f t="shared" si="9"/>
        <v>0.01</v>
      </c>
      <c r="P20" s="3">
        <f t="shared" si="9"/>
        <v>1.7000000000000001E-2</v>
      </c>
      <c r="Q20" s="3">
        <f t="shared" si="9"/>
        <v>1.0999999999999999E-2</v>
      </c>
      <c r="R20" s="3">
        <f t="shared" si="9"/>
        <v>1.8000000000000002E-2</v>
      </c>
    </row>
    <row r="21" spans="1:18" x14ac:dyDescent="0.2">
      <c r="A21" s="23" t="s">
        <v>71</v>
      </c>
      <c r="B21" s="23">
        <v>2E-3</v>
      </c>
      <c r="C21" s="23">
        <v>3.0000000000000001E-3</v>
      </c>
      <c r="D21" s="23">
        <v>4.0000000000000001E-3</v>
      </c>
      <c r="E21" s="23">
        <v>6.0000000000000001E-3</v>
      </c>
      <c r="F21" s="23">
        <v>4.0000000000000001E-3</v>
      </c>
      <c r="G21" s="23">
        <v>6.0000000000000001E-3</v>
      </c>
      <c r="H21" s="23">
        <v>3.0000000000000001E-3</v>
      </c>
      <c r="I21" s="23">
        <v>5.0000000000000001E-3</v>
      </c>
    </row>
    <row r="22" spans="1:18" x14ac:dyDescent="0.2">
      <c r="A22" s="23" t="s">
        <v>72</v>
      </c>
      <c r="B22" s="23">
        <v>3.0000000000000001E-3</v>
      </c>
      <c r="C22" s="23">
        <v>6.0000000000000001E-3</v>
      </c>
      <c r="D22" s="23">
        <v>6.0000000000000001E-3</v>
      </c>
      <c r="E22" s="23">
        <v>8.9999999999999993E-3</v>
      </c>
      <c r="F22" s="23">
        <v>6.0000000000000001E-3</v>
      </c>
      <c r="G22" s="23">
        <v>1.0999999999999999E-2</v>
      </c>
      <c r="H22" s="23">
        <v>6.0000000000000001E-3</v>
      </c>
      <c r="I22" s="23">
        <v>1.2E-2</v>
      </c>
      <c r="K22" s="3">
        <f t="shared" ref="K22:R22" si="10">B7-B8</f>
        <v>1.100000000000001E-2</v>
      </c>
      <c r="L22" s="3">
        <f t="shared" si="10"/>
        <v>1.3165989498982622E-2</v>
      </c>
      <c r="M22" s="3">
        <f t="shared" si="10"/>
        <v>2.2646377438985787E-2</v>
      </c>
      <c r="N22" s="3">
        <f t="shared" si="10"/>
        <v>2.43388777914193E-2</v>
      </c>
      <c r="O22" s="3">
        <f t="shared" si="10"/>
        <v>3.8999999999999924E-2</v>
      </c>
      <c r="P22" s="3">
        <f t="shared" si="10"/>
        <v>5.9999999999999942E-2</v>
      </c>
      <c r="Q22" s="3">
        <f t="shared" si="10"/>
        <v>2.0000000000000018E-2</v>
      </c>
      <c r="R22" s="3">
        <f t="shared" si="10"/>
        <v>4.4000000000000039E-2</v>
      </c>
    </row>
    <row r="23" spans="1:18" x14ac:dyDescent="0.2">
      <c r="A23" s="23" t="s">
        <v>73</v>
      </c>
      <c r="B23" s="23">
        <v>1E-3</v>
      </c>
      <c r="C23" s="23">
        <v>2E-3</v>
      </c>
      <c r="D23" s="23">
        <v>2E-3</v>
      </c>
      <c r="E23" s="23">
        <v>3.0000000000000001E-3</v>
      </c>
      <c r="F23" s="23">
        <v>1E-3</v>
      </c>
      <c r="G23" s="23">
        <v>4.0000000000000001E-3</v>
      </c>
      <c r="H23" s="23">
        <v>2E-3</v>
      </c>
      <c r="I23" s="23">
        <v>4.0000000000000001E-3</v>
      </c>
      <c r="K23" s="3">
        <f t="shared" ref="K23:R23" si="11">B19+B20</f>
        <v>6.0000000000000001E-3</v>
      </c>
      <c r="L23" s="3">
        <f t="shared" si="11"/>
        <v>0.01</v>
      </c>
      <c r="M23" s="3">
        <f t="shared" si="11"/>
        <v>1.0999999999999999E-2</v>
      </c>
      <c r="N23" s="3">
        <f t="shared" si="11"/>
        <v>1.9E-2</v>
      </c>
      <c r="O23" s="3">
        <f t="shared" si="11"/>
        <v>9.0000000000000011E-3</v>
      </c>
      <c r="P23" s="3">
        <f t="shared" si="11"/>
        <v>1.9E-2</v>
      </c>
      <c r="Q23" s="3">
        <f t="shared" si="11"/>
        <v>9.0000000000000011E-3</v>
      </c>
      <c r="R23" s="3">
        <f t="shared" si="11"/>
        <v>1.6E-2</v>
      </c>
    </row>
    <row r="24" spans="1:18" x14ac:dyDescent="0.2">
      <c r="A24" s="23" t="s">
        <v>74</v>
      </c>
      <c r="B24" s="23">
        <v>2E-3</v>
      </c>
      <c r="C24" s="23">
        <v>3.0000000000000001E-3</v>
      </c>
      <c r="D24" s="23">
        <v>4.0000000000000001E-3</v>
      </c>
      <c r="E24" s="23">
        <v>6.0000000000000001E-3</v>
      </c>
      <c r="F24" s="23">
        <v>3.0000000000000001E-3</v>
      </c>
      <c r="G24" s="23">
        <v>6.0000000000000001E-3</v>
      </c>
      <c r="H24" s="23">
        <v>3.0000000000000001E-3</v>
      </c>
      <c r="I24" s="23">
        <v>6.0000000000000001E-3</v>
      </c>
    </row>
    <row r="25" spans="1:18" x14ac:dyDescent="0.2">
      <c r="A25" s="23"/>
      <c r="B25" s="23"/>
      <c r="C25" s="23"/>
      <c r="D25" s="23"/>
      <c r="E25" s="23"/>
      <c r="F25" s="23"/>
      <c r="G25" s="23"/>
      <c r="H25" s="23"/>
      <c r="I25" s="23"/>
      <c r="K25" s="3">
        <f t="shared" ref="K25:R25" si="12">B9-B10</f>
        <v>8.6630718334188561E-3</v>
      </c>
      <c r="L25" s="3">
        <f t="shared" si="12"/>
        <v>1.6521245546485708E-2</v>
      </c>
      <c r="M25" s="3">
        <f t="shared" si="12"/>
        <v>1.5086417526821161E-2</v>
      </c>
      <c r="N25" s="3">
        <f t="shared" si="12"/>
        <v>2.0843411718824978E-2</v>
      </c>
      <c r="O25" s="3">
        <f t="shared" si="12"/>
        <v>4.1999999999999926E-2</v>
      </c>
      <c r="P25" s="3">
        <f t="shared" si="12"/>
        <v>4.8000000000000043E-2</v>
      </c>
      <c r="Q25" s="3">
        <f t="shared" si="12"/>
        <v>1.6000000000000014E-2</v>
      </c>
      <c r="R25" s="3">
        <f t="shared" si="12"/>
        <v>3.2000000000000028E-2</v>
      </c>
    </row>
    <row r="26" spans="1:18" x14ac:dyDescent="0.2">
      <c r="A26" s="23" t="s">
        <v>0</v>
      </c>
      <c r="B26" s="17">
        <v>1.1539999999999999</v>
      </c>
      <c r="C26" s="17">
        <v>1.891</v>
      </c>
      <c r="D26" s="17">
        <v>0.92</v>
      </c>
      <c r="E26" s="17">
        <v>1.2569999999999999</v>
      </c>
      <c r="F26" s="3">
        <f>B1/B26</f>
        <v>1.0114384748700174</v>
      </c>
      <c r="G26" s="3">
        <f>C1/C26</f>
        <v>1.03146483342147</v>
      </c>
      <c r="H26" s="3">
        <f>D1/D26</f>
        <v>1.0304347826086955</v>
      </c>
      <c r="I26" s="3">
        <f>E1/E26</f>
        <v>1.0731901352426412</v>
      </c>
      <c r="K26" s="3">
        <f t="shared" ref="K26:R26" si="13">B21+B22</f>
        <v>5.0000000000000001E-3</v>
      </c>
      <c r="L26" s="3">
        <f t="shared" si="13"/>
        <v>9.0000000000000011E-3</v>
      </c>
      <c r="M26" s="3">
        <f t="shared" si="13"/>
        <v>0.01</v>
      </c>
      <c r="N26" s="3">
        <f t="shared" si="13"/>
        <v>1.4999999999999999E-2</v>
      </c>
      <c r="O26" s="3">
        <f t="shared" si="13"/>
        <v>0.01</v>
      </c>
      <c r="P26" s="3">
        <f t="shared" si="13"/>
        <v>1.7000000000000001E-2</v>
      </c>
      <c r="Q26" s="3">
        <f t="shared" si="13"/>
        <v>9.0000000000000011E-3</v>
      </c>
      <c r="R26" s="3">
        <f t="shared" si="13"/>
        <v>1.7000000000000001E-2</v>
      </c>
    </row>
    <row r="27" spans="1:18" x14ac:dyDescent="0.2">
      <c r="A27" s="23" t="s">
        <v>68</v>
      </c>
      <c r="B27" s="17">
        <v>1.0009999999999999</v>
      </c>
      <c r="C27" s="17">
        <v>1.488</v>
      </c>
      <c r="D27" s="17">
        <v>0.88800000000000001</v>
      </c>
      <c r="E27" s="17">
        <v>1.218</v>
      </c>
      <c r="F27" s="3">
        <f>B2/B27</f>
        <v>1.0329670329670331</v>
      </c>
      <c r="G27" s="3">
        <f t="shared" ref="G27:I27" si="14">C2/C27</f>
        <v>1.0657655168785523</v>
      </c>
      <c r="H27" s="3">
        <f t="shared" si="14"/>
        <v>1.0353980801806892</v>
      </c>
      <c r="I27" s="3">
        <f t="shared" si="14"/>
        <v>1.0666025510174593</v>
      </c>
    </row>
    <row r="28" spans="1:18" x14ac:dyDescent="0.2">
      <c r="A28" s="23" t="s">
        <v>11</v>
      </c>
      <c r="B28" s="18">
        <v>0.88700000000000001</v>
      </c>
      <c r="C28" s="18">
        <v>1.115</v>
      </c>
      <c r="D28" s="18">
        <v>0.96899999999999997</v>
      </c>
      <c r="E28" s="18">
        <v>1.4410000000000001</v>
      </c>
      <c r="F28" s="3">
        <f>B3/B28</f>
        <v>1.0301460766494646</v>
      </c>
      <c r="G28" s="3">
        <f t="shared" ref="G28:I28" si="15">C3/C28</f>
        <v>1.0590935351188229</v>
      </c>
      <c r="H28" s="3">
        <f t="shared" si="15"/>
        <v>1.0237358101135192</v>
      </c>
      <c r="I28" s="3">
        <f t="shared" si="15"/>
        <v>1.0493635640413685</v>
      </c>
      <c r="K28" s="3">
        <f t="shared" ref="K28:R28" si="16">B10-B11</f>
        <v>4.6503776408484798E-2</v>
      </c>
      <c r="L28" s="3">
        <f t="shared" si="16"/>
        <v>9.9884028585773832E-3</v>
      </c>
      <c r="M28" s="3">
        <f t="shared" si="16"/>
        <v>4.1780880048518321E-2</v>
      </c>
      <c r="N28" s="3">
        <f t="shared" si="16"/>
        <v>5.9002642441707942E-2</v>
      </c>
      <c r="O28" s="3">
        <f t="shared" si="16"/>
        <v>-1.3999999999999901E-2</v>
      </c>
      <c r="P28" s="3">
        <f t="shared" si="16"/>
        <v>-2.0000000000000018E-2</v>
      </c>
      <c r="Q28" s="3">
        <f t="shared" si="16"/>
        <v>-1.3000000000000012E-2</v>
      </c>
      <c r="R28" s="3">
        <f t="shared" si="16"/>
        <v>-2.200000000000002E-2</v>
      </c>
    </row>
    <row r="29" spans="1:18" x14ac:dyDescent="0.2">
      <c r="A29" s="23" t="s">
        <v>12</v>
      </c>
      <c r="B29" s="18">
        <v>1.177</v>
      </c>
      <c r="C29" s="18">
        <v>2.1749999999999998</v>
      </c>
      <c r="D29" s="18">
        <v>0.88400000000000001</v>
      </c>
      <c r="E29" s="18">
        <v>1.214</v>
      </c>
      <c r="F29" s="3">
        <f>B4/B29</f>
        <v>1.0114384748700174</v>
      </c>
      <c r="G29" s="3">
        <f t="shared" ref="G29:I29" si="17">C4/C29</f>
        <v>1.0314648334214702</v>
      </c>
      <c r="H29" s="3">
        <f t="shared" si="17"/>
        <v>1.0293204578882329</v>
      </c>
      <c r="I29" s="3">
        <f t="shared" si="17"/>
        <v>1.0536591154417247</v>
      </c>
      <c r="K29" s="3">
        <f t="shared" ref="K29:R29" si="18">B22+B23</f>
        <v>4.0000000000000001E-3</v>
      </c>
      <c r="L29" s="3">
        <f t="shared" si="18"/>
        <v>8.0000000000000002E-3</v>
      </c>
      <c r="M29" s="3">
        <f t="shared" si="18"/>
        <v>8.0000000000000002E-3</v>
      </c>
      <c r="N29" s="3">
        <f t="shared" si="18"/>
        <v>1.2E-2</v>
      </c>
      <c r="O29" s="3">
        <f t="shared" si="18"/>
        <v>7.0000000000000001E-3</v>
      </c>
      <c r="P29" s="3">
        <f t="shared" si="18"/>
        <v>1.4999999999999999E-2</v>
      </c>
      <c r="Q29" s="3">
        <f t="shared" si="18"/>
        <v>8.0000000000000002E-3</v>
      </c>
      <c r="R29" s="3">
        <f t="shared" si="18"/>
        <v>1.6E-2</v>
      </c>
    </row>
    <row r="30" spans="1:18" x14ac:dyDescent="0.2">
      <c r="A30" s="23" t="s">
        <v>5</v>
      </c>
      <c r="B30" s="17">
        <v>0.81</v>
      </c>
      <c r="C30" s="17">
        <v>0.98899999999999999</v>
      </c>
      <c r="D30" s="17">
        <v>0.86</v>
      </c>
      <c r="E30" s="17">
        <v>1.093</v>
      </c>
      <c r="F30" s="3">
        <f>B5/B30</f>
        <v>1.0580246913580247</v>
      </c>
      <c r="G30" s="3">
        <f t="shared" ref="G30:I30" si="19">C5/C30</f>
        <v>1.0808897876643073</v>
      </c>
      <c r="H30" s="3">
        <f t="shared" si="19"/>
        <v>1.0362776836689882</v>
      </c>
      <c r="I30" s="3">
        <f t="shared" si="19"/>
        <v>1.0786825251601098</v>
      </c>
    </row>
    <row r="31" spans="1:18" x14ac:dyDescent="0.2">
      <c r="A31" s="23" t="s">
        <v>66</v>
      </c>
      <c r="B31" s="17">
        <v>0.79800000000000004</v>
      </c>
      <c r="C31" s="17">
        <v>0.97899999999999998</v>
      </c>
      <c r="D31" s="17">
        <v>0.83199999999999996</v>
      </c>
      <c r="E31" s="17">
        <v>1.0649999999999999</v>
      </c>
      <c r="F31" s="3">
        <f t="shared" ref="F31:F33" si="20">B6/B31</f>
        <v>1.0551378446115287</v>
      </c>
      <c r="G31" s="3">
        <f>C6/C31</f>
        <v>1.0696453576262921</v>
      </c>
      <c r="H31" s="3">
        <f t="shared" ref="H31:H33" si="21">D6/D31</f>
        <v>1.0367174854131376</v>
      </c>
      <c r="I31" s="3">
        <f t="shared" ref="I31:I33" si="22">E6/E31</f>
        <v>1.0680391332654668</v>
      </c>
      <c r="K31" s="3">
        <f t="shared" ref="K31:R31" si="23">B11-B12</f>
        <v>5.2131517580963349E-3</v>
      </c>
      <c r="L31" s="3">
        <f t="shared" si="23"/>
        <v>5.9903515949367714E-3</v>
      </c>
      <c r="M31" s="3">
        <f t="shared" si="23"/>
        <v>1.1165196207206574E-2</v>
      </c>
      <c r="N31" s="3">
        <f t="shared" si="23"/>
        <v>8.8259458394671642E-3</v>
      </c>
      <c r="O31" s="3">
        <f t="shared" si="23"/>
        <v>3.2999999999999918E-2</v>
      </c>
      <c r="P31" s="3">
        <f t="shared" si="23"/>
        <v>5.600000000000005E-2</v>
      </c>
      <c r="Q31" s="3">
        <f t="shared" si="23"/>
        <v>1.4000000000000012E-2</v>
      </c>
      <c r="R31" s="3">
        <f t="shared" si="23"/>
        <v>3.2000000000000028E-2</v>
      </c>
    </row>
    <row r="32" spans="1:18" x14ac:dyDescent="0.2">
      <c r="A32" s="23" t="s">
        <v>6</v>
      </c>
      <c r="B32" s="17">
        <v>0.747</v>
      </c>
      <c r="C32" s="17">
        <v>0.96599999999999997</v>
      </c>
      <c r="D32" s="17">
        <v>0.77800000000000002</v>
      </c>
      <c r="E32" s="17">
        <v>0.99</v>
      </c>
      <c r="F32" s="3">
        <f>B7/B32</f>
        <v>1.0615796519410978</v>
      </c>
      <c r="G32" s="3">
        <f t="shared" ref="G32:G33" si="24">C7/C32</f>
        <v>1.0732410922974742</v>
      </c>
      <c r="H32" s="3">
        <f t="shared" si="21"/>
        <v>1.036937386285212</v>
      </c>
      <c r="I32" s="3">
        <f t="shared" si="22"/>
        <v>1.0682785636401348</v>
      </c>
      <c r="K32" s="3">
        <f t="shared" ref="K32:R32" si="25">B23+B24</f>
        <v>3.0000000000000001E-3</v>
      </c>
      <c r="L32" s="3">
        <f t="shared" si="25"/>
        <v>5.0000000000000001E-3</v>
      </c>
      <c r="M32" s="3">
        <f t="shared" si="25"/>
        <v>6.0000000000000001E-3</v>
      </c>
      <c r="N32" s="3">
        <f t="shared" si="25"/>
        <v>9.0000000000000011E-3</v>
      </c>
      <c r="O32" s="3">
        <f t="shared" si="25"/>
        <v>4.0000000000000001E-3</v>
      </c>
      <c r="P32" s="3">
        <f t="shared" si="25"/>
        <v>0.01</v>
      </c>
      <c r="Q32" s="3">
        <f t="shared" si="25"/>
        <v>5.0000000000000001E-3</v>
      </c>
      <c r="R32" s="3">
        <f t="shared" si="25"/>
        <v>0.01</v>
      </c>
    </row>
    <row r="33" spans="1:9" x14ac:dyDescent="0.2">
      <c r="A33" s="23" t="s">
        <v>67</v>
      </c>
      <c r="B33" s="17">
        <v>0.73599999999999999</v>
      </c>
      <c r="C33" s="17">
        <v>0.95699999999999996</v>
      </c>
      <c r="D33" s="17">
        <v>0.75600000000000001</v>
      </c>
      <c r="E33" s="17">
        <v>0.96699999999999997</v>
      </c>
      <c r="F33" s="3">
        <f t="shared" si="20"/>
        <v>1.0625</v>
      </c>
      <c r="G33" s="3">
        <f t="shared" si="24"/>
        <v>1.0695767039293391</v>
      </c>
      <c r="H33" s="3">
        <f t="shared" si="21"/>
        <v>1.0371572871572872</v>
      </c>
      <c r="I33" s="3">
        <f t="shared" si="22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workbookViewId="0">
      <selection activeCell="M8" sqref="J2:M8"/>
    </sheetView>
  </sheetViews>
  <sheetFormatPr baseColWidth="10" defaultRowHeight="16" x14ac:dyDescent="0.2"/>
  <sheetData>
    <row r="1" spans="1:13" x14ac:dyDescent="0.2">
      <c r="A1" t="s">
        <v>8</v>
      </c>
      <c r="B1" t="s">
        <v>2</v>
      </c>
      <c r="C1" t="s">
        <v>8</v>
      </c>
      <c r="D1" t="s">
        <v>2</v>
      </c>
      <c r="E1" t="s">
        <v>8</v>
      </c>
      <c r="F1" t="s">
        <v>2</v>
      </c>
      <c r="G1" t="s">
        <v>8</v>
      </c>
      <c r="H1" t="s">
        <v>2</v>
      </c>
      <c r="J1" t="str">
        <f>E12</f>
        <v>MF-IPS-LTD</v>
      </c>
      <c r="K1" t="str">
        <f>A12</f>
        <v>NF-IPS-LTD</v>
      </c>
      <c r="L1" t="str">
        <f>G12</f>
        <v>MF-DR-LTD</v>
      </c>
      <c r="M1" t="str">
        <f>C12</f>
        <v>NF-DR-LTD</v>
      </c>
    </row>
    <row r="2" spans="1:13" x14ac:dyDescent="0.2">
      <c r="A2">
        <v>0.78441499999999997</v>
      </c>
      <c r="B2">
        <v>1.046057</v>
      </c>
      <c r="C2">
        <v>0.78454699999999999</v>
      </c>
      <c r="D2">
        <v>1.0507919999999999</v>
      </c>
      <c r="E2">
        <v>0.78335500000000002</v>
      </c>
      <c r="F2">
        <v>1.047059</v>
      </c>
      <c r="G2">
        <v>0.78762299999999996</v>
      </c>
      <c r="H2">
        <v>1.0534250000000001</v>
      </c>
      <c r="J2">
        <f>F2*F12</f>
        <v>1.0130597508972892</v>
      </c>
      <c r="K2">
        <f>B2*B12</f>
        <v>0.99736615438235554</v>
      </c>
      <c r="L2">
        <f>H2*H12</f>
        <v>0.98777040012530748</v>
      </c>
      <c r="M2">
        <f>D2*D12</f>
        <v>0.97879517479262224</v>
      </c>
    </row>
    <row r="3" spans="1:13" x14ac:dyDescent="0.2">
      <c r="A3">
        <v>0.78284100000000001</v>
      </c>
      <c r="B3">
        <v>1.0409310000000001</v>
      </c>
      <c r="C3">
        <v>0.78453300000000004</v>
      </c>
      <c r="D3">
        <v>1.0483279999999999</v>
      </c>
      <c r="E3">
        <v>0.78307199999999999</v>
      </c>
      <c r="F3">
        <v>1.0428630000000001</v>
      </c>
      <c r="G3">
        <v>0.78421600000000002</v>
      </c>
      <c r="H3">
        <v>1.0477939999999999</v>
      </c>
      <c r="J3">
        <f t="shared" ref="J3:J8" si="0">F3*F13</f>
        <v>1.0089999999999999</v>
      </c>
      <c r="K3">
        <f t="shared" ref="K3:K8" si="1">B3*B13</f>
        <v>0.99247875445351419</v>
      </c>
      <c r="L3">
        <f t="shared" ref="L3:L8" si="2">H3*H13</f>
        <v>0.98249035159493681</v>
      </c>
      <c r="M3">
        <f t="shared" ref="M3:M8" si="3">D3*D13</f>
        <v>0.97650000000000003</v>
      </c>
    </row>
    <row r="4" spans="1:13" x14ac:dyDescent="0.2">
      <c r="A4">
        <v>0.78147599999999995</v>
      </c>
      <c r="B4">
        <v>1.0368580000000001</v>
      </c>
      <c r="C4">
        <v>0.78254400000000002</v>
      </c>
      <c r="D4">
        <v>1.0426610000000001</v>
      </c>
      <c r="E4">
        <v>0.78252699999999997</v>
      </c>
      <c r="F4">
        <v>1.0356989999999999</v>
      </c>
      <c r="G4">
        <v>0.78251700000000002</v>
      </c>
      <c r="H4">
        <v>1.0434079999999999</v>
      </c>
      <c r="J4">
        <f t="shared" si="0"/>
        <v>1.0020686235871823</v>
      </c>
      <c r="K4">
        <f t="shared" si="1"/>
        <v>0.98859534050303222</v>
      </c>
      <c r="L4">
        <f t="shared" si="2"/>
        <v>0.97837770857341211</v>
      </c>
      <c r="M4">
        <f t="shared" si="3"/>
        <v>0.97122128427362442</v>
      </c>
    </row>
    <row r="5" spans="1:13" x14ac:dyDescent="0.2">
      <c r="A5">
        <v>0.77821600000000002</v>
      </c>
      <c r="B5">
        <v>1.0291939999999999</v>
      </c>
      <c r="C5">
        <v>0.78083400000000003</v>
      </c>
      <c r="D5">
        <v>1.03528</v>
      </c>
      <c r="E5">
        <v>0.77795199999999998</v>
      </c>
      <c r="F5">
        <v>1.025752</v>
      </c>
      <c r="G5">
        <v>0.78069200000000005</v>
      </c>
      <c r="H5">
        <v>1.0357989999999999</v>
      </c>
      <c r="J5">
        <f t="shared" si="0"/>
        <v>0.99244461448915133</v>
      </c>
      <c r="K5">
        <f t="shared" si="1"/>
        <v>0.98128807693404274</v>
      </c>
      <c r="L5">
        <f t="shared" si="2"/>
        <v>0.97124293868039324</v>
      </c>
      <c r="M5">
        <f t="shared" si="3"/>
        <v>0.96434600621179634</v>
      </c>
    </row>
    <row r="6" spans="1:13" x14ac:dyDescent="0.2">
      <c r="A6">
        <v>0.77620400000000001</v>
      </c>
      <c r="B6">
        <v>1.0182869999999999</v>
      </c>
      <c r="C6">
        <v>0.77769299999999997</v>
      </c>
      <c r="D6">
        <v>1.0300100000000001</v>
      </c>
      <c r="E6">
        <v>0.77729099999999995</v>
      </c>
      <c r="F6">
        <v>1.0173110000000001</v>
      </c>
      <c r="G6">
        <v>0.77971400000000002</v>
      </c>
      <c r="H6">
        <v>1.0277000000000001</v>
      </c>
      <c r="J6">
        <f t="shared" si="0"/>
        <v>0.98427770378275947</v>
      </c>
      <c r="K6">
        <f t="shared" si="1"/>
        <v>0.97088876538041957</v>
      </c>
      <c r="L6">
        <f t="shared" si="2"/>
        <v>0.96364870798469615</v>
      </c>
      <c r="M6">
        <f t="shared" si="3"/>
        <v>0.95943708934608274</v>
      </c>
    </row>
    <row r="7" spans="1:13" x14ac:dyDescent="0.2">
      <c r="A7">
        <v>0.77427400000000002</v>
      </c>
      <c r="B7">
        <v>1.0125569999999999</v>
      </c>
      <c r="C7">
        <v>0.77525699999999997</v>
      </c>
      <c r="D7">
        <v>1.0189539999999999</v>
      </c>
      <c r="E7">
        <v>0.77477600000000002</v>
      </c>
      <c r="F7">
        <v>1.009452</v>
      </c>
      <c r="G7">
        <v>0.77527699999999999</v>
      </c>
      <c r="H7">
        <v>1.0204200000000001</v>
      </c>
      <c r="J7">
        <f t="shared" si="0"/>
        <v>0.97667389484524803</v>
      </c>
      <c r="K7">
        <f t="shared" si="1"/>
        <v>0.96542547985715377</v>
      </c>
      <c r="L7">
        <f t="shared" si="2"/>
        <v>0.95682243320204696</v>
      </c>
      <c r="M7">
        <f t="shared" si="3"/>
        <v>0.94913861024412205</v>
      </c>
    </row>
    <row r="8" spans="1:13" x14ac:dyDescent="0.2">
      <c r="A8">
        <v>0.77121899999999999</v>
      </c>
      <c r="B8">
        <v>1.0020249999999999</v>
      </c>
      <c r="C8">
        <v>0.77226399999999995</v>
      </c>
      <c r="D8">
        <v>1.01315</v>
      </c>
      <c r="E8">
        <v>0.77065499999999998</v>
      </c>
      <c r="F8">
        <v>1.0002530000000001</v>
      </c>
      <c r="G8">
        <v>0.77302999999999999</v>
      </c>
      <c r="H8">
        <v>1.0112140000000001</v>
      </c>
      <c r="J8">
        <f t="shared" si="0"/>
        <v>0.96777359729897394</v>
      </c>
      <c r="K8">
        <f t="shared" si="1"/>
        <v>0.95538371316761872</v>
      </c>
      <c r="L8">
        <f t="shared" si="2"/>
        <v>0.94819019616233968</v>
      </c>
      <c r="M8">
        <f t="shared" si="3"/>
        <v>0.94373228130890341</v>
      </c>
    </row>
    <row r="10" spans="1:13" x14ac:dyDescent="0.2">
      <c r="A10">
        <f>MIN(A2:A8)/MAX(A2:A8)</f>
        <v>0.98317727223472273</v>
      </c>
      <c r="B10">
        <f>MIN(B2:B8)/MAX(B2:B8)</f>
        <v>0.95790669150916241</v>
      </c>
      <c r="C10">
        <f t="shared" ref="C10:G10" si="4">MIN(C2:C8)/MAX(C2:C8)</f>
        <v>0.98434383153590532</v>
      </c>
      <c r="D10">
        <f>MIN(D2:D8)/MAX(D2:D8)</f>
        <v>0.96417749659304608</v>
      </c>
      <c r="E10">
        <f t="shared" si="4"/>
        <v>0.98378768246835724</v>
      </c>
      <c r="F10">
        <f>MIN(F2:F8)/MAX(F2:F8)</f>
        <v>0.95529764798354255</v>
      </c>
      <c r="G10">
        <f t="shared" si="4"/>
        <v>0.9814721002306942</v>
      </c>
      <c r="H10">
        <f>MIN(H2:H8)/MAX(H2:H8)</f>
        <v>0.95992975294871496</v>
      </c>
    </row>
    <row r="11" spans="1:13" x14ac:dyDescent="0.2">
      <c r="B11">
        <f>overall!C10</f>
        <v>0.99247875445351419</v>
      </c>
      <c r="D11">
        <f>overall!C12</f>
        <v>0.97650000000000003</v>
      </c>
      <c r="F11">
        <f>overall!C9</f>
        <v>1.0089999999999999</v>
      </c>
      <c r="H11">
        <f>overall!C11</f>
        <v>0.98249035159493681</v>
      </c>
    </row>
    <row r="12" spans="1:13" x14ac:dyDescent="0.2">
      <c r="A12" t="str">
        <f>overall!A10</f>
        <v>NF-IPS-LTD</v>
      </c>
      <c r="B12">
        <f>B11/B3</f>
        <v>0.95345297090154313</v>
      </c>
      <c r="C12" t="str">
        <f>overall!A12</f>
        <v>NF-DR-LTD</v>
      </c>
      <c r="D12">
        <f>D11/D3</f>
        <v>0.9314832762265246</v>
      </c>
      <c r="E12" t="str">
        <f>overall!A9</f>
        <v>MF-IPS-LTD</v>
      </c>
      <c r="F12">
        <f>F11/F3</f>
        <v>0.96752881250940903</v>
      </c>
      <c r="G12" t="str">
        <f>overall!A11</f>
        <v>MF-DR-LTD</v>
      </c>
      <c r="H12">
        <f>H11/H3</f>
        <v>0.93767510750675886</v>
      </c>
    </row>
    <row r="13" spans="1:13" x14ac:dyDescent="0.2">
      <c r="B13">
        <f>B12</f>
        <v>0.95345297090154313</v>
      </c>
      <c r="D13">
        <f>D12</f>
        <v>0.9314832762265246</v>
      </c>
      <c r="F13">
        <f>F12</f>
        <v>0.96752881250940903</v>
      </c>
      <c r="H13">
        <f>H12</f>
        <v>0.93767510750675886</v>
      </c>
    </row>
    <row r="14" spans="1:13" x14ac:dyDescent="0.2">
      <c r="B14">
        <f>B13</f>
        <v>0.95345297090154313</v>
      </c>
      <c r="D14">
        <f>D13</f>
        <v>0.9314832762265246</v>
      </c>
      <c r="F14">
        <f>F13</f>
        <v>0.96752881250940903</v>
      </c>
      <c r="H14">
        <f>H13</f>
        <v>0.93767510750675886</v>
      </c>
    </row>
    <row r="15" spans="1:13" x14ac:dyDescent="0.2">
      <c r="B15">
        <f>B14</f>
        <v>0.95345297090154313</v>
      </c>
      <c r="D15">
        <f>D14</f>
        <v>0.9314832762265246</v>
      </c>
      <c r="F15">
        <f>F14</f>
        <v>0.96752881250940903</v>
      </c>
      <c r="H15">
        <f>H14</f>
        <v>0.93767510750675886</v>
      </c>
    </row>
    <row r="16" spans="1:13" x14ac:dyDescent="0.2">
      <c r="B16">
        <f>B15</f>
        <v>0.95345297090154313</v>
      </c>
      <c r="D16">
        <f>D15</f>
        <v>0.9314832762265246</v>
      </c>
      <c r="F16">
        <f>F15</f>
        <v>0.96752881250940903</v>
      </c>
      <c r="H16">
        <f>H15</f>
        <v>0.93767510750675886</v>
      </c>
    </row>
    <row r="17" spans="2:8" x14ac:dyDescent="0.2">
      <c r="B17">
        <f>B16</f>
        <v>0.95345297090154313</v>
      </c>
      <c r="D17">
        <f>D16</f>
        <v>0.9314832762265246</v>
      </c>
      <c r="F17">
        <f>F16</f>
        <v>0.96752881250940903</v>
      </c>
      <c r="H17">
        <f>H16</f>
        <v>0.93767510750675886</v>
      </c>
    </row>
    <row r="18" spans="2:8" x14ac:dyDescent="0.2">
      <c r="B18">
        <f>B17</f>
        <v>0.95345297090154313</v>
      </c>
      <c r="D18">
        <f>D17</f>
        <v>0.9314832762265246</v>
      </c>
      <c r="F18">
        <f>F17</f>
        <v>0.96752881250940903</v>
      </c>
      <c r="H18">
        <f>H17</f>
        <v>0.93767510750675886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50" zoomScaleNormal="150" workbookViewId="0">
      <selection activeCell="K16" sqref="K16"/>
    </sheetView>
  </sheetViews>
  <sheetFormatPr baseColWidth="10" defaultRowHeight="16" x14ac:dyDescent="0.2"/>
  <sheetData>
    <row r="1" spans="1:11" x14ac:dyDescent="0.2">
      <c r="A1" t="s">
        <v>68</v>
      </c>
      <c r="B1" t="s">
        <v>67</v>
      </c>
      <c r="C1" t="s">
        <v>74</v>
      </c>
      <c r="E1" t="s">
        <v>82</v>
      </c>
      <c r="F1" t="s">
        <v>83</v>
      </c>
      <c r="G1" t="s">
        <v>84</v>
      </c>
    </row>
    <row r="2" spans="1:11" x14ac:dyDescent="0.2">
      <c r="A2">
        <v>1.0939779999999999</v>
      </c>
      <c r="B2">
        <v>1.050101</v>
      </c>
      <c r="C2">
        <f>'size-a'!B2</f>
        <v>1.046057</v>
      </c>
      <c r="E2">
        <f>B2/A2</f>
        <v>0.95989224646199467</v>
      </c>
      <c r="F2">
        <f>C2/A2</f>
        <v>0.9561956456162739</v>
      </c>
      <c r="G2">
        <f>C2/B2</f>
        <v>0.99614894186368741</v>
      </c>
      <c r="I2">
        <f>1-E2*E11</f>
        <v>0.35221554275809652</v>
      </c>
      <c r="J2">
        <f t="shared" ref="J2:K8" si="0">1-F2*F11</f>
        <v>0.38159384219578862</v>
      </c>
      <c r="K2">
        <f t="shared" si="0"/>
        <v>4.5351967169415142E-2</v>
      </c>
    </row>
    <row r="3" spans="1:11" x14ac:dyDescent="0.2">
      <c r="A3">
        <v>1.093305</v>
      </c>
      <c r="B3">
        <v>1.0456650000000001</v>
      </c>
      <c r="C3">
        <f>'size-a'!B3</f>
        <v>1.0409310000000001</v>
      </c>
      <c r="E3">
        <f t="shared" ref="E3:E8" si="1">B3/A3</f>
        <v>0.95642570005625149</v>
      </c>
      <c r="F3">
        <f t="shared" ref="F3:F8" si="2">C3/A3</f>
        <v>0.95209570979735758</v>
      </c>
      <c r="G3">
        <f t="shared" ref="G3:G8" si="3">C3/B3</f>
        <v>0.99547273744459264</v>
      </c>
      <c r="I3">
        <f t="shared" ref="I3:I8" si="4">1-E3*E12</f>
        <v>0.35455494584237501</v>
      </c>
      <c r="J3">
        <f t="shared" si="0"/>
        <v>0.3842454183336258</v>
      </c>
      <c r="K3">
        <f t="shared" si="0"/>
        <v>4.6000000000000041E-2</v>
      </c>
    </row>
    <row r="4" spans="1:11" x14ac:dyDescent="0.2">
      <c r="A4">
        <v>1.0906849999999999</v>
      </c>
      <c r="B4">
        <v>1.0437879999999999</v>
      </c>
      <c r="C4">
        <f>'size-a'!B4</f>
        <v>1.0368580000000001</v>
      </c>
      <c r="E4">
        <f t="shared" si="1"/>
        <v>0.95700225087903479</v>
      </c>
      <c r="F4">
        <f t="shared" si="2"/>
        <v>0.95064844570155471</v>
      </c>
      <c r="G4">
        <f t="shared" si="3"/>
        <v>0.99336072075938808</v>
      </c>
      <c r="I4">
        <f t="shared" si="4"/>
        <v>0.35416585981403625</v>
      </c>
      <c r="J4">
        <f t="shared" si="0"/>
        <v>0.38518141614214607</v>
      </c>
      <c r="K4">
        <f t="shared" si="0"/>
        <v>4.8024027220330945E-2</v>
      </c>
    </row>
    <row r="5" spans="1:11" x14ac:dyDescent="0.2">
      <c r="A5">
        <v>1.0855680000000001</v>
      </c>
      <c r="B5">
        <v>1.033776</v>
      </c>
      <c r="C5">
        <f>'size-a'!B5</f>
        <v>1.0291939999999999</v>
      </c>
      <c r="E5">
        <f t="shared" si="1"/>
        <v>0.95229041386628932</v>
      </c>
      <c r="F5">
        <f t="shared" si="2"/>
        <v>0.94806958200683866</v>
      </c>
      <c r="G5">
        <f t="shared" si="3"/>
        <v>0.99556770518951876</v>
      </c>
      <c r="I5">
        <f t="shared" si="4"/>
        <v>0.35734564878843811</v>
      </c>
      <c r="J5">
        <f t="shared" si="0"/>
        <v>0.38684926016158028</v>
      </c>
      <c r="K5">
        <f t="shared" si="0"/>
        <v>4.5908988739468692E-2</v>
      </c>
    </row>
    <row r="6" spans="1:11" x14ac:dyDescent="0.2">
      <c r="A6">
        <v>1.0796950000000001</v>
      </c>
      <c r="B6">
        <v>1.0246379999999999</v>
      </c>
      <c r="C6">
        <f>'size-a'!B6</f>
        <v>1.0182869999999999</v>
      </c>
      <c r="E6">
        <f t="shared" si="1"/>
        <v>0.94900689546584904</v>
      </c>
      <c r="F6">
        <f t="shared" si="2"/>
        <v>0.94312467872871497</v>
      </c>
      <c r="G6">
        <f t="shared" si="3"/>
        <v>0.99380171338560541</v>
      </c>
      <c r="I6">
        <f t="shared" si="4"/>
        <v>0.35956153519934808</v>
      </c>
      <c r="J6">
        <f t="shared" si="0"/>
        <v>0.39004730718360681</v>
      </c>
      <c r="K6">
        <f t="shared" si="0"/>
        <v>4.7601406941958246E-2</v>
      </c>
    </row>
    <row r="7" spans="1:11" x14ac:dyDescent="0.2">
      <c r="A7">
        <v>1.0782639999999999</v>
      </c>
      <c r="B7">
        <v>1.017145</v>
      </c>
      <c r="C7">
        <f>'size-a'!B7</f>
        <v>1.0125569999999999</v>
      </c>
      <c r="E7">
        <f t="shared" si="1"/>
        <v>0.94331722101451965</v>
      </c>
      <c r="F7">
        <f t="shared" si="2"/>
        <v>0.93906223336770955</v>
      </c>
      <c r="G7">
        <f t="shared" si="3"/>
        <v>0.99548933534550132</v>
      </c>
      <c r="I7">
        <f t="shared" si="4"/>
        <v>0.36340121896585664</v>
      </c>
      <c r="J7">
        <f t="shared" si="0"/>
        <v>0.39267463689223536</v>
      </c>
      <c r="K7">
        <f t="shared" si="0"/>
        <v>4.5984093590038966E-2</v>
      </c>
    </row>
    <row r="8" spans="1:11" x14ac:dyDescent="0.2">
      <c r="A8">
        <v>1.075259</v>
      </c>
      <c r="B8">
        <v>1.0110589999999999</v>
      </c>
      <c r="C8">
        <f>'size-a'!B8</f>
        <v>1.0020249999999999</v>
      </c>
      <c r="E8">
        <f t="shared" si="1"/>
        <v>0.94029345487924298</v>
      </c>
      <c r="F8">
        <f t="shared" si="2"/>
        <v>0.93189175817175207</v>
      </c>
      <c r="G8">
        <f t="shared" si="3"/>
        <v>0.99106481421954606</v>
      </c>
      <c r="I8">
        <f t="shared" si="4"/>
        <v>0.36544181124273589</v>
      </c>
      <c r="J8">
        <f t="shared" si="0"/>
        <v>0.39731204141911391</v>
      </c>
      <c r="K8">
        <f t="shared" si="0"/>
        <v>5.0224283195830388E-2</v>
      </c>
    </row>
    <row r="10" spans="1:11" x14ac:dyDescent="0.2">
      <c r="A10">
        <f>overall!C2</f>
        <v>1.5858590891152857</v>
      </c>
      <c r="B10">
        <f>overall!C8</f>
        <v>1.0235849056603774</v>
      </c>
      <c r="C10">
        <f>overall!C12</f>
        <v>0.97650000000000003</v>
      </c>
      <c r="E10">
        <f>B10/A10</f>
        <v>0.64544505415762499</v>
      </c>
      <c r="F10">
        <f>C10/A10</f>
        <v>0.6157545816663742</v>
      </c>
      <c r="G10">
        <f>C10/B10</f>
        <v>0.95399999999999996</v>
      </c>
    </row>
    <row r="11" spans="1:11" x14ac:dyDescent="0.2">
      <c r="E11">
        <f>E10/E3</f>
        <v>0.67485122380093254</v>
      </c>
      <c r="F11">
        <f t="shared" ref="F11:G11" si="5">F10/F3</f>
        <v>0.64673601123297819</v>
      </c>
      <c r="G11">
        <f t="shared" si="5"/>
        <v>0.95833865068866231</v>
      </c>
      <c r="I11" s="27">
        <v>0.34521554300000001</v>
      </c>
      <c r="J11" s="27">
        <v>0.37059999999999998</v>
      </c>
      <c r="K11" s="27">
        <v>3.9351967000000002E-2</v>
      </c>
    </row>
    <row r="12" spans="1:11" x14ac:dyDescent="0.2">
      <c r="A12">
        <f>(A10-B10)/A10</f>
        <v>0.35455494584237501</v>
      </c>
      <c r="B12">
        <f>(A10-C10)/A10</f>
        <v>0.3842454183336258</v>
      </c>
      <c r="C12">
        <f>(B10-C10)/B10</f>
        <v>4.6000000000000013E-2</v>
      </c>
      <c r="E12">
        <f>E11</f>
        <v>0.67485122380093254</v>
      </c>
      <c r="F12">
        <f t="shared" ref="F12:G12" si="6">F11</f>
        <v>0.64673601123297819</v>
      </c>
      <c r="G12">
        <f t="shared" si="6"/>
        <v>0.95833865068866231</v>
      </c>
      <c r="I12" s="27">
        <v>0.35455494599999998</v>
      </c>
      <c r="J12" s="27">
        <v>0.38424541800000001</v>
      </c>
      <c r="K12" s="27">
        <v>4.8024026999999997E-2</v>
      </c>
    </row>
    <row r="13" spans="1:11" x14ac:dyDescent="0.2">
      <c r="E13">
        <f t="shared" ref="E13:E17" si="7">E12</f>
        <v>0.67485122380093254</v>
      </c>
      <c r="F13">
        <f t="shared" ref="F13:F17" si="8">F12</f>
        <v>0.64673601123297819</v>
      </c>
      <c r="G13">
        <f t="shared" ref="G13:G17" si="9">G12</f>
        <v>0.95833865068866231</v>
      </c>
      <c r="I13" s="27">
        <v>0.35316586</v>
      </c>
      <c r="J13" s="27">
        <v>0.39467463699999999</v>
      </c>
      <c r="K13" s="27">
        <v>5.3224282999999997E-2</v>
      </c>
    </row>
    <row r="14" spans="1:11" x14ac:dyDescent="0.2">
      <c r="E14">
        <f t="shared" si="7"/>
        <v>0.67485122380093254</v>
      </c>
      <c r="F14">
        <f t="shared" si="8"/>
        <v>0.64673601123297819</v>
      </c>
      <c r="G14">
        <f t="shared" si="9"/>
        <v>0.95833865068866231</v>
      </c>
      <c r="I14" s="27">
        <v>0.35134564899999998</v>
      </c>
      <c r="J14" s="27">
        <v>0.40231204100000001</v>
      </c>
      <c r="K14" s="27">
        <v>5.0908989000000002E-2</v>
      </c>
    </row>
    <row r="15" spans="1:11" x14ac:dyDescent="0.2">
      <c r="E15">
        <f t="shared" si="7"/>
        <v>0.67485122380093254</v>
      </c>
      <c r="F15">
        <f t="shared" si="8"/>
        <v>0.64673601123297819</v>
      </c>
      <c r="G15">
        <f t="shared" si="9"/>
        <v>0.95833865068866231</v>
      </c>
      <c r="I15" s="27">
        <v>0.35456153499999998</v>
      </c>
      <c r="J15" s="27">
        <v>0.39760000000000001</v>
      </c>
      <c r="K15" s="27">
        <v>5.1601407000000002E-2</v>
      </c>
    </row>
    <row r="16" spans="1:11" x14ac:dyDescent="0.2">
      <c r="E16">
        <f t="shared" si="7"/>
        <v>0.67485122380093254</v>
      </c>
      <c r="F16">
        <f t="shared" si="8"/>
        <v>0.64673601123297819</v>
      </c>
      <c r="G16">
        <f t="shared" si="9"/>
        <v>0.95833865068866231</v>
      </c>
      <c r="I16" s="27">
        <v>0.35240121899999999</v>
      </c>
      <c r="J16" s="27">
        <v>0.4017</v>
      </c>
      <c r="K16" s="27">
        <v>4.9700000000000001E-2</v>
      </c>
    </row>
    <row r="17" spans="5:11" x14ac:dyDescent="0.2">
      <c r="E17">
        <f t="shared" si="7"/>
        <v>0.67485122380093254</v>
      </c>
      <c r="F17">
        <f t="shared" si="8"/>
        <v>0.64673601123297819</v>
      </c>
      <c r="G17">
        <f t="shared" si="9"/>
        <v>0.95833865068866231</v>
      </c>
      <c r="I17" s="27">
        <v>0.35344181099999999</v>
      </c>
      <c r="J17" s="27">
        <v>0.39910000000000001</v>
      </c>
      <c r="K17" s="27">
        <v>5.1224283000000002E-2</v>
      </c>
    </row>
    <row r="18" spans="5:11" x14ac:dyDescent="0.2">
      <c r="I18" s="27">
        <f>MAX(I12:I17)-MIN(I12:I17)</f>
        <v>3.2158860000000011E-3</v>
      </c>
      <c r="J18" s="27">
        <f>MAX(J14:J17)-MIN(J14:J17)</f>
        <v>4.7120410000000001E-3</v>
      </c>
      <c r="K18" s="27">
        <f>MAX(K13:K17)-MIN(K13:K17)</f>
        <v>3.5242829999999961E-3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A15" sqref="A15"/>
    </sheetView>
  </sheetViews>
  <sheetFormatPr baseColWidth="10" defaultRowHeight="16" x14ac:dyDescent="0.2"/>
  <sheetData>
    <row r="1" spans="1:13" x14ac:dyDescent="0.2">
      <c r="A1" s="17"/>
      <c r="B1" s="17" t="s">
        <v>9</v>
      </c>
      <c r="C1" s="17"/>
      <c r="D1" s="17" t="s">
        <v>7</v>
      </c>
      <c r="E1" s="17"/>
      <c r="F1" s="17" t="s">
        <v>9</v>
      </c>
      <c r="G1" s="17"/>
      <c r="H1" s="17" t="s">
        <v>7</v>
      </c>
      <c r="I1" s="17"/>
      <c r="J1" s="17" t="s">
        <v>9</v>
      </c>
      <c r="K1" s="17"/>
      <c r="L1" s="17" t="s">
        <v>7</v>
      </c>
      <c r="M1" s="17"/>
    </row>
    <row r="2" spans="1:13" x14ac:dyDescent="0.2">
      <c r="A2" s="17"/>
      <c r="B2" s="17" t="s">
        <v>8</v>
      </c>
      <c r="C2" s="17" t="s">
        <v>2</v>
      </c>
      <c r="D2" s="17" t="s">
        <v>8</v>
      </c>
      <c r="E2" s="17" t="s">
        <v>2</v>
      </c>
      <c r="F2" s="17" t="s">
        <v>8</v>
      </c>
      <c r="G2" s="17" t="s">
        <v>2</v>
      </c>
      <c r="H2" s="17" t="s">
        <v>8</v>
      </c>
      <c r="I2" s="17" t="s">
        <v>2</v>
      </c>
      <c r="J2" s="17" t="s">
        <v>8</v>
      </c>
      <c r="K2" s="17" t="s">
        <v>2</v>
      </c>
      <c r="L2" s="17" t="s">
        <v>8</v>
      </c>
      <c r="M2" s="17" t="s">
        <v>2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68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11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12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5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66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6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67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13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64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14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65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J21" sqref="J21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33</v>
      </c>
      <c r="D1" s="14" t="s">
        <v>34</v>
      </c>
      <c r="F1" s="14" t="s">
        <v>44</v>
      </c>
      <c r="H1" s="14" t="s">
        <v>34</v>
      </c>
      <c r="K1" s="14" t="s">
        <v>44</v>
      </c>
      <c r="M1" s="14" t="s">
        <v>34</v>
      </c>
    </row>
    <row r="2" spans="1:14" x14ac:dyDescent="0.2">
      <c r="B2" s="9" t="s">
        <v>8</v>
      </c>
      <c r="C2" s="9" t="s">
        <v>2</v>
      </c>
      <c r="D2" s="9" t="s">
        <v>8</v>
      </c>
      <c r="E2" s="9" t="s">
        <v>2</v>
      </c>
      <c r="F2" s="9" t="s">
        <v>8</v>
      </c>
      <c r="G2" s="9" t="s">
        <v>2</v>
      </c>
      <c r="H2" s="9" t="s">
        <v>8</v>
      </c>
      <c r="I2" s="9" t="s">
        <v>2</v>
      </c>
      <c r="K2" s="9" t="s">
        <v>8</v>
      </c>
      <c r="L2" s="9" t="s">
        <v>2</v>
      </c>
      <c r="M2" s="9" t="s">
        <v>8</v>
      </c>
      <c r="N2" s="9" t="s">
        <v>2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68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5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11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12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15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5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15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66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6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44</v>
      </c>
      <c r="M9" s="14" t="s">
        <v>34</v>
      </c>
    </row>
    <row r="10" spans="1:14" x14ac:dyDescent="0.2">
      <c r="A10" s="9" t="s">
        <v>67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8</v>
      </c>
      <c r="L10" s="14" t="s">
        <v>2</v>
      </c>
      <c r="M10" s="14" t="s">
        <v>8</v>
      </c>
      <c r="N10" s="14" t="s">
        <v>2</v>
      </c>
    </row>
    <row r="11" spans="1:14" x14ac:dyDescent="0.2">
      <c r="A11" s="9" t="s">
        <v>13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64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6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14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65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23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16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16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33</v>
      </c>
      <c r="M18" s="14" t="s">
        <v>34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8</v>
      </c>
      <c r="L19" s="14" t="s">
        <v>2</v>
      </c>
      <c r="M19" s="14" t="s">
        <v>8</v>
      </c>
      <c r="N19" s="14" t="s">
        <v>2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65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35</v>
      </c>
      <c r="D24" s="13"/>
      <c r="E24" s="13"/>
      <c r="F24" s="13" t="s">
        <v>36</v>
      </c>
      <c r="G24" s="13"/>
      <c r="H24" s="13"/>
      <c r="I24" s="13" t="s">
        <v>37</v>
      </c>
      <c r="J24" s="13"/>
      <c r="K24" s="13"/>
      <c r="L24" s="13" t="s">
        <v>38</v>
      </c>
      <c r="M24" s="13"/>
      <c r="N24" s="13"/>
    </row>
    <row r="25" spans="1:15" x14ac:dyDescent="0.2">
      <c r="A25" s="13"/>
      <c r="B25" s="13"/>
      <c r="C25" s="13" t="s">
        <v>8</v>
      </c>
      <c r="D25" s="13" t="s">
        <v>2</v>
      </c>
      <c r="E25" s="13" t="s">
        <v>1</v>
      </c>
      <c r="F25" s="13" t="s">
        <v>8</v>
      </c>
      <c r="G25" s="13" t="s">
        <v>2</v>
      </c>
      <c r="H25" s="13" t="s">
        <v>1</v>
      </c>
      <c r="I25" s="13" t="s">
        <v>8</v>
      </c>
      <c r="J25" s="13" t="s">
        <v>2</v>
      </c>
      <c r="K25" s="13" t="s">
        <v>1</v>
      </c>
      <c r="L25" s="13" t="s">
        <v>8</v>
      </c>
      <c r="M25" s="13" t="s">
        <v>2</v>
      </c>
      <c r="N25" s="13" t="s">
        <v>1</v>
      </c>
    </row>
    <row r="26" spans="1:15" x14ac:dyDescent="0.2">
      <c r="A26" s="13" t="s">
        <v>39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41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42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40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11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43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3</v>
      </c>
      <c r="D33" s="14" t="s">
        <v>4</v>
      </c>
    </row>
    <row r="34" spans="1:5" x14ac:dyDescent="0.2">
      <c r="B34" s="14" t="s">
        <v>1</v>
      </c>
      <c r="C34" s="14" t="s">
        <v>1</v>
      </c>
      <c r="D34" s="14" t="s">
        <v>1</v>
      </c>
      <c r="E34" s="14" t="s">
        <v>1</v>
      </c>
    </row>
    <row r="35" spans="1:5" x14ac:dyDescent="0.2">
      <c r="A35" s="14" t="s">
        <v>45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68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F15" sqref="F15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9</v>
      </c>
      <c r="C1" s="12"/>
      <c r="D1" s="12" t="s">
        <v>7</v>
      </c>
      <c r="E1" s="12"/>
      <c r="F1" s="4"/>
      <c r="G1" s="12" t="s">
        <v>9</v>
      </c>
      <c r="H1" s="12"/>
      <c r="I1" s="12" t="s">
        <v>7</v>
      </c>
      <c r="J1" s="12"/>
      <c r="K1" s="25" t="s">
        <v>9</v>
      </c>
      <c r="L1" s="25"/>
      <c r="M1" s="25" t="s">
        <v>7</v>
      </c>
      <c r="N1" s="25"/>
    </row>
    <row r="2" spans="1:14" x14ac:dyDescent="0.2">
      <c r="A2" s="4"/>
      <c r="B2" s="4" t="s">
        <v>8</v>
      </c>
      <c r="C2" s="4" t="s">
        <v>2</v>
      </c>
      <c r="D2" s="4" t="s">
        <v>8</v>
      </c>
      <c r="E2" s="4" t="s">
        <v>2</v>
      </c>
      <c r="F2" s="4"/>
      <c r="G2" s="4" t="s">
        <v>8</v>
      </c>
      <c r="H2" s="4" t="s">
        <v>2</v>
      </c>
      <c r="I2" s="4" t="s">
        <v>8</v>
      </c>
      <c r="J2" s="4" t="s">
        <v>2</v>
      </c>
      <c r="K2" s="4" t="s">
        <v>8</v>
      </c>
      <c r="L2" s="4" t="s">
        <v>2</v>
      </c>
      <c r="M2" s="4" t="s">
        <v>8</v>
      </c>
      <c r="N2" s="4" t="s">
        <v>2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5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68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6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11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68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12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66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5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67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66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24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6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25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67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69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13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70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64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18</v>
      </c>
      <c r="C13" s="4" t="s">
        <v>16</v>
      </c>
      <c r="D13" s="4" t="s">
        <v>20</v>
      </c>
      <c r="E13" s="4" t="s">
        <v>21</v>
      </c>
      <c r="F13" s="4" t="s">
        <v>14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65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23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9</v>
      </c>
      <c r="L16" s="11"/>
      <c r="M16" s="11" t="s">
        <v>7</v>
      </c>
      <c r="N16" s="11"/>
    </row>
    <row r="17" spans="1:14" x14ac:dyDescent="0.2">
      <c r="A17" s="4"/>
      <c r="B17" s="4" t="s">
        <v>17</v>
      </c>
      <c r="C17" s="4" t="s">
        <v>15</v>
      </c>
      <c r="D17" s="4" t="s">
        <v>19</v>
      </c>
      <c r="E17" s="4" t="s">
        <v>22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8</v>
      </c>
      <c r="L17" s="11" t="s">
        <v>2</v>
      </c>
      <c r="M17" s="11" t="s">
        <v>8</v>
      </c>
      <c r="N17" s="11" t="s">
        <v>2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10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5" t="s">
        <v>9</v>
      </c>
      <c r="C1" s="25"/>
      <c r="D1" s="25" t="s">
        <v>7</v>
      </c>
      <c r="E1" s="25"/>
      <c r="F1" s="26" t="s">
        <v>3</v>
      </c>
      <c r="G1" s="26"/>
      <c r="H1" s="26" t="s">
        <v>4</v>
      </c>
      <c r="I1" s="26"/>
    </row>
    <row r="2" spans="1:9" x14ac:dyDescent="0.2">
      <c r="A2" s="2"/>
      <c r="B2" s="4" t="s">
        <v>8</v>
      </c>
      <c r="C2" s="4" t="s">
        <v>2</v>
      </c>
      <c r="D2" s="4" t="s">
        <v>8</v>
      </c>
      <c r="E2" s="4" t="s">
        <v>2</v>
      </c>
      <c r="F2" s="4" t="s">
        <v>2</v>
      </c>
      <c r="G2" s="4" t="s">
        <v>1</v>
      </c>
      <c r="H2" s="4" t="s">
        <v>2</v>
      </c>
      <c r="I2" s="4" t="s">
        <v>1</v>
      </c>
    </row>
    <row r="3" spans="1:9" x14ac:dyDescent="0.2">
      <c r="A3" s="2" t="s">
        <v>31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30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29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26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27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28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32</v>
      </c>
      <c r="H9" s="4"/>
      <c r="I9" s="4" t="s">
        <v>32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26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9</v>
      </c>
      <c r="F1" t="s">
        <v>7</v>
      </c>
    </row>
    <row r="2" spans="1:13" x14ac:dyDescent="0.2">
      <c r="B2" t="s">
        <v>8</v>
      </c>
      <c r="C2" t="s">
        <v>2</v>
      </c>
      <c r="D2" t="s">
        <v>8</v>
      </c>
      <c r="E2" t="s">
        <v>2</v>
      </c>
      <c r="F2" t="s">
        <v>8</v>
      </c>
      <c r="G2" t="s">
        <v>2</v>
      </c>
      <c r="H2" t="s">
        <v>8</v>
      </c>
      <c r="I2" t="s">
        <v>2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overall</vt:lpstr>
      <vt:lpstr>size-a</vt:lpstr>
      <vt:lpstr>size-b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2019-07-23T09:25:22Z</dcterms:modified>
</cp:coreProperties>
</file>