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312" documentId="8_{6E55DF80-5DA1-4DD5-93D2-4A75AF6AA00D}" xr6:coauthVersionLast="47" xr6:coauthVersionMax="47" xr10:uidLastSave="{98DD15B7-AAD1-4B1F-9BFA-D5BD4956CEB2}"/>
  <bookViews>
    <workbookView xWindow="12710" yWindow="0" windowWidth="12980" windowHeight="13770" activeTab="2" xr2:uid="{8DEA38B8-18B5-4CEC-9E5E-403C4F1D52A4}"/>
  </bookViews>
  <sheets>
    <sheet name="7주차 1교시" sheetId="1" r:id="rId1"/>
    <sheet name="7주차 2교시" sheetId="2" r:id="rId2"/>
    <sheet name="7주차 3교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C6" i="3" s="1"/>
  <c r="E5" i="3"/>
  <c r="C5" i="3" s="1"/>
  <c r="B67" i="1"/>
  <c r="B66" i="1"/>
  <c r="B62" i="1"/>
  <c r="D62" i="1"/>
  <c r="E20" i="1"/>
  <c r="B20" i="1" s="1"/>
  <c r="B26" i="1" s="1"/>
  <c r="A12" i="1"/>
  <c r="F4" i="1"/>
  <c r="B4" i="1"/>
  <c r="B3" i="1"/>
  <c r="F3" i="1" s="1"/>
  <c r="B5" i="1" l="1"/>
  <c r="B25" i="1"/>
  <c r="B27" i="1" s="1"/>
</calcChain>
</file>

<file path=xl/sharedStrings.xml><?xml version="1.0" encoding="utf-8"?>
<sst xmlns="http://schemas.openxmlformats.org/spreadsheetml/2006/main" count="99" uniqueCount="96">
  <si>
    <t>누적분포</t>
    <phoneticPr fontId="2" type="noConversion"/>
  </si>
  <si>
    <t>신뢰수준</t>
    <phoneticPr fontId="2" type="noConversion"/>
  </si>
  <si>
    <t>꼬리</t>
    <phoneticPr fontId="2" type="noConversion"/>
  </si>
  <si>
    <t>표준정규분포표</t>
    <phoneticPr fontId="2" type="noConversion"/>
  </si>
  <si>
    <t>엑셀이용:</t>
    <phoneticPr fontId="2" type="noConversion"/>
  </si>
  <si>
    <t>norm.s.inv(0.975) = 1.96</t>
    <phoneticPr fontId="2" type="noConversion"/>
  </si>
  <si>
    <t xml:space="preserve">R이용: </t>
    <phoneticPr fontId="2" type="noConversion"/>
  </si>
  <si>
    <t>qnorm(0.975)</t>
    <phoneticPr fontId="2" type="noConversion"/>
  </si>
  <si>
    <t>&gt; qnorm(0.975)</t>
  </si>
  <si>
    <t>[1] 1.959964</t>
  </si>
  <si>
    <t>결과</t>
    <phoneticPr fontId="2" type="noConversion"/>
  </si>
  <si>
    <t>예제</t>
    <phoneticPr fontId="2" type="noConversion"/>
  </si>
  <si>
    <t>하한선</t>
    <phoneticPr fontId="2" type="noConversion"/>
  </si>
  <si>
    <t>상한선</t>
    <phoneticPr fontId="2" type="noConversion"/>
  </si>
  <si>
    <t>z값</t>
    <phoneticPr fontId="2" type="noConversion"/>
  </si>
  <si>
    <t>표본평균</t>
    <phoneticPr fontId="2" type="noConversion"/>
  </si>
  <si>
    <t>sd</t>
    <phoneticPr fontId="2" type="noConversion"/>
  </si>
  <si>
    <t>n</t>
    <phoneticPr fontId="2" type="noConversion"/>
  </si>
  <si>
    <t>90%:</t>
    <phoneticPr fontId="2" type="noConversion"/>
  </si>
  <si>
    <t>Norm.inv에 들어갈확률</t>
    <phoneticPr fontId="2" type="noConversion"/>
  </si>
  <si>
    <t>95%:</t>
    <phoneticPr fontId="2" type="noConversion"/>
  </si>
  <si>
    <t>99%:</t>
    <phoneticPr fontId="2" type="noConversion"/>
  </si>
  <si>
    <t>차이</t>
    <phoneticPr fontId="2" type="noConversion"/>
  </si>
  <si>
    <r>
      <t>신뢰수준 1-</t>
    </r>
    <r>
      <rPr>
        <sz val="11"/>
        <color theme="1"/>
        <rFont val="Calibri"/>
        <family val="2"/>
        <charset val="161"/>
      </rPr>
      <t>α</t>
    </r>
    <phoneticPr fontId="2" type="noConversion"/>
  </si>
  <si>
    <t>* 표본편차가 증가하면 구간의 폭이 증가한다.</t>
    <phoneticPr fontId="2" type="noConversion"/>
  </si>
  <si>
    <r>
      <t xml:space="preserve">* 신뢰수준 1-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 xml:space="preserve"> 가 증가하면 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>/2 가 증가하므로 구간의 폭이 증가한다.</t>
    </r>
    <phoneticPr fontId="2" type="noConversion"/>
  </si>
  <si>
    <r>
      <t>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>/2</t>
    </r>
    <phoneticPr fontId="2" type="noConversion"/>
  </si>
  <si>
    <t>* 표본크기가 증가함에 따라 구간의 폭이 줄어든다.</t>
    <phoneticPr fontId="2" type="noConversion"/>
  </si>
  <si>
    <t>=&gt; 신뢰수준이 일정하면, 정보를 많이 얻을수록(표본의 크기가 커질수록) 모수에 관한 신뢰구간이 짧아진다.</t>
    <phoneticPr fontId="2" type="noConversion"/>
  </si>
  <si>
    <t>=&gt; 신뢰수준이 일정하면, 모수에 관한 더 정확한 정보를 얻기 위해서는 더 많은 정보를 얻어서(즉, 표본의 크기를 크게해서) 모수의 신뢰구간의 길이를 더 짧게 만들어야함</t>
    <phoneticPr fontId="2" type="noConversion"/>
  </si>
  <si>
    <t>= 추정량과 모수의 차이를 추정오차(error of estimation)이라고 정의함</t>
    <phoneticPr fontId="2" type="noConversion"/>
  </si>
  <si>
    <r>
      <t>P( -Z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 xml:space="preserve">/2 *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/sqrt(n) &lt; X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 &lt; 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 xml:space="preserve">/2 *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/sqrt(n) = 1 -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>)</t>
    </r>
    <phoneticPr fontId="2" type="noConversion"/>
  </si>
  <si>
    <r>
      <t xml:space="preserve">*  X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 </t>
    </r>
    <phoneticPr fontId="2" type="noConversion"/>
  </si>
  <si>
    <r>
      <t>* 다시말해, 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 xml:space="preserve">/2 *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>/sqrt(n) 는 우리가 기꺼이 허용하는 최대추정오차(오차의 한계, 허용오차, 표본오차)</t>
    </r>
    <phoneticPr fontId="2" type="noConversion"/>
  </si>
  <si>
    <t>표본오차</t>
    <phoneticPr fontId="2" type="noConversion"/>
  </si>
  <si>
    <t>표준오차</t>
    <phoneticPr fontId="2" type="noConversion"/>
  </si>
  <si>
    <t>표본의 표준편차</t>
    <phoneticPr fontId="2" type="noConversion"/>
  </si>
  <si>
    <t>최대추정오차</t>
    <phoneticPr fontId="2" type="noConversion"/>
  </si>
  <si>
    <r>
      <t>* 위</t>
    </r>
    <r>
      <rPr>
        <sz val="11"/>
        <color theme="1"/>
        <rFont val="D2Coding"/>
        <family val="3"/>
        <charset val="129"/>
      </rPr>
      <t xml:space="preserve">의 식은 추정오차가 1 - </t>
    </r>
    <r>
      <rPr>
        <sz val="11"/>
        <color theme="1"/>
        <rFont val="Calibri"/>
        <family val="3"/>
        <charset val="161"/>
      </rPr>
      <t>α</t>
    </r>
    <r>
      <rPr>
        <sz val="11"/>
        <color theme="1"/>
        <rFont val="D2Coding"/>
        <family val="3"/>
        <charset val="129"/>
      </rPr>
      <t>의 확률로 -Z</t>
    </r>
    <r>
      <rPr>
        <sz val="11"/>
        <color theme="1"/>
        <rFont val="Calibri"/>
        <family val="3"/>
        <charset val="161"/>
      </rPr>
      <t>α</t>
    </r>
    <r>
      <rPr>
        <sz val="11"/>
        <color theme="1"/>
        <rFont val="D2Coding"/>
        <family val="3"/>
        <charset val="129"/>
      </rPr>
      <t xml:space="preserve">/2 * </t>
    </r>
    <r>
      <rPr>
        <sz val="11"/>
        <color theme="1"/>
        <rFont val="Calibri"/>
        <family val="3"/>
        <charset val="161"/>
      </rPr>
      <t>σ</t>
    </r>
    <r>
      <rPr>
        <sz val="11"/>
        <color theme="1"/>
        <rFont val="D2Coding"/>
        <family val="3"/>
        <charset val="129"/>
      </rPr>
      <t>/sqrt(n) 와 +Z</t>
    </r>
    <r>
      <rPr>
        <sz val="11"/>
        <color theme="1"/>
        <rFont val="Calibri"/>
        <family val="3"/>
        <charset val="161"/>
      </rPr>
      <t>α</t>
    </r>
    <r>
      <rPr>
        <sz val="11"/>
        <color theme="1"/>
        <rFont val="D2Coding"/>
        <family val="3"/>
        <charset val="129"/>
      </rPr>
      <t xml:space="preserve">/2 * </t>
    </r>
    <r>
      <rPr>
        <sz val="11"/>
        <color theme="1"/>
        <rFont val="Calibri"/>
        <family val="3"/>
        <charset val="161"/>
      </rPr>
      <t>σ</t>
    </r>
    <r>
      <rPr>
        <sz val="11"/>
        <color theme="1"/>
        <rFont val="D2Coding"/>
        <family val="3"/>
        <charset val="129"/>
      </rPr>
      <t>/sqrt(n) 사이에 존재함.</t>
    </r>
    <phoneticPr fontId="2" type="noConversion"/>
  </si>
  <si>
    <r>
      <t>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 xml:space="preserve">/2 *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>/sqrt(n)</t>
    </r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</si>
  <si>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>/sqrt(n)</t>
    </r>
    <phoneticPr fontId="2" type="noConversion"/>
  </si>
  <si>
    <r>
      <t>* 허용하는 최대추정오차(또는 오차의 한계, 허용오차, 표본오차)를 B 이고, 표준편차(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>), 신뢰수준(1-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 xml:space="preserve">)을 알때, 표본의 크기는 </t>
    </r>
    <phoneticPr fontId="2" type="noConversion"/>
  </si>
  <si>
    <r>
      <t>=&gt;    n = (Z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 xml:space="preserve">/2 *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 / B)^2</t>
    </r>
    <phoneticPr fontId="2" type="noConversion"/>
  </si>
  <si>
    <r>
      <t>B = 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 xml:space="preserve">/2 *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/sqrt(n) </t>
    </r>
    <phoneticPr fontId="2" type="noConversion"/>
  </si>
  <si>
    <t>신뢰수준 95%</t>
    <phoneticPr fontId="2" type="noConversion"/>
  </si>
  <si>
    <t>B</t>
    <phoneticPr fontId="2" type="noConversion"/>
  </si>
  <si>
    <t>* 표본의 크기는 신뢰수준이 커질수록, 표준편차가 클수록, 허용오차가 작을 수록 커져야 한다.</t>
    <phoneticPr fontId="2" type="noConversion"/>
  </si>
  <si>
    <t>* 보통 모분산(모표준편차) 또한  알기어렵기 때문에 사전조사를 통해서 작은 사이즈의 표본을 추출한 뒤 표본분산 s^2를 이용해서 위의 식을 이용함</t>
    <phoneticPr fontId="2" type="noConversion"/>
  </si>
  <si>
    <t>* 모표준편차를 안다면,</t>
    <phoneticPr fontId="2" type="noConversion"/>
  </si>
  <si>
    <r>
      <t xml:space="preserve">Z = X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 / 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 * sqrt(n))   ~ N(0,1)</t>
    </r>
    <phoneticPr fontId="2" type="noConversion"/>
  </si>
  <si>
    <t xml:space="preserve">* 모표준편차가 알려지지 않았다면, </t>
    <phoneticPr fontId="2" type="noConversion"/>
  </si>
  <si>
    <r>
      <t xml:space="preserve">X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 /(? / sqrt(n)       →       X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 /(s / sqrt(n)</t>
    </r>
    <phoneticPr fontId="2" type="noConversion"/>
  </si>
  <si>
    <r>
      <t xml:space="preserve">  X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 /(s / sqrt(n)    ~  t(</t>
    </r>
    <r>
      <rPr>
        <sz val="11"/>
        <color theme="1"/>
        <rFont val="Calibri"/>
        <family val="2"/>
        <charset val="161"/>
      </rPr>
      <t>ν</t>
    </r>
    <r>
      <rPr>
        <sz val="11"/>
        <color theme="1"/>
        <rFont val="D2Coding"/>
        <family val="2"/>
        <charset val="129"/>
      </rPr>
      <t>(nu : 자유도) = n - 1)</t>
    </r>
    <phoneticPr fontId="2" type="noConversion"/>
  </si>
  <si>
    <t>엑셀활용</t>
    <phoneticPr fontId="2" type="noConversion"/>
  </si>
  <si>
    <t>t 분포</t>
    <phoneticPr fontId="2" type="noConversion"/>
  </si>
  <si>
    <r>
      <t>t값 95%, df(</t>
    </r>
    <r>
      <rPr>
        <sz val="11"/>
        <color theme="1"/>
        <rFont val="Calibri"/>
        <family val="2"/>
        <charset val="161"/>
      </rPr>
      <t>ν</t>
    </r>
    <r>
      <rPr>
        <sz val="11"/>
        <color theme="1"/>
        <rFont val="D2Coding"/>
        <family val="2"/>
        <charset val="129"/>
      </rPr>
      <t>) = 19</t>
    </r>
    <phoneticPr fontId="2" type="noConversion"/>
  </si>
  <si>
    <t xml:space="preserve"> * n = 20</t>
    <phoneticPr fontId="2" type="noConversion"/>
  </si>
  <si>
    <t>z값(신뢰수준 95%)</t>
    <phoneticPr fontId="2" type="noConversion"/>
  </si>
  <si>
    <t>표준정규</t>
    <phoneticPr fontId="2" type="noConversion"/>
  </si>
  <si>
    <t>t검정</t>
    <phoneticPr fontId="2" type="noConversion"/>
  </si>
  <si>
    <t xml:space="preserve">* 모표준편차를 알 때, </t>
    <phoneticPr fontId="2" type="noConversion"/>
  </si>
  <si>
    <r>
      <t>신뢰구간 = X ± 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 xml:space="preserve">/2 *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>/sqrt(n)</t>
    </r>
    <phoneticPr fontId="2" type="noConversion"/>
  </si>
  <si>
    <t>* 모표준편차를 모르고, 표본크기(n)가 30 보다 작을때,</t>
    <phoneticPr fontId="2" type="noConversion"/>
  </si>
  <si>
    <r>
      <t>신뢰구간 = X ± t(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>/2,n-1) * s/sqrt(n)</t>
    </r>
    <phoneticPr fontId="2" type="noConversion"/>
  </si>
  <si>
    <t xml:space="preserve">* 모분산을 모를때, 점추정량으로 표본분산 s^2을 이용함. </t>
    <phoneticPr fontId="2" type="noConversion"/>
  </si>
  <si>
    <t xml:space="preserve">  모집단이 정규분포일때, 표본분포는 더 이상 정규분포를 따르지않고 자유도가 n-1인 t분포를 따르게 된다.</t>
    <phoneticPr fontId="2" type="noConversion"/>
  </si>
  <si>
    <r>
      <t xml:space="preserve">* 자료가 범주형일때는 모평균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 대신 모비율 p를 추정하고자한다.</t>
    </r>
    <phoneticPr fontId="2" type="noConversion"/>
  </si>
  <si>
    <t>모비율에 대한 점추정</t>
    <phoneticPr fontId="2" type="noConversion"/>
  </si>
  <si>
    <t>* 예를 들어, 80세 이상의 노인의 비율, 특정 제품의 불량률, 고객만족비율, 후보자A에 대한 지지율, 특정 제품의 시장 점유율, 시청률 등</t>
    <phoneticPr fontId="2" type="noConversion"/>
  </si>
  <si>
    <t>* x를 표본의 성공의 횟수, n은 표본크기라고 할때, 모비율의 점추정량은</t>
    <phoneticPr fontId="2" type="noConversion"/>
  </si>
  <si>
    <t>P(hat) = x / n</t>
    <phoneticPr fontId="2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</si>
  <si>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>(hat) = x(bar)</t>
    </r>
    <phoneticPr fontId="2" type="noConversion"/>
  </si>
  <si>
    <t>* p(hat)의 표본분포는 평균이 p이고, 분산이 p(1 - p) / n 인 정규분포를 근사적으로 따른다. (X의 표본분포가 평균이 μ이고, 분산이 σ^2/n 이되는 정규분포를 따르는 것과 마찬가지임.)</t>
    <phoneticPr fontId="2" type="noConversion"/>
  </si>
  <si>
    <t>E(X)</t>
    <phoneticPr fontId="2" type="noConversion"/>
  </si>
  <si>
    <t>np</t>
    <phoneticPr fontId="2" type="noConversion"/>
  </si>
  <si>
    <t>V(X)</t>
    <phoneticPr fontId="2" type="noConversion"/>
  </si>
  <si>
    <t>np(1-p)</t>
    <phoneticPr fontId="2" type="noConversion"/>
  </si>
  <si>
    <t>이항분포의 표본</t>
    <phoneticPr fontId="2" type="noConversion"/>
  </si>
  <si>
    <t xml:space="preserve">E(X/n) </t>
    <phoneticPr fontId="2" type="noConversion"/>
  </si>
  <si>
    <t>p</t>
    <phoneticPr fontId="2" type="noConversion"/>
  </si>
  <si>
    <t>V(X/n)</t>
    <phoneticPr fontId="2" type="noConversion"/>
  </si>
  <si>
    <t>p(1-p) / n</t>
    <phoneticPr fontId="2" type="noConversion"/>
  </si>
  <si>
    <t>이항분포의 모수</t>
    <phoneticPr fontId="2" type="noConversion"/>
  </si>
  <si>
    <t>* p(hat)의 표본분포는 np 또는 n(1-p)가 5보다 크면 평균이 p이고 분산이 p(1-p)/n 인 정규분포를 근사적을 따른다.</t>
    <phoneticPr fontId="2" type="noConversion"/>
  </si>
  <si>
    <t>중심극한정리</t>
    <phoneticPr fontId="2" type="noConversion"/>
  </si>
  <si>
    <r>
      <t>X(bar) ~ N(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,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>^2/n)</t>
    </r>
    <phoneticPr fontId="2" type="noConversion"/>
  </si>
  <si>
    <t>표본비율의 확률분포</t>
    <phoneticPr fontId="2" type="noConversion"/>
  </si>
  <si>
    <t>p(hat) ~ N(p, p(1-p)/n)</t>
    <phoneticPr fontId="2" type="noConversion"/>
  </si>
  <si>
    <t xml:space="preserve">* 따라서 표준화를 하면, </t>
    <phoneticPr fontId="2" type="noConversion"/>
  </si>
  <si>
    <t>Z = p(hat) - p / sqrt[p(1-p)/n]     ~ N(0,1)</t>
    <phoneticPr fontId="2" type="noConversion"/>
  </si>
  <si>
    <t>하한선(LCL)</t>
    <phoneticPr fontId="2" type="noConversion"/>
  </si>
  <si>
    <t>상한선(UCL)</t>
    <phoneticPr fontId="2" type="noConversion"/>
  </si>
  <si>
    <r>
      <t>n = (Z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 xml:space="preserve">/2 *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 / B)^2</t>
    </r>
    <phoneticPr fontId="2" type="noConversion"/>
  </si>
  <si>
    <r>
      <t>= p(hat) - 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>/2 * sqrt[p(1-p)/n]</t>
    </r>
    <phoneticPr fontId="2" type="noConversion"/>
  </si>
  <si>
    <r>
      <t>= p(hat) + Z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>/2 * sqrt[p(1-p)/n]</t>
    </r>
    <phoneticPr fontId="2" type="noConversion"/>
  </si>
  <si>
    <r>
      <t xml:space="preserve">* 만약, np(hat) 또는 n(1-p(hat)) 보다 5보다 크면, 신뢰수준 1 - 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 xml:space="preserve"> 에 대한 구간 추정량은 위와 같음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</si>
</sst>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8" formatCode="0_ "/>
  </numFmts>
  <fonts count="9" x14ac:knownFonts="1">
    <font>
      <sz val="11"/>
      <color theme="1"/>
      <name val="D2Coding"/>
      <family val="2"/>
      <charset val="129"/>
    </font>
    <font>
      <sz val="11"/>
      <color theme="1"/>
      <name val="D2Coding"/>
      <family val="2"/>
      <charset val="129"/>
    </font>
    <font>
      <sz val="8"/>
      <name val="D2Coding"/>
      <family val="2"/>
      <charset val="129"/>
    </font>
    <font>
      <sz val="10"/>
      <color theme="1"/>
      <name val="D2Coding"/>
      <family val="2"/>
      <charset val="129"/>
    </font>
    <font>
      <sz val="11"/>
      <color theme="1"/>
      <name val="Calibri"/>
      <family val="2"/>
      <charset val="161"/>
    </font>
    <font>
      <sz val="11"/>
      <color theme="1"/>
      <name val="D2Coding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D2Coding"/>
      <family val="2"/>
      <charset val="161"/>
    </font>
    <font>
      <b/>
      <sz val="11"/>
      <color theme="1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0" fontId="0" fillId="2" borderId="0" xfId="1" applyNumberFormat="1" applyFont="1" applyFill="1">
      <alignment vertical="center"/>
    </xf>
    <xf numFmtId="0" fontId="3" fillId="0" borderId="0" xfId="0" applyFont="1">
      <alignment vertical="center"/>
    </xf>
    <xf numFmtId="10" fontId="0" fillId="0" borderId="0" xfId="1" applyNumberFormat="1" applyFont="1">
      <alignment vertical="center"/>
    </xf>
    <xf numFmtId="0" fontId="0" fillId="0" borderId="0" xfId="0" quotePrefix="1">
      <alignment vertical="center"/>
    </xf>
    <xf numFmtId="2" fontId="0" fillId="0" borderId="0" xfId="0" applyNumberFormat="1">
      <alignment vertical="center"/>
    </xf>
    <xf numFmtId="19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E49D-BD00-4539-9304-BEAFB968D9FB}">
  <dimension ref="A2:H67"/>
  <sheetViews>
    <sheetView topLeftCell="A45" workbookViewId="0">
      <selection activeCell="A58" sqref="A58"/>
    </sheetView>
  </sheetViews>
  <sheetFormatPr defaultRowHeight="14.5" x14ac:dyDescent="0.35"/>
  <cols>
    <col min="1" max="1" width="15.7265625" bestFit="1" customWidth="1"/>
    <col min="2" max="2" width="21.08984375" bestFit="1" customWidth="1"/>
    <col min="3" max="3" width="10" customWidth="1"/>
    <col min="6" max="6" width="10.26953125" bestFit="1" customWidth="1"/>
  </cols>
  <sheetData>
    <row r="2" spans="1:6" x14ac:dyDescent="0.35">
      <c r="F2" s="2" t="s">
        <v>2</v>
      </c>
    </row>
    <row r="3" spans="1:6" x14ac:dyDescent="0.35">
      <c r="B3">
        <f>_xlfn.NORM.S.DIST(1.96,1)</f>
        <v>0.97500210485177952</v>
      </c>
      <c r="D3">
        <v>1.96</v>
      </c>
      <c r="E3" t="s">
        <v>0</v>
      </c>
      <c r="F3" s="3">
        <f>1-B3</f>
        <v>2.4997895148220484E-2</v>
      </c>
    </row>
    <row r="4" spans="1:6" x14ac:dyDescent="0.35">
      <c r="B4">
        <f>_xlfn.NORM.S.DIST(-1.96,1)</f>
        <v>2.4997895148220432E-2</v>
      </c>
      <c r="D4">
        <v>-1.96</v>
      </c>
      <c r="E4" t="s">
        <v>0</v>
      </c>
      <c r="F4" s="3">
        <f>_xlfn.NORM.S.DIST(-1.96,1)</f>
        <v>2.4997895148220432E-2</v>
      </c>
    </row>
    <row r="5" spans="1:6" x14ac:dyDescent="0.35">
      <c r="A5" t="s">
        <v>1</v>
      </c>
      <c r="B5" s="1">
        <f>B3-B4</f>
        <v>0.95000420970355903</v>
      </c>
      <c r="C5" s="1"/>
    </row>
    <row r="8" spans="1:6" x14ac:dyDescent="0.35">
      <c r="A8" t="s">
        <v>3</v>
      </c>
    </row>
    <row r="10" spans="1:6" x14ac:dyDescent="0.35">
      <c r="A10" t="s">
        <v>4</v>
      </c>
      <c r="B10" s="4" t="s">
        <v>5</v>
      </c>
      <c r="C10" s="4"/>
    </row>
    <row r="12" spans="1:6" x14ac:dyDescent="0.35">
      <c r="A12" s="5">
        <f>_xlfn.NORM.S.INV(0.975)</f>
        <v>1.9599639845400536</v>
      </c>
    </row>
    <row r="13" spans="1:6" x14ac:dyDescent="0.35">
      <c r="E13" t="s">
        <v>10</v>
      </c>
    </row>
    <row r="14" spans="1:6" x14ac:dyDescent="0.35">
      <c r="A14" t="s">
        <v>6</v>
      </c>
      <c r="B14" s="4" t="s">
        <v>7</v>
      </c>
      <c r="C14" s="4"/>
      <c r="E14" t="s">
        <v>8</v>
      </c>
    </row>
    <row r="15" spans="1:6" x14ac:dyDescent="0.35">
      <c r="E15" t="s">
        <v>9</v>
      </c>
    </row>
    <row r="18" spans="1:8" x14ac:dyDescent="0.35">
      <c r="A18" t="s">
        <v>11</v>
      </c>
    </row>
    <row r="19" spans="1:8" x14ac:dyDescent="0.35">
      <c r="E19" t="s">
        <v>23</v>
      </c>
      <c r="H19" t="s">
        <v>19</v>
      </c>
    </row>
    <row r="20" spans="1:8" x14ac:dyDescent="0.35">
      <c r="A20" t="s">
        <v>14</v>
      </c>
      <c r="B20" s="5">
        <f>ROUND(E20,2)</f>
        <v>1.96</v>
      </c>
      <c r="C20" s="5"/>
      <c r="D20" t="s">
        <v>26</v>
      </c>
      <c r="E20" s="5">
        <f>_xlfn.NORM.INV(0.975,0,1)</f>
        <v>1.9599639845400536</v>
      </c>
      <c r="G20" t="s">
        <v>18</v>
      </c>
      <c r="H20">
        <v>0.95</v>
      </c>
    </row>
    <row r="21" spans="1:8" x14ac:dyDescent="0.35">
      <c r="A21" t="s">
        <v>15</v>
      </c>
      <c r="B21">
        <v>23000</v>
      </c>
      <c r="G21" t="s">
        <v>20</v>
      </c>
      <c r="H21">
        <v>0.97499999999999998</v>
      </c>
    </row>
    <row r="22" spans="1:8" x14ac:dyDescent="0.35">
      <c r="A22" t="s">
        <v>16</v>
      </c>
      <c r="B22">
        <v>1000</v>
      </c>
      <c r="G22" s="7" t="s">
        <v>21</v>
      </c>
      <c r="H22">
        <v>0.995</v>
      </c>
    </row>
    <row r="23" spans="1:8" x14ac:dyDescent="0.35">
      <c r="A23" t="s">
        <v>17</v>
      </c>
      <c r="B23">
        <v>100</v>
      </c>
    </row>
    <row r="25" spans="1:8" x14ac:dyDescent="0.35">
      <c r="A25" t="s">
        <v>12</v>
      </c>
      <c r="B25" s="6">
        <f>B21-B20*B22/SQRT(B23)</f>
        <v>22804</v>
      </c>
      <c r="C25" s="6"/>
    </row>
    <row r="26" spans="1:8" x14ac:dyDescent="0.35">
      <c r="A26" t="s">
        <v>13</v>
      </c>
      <c r="B26" s="6">
        <f>B21+B20*B22/SQRT(B23)</f>
        <v>23196</v>
      </c>
      <c r="C26" s="6"/>
    </row>
    <row r="27" spans="1:8" x14ac:dyDescent="0.35">
      <c r="A27" t="s">
        <v>22</v>
      </c>
      <c r="B27" s="6">
        <f>B26-B25</f>
        <v>392</v>
      </c>
      <c r="C27" s="6"/>
    </row>
    <row r="30" spans="1:8" x14ac:dyDescent="0.35">
      <c r="A30" t="s">
        <v>24</v>
      </c>
    </row>
    <row r="32" spans="1:8" x14ac:dyDescent="0.35">
      <c r="A32" t="s">
        <v>25</v>
      </c>
    </row>
    <row r="34" spans="1:2" x14ac:dyDescent="0.35">
      <c r="A34" t="s">
        <v>27</v>
      </c>
    </row>
    <row r="36" spans="1:2" x14ac:dyDescent="0.35">
      <c r="A36" s="4" t="s">
        <v>28</v>
      </c>
    </row>
    <row r="38" spans="1:2" x14ac:dyDescent="0.35">
      <c r="A38" s="4" t="s">
        <v>29</v>
      </c>
    </row>
    <row r="42" spans="1:2" x14ac:dyDescent="0.35">
      <c r="A42" t="s">
        <v>31</v>
      </c>
    </row>
    <row r="44" spans="1:2" x14ac:dyDescent="0.35">
      <c r="A44" t="s">
        <v>32</v>
      </c>
      <c r="B44" s="4" t="s">
        <v>30</v>
      </c>
    </row>
    <row r="46" spans="1:2" x14ac:dyDescent="0.35">
      <c r="A46" t="s">
        <v>38</v>
      </c>
    </row>
    <row r="48" spans="1:2" x14ac:dyDescent="0.35">
      <c r="A48" t="s">
        <v>33</v>
      </c>
    </row>
    <row r="50" spans="1:4" x14ac:dyDescent="0.35">
      <c r="A50" t="s">
        <v>34</v>
      </c>
      <c r="B50" t="s">
        <v>37</v>
      </c>
      <c r="C50" t="s">
        <v>39</v>
      </c>
    </row>
    <row r="52" spans="1:4" x14ac:dyDescent="0.35">
      <c r="A52" t="s">
        <v>35</v>
      </c>
      <c r="B52" t="s">
        <v>36</v>
      </c>
      <c r="C52" s="8" t="s">
        <v>40</v>
      </c>
    </row>
    <row r="53" spans="1:4" x14ac:dyDescent="0.35">
      <c r="C53" s="8"/>
    </row>
    <row r="54" spans="1:4" x14ac:dyDescent="0.35">
      <c r="C54" s="8"/>
    </row>
    <row r="56" spans="1:4" x14ac:dyDescent="0.35">
      <c r="A56" t="s">
        <v>41</v>
      </c>
    </row>
    <row r="58" spans="1:4" x14ac:dyDescent="0.35">
      <c r="A58" t="s">
        <v>43</v>
      </c>
    </row>
    <row r="60" spans="1:4" x14ac:dyDescent="0.35">
      <c r="A60" s="4" t="s">
        <v>42</v>
      </c>
    </row>
    <row r="62" spans="1:4" x14ac:dyDescent="0.35">
      <c r="A62" t="s">
        <v>44</v>
      </c>
      <c r="B62" s="5">
        <f>ROUND(D62, 2)</f>
        <v>1.96</v>
      </c>
      <c r="D62" s="5">
        <f>_xlfn.NORM.INV(0.975,0,1)</f>
        <v>1.9599639845400536</v>
      </c>
    </row>
    <row r="63" spans="1:4" x14ac:dyDescent="0.35">
      <c r="A63" t="s">
        <v>16</v>
      </c>
      <c r="B63">
        <v>1000</v>
      </c>
    </row>
    <row r="64" spans="1:4" x14ac:dyDescent="0.35">
      <c r="A64" t="s">
        <v>45</v>
      </c>
      <c r="B64">
        <v>100</v>
      </c>
    </row>
    <row r="66" spans="1:2" x14ac:dyDescent="0.35">
      <c r="B66">
        <f>(B62*B63/B64)^2</f>
        <v>384.16000000000008</v>
      </c>
    </row>
    <row r="67" spans="1:2" x14ac:dyDescent="0.35">
      <c r="A67" t="s">
        <v>17</v>
      </c>
      <c r="B67">
        <f>_xlfn.CEILING.MATH(B66)</f>
        <v>385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E517-4B34-424E-9EFC-5D62DFFE1E5A}">
  <dimension ref="B4:B20"/>
  <sheetViews>
    <sheetView workbookViewId="0">
      <selection activeCell="B4" sqref="B4"/>
    </sheetView>
  </sheetViews>
  <sheetFormatPr defaultRowHeight="14.5" x14ac:dyDescent="0.35"/>
  <sheetData>
    <row r="4" spans="2:2" x14ac:dyDescent="0.35">
      <c r="B4" t="s">
        <v>92</v>
      </c>
    </row>
    <row r="6" spans="2:2" x14ac:dyDescent="0.35">
      <c r="B6" t="s">
        <v>46</v>
      </c>
    </row>
    <row r="8" spans="2:2" x14ac:dyDescent="0.35">
      <c r="B8" t="s">
        <v>47</v>
      </c>
    </row>
    <row r="11" spans="2:2" x14ac:dyDescent="0.35">
      <c r="B11" t="s">
        <v>48</v>
      </c>
    </row>
    <row r="13" spans="2:2" x14ac:dyDescent="0.35">
      <c r="B13" t="s">
        <v>49</v>
      </c>
    </row>
    <row r="16" spans="2:2" x14ac:dyDescent="0.35">
      <c r="B16" t="s">
        <v>50</v>
      </c>
    </row>
    <row r="18" spans="2:2" x14ac:dyDescent="0.35">
      <c r="B18" t="s">
        <v>51</v>
      </c>
    </row>
    <row r="20" spans="2:2" x14ac:dyDescent="0.35">
      <c r="B20" t="s">
        <v>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8821-A08D-4A20-83B9-D29584D54015}">
  <dimension ref="A2:E62"/>
  <sheetViews>
    <sheetView tabSelected="1" topLeftCell="A52" workbookViewId="0">
      <selection activeCell="A65" sqref="A65"/>
    </sheetView>
  </sheetViews>
  <sheetFormatPr defaultRowHeight="14.5" x14ac:dyDescent="0.35"/>
  <cols>
    <col min="1" max="1" width="12.453125" bestFit="1" customWidth="1"/>
    <col min="2" max="2" width="21" bestFit="1" customWidth="1"/>
  </cols>
  <sheetData>
    <row r="2" spans="1:5" x14ac:dyDescent="0.35">
      <c r="B2" t="s">
        <v>54</v>
      </c>
    </row>
    <row r="3" spans="1:5" x14ac:dyDescent="0.35">
      <c r="B3" t="s">
        <v>53</v>
      </c>
    </row>
    <row r="5" spans="1:5" x14ac:dyDescent="0.35">
      <c r="A5" t="s">
        <v>58</v>
      </c>
      <c r="B5" t="s">
        <v>57</v>
      </c>
      <c r="C5">
        <f>ROUND(E5,2)</f>
        <v>1.96</v>
      </c>
      <c r="E5">
        <f>_xlfn.NORM.S.INV(0.975)</f>
        <v>1.9599639845400536</v>
      </c>
    </row>
    <row r="6" spans="1:5" x14ac:dyDescent="0.35">
      <c r="A6" t="s">
        <v>59</v>
      </c>
      <c r="B6" t="s">
        <v>55</v>
      </c>
      <c r="C6">
        <f t="shared" ref="C6" si="0">ROUND(E6,2)</f>
        <v>2.09</v>
      </c>
      <c r="E6">
        <f>_xlfn.T.INV(0.975,19)</f>
        <v>2.0930240544083087</v>
      </c>
    </row>
    <row r="7" spans="1:5" x14ac:dyDescent="0.35">
      <c r="B7" t="s">
        <v>56</v>
      </c>
    </row>
    <row r="10" spans="1:5" x14ac:dyDescent="0.35">
      <c r="A10" t="s">
        <v>60</v>
      </c>
    </row>
    <row r="12" spans="1:5" x14ac:dyDescent="0.35">
      <c r="B12" t="s">
        <v>61</v>
      </c>
    </row>
    <row r="16" spans="1:5" x14ac:dyDescent="0.35">
      <c r="A16" t="s">
        <v>62</v>
      </c>
    </row>
    <row r="18" spans="1:2" x14ac:dyDescent="0.35">
      <c r="B18" t="s">
        <v>63</v>
      </c>
    </row>
    <row r="22" spans="1:2" x14ac:dyDescent="0.35">
      <c r="A22" t="s">
        <v>64</v>
      </c>
    </row>
    <row r="23" spans="1:2" x14ac:dyDescent="0.35">
      <c r="A23" t="s">
        <v>65</v>
      </c>
    </row>
    <row r="27" spans="1:2" x14ac:dyDescent="0.35">
      <c r="A27" s="9" t="s">
        <v>67</v>
      </c>
    </row>
    <row r="29" spans="1:2" x14ac:dyDescent="0.35">
      <c r="A29" t="s">
        <v>66</v>
      </c>
    </row>
    <row r="31" spans="1:2" x14ac:dyDescent="0.35">
      <c r="A31" t="s">
        <v>68</v>
      </c>
    </row>
    <row r="33" spans="1:4" x14ac:dyDescent="0.35">
      <c r="A33" t="s">
        <v>69</v>
      </c>
    </row>
    <row r="35" spans="1:4" x14ac:dyDescent="0.35">
      <c r="B35" t="s">
        <v>70</v>
      </c>
      <c r="D35" s="8" t="s">
        <v>71</v>
      </c>
    </row>
    <row r="38" spans="1:4" x14ac:dyDescent="0.35">
      <c r="A38" s="10" t="s">
        <v>72</v>
      </c>
    </row>
    <row r="39" spans="1:4" x14ac:dyDescent="0.35">
      <c r="A39" t="s">
        <v>82</v>
      </c>
    </row>
    <row r="40" spans="1:4" x14ac:dyDescent="0.35">
      <c r="A40" t="s">
        <v>73</v>
      </c>
      <c r="B40" t="s">
        <v>74</v>
      </c>
    </row>
    <row r="41" spans="1:4" x14ac:dyDescent="0.35">
      <c r="A41" t="s">
        <v>75</v>
      </c>
      <c r="B41" t="s">
        <v>76</v>
      </c>
    </row>
    <row r="43" spans="1:4" x14ac:dyDescent="0.35">
      <c r="A43" t="s">
        <v>77</v>
      </c>
    </row>
    <row r="44" spans="1:4" x14ac:dyDescent="0.35">
      <c r="A44" t="s">
        <v>78</v>
      </c>
      <c r="B44" t="s">
        <v>79</v>
      </c>
    </row>
    <row r="45" spans="1:4" x14ac:dyDescent="0.35">
      <c r="A45" t="s">
        <v>80</v>
      </c>
      <c r="B45" t="s">
        <v>81</v>
      </c>
    </row>
    <row r="47" spans="1:4" x14ac:dyDescent="0.35">
      <c r="A47" t="s">
        <v>83</v>
      </c>
    </row>
    <row r="49" spans="1:3" x14ac:dyDescent="0.35">
      <c r="B49" t="s">
        <v>84</v>
      </c>
      <c r="C49" t="s">
        <v>85</v>
      </c>
    </row>
    <row r="51" spans="1:3" x14ac:dyDescent="0.35">
      <c r="B51" t="s">
        <v>86</v>
      </c>
      <c r="C51" t="s">
        <v>87</v>
      </c>
    </row>
    <row r="53" spans="1:3" x14ac:dyDescent="0.35">
      <c r="A53" t="s">
        <v>88</v>
      </c>
    </row>
    <row r="55" spans="1:3" x14ac:dyDescent="0.35">
      <c r="A55" t="s">
        <v>89</v>
      </c>
    </row>
    <row r="58" spans="1:3" x14ac:dyDescent="0.35">
      <c r="A58" t="s">
        <v>90</v>
      </c>
      <c r="B58" s="4" t="s">
        <v>93</v>
      </c>
    </row>
    <row r="60" spans="1:3" x14ac:dyDescent="0.35">
      <c r="A60" t="s">
        <v>91</v>
      </c>
      <c r="B60" s="4" t="s">
        <v>94</v>
      </c>
    </row>
    <row r="62" spans="1:3" x14ac:dyDescent="0.35">
      <c r="A62" t="s">
        <v>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7주차 1교시</vt:lpstr>
      <vt:lpstr>7주차 2교시</vt:lpstr>
      <vt:lpstr>7주차 3교시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2024-04-16T02:29:17Z</dcterms:created>
  <dcterms:modified xsi:type="dcterms:W3CDTF">2024-04-16T08:16:57Z</dcterms:modified>
</cp:coreProperties>
</file>