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12.png" ContentType="image/png"/>
  <Override PartName="/xl/media/image3.png" ContentType="image/png"/>
  <Override PartName="/xl/media/image8.png" ContentType="image/png"/>
  <Override PartName="/xl/media/image17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2.jpeg" ContentType="image/jpeg"/>
  <Override PartName="/xl/media/image5.png" ContentType="image/png"/>
  <Override PartName="/xl/media/image14.png" ContentType="image/png"/>
  <Override PartName="/xl/media/image6.png" ContentType="image/png"/>
  <Override PartName="/xl/media/image15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1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환경설정" sheetId="1" state="visible" r:id="rId3"/>
    <sheet name="공문" sheetId="2" state="visible" r:id="rId4"/>
    <sheet name="착수계" sheetId="3" state="visible" r:id="rId5"/>
    <sheet name="서류" sheetId="4" state="visible" r:id="rId6"/>
    <sheet name="직생_등기구" sheetId="5" state="visible" r:id="rId7"/>
    <sheet name="직생_등주" sheetId="6" state="visible" r:id="rId8"/>
    <sheet name="직생_타워" sheetId="7" state="visible" r:id="rId9"/>
    <sheet name="현장대리인계" sheetId="8" state="visible" r:id="rId10"/>
    <sheet name="재직증명서" sheetId="9" state="visible" r:id="rId11"/>
    <sheet name="물품계약서" sheetId="10" state="visible" r:id="rId12"/>
    <sheet name="공정표_조명" sheetId="11" state="visible" r:id="rId13"/>
    <sheet name="공정표_등주" sheetId="12" state="visible" r:id="rId14"/>
    <sheet name="공정표_타워" sheetId="13" state="visible" r:id="rId15"/>
    <sheet name="물품납품내역" sheetId="14" state="visible" r:id="rId16"/>
    <sheet name="data" sheetId="15" state="visible" r:id="rId17"/>
  </sheets>
  <definedNames>
    <definedName function="false" hidden="false" localSheetId="1" name="_xlnm.Print_Area" vbProcedure="false">공문!$A$1:$AE$35</definedName>
    <definedName function="false" hidden="false" localSheetId="11" name="_xlnm.Print_Area" vbProcedure="false">공정표_등주!$A$1:$M$37</definedName>
    <definedName function="false" hidden="false" localSheetId="10" name="_xlnm.Print_Area" vbProcedure="false">공정표_조명!$A$1:$M$37</definedName>
    <definedName function="false" hidden="false" localSheetId="12" name="_xlnm.Print_Area" vbProcedure="false">공정표_타워!$A$1:$M$37</definedName>
    <definedName function="false" hidden="false" localSheetId="9" name="_xlnm.Print_Area" vbProcedure="false">물품계약서!$A$1:$H$35</definedName>
    <definedName function="false" hidden="false" localSheetId="8" name="_xlnm.Print_Area" vbProcedure="false">재직증명서!$A$1:$H$28</definedName>
    <definedName function="false" hidden="false" localSheetId="2" name="_xlnm.Print_Area" vbProcedure="false">착수계!$A$1:$H$35</definedName>
    <definedName function="false" hidden="false" localSheetId="7" name="_xlnm.Print_Area" vbProcedure="false">현장대리인계!$A$1:$H$27</definedName>
    <definedName function="false" hidden="true" name="_Key1" vbProcedure="false">#REF!</definedName>
    <definedName function="false" hidden="true" name="_Order1" vbProcedure="false">255</definedName>
    <definedName function="false" hidden="true" localSheetId="9" name="_Key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<sst xmlns="http://schemas.openxmlformats.org/spreadsheetml/2006/main" count="991" uniqueCount="502">
  <si>
    <t xml:space="preserve">사업명</t>
  </si>
  <si>
    <t xml:space="preserve">전라남도청 민원인 전용주차장 건립 전기공사 보안등주 등 구매</t>
  </si>
  <si>
    <t xml:space="preserve">청</t>
  </si>
  <si>
    <t xml:space="preserve">유</t>
  </si>
  <si>
    <t xml:space="preserve">계약번호</t>
  </si>
  <si>
    <t xml:space="preserve">002280992-01</t>
  </si>
  <si>
    <t xml:space="preserve">납품요구번호</t>
  </si>
  <si>
    <t xml:space="preserve">R25TB00712838-00</t>
  </si>
  <si>
    <t xml:space="preserve">기관</t>
  </si>
  <si>
    <t xml:space="preserve">무</t>
  </si>
  <si>
    <t xml:space="preserve">계약일자</t>
  </si>
  <si>
    <t xml:space="preserve">납품기한</t>
  </si>
  <si>
    <t xml:space="preserve">제출일자</t>
  </si>
  <si>
    <t xml:space="preserve">공문번호</t>
  </si>
  <si>
    <t xml:space="preserve">계약물품수</t>
  </si>
  <si>
    <t xml:space="preserve">공문마지막번호</t>
  </si>
  <si>
    <t xml:space="preserve">발주처</t>
  </si>
  <si>
    <t xml:space="preserve">전라남도</t>
  </si>
  <si>
    <t xml:space="preserve">수요기관번호</t>
  </si>
  <si>
    <t xml:space="preserve">관청 구분</t>
  </si>
  <si>
    <t xml:space="preserve">감리유무</t>
  </si>
  <si>
    <r>
      <rPr>
        <b val="true"/>
        <sz val="11"/>
        <color theme="1"/>
        <rFont val="DejaVu Sans"/>
        <family val="2"/>
      </rPr>
      <t xml:space="preserve">계약모델</t>
    </r>
    <r>
      <rPr>
        <b val="true"/>
        <sz val="11"/>
        <color theme="1"/>
        <rFont val="맑은 고딕"/>
        <family val="3"/>
        <charset val="129"/>
      </rPr>
      <t xml:space="preserve">2</t>
    </r>
  </si>
  <si>
    <r>
      <rPr>
        <b val="true"/>
        <sz val="11"/>
        <color theme="1"/>
        <rFont val="DejaVu Sans"/>
        <family val="2"/>
      </rPr>
      <t xml:space="preserve">계약모델</t>
    </r>
    <r>
      <rPr>
        <b val="true"/>
        <sz val="11"/>
        <color theme="1"/>
        <rFont val="맑은 고딕"/>
        <family val="3"/>
        <charset val="129"/>
      </rPr>
      <t xml:space="preserve">3</t>
    </r>
  </si>
  <si>
    <t xml:space="preserve">모델명</t>
  </si>
  <si>
    <t xml:space="preserve">MTPF-201-5</t>
  </si>
  <si>
    <t xml:space="preserve">단가</t>
  </si>
  <si>
    <t xml:space="preserve">MTPF-201-5-2</t>
  </si>
  <si>
    <t xml:space="preserve">MTPS-701</t>
  </si>
  <si>
    <t xml:space="preserve">수량</t>
  </si>
  <si>
    <t xml:space="preserve">수수료</t>
  </si>
  <si>
    <t xml:space="preserve">현장대리인</t>
  </si>
  <si>
    <t xml:space="preserve">최한진</t>
  </si>
  <si>
    <t xml:space="preserve">계약금액</t>
  </si>
  <si>
    <r>
      <rPr>
        <b val="true"/>
        <sz val="18"/>
        <rFont val="돋움"/>
        <family val="3"/>
        <charset val="129"/>
      </rPr>
      <t xml:space="preserve">(</t>
    </r>
    <r>
      <rPr>
        <b val="true"/>
        <sz val="18"/>
        <rFont val="DejaVu Sans"/>
        <family val="2"/>
      </rPr>
      <t xml:space="preserve">주</t>
    </r>
    <r>
      <rPr>
        <b val="true"/>
        <sz val="18"/>
        <rFont val="돋움"/>
        <family val="3"/>
        <charset val="129"/>
      </rPr>
      <t xml:space="preserve">) </t>
    </r>
    <r>
      <rPr>
        <b val="true"/>
        <sz val="18"/>
        <rFont val="DejaVu Sans"/>
        <family val="2"/>
      </rPr>
      <t xml:space="preserve">매 그 나 텍</t>
    </r>
  </si>
  <si>
    <r>
      <rPr>
        <sz val="10"/>
        <rFont val="DejaVu Sans"/>
        <family val="2"/>
      </rPr>
      <t xml:space="preserve">우</t>
    </r>
    <r>
      <rPr>
        <sz val="10"/>
        <rFont val="굴림"/>
        <family val="3"/>
        <charset val="129"/>
      </rPr>
      <t xml:space="preserve">:57241 </t>
    </r>
    <r>
      <rPr>
        <sz val="10"/>
        <rFont val="DejaVu Sans"/>
        <family val="2"/>
      </rPr>
      <t xml:space="preserve">전남 장성군 동화면 전자농공단지 </t>
    </r>
    <r>
      <rPr>
        <sz val="10"/>
        <rFont val="굴림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굴림"/>
        <family val="3"/>
        <charset val="129"/>
      </rPr>
      <t xml:space="preserve">55</t>
    </r>
  </si>
  <si>
    <t xml:space="preserve"> Tel 061)392-5508</t>
  </si>
  <si>
    <t xml:space="preserve">Fax 061)392-5518</t>
  </si>
  <si>
    <t xml:space="preserve">문서번호</t>
  </si>
  <si>
    <t xml:space="preserve">:</t>
  </si>
  <si>
    <t xml:space="preserve">선결</t>
  </si>
  <si>
    <t xml:space="preserve">지
시</t>
  </si>
  <si>
    <t xml:space="preserve">시행일자</t>
  </si>
  <si>
    <t xml:space="preserve">접
수</t>
  </si>
  <si>
    <t xml:space="preserve">일자</t>
  </si>
  <si>
    <t xml:space="preserve">경      유</t>
  </si>
  <si>
    <t xml:space="preserve">시간</t>
  </si>
  <si>
    <t xml:space="preserve">결
재
ㆍ
공
람</t>
  </si>
  <si>
    <t xml:space="preserve">번호</t>
  </si>
  <si>
    <t xml:space="preserve">수   신</t>
  </si>
  <si>
    <t xml:space="preserve">처리과</t>
  </si>
  <si>
    <t xml:space="preserve">담당자</t>
  </si>
  <si>
    <t xml:space="preserve">참   조</t>
  </si>
  <si>
    <t xml:space="preserve">심사자</t>
  </si>
  <si>
    <t xml:space="preserve">심사일</t>
  </si>
  <si>
    <t xml:space="preserve">제   목</t>
  </si>
  <si>
    <r>
      <rPr>
        <sz val="10"/>
        <rFont val="굴림"/>
        <family val="3"/>
        <charset val="129"/>
      </rPr>
      <t xml:space="preserve">4. </t>
    </r>
    <r>
      <rPr>
        <sz val="10"/>
        <rFont val="DejaVu Sans"/>
        <family val="2"/>
      </rPr>
      <t xml:space="preserve">위 계약건과 관련하여 착수계를  제출 하오니 승인하여 주시기 바랍니다</t>
    </r>
    <r>
      <rPr>
        <sz val="10"/>
        <rFont val="굴림"/>
        <family val="3"/>
        <charset val="129"/>
      </rPr>
      <t xml:space="preserve">.</t>
    </r>
  </si>
  <si>
    <r>
      <rPr>
        <b val="true"/>
        <sz val="17"/>
        <rFont val="굴림"/>
        <family val="3"/>
        <charset val="129"/>
      </rPr>
      <t xml:space="preserve">(</t>
    </r>
    <r>
      <rPr>
        <b val="true"/>
        <sz val="17"/>
        <rFont val="DejaVu Sans"/>
        <family val="2"/>
      </rPr>
      <t xml:space="preserve">주</t>
    </r>
    <r>
      <rPr>
        <b val="true"/>
        <sz val="17"/>
        <rFont val="굴림"/>
        <family val="3"/>
        <charset val="129"/>
      </rPr>
      <t xml:space="preserve">)</t>
    </r>
    <r>
      <rPr>
        <b val="true"/>
        <sz val="17"/>
        <rFont val="DejaVu Sans"/>
        <family val="2"/>
      </rPr>
      <t xml:space="preserve">매 그 나 텍 대표이사 박  선  후</t>
    </r>
  </si>
  <si>
    <t xml:space="preserve">㈜매그나텍</t>
  </si>
  <si>
    <r>
      <rPr>
        <sz val="10"/>
        <rFont val="DejaVu Sans"/>
        <family val="2"/>
      </rPr>
      <t xml:space="preserve">전남 장성군 동화면 전자농공단지</t>
    </r>
    <r>
      <rPr>
        <sz val="10"/>
        <rFont val="맑은 고딕"/>
        <family val="3"/>
        <charset val="129"/>
      </rPr>
      <t xml:space="preserve">2</t>
    </r>
    <r>
      <rPr>
        <sz val="10"/>
        <rFont val="DejaVu Sans"/>
        <family val="2"/>
      </rPr>
      <t xml:space="preserve">길 </t>
    </r>
    <r>
      <rPr>
        <sz val="10"/>
        <rFont val="맑은 고딕"/>
        <family val="3"/>
        <charset val="129"/>
      </rPr>
      <t xml:space="preserve">55</t>
    </r>
  </si>
  <si>
    <t xml:space="preserve">Telephone : 061-392-5508  Fax : 061-392-5518</t>
  </si>
  <si>
    <t xml:space="preserve">착     수     계</t>
  </si>
  <si>
    <r>
      <rPr>
        <sz val="11"/>
        <rFont val="DejaVu Sans"/>
        <family val="2"/>
      </rPr>
      <t xml:space="preserve">공    사    명  </t>
    </r>
    <r>
      <rPr>
        <sz val="11"/>
        <rFont val="맑은 고딕"/>
        <family val="3"/>
        <charset val="129"/>
      </rPr>
      <t xml:space="preserve">:</t>
    </r>
  </si>
  <si>
    <r>
      <rPr>
        <sz val="11"/>
        <rFont val="DejaVu Sans"/>
        <family val="2"/>
      </rPr>
      <t xml:space="preserve">계 약   금 액  </t>
    </r>
    <r>
      <rPr>
        <sz val="11"/>
        <rFont val="맑은 고딕"/>
        <family val="3"/>
        <charset val="129"/>
      </rPr>
      <t xml:space="preserve">:</t>
    </r>
  </si>
  <si>
    <t xml:space="preserve">(</t>
  </si>
  <si>
    <r>
      <rPr>
        <sz val="11"/>
        <rFont val="맑은 고딕"/>
        <family val="3"/>
        <charset val="129"/>
      </rPr>
      <t xml:space="preserve">:  </t>
    </r>
    <r>
      <rPr>
        <sz val="11"/>
        <rFont val="DejaVu Sans"/>
        <family val="2"/>
      </rPr>
      <t xml:space="preserve">부가세포함  </t>
    </r>
    <r>
      <rPr>
        <sz val="11"/>
        <rFont val="맑은 고딕"/>
        <family val="3"/>
        <charset val="129"/>
      </rPr>
      <t xml:space="preserve">)</t>
    </r>
  </si>
  <si>
    <r>
      <rPr>
        <sz val="11"/>
        <rFont val="DejaVu Sans"/>
        <family val="2"/>
      </rPr>
      <t xml:space="preserve">계 약  년월일 </t>
    </r>
    <r>
      <rPr>
        <sz val="11"/>
        <rFont val="맑은 고딕"/>
        <family val="3"/>
        <charset val="129"/>
      </rPr>
      <t xml:space="preserve">:</t>
    </r>
  </si>
  <si>
    <r>
      <rPr>
        <sz val="11"/>
        <rFont val="DejaVu Sans"/>
        <family val="2"/>
      </rPr>
      <t xml:space="preserve">착 수  년월일 </t>
    </r>
    <r>
      <rPr>
        <sz val="11"/>
        <rFont val="맑은 고딕"/>
        <family val="3"/>
        <charset val="129"/>
      </rPr>
      <t xml:space="preserve">:</t>
    </r>
  </si>
  <si>
    <r>
      <rPr>
        <sz val="11"/>
        <rFont val="DejaVu Sans"/>
        <family val="2"/>
      </rPr>
      <t xml:space="preserve">납 품  년월일 </t>
    </r>
    <r>
      <rPr>
        <sz val="11"/>
        <rFont val="맑은 고딕"/>
        <family val="3"/>
        <charset val="129"/>
      </rPr>
      <t xml:space="preserve">:</t>
    </r>
  </si>
  <si>
    <r>
      <rPr>
        <sz val="11"/>
        <rFont val="DejaVu Sans"/>
        <family val="2"/>
      </rPr>
      <t xml:space="preserve">상기 용역에 대해 위와 같이 착수하였기에 착수계를 제출합니다</t>
    </r>
    <r>
      <rPr>
        <sz val="11"/>
        <rFont val="맑은 고딕"/>
        <family val="3"/>
        <charset val="129"/>
      </rPr>
      <t xml:space="preserve">.</t>
    </r>
  </si>
  <si>
    <r>
      <rPr>
        <sz val="11"/>
        <rFont val="DejaVu Sans"/>
        <family val="2"/>
      </rPr>
      <t xml:space="preserve">붙임</t>
    </r>
    <r>
      <rPr>
        <sz val="11"/>
        <rFont val="맑은 고딕"/>
        <family val="3"/>
        <charset val="129"/>
      </rPr>
      <t xml:space="preserve">.</t>
    </r>
  </si>
  <si>
    <r>
      <rPr>
        <sz val="11"/>
        <rFont val="맑은 고딕"/>
        <family val="3"/>
        <charset val="129"/>
      </rPr>
      <t xml:space="preserve">1. </t>
    </r>
    <r>
      <rPr>
        <sz val="11"/>
        <rFont val="DejaVu Sans"/>
        <family val="2"/>
      </rPr>
      <t xml:space="preserve">사업자등록증</t>
    </r>
  </si>
  <si>
    <r>
      <rPr>
        <sz val="11"/>
        <rFont val="맑은 고딕"/>
        <family val="3"/>
        <charset val="129"/>
      </rPr>
      <t xml:space="preserve">2. </t>
    </r>
    <r>
      <rPr>
        <sz val="11"/>
        <rFont val="DejaVu Sans"/>
        <family val="2"/>
      </rPr>
      <t xml:space="preserve">국세</t>
    </r>
    <r>
      <rPr>
        <sz val="11"/>
        <rFont val="맑은 고딕"/>
        <family val="3"/>
        <charset val="129"/>
      </rPr>
      <t xml:space="preserve">, </t>
    </r>
    <r>
      <rPr>
        <sz val="11"/>
        <rFont val="DejaVu Sans"/>
        <family val="2"/>
      </rPr>
      <t xml:space="preserve">지방세 납세증명서</t>
    </r>
  </si>
  <si>
    <r>
      <rPr>
        <sz val="11"/>
        <rFont val="맑은 고딕"/>
        <family val="3"/>
        <charset val="129"/>
      </rPr>
      <t xml:space="preserve">3. </t>
    </r>
    <r>
      <rPr>
        <sz val="11"/>
        <rFont val="DejaVu Sans"/>
        <family val="2"/>
      </rPr>
      <t xml:space="preserve">공장등록증명서</t>
    </r>
  </si>
  <si>
    <r>
      <rPr>
        <sz val="11"/>
        <rFont val="맑은 고딕"/>
        <family val="3"/>
        <charset val="129"/>
      </rPr>
      <t xml:space="preserve">4. </t>
    </r>
    <r>
      <rPr>
        <sz val="11"/>
        <rFont val="DejaVu Sans"/>
        <family val="2"/>
      </rPr>
      <t xml:space="preserve">직접생산확인증명서</t>
    </r>
  </si>
  <si>
    <r>
      <rPr>
        <sz val="11"/>
        <rFont val="맑은 고딕"/>
        <family val="3"/>
        <charset val="129"/>
      </rPr>
      <t xml:space="preserve">5. </t>
    </r>
    <r>
      <rPr>
        <sz val="11"/>
        <rFont val="DejaVu Sans"/>
        <family val="2"/>
      </rPr>
      <t xml:space="preserve">현장대리인계</t>
    </r>
  </si>
  <si>
    <r>
      <rPr>
        <sz val="11"/>
        <rFont val="맑은 고딕"/>
        <family val="3"/>
        <charset val="129"/>
      </rPr>
      <t xml:space="preserve">6. </t>
    </r>
    <r>
      <rPr>
        <sz val="11"/>
        <rFont val="DejaVu Sans"/>
        <family val="2"/>
      </rPr>
      <t xml:space="preserve">재직증명서</t>
    </r>
  </si>
  <si>
    <r>
      <rPr>
        <sz val="11"/>
        <rFont val="맑은 고딕"/>
        <family val="3"/>
        <charset val="129"/>
      </rPr>
      <t xml:space="preserve">7. </t>
    </r>
    <r>
      <rPr>
        <sz val="11"/>
        <rFont val="DejaVu Sans"/>
        <family val="2"/>
      </rPr>
      <t xml:space="preserve">물품계약서</t>
    </r>
  </si>
  <si>
    <r>
      <rPr>
        <sz val="11"/>
        <rFont val="맑은 고딕"/>
        <family val="3"/>
        <charset val="129"/>
      </rPr>
      <t xml:space="preserve">8. </t>
    </r>
    <r>
      <rPr>
        <sz val="11"/>
        <rFont val="DejaVu Sans"/>
        <family val="2"/>
      </rPr>
      <t xml:space="preserve">예정공정표</t>
    </r>
  </si>
  <si>
    <r>
      <rPr>
        <sz val="11"/>
        <rFont val="맑은 고딕"/>
        <family val="3"/>
        <charset val="129"/>
      </rPr>
      <t xml:space="preserve">9. </t>
    </r>
    <r>
      <rPr>
        <sz val="11"/>
        <rFont val="DejaVu Sans"/>
        <family val="2"/>
      </rPr>
      <t xml:space="preserve">납품내역서</t>
    </r>
  </si>
  <si>
    <r>
      <rPr>
        <sz val="11"/>
        <rFont val="맑은 고딕"/>
        <family val="3"/>
        <charset val="129"/>
      </rPr>
      <t xml:space="preserve">10. </t>
    </r>
    <r>
      <rPr>
        <sz val="11"/>
        <rFont val="DejaVu Sans"/>
        <family val="2"/>
      </rPr>
      <t xml:space="preserve">제작도면</t>
    </r>
  </si>
  <si>
    <r>
      <rPr>
        <sz val="11"/>
        <rFont val="DejaVu Sans"/>
        <family val="2"/>
      </rPr>
      <t xml:space="preserve">전남 장성군 동화면 전자농공단지</t>
    </r>
    <r>
      <rPr>
        <sz val="11"/>
        <rFont val="맑은 고딕"/>
        <family val="3"/>
        <charset val="129"/>
      </rPr>
      <t xml:space="preserve">2</t>
    </r>
    <r>
      <rPr>
        <sz val="11"/>
        <rFont val="DejaVu Sans"/>
        <family val="2"/>
      </rPr>
      <t xml:space="preserve">길 </t>
    </r>
    <r>
      <rPr>
        <sz val="11"/>
        <rFont val="맑은 고딕"/>
        <family val="3"/>
        <charset val="129"/>
      </rPr>
      <t xml:space="preserve">55</t>
    </r>
  </si>
  <si>
    <t xml:space="preserve">㈜ 매그나텍</t>
  </si>
  <si>
    <r>
      <rPr>
        <sz val="11"/>
        <rFont val="DejaVu Sans"/>
        <family val="2"/>
      </rPr>
      <t xml:space="preserve">대       표      박     선     후    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인</t>
    </r>
    <r>
      <rPr>
        <sz val="11"/>
        <rFont val="맑은 고딕"/>
        <family val="3"/>
        <charset val="129"/>
      </rPr>
      <t xml:space="preserve">)</t>
    </r>
  </si>
  <si>
    <t xml:space="preserve">현  장  대  리  인  계</t>
  </si>
  <si>
    <r>
      <rPr>
        <sz val="11"/>
        <rFont val="DejaVu Sans"/>
        <family val="2"/>
      </rPr>
      <t xml:space="preserve">상기 용역에 대해 아래와 같이 현장대리인을 선정하여 제출합니다</t>
    </r>
    <r>
      <rPr>
        <sz val="11"/>
        <rFont val="맑은 고딕"/>
        <family val="3"/>
        <charset val="129"/>
      </rPr>
      <t xml:space="preserve">.</t>
    </r>
  </si>
  <si>
    <r>
      <rPr>
        <sz val="11"/>
        <rFont val="맑은 고딕"/>
        <family val="3"/>
        <charset val="129"/>
      </rPr>
      <t xml:space="preserve">-     </t>
    </r>
    <r>
      <rPr>
        <sz val="11"/>
        <rFont val="DejaVu Sans"/>
        <family val="2"/>
      </rPr>
      <t xml:space="preserve">아    래     </t>
    </r>
    <r>
      <rPr>
        <sz val="11"/>
        <rFont val="맑은 고딕"/>
        <family val="3"/>
        <charset val="129"/>
      </rPr>
      <t xml:space="preserve">-</t>
    </r>
  </si>
  <si>
    <t xml:space="preserve">    현  장  대  리  인</t>
  </si>
  <si>
    <t xml:space="preserve">이름</t>
  </si>
  <si>
    <t xml:space="preserve">직급</t>
  </si>
  <si>
    <t xml:space="preserve">주소</t>
  </si>
  <si>
    <t xml:space="preserve">생년월일</t>
  </si>
  <si>
    <t xml:space="preserve">입사일</t>
  </si>
  <si>
    <r>
      <rPr>
        <sz val="11"/>
        <rFont val="DejaVu Sans"/>
        <family val="2"/>
      </rPr>
      <t xml:space="preserve">성  명 </t>
    </r>
    <r>
      <rPr>
        <sz val="11"/>
        <rFont val="맑은 고딕"/>
        <family val="3"/>
        <charset val="129"/>
      </rPr>
      <t xml:space="preserve">/ </t>
    </r>
    <r>
      <rPr>
        <sz val="11"/>
        <rFont val="DejaVu Sans"/>
        <family val="2"/>
      </rPr>
      <t xml:space="preserve">직  급   </t>
    </r>
    <r>
      <rPr>
        <sz val="11"/>
        <rFont val="맑은 고딕"/>
        <family val="3"/>
        <charset val="129"/>
      </rPr>
      <t xml:space="preserve">:</t>
    </r>
  </si>
  <si>
    <t xml:space="preserve">김정수</t>
  </si>
  <si>
    <t xml:space="preserve">김  정  수</t>
  </si>
  <si>
    <t xml:space="preserve">차 장</t>
  </si>
  <si>
    <r>
      <rPr>
        <sz val="11"/>
        <rFont val="DejaVu Sans"/>
        <family val="2"/>
      </rPr>
      <t xml:space="preserve">광주광역시 광산구 사암로</t>
    </r>
    <r>
      <rPr>
        <sz val="11"/>
        <rFont val="맑은 고딕"/>
        <family val="3"/>
        <charset val="129"/>
      </rPr>
      <t xml:space="preserve">215</t>
    </r>
    <r>
      <rPr>
        <sz val="11"/>
        <rFont val="DejaVu Sans"/>
        <family val="2"/>
      </rPr>
      <t xml:space="preserve">번길 </t>
    </r>
    <r>
      <rPr>
        <sz val="11"/>
        <rFont val="맑은 고딕"/>
        <family val="3"/>
        <charset val="129"/>
      </rPr>
      <t xml:space="preserve">16</t>
    </r>
  </si>
  <si>
    <r>
      <rPr>
        <sz val="11"/>
        <rFont val="DejaVu Sans"/>
        <family val="2"/>
      </rPr>
      <t xml:space="preserve">주             소   </t>
    </r>
    <r>
      <rPr>
        <sz val="11"/>
        <rFont val="맑은 고딕"/>
        <family val="3"/>
        <charset val="129"/>
      </rPr>
      <t xml:space="preserve">:</t>
    </r>
  </si>
  <si>
    <t xml:space="preserve">김선중</t>
  </si>
  <si>
    <t xml:space="preserve">김  선  중</t>
  </si>
  <si>
    <t xml:space="preserve">대 리</t>
  </si>
  <si>
    <r>
      <rPr>
        <sz val="11"/>
        <rFont val="DejaVu Sans"/>
        <family val="2"/>
      </rPr>
      <t xml:space="preserve">광주광역시 광산구 수등로 </t>
    </r>
    <r>
      <rPr>
        <sz val="11"/>
        <rFont val="맑은 고딕"/>
        <family val="3"/>
        <charset val="129"/>
      </rPr>
      <t xml:space="preserve">287</t>
    </r>
  </si>
  <si>
    <r>
      <rPr>
        <sz val="11"/>
        <rFont val="DejaVu Sans"/>
        <family val="2"/>
      </rPr>
      <t xml:space="preserve">생  년   월  일   </t>
    </r>
    <r>
      <rPr>
        <sz val="11"/>
        <rFont val="맑은 고딕"/>
        <family val="3"/>
        <charset val="129"/>
      </rPr>
      <t xml:space="preserve">:</t>
    </r>
  </si>
  <si>
    <t xml:space="preserve">최  한  진</t>
  </si>
  <si>
    <r>
      <rPr>
        <sz val="11"/>
        <rFont val="DejaVu Sans"/>
        <family val="2"/>
      </rPr>
      <t xml:space="preserve">광주광역시 광산구 신창동 </t>
    </r>
    <r>
      <rPr>
        <sz val="11"/>
        <rFont val="맑은 고딕"/>
        <family val="3"/>
        <charset val="129"/>
      </rPr>
      <t xml:space="preserve">1285</t>
    </r>
  </si>
  <si>
    <t xml:space="preserve">재  직  증  명  서</t>
  </si>
  <si>
    <t xml:space="preserve">소속</t>
  </si>
  <si>
    <t xml:space="preserve">영 업 부</t>
  </si>
  <si>
    <t xml:space="preserve">재직기간</t>
  </si>
  <si>
    <t xml:space="preserve">용도</t>
  </si>
  <si>
    <t xml:space="preserve">재직증명용</t>
  </si>
  <si>
    <r>
      <rPr>
        <sz val="11"/>
        <rFont val="DejaVu Sans"/>
        <family val="2"/>
      </rPr>
      <t xml:space="preserve">상기 위의 사실이 틀림 없음을 증명합니다</t>
    </r>
    <r>
      <rPr>
        <sz val="11"/>
        <rFont val="맑은 고딕"/>
        <family val="3"/>
        <charset val="129"/>
      </rPr>
      <t xml:space="preserve">.</t>
    </r>
  </si>
  <si>
    <t xml:space="preserve">기 자 재 제 작 예 정 공 정 표</t>
  </si>
  <si>
    <r>
      <rPr>
        <sz val="11"/>
        <color theme="1"/>
        <rFont val="DejaVu Sans"/>
        <family val="2"/>
      </rPr>
      <t xml:space="preserve">■ 납품기간  </t>
    </r>
    <r>
      <rPr>
        <sz val="11"/>
        <color theme="1"/>
        <rFont val="한컴 고딕"/>
        <family val="3"/>
        <charset val="129"/>
      </rPr>
      <t xml:space="preserve">: </t>
    </r>
    <r>
      <rPr>
        <sz val="11"/>
        <color theme="1"/>
        <rFont val="DejaVu Sans"/>
        <family val="2"/>
      </rPr>
      <t xml:space="preserve">제작 승인 후 </t>
    </r>
    <r>
      <rPr>
        <sz val="11"/>
        <color theme="1"/>
        <rFont val="한컴 고딕"/>
        <family val="3"/>
        <charset val="129"/>
      </rPr>
      <t xml:space="preserve">30</t>
    </r>
    <r>
      <rPr>
        <sz val="11"/>
        <color theme="1"/>
        <rFont val="DejaVu Sans"/>
        <family val="2"/>
      </rPr>
      <t xml:space="preserve">일</t>
    </r>
  </si>
  <si>
    <t xml:space="preserve">ㄱ</t>
  </si>
  <si>
    <t xml:space="preserve">물 품 납 품 내 역 서</t>
  </si>
  <si>
    <r>
      <rPr>
        <b val="true"/>
        <sz val="11"/>
        <rFont val="DejaVu Sans"/>
        <family val="2"/>
      </rPr>
      <t xml:space="preserve">공    사    명  </t>
    </r>
    <r>
      <rPr>
        <b val="true"/>
        <sz val="11"/>
        <rFont val="맑은 고딕"/>
        <family val="3"/>
        <charset val="129"/>
      </rPr>
      <t xml:space="preserve">:</t>
    </r>
  </si>
  <si>
    <r>
      <rPr>
        <b val="true"/>
        <sz val="11"/>
        <rFont val="DejaVu Sans"/>
        <family val="2"/>
      </rPr>
      <t xml:space="preserve">계 약 년 월 일 </t>
    </r>
    <r>
      <rPr>
        <b val="true"/>
        <sz val="11"/>
        <rFont val="맑은 고딕"/>
        <family val="3"/>
        <charset val="129"/>
      </rPr>
      <t xml:space="preserve">:</t>
    </r>
  </si>
  <si>
    <r>
      <rPr>
        <b val="true"/>
        <sz val="11"/>
        <rFont val="DejaVu Sans"/>
        <family val="2"/>
      </rPr>
      <t xml:space="preserve">납  품  기  한  </t>
    </r>
    <r>
      <rPr>
        <b val="true"/>
        <sz val="11"/>
        <rFont val="맑은 고딕"/>
        <family val="3"/>
        <charset val="129"/>
      </rPr>
      <t xml:space="preserve">:</t>
    </r>
  </si>
  <si>
    <r>
      <rPr>
        <b val="true"/>
        <sz val="11"/>
        <rFont val="DejaVu Sans"/>
        <family val="2"/>
      </rPr>
      <t xml:space="preserve">납  품  장  소  </t>
    </r>
    <r>
      <rPr>
        <b val="true"/>
        <sz val="11"/>
        <rFont val="맑은 고딕"/>
        <family val="3"/>
        <charset val="129"/>
      </rPr>
      <t xml:space="preserve">:</t>
    </r>
  </si>
  <si>
    <t xml:space="preserve">수요기관 요청장소</t>
  </si>
  <si>
    <r>
      <rPr>
        <sz val="11"/>
        <rFont val="DejaVu Sans"/>
        <family val="2"/>
      </rPr>
      <t xml:space="preserve">◈ 배정</t>
    </r>
    <r>
      <rPr>
        <sz val="11"/>
        <rFont val="맑은 고딕"/>
        <family val="3"/>
        <charset val="129"/>
      </rPr>
      <t xml:space="preserve">(</t>
    </r>
    <r>
      <rPr>
        <sz val="11"/>
        <rFont val="DejaVu Sans"/>
        <family val="2"/>
      </rPr>
      <t xml:space="preserve">납품</t>
    </r>
    <r>
      <rPr>
        <sz val="11"/>
        <rFont val="맑은 고딕"/>
        <family val="3"/>
        <charset val="129"/>
      </rPr>
      <t xml:space="preserve">)</t>
    </r>
    <r>
      <rPr>
        <sz val="11"/>
        <rFont val="DejaVu Sans"/>
        <family val="2"/>
      </rPr>
      <t xml:space="preserve">품목내역</t>
    </r>
  </si>
  <si>
    <t xml:space="preserve">품  명</t>
  </si>
  <si>
    <t xml:space="preserve">규 격</t>
  </si>
  <si>
    <t xml:space="preserve">단위</t>
  </si>
  <si>
    <t xml:space="preserve">비고</t>
  </si>
  <si>
    <t xml:space="preserve">EA</t>
  </si>
  <si>
    <r>
      <rPr>
        <sz val="11"/>
        <rFont val="DejaVu Sans"/>
        <family val="2"/>
      </rPr>
      <t xml:space="preserve">    위와 같이 납품 예정이오니 확인하여 주시기 바랍니다</t>
    </r>
    <r>
      <rPr>
        <sz val="11"/>
        <rFont val="맑은 고딕"/>
        <family val="3"/>
        <charset val="129"/>
      </rPr>
      <t xml:space="preserve">.</t>
    </r>
  </si>
  <si>
    <r>
      <rPr>
        <sz val="12"/>
        <rFont val="DejaVu Sans"/>
        <family val="2"/>
      </rPr>
      <t xml:space="preserve">전남 장성군 동화면 전자농공단지</t>
    </r>
    <r>
      <rPr>
        <sz val="12"/>
        <rFont val="맑은 고딕"/>
        <family val="3"/>
        <charset val="129"/>
      </rPr>
      <t xml:space="preserve">2</t>
    </r>
    <r>
      <rPr>
        <sz val="12"/>
        <rFont val="DejaVu Sans"/>
        <family val="2"/>
      </rPr>
      <t xml:space="preserve">길 </t>
    </r>
    <r>
      <rPr>
        <sz val="12"/>
        <rFont val="맑은 고딕"/>
        <family val="3"/>
        <charset val="129"/>
      </rPr>
      <t xml:space="preserve">55</t>
    </r>
  </si>
  <si>
    <t xml:space="preserve">ARENA-200S</t>
  </si>
  <si>
    <r>
      <rPr>
        <sz val="11"/>
        <color theme="1"/>
        <rFont val="맑은 고딕"/>
        <family val="3"/>
        <charset val="129"/>
      </rPr>
      <t xml:space="preserve">LED</t>
    </r>
    <r>
      <rPr>
        <sz val="11"/>
        <color theme="1"/>
        <rFont val="DejaVu Sans"/>
        <family val="2"/>
      </rPr>
      <t xml:space="preserve">투광등기구</t>
    </r>
  </si>
  <si>
    <t xml:space="preserve">200W</t>
  </si>
  <si>
    <t xml:space="preserve">ARENA-300S</t>
  </si>
  <si>
    <t xml:space="preserve">300W</t>
  </si>
  <si>
    <t xml:space="preserve">ARENA-400(3000K)</t>
  </si>
  <si>
    <t xml:space="preserve">400W</t>
  </si>
  <si>
    <t xml:space="preserve">ARENA-400</t>
  </si>
  <si>
    <t xml:space="preserve">ARENA-400S</t>
  </si>
  <si>
    <t xml:space="preserve">ARENA-500(3000K)</t>
  </si>
  <si>
    <t xml:space="preserve">500W</t>
  </si>
  <si>
    <t xml:space="preserve">ARENA-500</t>
  </si>
  <si>
    <t xml:space="preserve">ARENA-600(3000K)</t>
  </si>
  <si>
    <t xml:space="preserve">600W</t>
  </si>
  <si>
    <t xml:space="preserve">ARENA-600</t>
  </si>
  <si>
    <t xml:space="preserve">ARENA-800(3000K)</t>
  </si>
  <si>
    <t xml:space="preserve">800W</t>
  </si>
  <si>
    <t xml:space="preserve">ARENA-800</t>
  </si>
  <si>
    <t xml:space="preserve">ARENA(M)-200S</t>
  </si>
  <si>
    <t xml:space="preserve">ARENA(M)-300S</t>
  </si>
  <si>
    <t xml:space="preserve">ARENA(M)-400</t>
  </si>
  <si>
    <t xml:space="preserve">ARENA(M)-400S</t>
  </si>
  <si>
    <t xml:space="preserve">ARENA(M)-500</t>
  </si>
  <si>
    <t xml:space="preserve">ARENA(M)-600</t>
  </si>
  <si>
    <t xml:space="preserve">ARENA(M)-800</t>
  </si>
  <si>
    <t xml:space="preserve">ARENA(X)-200S</t>
  </si>
  <si>
    <t xml:space="preserve">ARENA(X)-300S</t>
  </si>
  <si>
    <t xml:space="preserve">ARENA(X)-400</t>
  </si>
  <si>
    <t xml:space="preserve">ARENA(X)-400S</t>
  </si>
  <si>
    <t xml:space="preserve">ARENA(X)-500</t>
  </si>
  <si>
    <t xml:space="preserve">ARENA(X)-600</t>
  </si>
  <si>
    <t xml:space="preserve">ARENA(X)-800</t>
  </si>
  <si>
    <t xml:space="preserve">BATOO-200</t>
  </si>
  <si>
    <t xml:space="preserve">MT-BLCP-008-01</t>
  </si>
  <si>
    <r>
      <rPr>
        <sz val="11"/>
        <color theme="1"/>
        <rFont val="맑은 고딕"/>
        <family val="3"/>
        <charset val="129"/>
      </rPr>
      <t xml:space="preserve">LED</t>
    </r>
    <r>
      <rPr>
        <sz val="11"/>
        <color theme="1"/>
        <rFont val="DejaVu Sans"/>
        <family val="2"/>
      </rPr>
      <t xml:space="preserve">경관조명기구</t>
    </r>
  </si>
  <si>
    <t xml:space="preserve">8W</t>
  </si>
  <si>
    <t xml:space="preserve">MT-BLCP-008-02</t>
  </si>
  <si>
    <t xml:space="preserve">MT-BLCP-008-03</t>
  </si>
  <si>
    <t xml:space="preserve">MT-BLCP-009-01</t>
  </si>
  <si>
    <t xml:space="preserve">9W</t>
  </si>
  <si>
    <t xml:space="preserve">MT-BLCP-009-02</t>
  </si>
  <si>
    <t xml:space="preserve">MT-BLCP-009-03</t>
  </si>
  <si>
    <t xml:space="preserve">MT-BLCP-009-04</t>
  </si>
  <si>
    <t xml:space="preserve">MT-BLCP-009-05</t>
  </si>
  <si>
    <t xml:space="preserve">MT-BLCP-009-06</t>
  </si>
  <si>
    <t xml:space="preserve">MT-BLCP-009-07</t>
  </si>
  <si>
    <t xml:space="preserve">MT-BLCP-009-08</t>
  </si>
  <si>
    <t xml:space="preserve">MT-BLCP-010-01</t>
  </si>
  <si>
    <t xml:space="preserve">10W</t>
  </si>
  <si>
    <t xml:space="preserve">MT-BLCP-010-02</t>
  </si>
  <si>
    <t xml:space="preserve">MT-BLCP-010-03</t>
  </si>
  <si>
    <t xml:space="preserve">MT-BLCP-010-04</t>
  </si>
  <si>
    <t xml:space="preserve">MT-BLCP-011-01</t>
  </si>
  <si>
    <t xml:space="preserve">11(3+8)W</t>
  </si>
  <si>
    <t xml:space="preserve">MT-BLCP-012-01</t>
  </si>
  <si>
    <r>
      <rPr>
        <sz val="11"/>
        <color rgb="FF111111"/>
        <rFont val="Arial"/>
        <family val="2"/>
        <charset val="1"/>
      </rPr>
      <t xml:space="preserve">LED</t>
    </r>
    <r>
      <rPr>
        <sz val="11"/>
        <color rgb="FF111111"/>
        <rFont val="DejaVu Sans"/>
        <family val="2"/>
      </rPr>
      <t xml:space="preserve">경관조명기구</t>
    </r>
  </si>
  <si>
    <t xml:space="preserve">12(4+8)W</t>
  </si>
  <si>
    <t xml:space="preserve">MT-BLCP-012-02</t>
  </si>
  <si>
    <t xml:space="preserve">12W</t>
  </si>
  <si>
    <t xml:space="preserve">MT-BLCP-012-03</t>
  </si>
  <si>
    <t xml:space="preserve">MT-BLCP-012-04</t>
  </si>
  <si>
    <t xml:space="preserve">MT-BLCP-012-05</t>
  </si>
  <si>
    <t xml:space="preserve">MT-BLCP-015-01</t>
  </si>
  <si>
    <t xml:space="preserve">15W</t>
  </si>
  <si>
    <t xml:space="preserve">MT-BLCP-015-02</t>
  </si>
  <si>
    <t xml:space="preserve">MT-BLCP-020-01</t>
  </si>
  <si>
    <t xml:space="preserve">20(10×2)W</t>
  </si>
  <si>
    <t xml:space="preserve">MT-BLCP-020-02</t>
  </si>
  <si>
    <t xml:space="preserve">20W</t>
  </si>
  <si>
    <t xml:space="preserve">MT-BLSP-008-01</t>
  </si>
  <si>
    <t xml:space="preserve">MT-BLSP-008-02</t>
  </si>
  <si>
    <t xml:space="preserve">MT-BLSP-010-01</t>
  </si>
  <si>
    <t xml:space="preserve">MT-BLSP-012-01</t>
  </si>
  <si>
    <t xml:space="preserve">MT-BLSP-012-02</t>
  </si>
  <si>
    <t xml:space="preserve">MT-BLSP-016-01</t>
  </si>
  <si>
    <t xml:space="preserve">16(8×2)W</t>
  </si>
  <si>
    <t xml:space="preserve">MT-BLSP-020-01</t>
  </si>
  <si>
    <t xml:space="preserve">MT-BLSP-022-01</t>
  </si>
  <si>
    <t xml:space="preserve">22W</t>
  </si>
  <si>
    <t xml:space="preserve">MT-BLSP-036-01</t>
  </si>
  <si>
    <t xml:space="preserve">36W</t>
  </si>
  <si>
    <t xml:space="preserve">MT-BLTP-010-01</t>
  </si>
  <si>
    <t xml:space="preserve">MT-CLCP-060-01</t>
  </si>
  <si>
    <t xml:space="preserve">60W</t>
  </si>
  <si>
    <t xml:space="preserve">MT-CLCP-120-01</t>
  </si>
  <si>
    <t xml:space="preserve">120W</t>
  </si>
  <si>
    <t xml:space="preserve">MT-CLCP-125-01</t>
  </si>
  <si>
    <t xml:space="preserve">125W</t>
  </si>
  <si>
    <t xml:space="preserve">MT-CLFL-100-01</t>
  </si>
  <si>
    <t xml:space="preserve">100W</t>
  </si>
  <si>
    <t xml:space="preserve">MT-CLFL-150-01</t>
  </si>
  <si>
    <t xml:space="preserve">150(50×3)W</t>
  </si>
  <si>
    <t xml:space="preserve">MT-CLFL-260-01</t>
  </si>
  <si>
    <t xml:space="preserve">259(37×7)W</t>
  </si>
  <si>
    <t xml:space="preserve">MT-CLPL-090-01</t>
  </si>
  <si>
    <t xml:space="preserve">90W</t>
  </si>
  <si>
    <t xml:space="preserve">MT-CLPL-120-01</t>
  </si>
  <si>
    <t xml:space="preserve">MT-CLSP-030-01</t>
  </si>
  <si>
    <t xml:space="preserve">30W</t>
  </si>
  <si>
    <t xml:space="preserve">MT-CLSP-030-02</t>
  </si>
  <si>
    <t xml:space="preserve">MT-FL-1000A</t>
  </si>
  <si>
    <r>
      <rPr>
        <sz val="11"/>
        <color rgb="FF111111"/>
        <rFont val="Arial"/>
        <family val="2"/>
        <charset val="1"/>
      </rPr>
      <t xml:space="preserve">LED</t>
    </r>
    <r>
      <rPr>
        <sz val="11"/>
        <color rgb="FF111111"/>
        <rFont val="DejaVu Sans"/>
        <family val="2"/>
      </rPr>
      <t xml:space="preserve">투광등기구</t>
    </r>
  </si>
  <si>
    <t xml:space="preserve">1000W</t>
  </si>
  <si>
    <t xml:space="preserve">MT-FL-1200A</t>
  </si>
  <si>
    <t xml:space="preserve">1200W</t>
  </si>
  <si>
    <t xml:space="preserve">MT-FL-300A</t>
  </si>
  <si>
    <t xml:space="preserve">MT-FL-400S</t>
  </si>
  <si>
    <t xml:space="preserve">MT-FL-600A</t>
  </si>
  <si>
    <t xml:space="preserve">MT-FLCR-009-01</t>
  </si>
  <si>
    <t xml:space="preserve">MT-FLCR-012-01</t>
  </si>
  <si>
    <t xml:space="preserve">MT-FLCR-016-01</t>
  </si>
  <si>
    <t xml:space="preserve">MT-FLCR-018-01</t>
  </si>
  <si>
    <t xml:space="preserve">18W</t>
  </si>
  <si>
    <t xml:space="preserve">MT-FLCR-018-02</t>
  </si>
  <si>
    <t xml:space="preserve">MT-FLCR-024-01</t>
  </si>
  <si>
    <t xml:space="preserve">24W</t>
  </si>
  <si>
    <t xml:space="preserve">MT-FLCR-024-02</t>
  </si>
  <si>
    <t xml:space="preserve">MT-FLCR-025-01</t>
  </si>
  <si>
    <t xml:space="preserve">25W</t>
  </si>
  <si>
    <t xml:space="preserve">MT-FLCR-036-01</t>
  </si>
  <si>
    <t xml:space="preserve">MT-FLCR-045-01</t>
  </si>
  <si>
    <t xml:space="preserve">45W</t>
  </si>
  <si>
    <t xml:space="preserve">MT-FLCR-048-01</t>
  </si>
  <si>
    <t xml:space="preserve">48W</t>
  </si>
  <si>
    <t xml:space="preserve">MT-FLCR-050-01</t>
  </si>
  <si>
    <t xml:space="preserve">50W</t>
  </si>
  <si>
    <t xml:space="preserve">MT-FLCR-060-01</t>
  </si>
  <si>
    <t xml:space="preserve">MT-FLCR-060-02</t>
  </si>
  <si>
    <t xml:space="preserve">MT-FLCR-060-03</t>
  </si>
  <si>
    <t xml:space="preserve">MT-FLCR-072-01</t>
  </si>
  <si>
    <t xml:space="preserve">72W</t>
  </si>
  <si>
    <t xml:space="preserve">MT-FLCR-072-02</t>
  </si>
  <si>
    <t xml:space="preserve">MT-FLSQ-050-01</t>
  </si>
  <si>
    <t xml:space="preserve">MT-FLSQ-060-01</t>
  </si>
  <si>
    <t xml:space="preserve">MT-FLSQ-100-01</t>
  </si>
  <si>
    <t xml:space="preserve">MT-FLSQ-120-01</t>
  </si>
  <si>
    <t xml:space="preserve">MT-FLSQ-150-01</t>
  </si>
  <si>
    <t xml:space="preserve">150W</t>
  </si>
  <si>
    <t xml:space="preserve">MT-FLSQ-200-01</t>
  </si>
  <si>
    <t xml:space="preserve">MT-FLSQ-260-01</t>
  </si>
  <si>
    <t xml:space="preserve">260W</t>
  </si>
  <si>
    <t xml:space="preserve">MT-FLSQ-450-01</t>
  </si>
  <si>
    <t xml:space="preserve">450W</t>
  </si>
  <si>
    <t xml:space="preserve">MT-FLSQ-520-01</t>
  </si>
  <si>
    <t xml:space="preserve">520W</t>
  </si>
  <si>
    <t xml:space="preserve">MT-FLSQ-900-01</t>
  </si>
  <si>
    <t xml:space="preserve">900W</t>
  </si>
  <si>
    <t xml:space="preserve">MT-FXWR-012-01</t>
  </si>
  <si>
    <t xml:space="preserve">MT-FXWR-023-01</t>
  </si>
  <si>
    <t xml:space="preserve">23W</t>
  </si>
  <si>
    <t xml:space="preserve">MT-LBSQ-011-01</t>
  </si>
  <si>
    <t xml:space="preserve">11W</t>
  </si>
  <si>
    <t xml:space="preserve">MT-LBSQ-015-01</t>
  </si>
  <si>
    <t xml:space="preserve">MT-LBSQ-015-02</t>
  </si>
  <si>
    <t xml:space="preserve">MT-LBST-008-01</t>
  </si>
  <si>
    <t xml:space="preserve">MT-LBST-012-01</t>
  </si>
  <si>
    <t xml:space="preserve">MT-LBST-015-01</t>
  </si>
  <si>
    <t xml:space="preserve">MT-LBST-018-01</t>
  </si>
  <si>
    <t xml:space="preserve">MT-LBST-018-02</t>
  </si>
  <si>
    <t xml:space="preserve">MT-LBST-021-01</t>
  </si>
  <si>
    <t xml:space="preserve">21W</t>
  </si>
  <si>
    <t xml:space="preserve">MT-LBST-021-02</t>
  </si>
  <si>
    <t xml:space="preserve">MT-LBST-024-01</t>
  </si>
  <si>
    <t xml:space="preserve">MT-LBST-024-02</t>
  </si>
  <si>
    <t xml:space="preserve">MT-LBST-024-03</t>
  </si>
  <si>
    <t xml:space="preserve">MT-LBST-036-01</t>
  </si>
  <si>
    <t xml:space="preserve">MT-LBST-036-02</t>
  </si>
  <si>
    <t xml:space="preserve">MT-LBST-036-03</t>
  </si>
  <si>
    <t xml:space="preserve">MT-LBST-036-04</t>
  </si>
  <si>
    <t xml:space="preserve">MT-LBST-054-01</t>
  </si>
  <si>
    <t xml:space="preserve">54W</t>
  </si>
  <si>
    <t xml:space="preserve">MT-LFST-048-01</t>
  </si>
  <si>
    <t xml:space="preserve">MT-LFST-072-01</t>
  </si>
  <si>
    <t xml:space="preserve">MT-LFST-072-02</t>
  </si>
  <si>
    <t xml:space="preserve">MT-LFST-072-03</t>
  </si>
  <si>
    <t xml:space="preserve">MT-LFST-144-01</t>
  </si>
  <si>
    <t xml:space="preserve">144W</t>
  </si>
  <si>
    <t xml:space="preserve">MT-MLSP-012-01</t>
  </si>
  <si>
    <t xml:space="preserve">MT-MLSP-012-02</t>
  </si>
  <si>
    <t xml:space="preserve">MT-MLSQ-009-01</t>
  </si>
  <si>
    <t xml:space="preserve">MT-OBEL-005-01</t>
  </si>
  <si>
    <t xml:space="preserve">5W</t>
  </si>
  <si>
    <t xml:space="preserve">MT-OBEL-3_5-01</t>
  </si>
  <si>
    <t xml:space="preserve">3.5W</t>
  </si>
  <si>
    <t xml:space="preserve">MT-OBSC-100-01</t>
  </si>
  <si>
    <t xml:space="preserve">MT-OBSQ-005-01</t>
  </si>
  <si>
    <t xml:space="preserve">MT-OBSQ-005-02</t>
  </si>
  <si>
    <t xml:space="preserve">MT-OBSR-005-01</t>
  </si>
  <si>
    <t xml:space="preserve">MT-OBSR-007-01</t>
  </si>
  <si>
    <t xml:space="preserve">7W</t>
  </si>
  <si>
    <t xml:space="preserve">MT-OBSR-007-02</t>
  </si>
  <si>
    <t xml:space="preserve">MT-SCBC-005-01</t>
  </si>
  <si>
    <t xml:space="preserve">MT-SCPL-120-01</t>
  </si>
  <si>
    <t xml:space="preserve">MT-SLA-030</t>
  </si>
  <si>
    <r>
      <rPr>
        <sz val="11"/>
        <color theme="1"/>
        <rFont val="맑은 고딕"/>
        <family val="3"/>
        <charset val="129"/>
      </rPr>
      <t xml:space="preserve">LED</t>
    </r>
    <r>
      <rPr>
        <sz val="11"/>
        <color theme="1"/>
        <rFont val="DejaVu Sans"/>
        <family val="2"/>
      </rPr>
      <t xml:space="preserve">보안등기구</t>
    </r>
  </si>
  <si>
    <t xml:space="preserve">MT-SLA-040</t>
  </si>
  <si>
    <t xml:space="preserve">40W</t>
  </si>
  <si>
    <t xml:space="preserve">MT-SLA-050</t>
  </si>
  <si>
    <t xml:space="preserve">MT-SLA-075</t>
  </si>
  <si>
    <r>
      <rPr>
        <sz val="11"/>
        <color theme="1"/>
        <rFont val="맑은 고딕"/>
        <family val="3"/>
        <charset val="129"/>
      </rPr>
      <t xml:space="preserve">LED</t>
    </r>
    <r>
      <rPr>
        <sz val="11"/>
        <color theme="1"/>
        <rFont val="DejaVu Sans"/>
        <family val="2"/>
      </rPr>
      <t xml:space="preserve">가로등기구</t>
    </r>
  </si>
  <si>
    <t xml:space="preserve">75W</t>
  </si>
  <si>
    <t xml:space="preserve">MT-SLA-100</t>
  </si>
  <si>
    <t xml:space="preserve">MT-SLA-125</t>
  </si>
  <si>
    <t xml:space="preserve">MT-SLA-150</t>
  </si>
  <si>
    <t xml:space="preserve">MT-SLA(D)-040</t>
  </si>
  <si>
    <t xml:space="preserve">MT-SLA(D)-050</t>
  </si>
  <si>
    <t xml:space="preserve">MT-SLA(D)-100</t>
  </si>
  <si>
    <t xml:space="preserve">MT-SLA(D)-125</t>
  </si>
  <si>
    <t xml:space="preserve">MT-SLA(D)-150</t>
  </si>
  <si>
    <t xml:space="preserve">MT-SLC-025-35</t>
  </si>
  <si>
    <t xml:space="preserve">MT-SLC-050-35</t>
  </si>
  <si>
    <t xml:space="preserve">MT-SLC-060</t>
  </si>
  <si>
    <t xml:space="preserve">MT-SLC-075-40</t>
  </si>
  <si>
    <t xml:space="preserve">MT-SLC-075-45</t>
  </si>
  <si>
    <t xml:space="preserve">MT-SLC-075</t>
  </si>
  <si>
    <t xml:space="preserve">MT-SLC-100-40</t>
  </si>
  <si>
    <t xml:space="preserve">MT-SLC-100-45</t>
  </si>
  <si>
    <t xml:space="preserve">MT-SLC-125-40</t>
  </si>
  <si>
    <t xml:space="preserve">MT-SLC-125-45</t>
  </si>
  <si>
    <t xml:space="preserve">MT-SLC-150-40</t>
  </si>
  <si>
    <t xml:space="preserve">MT-SLC-150-45</t>
  </si>
  <si>
    <t xml:space="preserve">MT-SLC-200</t>
  </si>
  <si>
    <t xml:space="preserve">MT-SLC-240</t>
  </si>
  <si>
    <t xml:space="preserve">240W</t>
  </si>
  <si>
    <t xml:space="preserve">MT-SPAR-008-01</t>
  </si>
  <si>
    <t xml:space="preserve">MT-SPCR-1_8-01</t>
  </si>
  <si>
    <t xml:space="preserve">1.8W</t>
  </si>
  <si>
    <t xml:space="preserve">MT-SPEL-012-01</t>
  </si>
  <si>
    <t xml:space="preserve">MT-SPWR-005-01</t>
  </si>
  <si>
    <t xml:space="preserve">MT-ULCR-003-01</t>
  </si>
  <si>
    <t xml:space="preserve">3W</t>
  </si>
  <si>
    <t xml:space="preserve">MT-ULCR-004-01</t>
  </si>
  <si>
    <t xml:space="preserve">4W</t>
  </si>
  <si>
    <t xml:space="preserve">MT-ULCR-005-01</t>
  </si>
  <si>
    <t xml:space="preserve">MT-ULCR-012-01</t>
  </si>
  <si>
    <t xml:space="preserve">MT-ULCR-014-01</t>
  </si>
  <si>
    <t xml:space="preserve">14W</t>
  </si>
  <si>
    <t xml:space="preserve">MT-ULCR-016-01</t>
  </si>
  <si>
    <t xml:space="preserve">MT-ULCR-032-01</t>
  </si>
  <si>
    <t xml:space="preserve">32W</t>
  </si>
  <si>
    <t xml:space="preserve">MT-VM</t>
  </si>
  <si>
    <r>
      <rPr>
        <sz val="11"/>
        <color theme="1"/>
        <rFont val="맑은 고딕"/>
        <family val="3"/>
        <charset val="129"/>
      </rPr>
      <t xml:space="preserve">(</t>
    </r>
    <r>
      <rPr>
        <sz val="11"/>
        <color theme="1"/>
        <rFont val="DejaVu Sans"/>
        <family val="2"/>
      </rPr>
      <t xml:space="preserve">부품</t>
    </r>
    <r>
      <rPr>
        <sz val="11"/>
        <color theme="1"/>
        <rFont val="맑은 고딕"/>
        <family val="3"/>
        <charset val="129"/>
      </rPr>
      <t xml:space="preserve">)</t>
    </r>
    <r>
      <rPr>
        <sz val="11"/>
        <color theme="1"/>
        <rFont val="DejaVu Sans"/>
        <family val="2"/>
      </rPr>
      <t xml:space="preserve">눈부심방지장치</t>
    </r>
  </si>
  <si>
    <t xml:space="preserve">MT-WMCP-024-01</t>
  </si>
  <si>
    <t xml:space="preserve">MT-WMCR-020-01</t>
  </si>
  <si>
    <t xml:space="preserve">MT-WMCR-030-01</t>
  </si>
  <si>
    <t xml:space="preserve">MT-WMSQ-003-01</t>
  </si>
  <si>
    <t xml:space="preserve">MT-WMSQ-006-01</t>
  </si>
  <si>
    <t xml:space="preserve">6W</t>
  </si>
  <si>
    <t xml:space="preserve">MT-WMSQ-006-02</t>
  </si>
  <si>
    <t xml:space="preserve">MT-WMSQ-006-03</t>
  </si>
  <si>
    <t xml:space="preserve">MT-WMSQ-006-04</t>
  </si>
  <si>
    <t xml:space="preserve">MT-WPCR-016-01</t>
  </si>
  <si>
    <t xml:space="preserve">STA-400</t>
  </si>
  <si>
    <t xml:space="preserve">STA-500</t>
  </si>
  <si>
    <t xml:space="preserve">STA-600</t>
  </si>
  <si>
    <t xml:space="preserve">STA-700</t>
  </si>
  <si>
    <t xml:space="preserve">700W</t>
  </si>
  <si>
    <t xml:space="preserve">STA-800</t>
  </si>
  <si>
    <t xml:space="preserve">STA(M)-1000</t>
  </si>
  <si>
    <t xml:space="preserve">STA(M)-1200</t>
  </si>
  <si>
    <t xml:space="preserve">MTPF-101-10</t>
  </si>
  <si>
    <t xml:space="preserve">철제가로등주</t>
  </si>
  <si>
    <r>
      <rPr>
        <sz val="11"/>
        <color theme="1"/>
        <rFont val="맑은 고딕"/>
        <family val="3"/>
        <charset val="129"/>
      </rPr>
      <t xml:space="preserve">10m,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</si>
  <si>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MTPF-101-10-2</t>
  </si>
  <si>
    <r>
      <rPr>
        <sz val="11"/>
        <color theme="1"/>
        <rFont val="맑은 고딕"/>
        <family val="3"/>
        <charset val="129"/>
      </rPr>
      <t xml:space="preserve">10m, 2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</si>
  <si>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MTPF-101-12</t>
  </si>
  <si>
    <r>
      <rPr>
        <sz val="11"/>
        <color theme="1"/>
        <rFont val="맑은 고딕"/>
        <family val="3"/>
        <charset val="129"/>
      </rPr>
      <t xml:space="preserve">12m,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</si>
  <si>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MTPF-101-12-2</t>
  </si>
  <si>
    <r>
      <rPr>
        <sz val="11"/>
        <color theme="1"/>
        <rFont val="맑은 고딕"/>
        <family val="3"/>
        <charset val="129"/>
      </rPr>
      <t xml:space="preserve">12m, 2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</si>
  <si>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MTPF-101-8-2</t>
  </si>
  <si>
    <r>
      <rPr>
        <sz val="11"/>
        <color theme="1"/>
        <rFont val="맑은 고딕"/>
        <family val="3"/>
        <charset val="129"/>
      </rPr>
      <t xml:space="preserve">8m, 2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</si>
  <si>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MTPF-101-8</t>
  </si>
  <si>
    <r>
      <rPr>
        <sz val="11"/>
        <color theme="1"/>
        <rFont val="맑은 고딕"/>
        <family val="3"/>
        <charset val="129"/>
      </rPr>
      <t xml:space="preserve">8m,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</si>
  <si>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MTPF-101-9-2</t>
  </si>
  <si>
    <r>
      <rPr>
        <sz val="11"/>
        <color theme="1"/>
        <rFont val="맑은 고딕"/>
        <family val="3"/>
        <charset val="129"/>
      </rPr>
      <t xml:space="preserve">9m, 2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</si>
  <si>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MTPF-101-9</t>
  </si>
  <si>
    <r>
      <rPr>
        <sz val="11"/>
        <color theme="1"/>
        <rFont val="맑은 고딕"/>
        <family val="3"/>
        <charset val="129"/>
      </rPr>
      <t xml:space="preserve">9m,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</si>
  <si>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MTPF-201-4-2</t>
  </si>
  <si>
    <r>
      <rPr>
        <sz val="11"/>
        <color theme="1"/>
        <rFont val="맑은 고딕"/>
        <family val="3"/>
        <charset val="129"/>
      </rPr>
      <t xml:space="preserve">4m, 2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</si>
  <si>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MTPF-201-4</t>
  </si>
  <si>
    <r>
      <rPr>
        <sz val="11"/>
        <color theme="1"/>
        <rFont val="맑은 고딕"/>
        <family val="3"/>
        <charset val="129"/>
      </rPr>
      <t xml:space="preserve">4m,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</si>
  <si>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r>
      <rPr>
        <sz val="11"/>
        <color theme="1"/>
        <rFont val="맑은 고딕"/>
        <family val="3"/>
        <charset val="129"/>
      </rPr>
      <t xml:space="preserve">5m, 2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</si>
  <si>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r>
      <rPr>
        <sz val="11"/>
        <color theme="1"/>
        <rFont val="맑은 고딕"/>
        <family val="3"/>
        <charset val="129"/>
      </rPr>
      <t xml:space="preserve">5m,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</si>
  <si>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MTPS-101-10</t>
  </si>
  <si>
    <t xml:space="preserve">스테인리스가로등주</t>
  </si>
  <si>
    <t xml:space="preserve">MTPS-101-8</t>
  </si>
  <si>
    <t xml:space="preserve">MTPS-101-9</t>
  </si>
  <si>
    <t xml:space="preserve">MTPS-102-10</t>
  </si>
  <si>
    <t xml:space="preserve">MTPS-102-8</t>
  </si>
  <si>
    <t xml:space="preserve">MTPS-102-9</t>
  </si>
  <si>
    <t xml:space="preserve">MTPS-103-10</t>
  </si>
  <si>
    <t xml:space="preserve">MTPS-103-10-2</t>
  </si>
  <si>
    <t xml:space="preserve">MTPS-103-8</t>
  </si>
  <si>
    <t xml:space="preserve">MTPS-103-9</t>
  </si>
  <si>
    <t xml:space="preserve">MTPS-104-10</t>
  </si>
  <si>
    <t xml:space="preserve">MTPS-104-8</t>
  </si>
  <si>
    <t xml:space="preserve">MTPS-104-9</t>
  </si>
  <si>
    <t xml:space="preserve">MTPS-105-10</t>
  </si>
  <si>
    <t xml:space="preserve">MTPS-105-10-2</t>
  </si>
  <si>
    <t xml:space="preserve">MTPS-105-8</t>
  </si>
  <si>
    <t xml:space="preserve">MTPS-105-9-2</t>
  </si>
  <si>
    <t xml:space="preserve">MTPS-105-9</t>
  </si>
  <si>
    <t xml:space="preserve">MTPS-201-4</t>
  </si>
  <si>
    <t xml:space="preserve">MTPS-201-5</t>
  </si>
  <si>
    <t xml:space="preserve">MTPS-201-6</t>
  </si>
  <si>
    <r>
      <rPr>
        <sz val="11"/>
        <color theme="1"/>
        <rFont val="맑은 고딕"/>
        <family val="3"/>
        <charset val="129"/>
      </rPr>
      <t xml:space="preserve">6m,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</si>
  <si>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MTPS-202-4</t>
  </si>
  <si>
    <t xml:space="preserve">MTPS-202-5</t>
  </si>
  <si>
    <t xml:space="preserve">MTPS-202-6</t>
  </si>
  <si>
    <t xml:space="preserve">MTPS-203-4</t>
  </si>
  <si>
    <r>
      <rPr>
        <sz val="11"/>
        <color theme="1"/>
        <rFont val="맑은 고딕"/>
        <family val="3"/>
        <charset val="129"/>
      </rPr>
      <t xml:space="preserve">4m,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DejaVu Sans"/>
        <family val="2"/>
      </rPr>
      <t xml:space="preserve">단형</t>
    </r>
  </si>
  <si>
    <t xml:space="preserve">MTPS-203-5-2</t>
  </si>
  <si>
    <t xml:space="preserve">MTPS-203-5</t>
  </si>
  <si>
    <r>
      <rPr>
        <sz val="11"/>
        <color theme="1"/>
        <rFont val="맑은 고딕"/>
        <family val="3"/>
        <charset val="129"/>
      </rPr>
      <t xml:space="preserve">5m,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DejaVu Sans"/>
        <family val="2"/>
      </rPr>
      <t xml:space="preserve">단형</t>
    </r>
  </si>
  <si>
    <t xml:space="preserve">MTPS-203-6</t>
  </si>
  <si>
    <r>
      <rPr>
        <sz val="11"/>
        <color theme="1"/>
        <rFont val="맑은 고딕"/>
        <family val="3"/>
        <charset val="129"/>
      </rPr>
      <t xml:space="preserve">6m,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1</t>
    </r>
    <r>
      <rPr>
        <sz val="11"/>
        <color theme="1"/>
        <rFont val="DejaVu Sans"/>
        <family val="2"/>
      </rPr>
      <t xml:space="preserve">단형</t>
    </r>
  </si>
  <si>
    <t xml:space="preserve">MTPS-204-4-2</t>
  </si>
  <si>
    <t xml:space="preserve">MTPS-204-4</t>
  </si>
  <si>
    <t xml:space="preserve">MTPS-204-5-2</t>
  </si>
  <si>
    <t xml:space="preserve">MTPS-204-5</t>
  </si>
  <si>
    <t xml:space="preserve">MTPS-204-6-2</t>
  </si>
  <si>
    <r>
      <rPr>
        <sz val="11"/>
        <color theme="1"/>
        <rFont val="맑은 고딕"/>
        <family val="3"/>
        <charset val="129"/>
      </rPr>
      <t xml:space="preserve">6m, 2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</si>
  <si>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MTPS-204-6</t>
  </si>
  <si>
    <t xml:space="preserve">MTPS-205-65</t>
  </si>
  <si>
    <r>
      <rPr>
        <sz val="11"/>
        <color theme="1"/>
        <rFont val="맑은 고딕"/>
        <family val="3"/>
        <charset val="129"/>
      </rPr>
      <t xml:space="preserve">6.5m, 1</t>
    </r>
    <r>
      <rPr>
        <sz val="11"/>
        <color theme="1"/>
        <rFont val="DejaVu Sans"/>
        <family val="2"/>
      </rPr>
      <t xml:space="preserve">등용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맑은 고딕"/>
        <family val="3"/>
        <charset val="129"/>
      </rPr>
      <t xml:space="preserve">2</t>
    </r>
    <r>
      <rPr>
        <sz val="11"/>
        <color theme="1"/>
        <rFont val="DejaVu Sans"/>
        <family val="2"/>
      </rPr>
      <t xml:space="preserve">단형</t>
    </r>
  </si>
  <si>
    <t xml:space="preserve">가로등주부속자재</t>
  </si>
  <si>
    <t xml:space="preserve">베이스커버</t>
  </si>
  <si>
    <t xml:space="preserve">MTPS-702</t>
  </si>
  <si>
    <t xml:space="preserve">배너걸이</t>
  </si>
  <si>
    <t xml:space="preserve">MTPS-703</t>
  </si>
  <si>
    <t xml:space="preserve">로고판</t>
  </si>
  <si>
    <t xml:space="preserve">MTPS-704</t>
  </si>
  <si>
    <t xml:space="preserve">암대</t>
  </si>
  <si>
    <t xml:space="preserve">MTPS-705</t>
  </si>
  <si>
    <t xml:space="preserve">MTPS-706</t>
  </si>
  <si>
    <t xml:space="preserve">MTPS-707</t>
  </si>
  <si>
    <t xml:space="preserve">MTPS-708</t>
  </si>
  <si>
    <t xml:space="preserve">MT-RS138-BW</t>
  </si>
  <si>
    <t xml:space="preserve">도로표지병</t>
  </si>
  <si>
    <r>
      <rPr>
        <sz val="11"/>
        <color theme="1"/>
        <rFont val="맑은 고딕"/>
        <family val="3"/>
        <charset val="129"/>
      </rPr>
      <t xml:space="preserve">Φ138×68mm, </t>
    </r>
    <r>
      <rPr>
        <sz val="11"/>
        <color theme="1"/>
        <rFont val="DejaVu Sans"/>
        <family val="2"/>
      </rPr>
      <t xml:space="preserve">백색</t>
    </r>
    <r>
      <rPr>
        <sz val="11"/>
        <color theme="1"/>
        <rFont val="맑은 고딕"/>
        <family val="3"/>
        <charset val="129"/>
      </rPr>
      <t xml:space="preserve">, LED/</t>
    </r>
    <r>
      <rPr>
        <sz val="11"/>
        <color theme="1"/>
        <rFont val="DejaVu Sans"/>
        <family val="2"/>
      </rPr>
      <t xml:space="preserve">전지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점등형</t>
    </r>
  </si>
  <si>
    <t xml:space="preserve">MT-RS138-BY</t>
  </si>
  <si>
    <r>
      <rPr>
        <sz val="11"/>
        <color theme="1"/>
        <rFont val="맑은 고딕"/>
        <family val="3"/>
        <charset val="129"/>
      </rPr>
      <t xml:space="preserve">Φ138×68mm, </t>
    </r>
    <r>
      <rPr>
        <sz val="11"/>
        <color theme="1"/>
        <rFont val="DejaVu Sans"/>
        <family val="2"/>
      </rPr>
      <t xml:space="preserve">황색</t>
    </r>
    <r>
      <rPr>
        <sz val="11"/>
        <color theme="1"/>
        <rFont val="맑은 고딕"/>
        <family val="3"/>
        <charset val="129"/>
      </rPr>
      <t xml:space="preserve">, LED/</t>
    </r>
    <r>
      <rPr>
        <sz val="11"/>
        <color theme="1"/>
        <rFont val="DejaVu Sans"/>
        <family val="2"/>
      </rPr>
      <t xml:space="preserve">전지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점등형</t>
    </r>
  </si>
  <si>
    <t xml:space="preserve">MT-RS138-HW</t>
  </si>
  <si>
    <r>
      <rPr>
        <sz val="11"/>
        <color theme="1"/>
        <rFont val="맑은 고딕"/>
        <family val="3"/>
        <charset val="129"/>
      </rPr>
      <t xml:space="preserve">Φ138×68mm, </t>
    </r>
    <r>
      <rPr>
        <sz val="11"/>
        <color theme="1"/>
        <rFont val="DejaVu Sans"/>
        <family val="2"/>
      </rPr>
      <t xml:space="preserve">백색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태양광</t>
    </r>
    <r>
      <rPr>
        <sz val="11"/>
        <color theme="1"/>
        <rFont val="맑은 고딕"/>
        <family val="3"/>
        <charset val="129"/>
      </rPr>
      <t xml:space="preserve">/LED/</t>
    </r>
    <r>
      <rPr>
        <sz val="11"/>
        <color theme="1"/>
        <rFont val="DejaVu Sans"/>
        <family val="2"/>
      </rPr>
      <t xml:space="preserve">전지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점등형</t>
    </r>
  </si>
  <si>
    <t xml:space="preserve">MT-RS138-HY</t>
  </si>
  <si>
    <r>
      <rPr>
        <sz val="11"/>
        <color theme="1"/>
        <rFont val="맑은 고딕"/>
        <family val="3"/>
        <charset val="129"/>
      </rPr>
      <t xml:space="preserve">Φ138×68mm, </t>
    </r>
    <r>
      <rPr>
        <sz val="11"/>
        <color theme="1"/>
        <rFont val="DejaVu Sans"/>
        <family val="2"/>
      </rPr>
      <t xml:space="preserve">황색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태양광</t>
    </r>
    <r>
      <rPr>
        <sz val="11"/>
        <color theme="1"/>
        <rFont val="맑은 고딕"/>
        <family val="3"/>
        <charset val="129"/>
      </rPr>
      <t xml:space="preserve">/LED/</t>
    </r>
    <r>
      <rPr>
        <sz val="11"/>
        <color theme="1"/>
        <rFont val="DejaVu Sans"/>
        <family val="2"/>
      </rPr>
      <t xml:space="preserve">전지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점등형</t>
    </r>
  </si>
  <si>
    <t xml:space="preserve">MT-RS138-SW</t>
  </si>
  <si>
    <r>
      <rPr>
        <sz val="11"/>
        <color theme="1"/>
        <rFont val="맑은 고딕"/>
        <family val="3"/>
        <charset val="129"/>
      </rPr>
      <t xml:space="preserve">Φ138×47mm, </t>
    </r>
    <r>
      <rPr>
        <sz val="11"/>
        <color theme="1"/>
        <rFont val="DejaVu Sans"/>
        <family val="2"/>
      </rPr>
      <t xml:space="preserve">백색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태양광</t>
    </r>
    <r>
      <rPr>
        <sz val="11"/>
        <color theme="1"/>
        <rFont val="맑은 고딕"/>
        <family val="3"/>
        <charset val="129"/>
      </rPr>
      <t xml:space="preserve">/LED, </t>
    </r>
    <r>
      <rPr>
        <sz val="11"/>
        <color theme="1"/>
        <rFont val="DejaVu Sans"/>
        <family val="2"/>
      </rPr>
      <t xml:space="preserve">점등형</t>
    </r>
  </si>
  <si>
    <t xml:space="preserve">MT-RS138-SY</t>
  </si>
  <si>
    <r>
      <rPr>
        <sz val="11"/>
        <color theme="1"/>
        <rFont val="맑은 고딕"/>
        <family val="3"/>
        <charset val="129"/>
      </rPr>
      <t xml:space="preserve">Φ138×47mm, </t>
    </r>
    <r>
      <rPr>
        <sz val="11"/>
        <color theme="1"/>
        <rFont val="DejaVu Sans"/>
        <family val="2"/>
      </rPr>
      <t xml:space="preserve">황색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DejaVu Sans"/>
        <family val="2"/>
      </rPr>
      <t xml:space="preserve">태양광</t>
    </r>
    <r>
      <rPr>
        <sz val="11"/>
        <color theme="1"/>
        <rFont val="맑은 고딕"/>
        <family val="3"/>
        <charset val="129"/>
      </rPr>
      <t xml:space="preserve">/LED, </t>
    </r>
    <r>
      <rPr>
        <sz val="11"/>
        <color theme="1"/>
        <rFont val="DejaVu Sans"/>
        <family val="2"/>
      </rPr>
      <t xml:space="preserve">점등형</t>
    </r>
  </si>
  <si>
    <t xml:space="preserve">MTSOLAR-50A</t>
  </si>
  <si>
    <t xml:space="preserve">태양광가로등</t>
  </si>
  <si>
    <t xml:space="preserve">50W, 5m</t>
  </si>
  <si>
    <t xml:space="preserve">MTSOLAR-50B</t>
  </si>
  <si>
    <t xml:space="preserve">MTT12B</t>
  </si>
  <si>
    <t xml:space="preserve">조명타워</t>
  </si>
  <si>
    <r>
      <rPr>
        <sz val="11"/>
        <color theme="1"/>
        <rFont val="맑은 고딕"/>
        <family val="3"/>
        <charset val="129"/>
      </rPr>
      <t xml:space="preserve">12m, 12</t>
    </r>
    <r>
      <rPr>
        <sz val="11"/>
        <color theme="1"/>
        <rFont val="DejaVu Sans"/>
        <family val="2"/>
      </rPr>
      <t xml:space="preserve">등용</t>
    </r>
  </si>
  <si>
    <t xml:space="preserve">MTT15A</t>
  </si>
  <si>
    <r>
      <rPr>
        <sz val="11"/>
        <color theme="1"/>
        <rFont val="맑은 고딕"/>
        <family val="3"/>
        <charset val="129"/>
      </rPr>
      <t xml:space="preserve">15m, 6</t>
    </r>
    <r>
      <rPr>
        <sz val="11"/>
        <color theme="1"/>
        <rFont val="DejaVu Sans"/>
        <family val="2"/>
      </rPr>
      <t xml:space="preserve">등용</t>
    </r>
  </si>
  <si>
    <t xml:space="preserve">MTT15B</t>
  </si>
  <si>
    <r>
      <rPr>
        <sz val="11"/>
        <color theme="1"/>
        <rFont val="맑은 고딕"/>
        <family val="3"/>
        <charset val="129"/>
      </rPr>
      <t xml:space="preserve">15m, 12</t>
    </r>
    <r>
      <rPr>
        <sz val="11"/>
        <color theme="1"/>
        <rFont val="DejaVu Sans"/>
        <family val="2"/>
      </rPr>
      <t xml:space="preserve">등용</t>
    </r>
  </si>
  <si>
    <t xml:space="preserve">MTT18A</t>
  </si>
  <si>
    <r>
      <rPr>
        <sz val="11"/>
        <color theme="1"/>
        <rFont val="맑은 고딕"/>
        <family val="3"/>
        <charset val="129"/>
      </rPr>
      <t xml:space="preserve">18m, 6</t>
    </r>
    <r>
      <rPr>
        <sz val="11"/>
        <color theme="1"/>
        <rFont val="DejaVu Sans"/>
        <family val="2"/>
      </rPr>
      <t xml:space="preserve">등용</t>
    </r>
  </si>
  <si>
    <t xml:space="preserve">MTT18B</t>
  </si>
  <si>
    <r>
      <rPr>
        <sz val="11"/>
        <color theme="1"/>
        <rFont val="맑은 고딕"/>
        <family val="3"/>
        <charset val="129"/>
      </rPr>
      <t xml:space="preserve">18m, 12</t>
    </r>
    <r>
      <rPr>
        <sz val="11"/>
        <color theme="1"/>
        <rFont val="DejaVu Sans"/>
        <family val="2"/>
      </rPr>
      <t xml:space="preserve">등용</t>
    </r>
  </si>
  <si>
    <t xml:space="preserve">MTT20A</t>
  </si>
  <si>
    <r>
      <rPr>
        <sz val="11"/>
        <color theme="1"/>
        <rFont val="맑은 고딕"/>
        <family val="3"/>
        <charset val="129"/>
      </rPr>
      <t xml:space="preserve">20m, 10</t>
    </r>
    <r>
      <rPr>
        <sz val="11"/>
        <color theme="1"/>
        <rFont val="DejaVu Sans"/>
        <family val="2"/>
      </rPr>
      <t xml:space="preserve">등용</t>
    </r>
  </si>
  <si>
    <t xml:space="preserve">MTT20B</t>
  </si>
  <si>
    <r>
      <rPr>
        <sz val="11"/>
        <color theme="1"/>
        <rFont val="맑은 고딕"/>
        <family val="3"/>
        <charset val="129"/>
      </rPr>
      <t xml:space="preserve">20m, 18</t>
    </r>
    <r>
      <rPr>
        <sz val="11"/>
        <color theme="1"/>
        <rFont val="DejaVu Sans"/>
        <family val="2"/>
      </rPr>
      <t xml:space="preserve">등용</t>
    </r>
  </si>
  <si>
    <t xml:space="preserve">MTT24A</t>
  </si>
  <si>
    <r>
      <rPr>
        <sz val="11"/>
        <color theme="1"/>
        <rFont val="맑은 고딕"/>
        <family val="3"/>
        <charset val="129"/>
      </rPr>
      <t xml:space="preserve">24m, 10</t>
    </r>
    <r>
      <rPr>
        <sz val="11"/>
        <color theme="1"/>
        <rFont val="DejaVu Sans"/>
        <family val="2"/>
      </rPr>
      <t xml:space="preserve">등용</t>
    </r>
  </si>
  <si>
    <t xml:space="preserve">MTT24B</t>
  </si>
  <si>
    <r>
      <rPr>
        <sz val="11"/>
        <color theme="1"/>
        <rFont val="맑은 고딕"/>
        <family val="3"/>
        <charset val="129"/>
      </rPr>
      <t xml:space="preserve">24m, 18</t>
    </r>
    <r>
      <rPr>
        <sz val="11"/>
        <color theme="1"/>
        <rFont val="DejaVu Sans"/>
        <family val="2"/>
      </rPr>
      <t xml:space="preserve">등용</t>
    </r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</si>
</sst>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.00"/>
    <numFmt numFmtId="166" formatCode="_ * #,##0_ ;_ * \-#,##0_ ;_ * \-_ ;_ @_ "/>
    <numFmt numFmtId="167" formatCode="_ * #,##0.00_ ;_ * \-#,##0.00_ ;_ * \-??_ ;_ @_ "/>
    <numFmt numFmtId="168" formatCode="_(\$* #,##0_);_(\$* \(#,##0\);_(\$* \-_);_(@_)"/>
    <numFmt numFmtId="169" formatCode="_(\$* #,##0.00_);_(\$* \(#,##0.00\);_(\$* \-??_);_(@_)"/>
    <numFmt numFmtId="170" formatCode="&quot;kr &quot;#,##0;[RED]&quot;kr -&quot;#,##0"/>
    <numFmt numFmtId="171" formatCode="0.00%"/>
    <numFmt numFmtId="172" formatCode="_ \₩* #,##0_ ;_ \₩* \-#,##0_ ;_ \₩* \-_ ;_ @_ "/>
    <numFmt numFmtId="173" formatCode="_ \₩* #,##0.00_ ;_ \₩* \-#,##0.00_ ;_ \₩* \-??_ ;_ @_ "/>
    <numFmt numFmtId="174" formatCode="#,##0.00_);[RED]\(#,##0.00\)"/>
    <numFmt numFmtId="175" formatCode="#,##0_);[RED]\(#,##0\)"/>
    <numFmt numFmtId="176" formatCode="_-\₩* #,##0_-;&quot;-₩&quot;* #,##0_-;_-\₩* \-_-;_-@_-"/>
    <numFmt numFmtId="177" formatCode="\₩#,##0"/>
    <numFmt numFmtId="178" formatCode="General"/>
    <numFmt numFmtId="179" formatCode="m/d/yyyy"/>
    <numFmt numFmtId="180" formatCode="_-* #,##0_-;\-* #,##0_-;_-* \-_-;_-@_-"/>
    <numFmt numFmtId="181" formatCode="#,##0"/>
    <numFmt numFmtId="182" formatCode="[$-1000409]&quot;일금  &quot;[$-412]General&quot; 원정&quot;"/>
    <numFmt numFmtId="183" formatCode="yyyy&quot;년 &quot;mm&quot;월 &quot;dd\일;@"/>
    <numFmt numFmtId="184" formatCode="_-\₩* #,##0.0_-;&quot;-₩&quot;* #,##0.0_-;_-\₩* \-?_-;_-@_-"/>
  </numFmts>
  <fonts count="55">
    <font>
      <sz val="11"/>
      <color theme="1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바탕체"/>
      <family val="1"/>
      <charset val="129"/>
    </font>
    <font>
      <sz val="10"/>
      <name val="MS Sans Serif"/>
      <family val="2"/>
      <charset val="1"/>
    </font>
    <font>
      <sz val="1"/>
      <color rgb="FF000000"/>
      <name val="Courier New"/>
      <family val="3"/>
      <charset val="1"/>
    </font>
    <font>
      <sz val="11"/>
      <name val="돋움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1"/>
    </font>
    <font>
      <b val="true"/>
      <sz val="12"/>
      <name val="Arial"/>
      <family val="2"/>
      <charset val="1"/>
    </font>
    <font>
      <u val="single"/>
      <sz val="10"/>
      <color rgb="FF0000FF"/>
      <name val="MS Sans Serif"/>
      <family val="2"/>
      <charset val="1"/>
    </font>
    <font>
      <sz val="12"/>
      <name val="Times New Roman"/>
      <family val="1"/>
      <charset val="1"/>
    </font>
    <font>
      <sz val="12"/>
      <name val="±¼¸²Ã¼"/>
      <family val="3"/>
      <charset val="129"/>
    </font>
    <font>
      <u val="single"/>
      <sz val="11"/>
      <color rgb="FF800080"/>
      <name val="돋움"/>
      <family val="3"/>
      <charset val="129"/>
    </font>
    <font>
      <sz val="12"/>
      <name val="뼻뮝"/>
      <family val="1"/>
      <charset val="129"/>
    </font>
    <font>
      <sz val="11"/>
      <color theme="1"/>
      <name val="DejaVu Sans"/>
      <family val="2"/>
    </font>
    <font>
      <b val="true"/>
      <sz val="11"/>
      <color theme="1"/>
      <name val="DejaVu Sans"/>
      <family val="2"/>
    </font>
    <font>
      <b val="true"/>
      <sz val="11"/>
      <color theme="1"/>
      <name val="맑은 고딕"/>
      <family val="3"/>
      <charset val="129"/>
    </font>
    <font>
      <sz val="10"/>
      <name val="굴림"/>
      <family val="3"/>
      <charset val="129"/>
    </font>
    <font>
      <b val="true"/>
      <sz val="18"/>
      <name val="돋움"/>
      <family val="3"/>
      <charset val="129"/>
    </font>
    <font>
      <b val="true"/>
      <sz val="18"/>
      <name val="DejaVu Sans"/>
      <family val="2"/>
    </font>
    <font>
      <sz val="9"/>
      <name val="굴림"/>
      <family val="3"/>
      <charset val="129"/>
    </font>
    <font>
      <sz val="10"/>
      <name val="DejaVu Sans"/>
      <family val="2"/>
    </font>
    <font>
      <b val="true"/>
      <sz val="10"/>
      <name val="DejaVu Sans"/>
      <family val="2"/>
    </font>
    <font>
      <b val="true"/>
      <sz val="10"/>
      <name val="굴림"/>
      <family val="3"/>
      <charset val="129"/>
    </font>
    <font>
      <sz val="8"/>
      <name val="굴림"/>
      <family val="3"/>
      <charset val="129"/>
    </font>
    <font>
      <b val="true"/>
      <sz val="17"/>
      <name val="굴림"/>
      <family val="3"/>
      <charset val="129"/>
    </font>
    <font>
      <b val="true"/>
      <sz val="17"/>
      <name val="DejaVu Sans"/>
      <family val="2"/>
    </font>
    <font>
      <sz val="11"/>
      <name val="맑은 고딕"/>
      <family val="3"/>
      <charset val="129"/>
    </font>
    <font>
      <b val="true"/>
      <sz val="14"/>
      <color rgb="FF000000"/>
      <name val="DejaVu Sans"/>
      <family val="2"/>
    </font>
    <font>
      <sz val="10"/>
      <name val="맑은 고딕"/>
      <family val="3"/>
      <charset val="129"/>
    </font>
    <font>
      <b val="true"/>
      <u val="single"/>
      <sz val="25"/>
      <name val="DejaVu Sans"/>
      <family val="2"/>
    </font>
    <font>
      <sz val="11"/>
      <name val="DejaVu Sans"/>
      <family val="2"/>
    </font>
    <font>
      <b val="true"/>
      <sz val="11"/>
      <name val="맑은 고딕"/>
      <family val="3"/>
      <charset val="129"/>
    </font>
    <font>
      <sz val="12"/>
      <name val="맑은 고딕"/>
      <family val="3"/>
      <charset val="129"/>
    </font>
    <font>
      <b val="true"/>
      <u val="single"/>
      <sz val="16"/>
      <name val="맑은 고딕"/>
      <family val="3"/>
      <charset val="129"/>
    </font>
    <font>
      <b val="true"/>
      <sz val="12"/>
      <name val="DejaVu Sans"/>
      <family val="2"/>
    </font>
    <font>
      <b val="true"/>
      <sz val="13"/>
      <name val="DejaVu Sans"/>
      <family val="2"/>
    </font>
    <font>
      <b val="true"/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theme="1"/>
      <name val="한컴 고딕"/>
      <family val="3"/>
      <charset val="129"/>
    </font>
    <font>
      <b val="true"/>
      <u val="single"/>
      <sz val="22"/>
      <color theme="1"/>
      <name val="DejaVu Sans"/>
      <family val="2"/>
    </font>
    <font>
      <sz val="26"/>
      <color theme="1"/>
      <name val="한컴 고딕"/>
      <family val="3"/>
      <charset val="129"/>
    </font>
    <font>
      <sz val="22"/>
      <color theme="1"/>
      <name val="한컴 고딕"/>
      <family val="3"/>
      <charset val="129"/>
    </font>
    <font>
      <b val="true"/>
      <u val="single"/>
      <sz val="22"/>
      <name val="DejaVu Sans"/>
      <family val="2"/>
    </font>
    <font>
      <sz val="22"/>
      <name val="맑은 고딕"/>
      <family val="3"/>
      <charset val="129"/>
    </font>
    <font>
      <b val="true"/>
      <sz val="11"/>
      <name val="DejaVu Sans"/>
      <family val="2"/>
    </font>
    <font>
      <b val="true"/>
      <sz val="10"/>
      <name val="맑은 고딕"/>
      <family val="3"/>
      <charset val="129"/>
    </font>
    <font>
      <sz val="10.5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2"/>
      <name val="DejaVu Sans"/>
      <family val="2"/>
    </font>
    <font>
      <sz val="11"/>
      <color rgb="FF111111"/>
      <name val="Arial"/>
      <family val="2"/>
      <charset val="1"/>
    </font>
    <font>
      <sz val="11"/>
      <color rgb="FF111111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28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7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1" applyFont="true" applyBorder="true" applyAlignment="true" applyProtection="false">
      <alignment horizontal="general" vertical="center" textRotation="0" wrapText="false" indent="0" shrinkToFit="false"/>
    </xf>
    <xf numFmtId="164" fontId="11" fillId="0" borderId="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3" borderId="0" applyFont="true" applyBorder="false" applyAlignment="true" applyProtection="false">
      <alignment horizontal="general" vertical="center" textRotation="0" wrapText="false" indent="0" shrinkToFit="false"/>
    </xf>
    <xf numFmtId="170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72" fontId="0" fillId="0" borderId="0" applyFont="true" applyBorder="false" applyAlignment="true" applyProtection="false">
      <alignment horizontal="general" vertical="center" textRotation="0" wrapText="false" indent="0" shrinkToFit="false"/>
    </xf>
    <xf numFmtId="173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5" fillId="0" borderId="0" applyFont="true" applyBorder="false" applyAlignment="true" applyProtection="false">
      <alignment horizontal="general" vertical="center" textRotation="0" wrapText="false" indent="0" shrinkToFit="false"/>
    </xf>
    <xf numFmtId="174" fontId="0" fillId="0" borderId="0" applyFont="true" applyBorder="false" applyAlignment="true" applyProtection="false">
      <alignment horizontal="general" vertical="center" textRotation="0" wrapText="false" indent="0" shrinkToFit="false"/>
    </xf>
    <xf numFmtId="17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7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8" fillId="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80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0" fillId="5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5" borderId="3" xfId="7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6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4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68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0" fillId="0" borderId="0" xfId="6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20" fillId="0" borderId="5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6" xfId="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7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7" xfId="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8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9" xfId="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0" xfId="6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1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9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2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3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3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4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" xfId="68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26" fillId="0" borderId="4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6" fillId="0" borderId="4" xfId="68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20" fillId="0" borderId="0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7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68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6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" xfId="68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8" fontId="30" fillId="0" borderId="3" xfId="68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2" fontId="30" fillId="0" borderId="15" xfId="68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0" borderId="15" xfId="68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30" fillId="0" borderId="2" xfId="6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6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30" fillId="0" borderId="3" xfId="68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0" borderId="0" xfId="68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83" fontId="30" fillId="0" borderId="0" xfId="68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4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6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68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0" borderId="0" xfId="68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30" fillId="0" borderId="0" xfId="6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30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0" fillId="0" borderId="0" xfId="6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0" xfId="6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68" applyFont="true" applyBorder="true" applyAlignment="true" applyProtection="false">
      <alignment horizontal="left" vertical="center" textRotation="0" wrapText="false" indent="6" shrinkToFit="false"/>
      <protection locked="true" hidden="false"/>
    </xf>
    <xf numFmtId="164" fontId="30" fillId="0" borderId="0" xfId="68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78" fontId="37" fillId="0" borderId="0" xfId="68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4" fillId="0" borderId="0" xfId="68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8" fontId="30" fillId="0" borderId="0" xfId="68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82" fontId="30" fillId="0" borderId="0" xfId="68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0" borderId="0" xfId="68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30" fillId="0" borderId="0" xfId="6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8" fontId="30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30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30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68" applyFont="true" applyBorder="true" applyAlignment="true" applyProtection="false">
      <alignment horizontal="distributed" vertical="distributed" textRotation="0" wrapText="true" indent="2" shrinkToFit="false"/>
      <protection locked="true" hidden="false"/>
    </xf>
    <xf numFmtId="178" fontId="40" fillId="0" borderId="0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68" applyFont="true" applyBorder="true" applyAlignment="true" applyProtection="false">
      <alignment horizontal="distributed" vertical="distributed" textRotation="0" wrapText="true" indent="2" shrinkToFit="false"/>
      <protection locked="true" hidden="false"/>
    </xf>
    <xf numFmtId="164" fontId="41" fillId="0" borderId="0" xfId="6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68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0" xfId="6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30" fillId="0" borderId="0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30" fillId="0" borderId="0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4" fontId="30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34" fillId="0" borderId="0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0" borderId="0" xfId="6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3" fontId="32" fillId="0" borderId="0" xfId="6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3" fontId="30" fillId="0" borderId="0" xfId="6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8" fillId="2" borderId="17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48" fillId="2" borderId="18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" borderId="19" xfId="6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0" fillId="0" borderId="20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8" fontId="51" fillId="0" borderId="21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0" fillId="0" borderId="21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0" fillId="0" borderId="22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8" fontId="50" fillId="0" borderId="23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8" fontId="50" fillId="0" borderId="3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8" fontId="51" fillId="0" borderId="3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0" fillId="0" borderId="24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1" fillId="0" borderId="23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0" fillId="0" borderId="25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1" fillId="0" borderId="26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0" fillId="0" borderId="26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0" fillId="0" borderId="27" xfId="68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2" fillId="0" borderId="0" xfId="68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4" fillId="0" borderId="0" xfId="68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5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14_" xfId="20"/>
    <cellStyle name="??&amp;O?&amp;H?_x0008__x000f__x0007_?_x0007__x0001__x0001_" xfId="21"/>
    <cellStyle name="??&amp;O?&amp;H?_x0008_??_x0007__x0001__x0001_" xfId="22"/>
    <cellStyle name="?W?_laroux" xfId="23"/>
    <cellStyle name="AeE­ [0]_INQUIRY ¿μ¾÷AßAø " xfId="24"/>
    <cellStyle name="AeE­_INQUIRY ¿μ¾÷AßAø " xfId="25"/>
    <cellStyle name="ALIGNMENT" xfId="26"/>
    <cellStyle name="AÞ¸¶ [0]_INQUIRY ¿μ¾÷AßAø " xfId="27"/>
    <cellStyle name="AÞ¸¶_INQUIRY ¿μ¾÷AßAø " xfId="28"/>
    <cellStyle name="Comma" xfId="29"/>
    <cellStyle name="Comma [0]_ SG&amp;A Bridge " xfId="30"/>
    <cellStyle name="Comma_ SG&amp;A Bridge " xfId="31"/>
    <cellStyle name="Currency" xfId="32"/>
    <cellStyle name="Currency [0]_ SG&amp;A Bridge " xfId="33"/>
    <cellStyle name="Currency1" xfId="34"/>
    <cellStyle name="Currency_ SG&amp;A Bridge " xfId="35"/>
    <cellStyle name="C￥AØ_≫c¾÷ºIº° AN°e " xfId="36"/>
    <cellStyle name="Grey" xfId="37"/>
    <cellStyle name="Header1" xfId="38"/>
    <cellStyle name="Header2" xfId="39"/>
    <cellStyle name="Hyperlink_NEGS" xfId="40"/>
    <cellStyle name="Input [yellow]" xfId="41"/>
    <cellStyle name="Normal - Style1" xfId="42"/>
    <cellStyle name="Normal_ SG&amp;A Bridge " xfId="43"/>
    <cellStyle name="Percent" xfId="44"/>
    <cellStyle name="Percent [2]" xfId="45"/>
    <cellStyle name="Percent_2001년투자방향(인천BPU)1" xfId="46"/>
    <cellStyle name="¤@?e_TEST-1 " xfId="47"/>
    <cellStyle name="ÄÞ¸¶ [0]_´ëÇü±¸ " xfId="48"/>
    <cellStyle name="ÄÞ¸¶_´ëÇü±¸ " xfId="49"/>
    <cellStyle name="ÅëÈ­ [0]_´ëÇü±¸ " xfId="50"/>
    <cellStyle name="ÅëÈ­_´ëÇü±¸ " xfId="51"/>
    <cellStyle name="Ç¥ÁØ_¿¹»ê¿äÃ» " xfId="52"/>
    <cellStyle name="Œ…?æ맖?e [0.00]_laroux" xfId="53"/>
    <cellStyle name="Œ…?æ맖?e_laroux" xfId="54"/>
    <cellStyle name="’E‰Y [0.00]_laroux" xfId="55"/>
    <cellStyle name="’E‰Y_laroux" xfId="56"/>
    <cellStyle name="뒤에 오는 하이퍼링크_2000년시공현황" xfId="57"/>
    <cellStyle name="똿뗦먛귟 [0.00]_PRODUCT DETAIL Q1" xfId="58"/>
    <cellStyle name="똿뗦먛귟_PRODUCT DETAIL Q1" xfId="59"/>
    <cellStyle name="믅됞 [0.00]_PRODUCT DETAIL Q1" xfId="60"/>
    <cellStyle name="믅됞_PRODUCT DETAIL Q1" xfId="61"/>
    <cellStyle name="뷭?_BOOKSHIP" xfId="62"/>
    <cellStyle name="스타일 1" xfId="63"/>
    <cellStyle name="스타일 2" xfId="64"/>
    <cellStyle name="콤마 [0]_ 대    형 " xfId="65"/>
    <cellStyle name="콤마_ 대    형 " xfId="66"/>
    <cellStyle name="통화 [0] 2" xfId="67"/>
    <cellStyle name="표준 2" xfId="68"/>
    <cellStyle name="표준 3" xfId="69"/>
    <cellStyle name="합계" xfId="70"/>
    <cellStyle name="흁" xfId="71"/>
    <cellStyle name="Excel Built-in Comma [0]" xfId="7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3.png"/><Relationship Id="rId7" Type="http://schemas.openxmlformats.org/officeDocument/2006/relationships/image" Target="../media/image9.png"/><Relationship Id="rId8" Type="http://schemas.openxmlformats.org/officeDocument/2006/relationships/image" Target="../media/image3.png"/><Relationship Id="rId9" Type="http://schemas.openxmlformats.org/officeDocument/2006/relationships/image" Target="../media/image9.png"/><Relationship Id="rId10" Type="http://schemas.openxmlformats.org/officeDocument/2006/relationships/image" Target="../media/image3.png"/><Relationship Id="rId11" Type="http://schemas.openxmlformats.org/officeDocument/2006/relationships/image" Target="../media/image9.png"/><Relationship Id="rId12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Relationship Id="rId3" Type="http://schemas.openxmlformats.org/officeDocument/2006/relationships/image" Target="../media/image9.png"/><Relationship Id="rId4" Type="http://schemas.openxmlformats.org/officeDocument/2006/relationships/image" Target="../media/image3.png"/><Relationship Id="rId5" Type="http://schemas.openxmlformats.org/officeDocument/2006/relationships/image" Target="../media/image9.png"/><Relationship Id="rId6" Type="http://schemas.openxmlformats.org/officeDocument/2006/relationships/image" Target="../media/image3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8.png"/><Relationship Id="rId11" Type="http://schemas.openxmlformats.org/officeDocument/2006/relationships/image" Target="../media/image3.png"/><Relationship Id="rId12" Type="http://schemas.openxmlformats.org/officeDocument/2006/relationships/image" Target="../media/image9.png"/><Relationship Id="rId13" Type="http://schemas.openxmlformats.org/officeDocument/2006/relationships/image" Target="../media/image3.png"/><Relationship Id="rId14" Type="http://schemas.openxmlformats.org/officeDocument/2006/relationships/image" Target="../media/image9.png"/><Relationship Id="rId15" Type="http://schemas.openxmlformats.org/officeDocument/2006/relationships/image" Target="../media/image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8.png"/><Relationship Id="rId5" Type="http://schemas.openxmlformats.org/officeDocument/2006/relationships/image" Target="../media/image3.png"/><Relationship Id="rId6" Type="http://schemas.openxmlformats.org/officeDocument/2006/relationships/image" Target="../media/image9.png"/><Relationship Id="rId7" Type="http://schemas.openxmlformats.org/officeDocument/2006/relationships/image" Target="../media/image3.png"/><Relationship Id="rId8" Type="http://schemas.openxmlformats.org/officeDocument/2006/relationships/image" Target="../media/image9.png"/><Relationship Id="rId9" Type="http://schemas.openxmlformats.org/officeDocument/2006/relationships/image" Target="../media/image3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8.png"/><Relationship Id="rId5" Type="http://schemas.openxmlformats.org/officeDocument/2006/relationships/image" Target="../media/image3.png"/><Relationship Id="rId6" Type="http://schemas.openxmlformats.org/officeDocument/2006/relationships/image" Target="../media/image9.png"/><Relationship Id="rId7" Type="http://schemas.openxmlformats.org/officeDocument/2006/relationships/image" Target="../media/image3.png"/><Relationship Id="rId8" Type="http://schemas.openxmlformats.org/officeDocument/2006/relationships/image" Target="../media/image9.png"/><Relationship Id="rId9" Type="http://schemas.openxmlformats.org/officeDocument/2006/relationships/image" Target="../media/image3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9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20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2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22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132480</xdr:colOff>
      <xdr:row>30</xdr:row>
      <xdr:rowOff>190080</xdr:rowOff>
    </xdr:from>
    <xdr:to>
      <xdr:col>28</xdr:col>
      <xdr:colOff>47160</xdr:colOff>
      <xdr:row>34</xdr:row>
      <xdr:rowOff>239760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 rot="21391200">
          <a:off x="5272920" y="7848360"/>
          <a:ext cx="1316880" cy="1106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0</xdr:row>
      <xdr:rowOff>19080</xdr:rowOff>
    </xdr:from>
    <xdr:to>
      <xdr:col>1</xdr:col>
      <xdr:colOff>523800</xdr:colOff>
      <xdr:row>0</xdr:row>
      <xdr:rowOff>361440</xdr:rowOff>
    </xdr:to>
    <xdr:pic>
      <xdr:nvPicPr>
        <xdr:cNvPr id="1" name="그림 2" descr=""/>
        <xdr:cNvPicPr/>
      </xdr:nvPicPr>
      <xdr:blipFill>
        <a:blip r:embed="rId1"/>
        <a:stretch/>
      </xdr:blipFill>
      <xdr:spPr>
        <a:xfrm>
          <a:off x="95400" y="19080"/>
          <a:ext cx="1373400" cy="342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74520</xdr:colOff>
      <xdr:row>31</xdr:row>
      <xdr:rowOff>67680</xdr:rowOff>
    </xdr:from>
    <xdr:to>
      <xdr:col>7</xdr:col>
      <xdr:colOff>852840</xdr:colOff>
      <xdr:row>34</xdr:row>
      <xdr:rowOff>23760</xdr:rowOff>
    </xdr:to>
    <xdr:pic>
      <xdr:nvPicPr>
        <xdr:cNvPr id="2" name="그림 2" descr=""/>
        <xdr:cNvPicPr/>
      </xdr:nvPicPr>
      <xdr:blipFill>
        <a:blip r:embed="rId2"/>
        <a:stretch/>
      </xdr:blipFill>
      <xdr:spPr>
        <a:xfrm rot="1458000">
          <a:off x="6476040" y="8344800"/>
          <a:ext cx="778320" cy="794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144</xdr:row>
      <xdr:rowOff>152280</xdr:rowOff>
    </xdr:from>
    <xdr:to>
      <xdr:col>9</xdr:col>
      <xdr:colOff>634320</xdr:colOff>
      <xdr:row>190</xdr:row>
      <xdr:rowOff>180360</xdr:rowOff>
    </xdr:to>
    <xdr:pic>
      <xdr:nvPicPr>
        <xdr:cNvPr id="3" name="그림 5" descr=""/>
        <xdr:cNvPicPr/>
      </xdr:nvPicPr>
      <xdr:blipFill>
        <a:blip r:embed="rId1"/>
        <a:stretch/>
      </xdr:blipFill>
      <xdr:spPr>
        <a:xfrm>
          <a:off x="0" y="30327480"/>
          <a:ext cx="7463880" cy="9667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9360</xdr:colOff>
      <xdr:row>97</xdr:row>
      <xdr:rowOff>9360</xdr:rowOff>
    </xdr:from>
    <xdr:to>
      <xdr:col>9</xdr:col>
      <xdr:colOff>619560</xdr:colOff>
      <xdr:row>142</xdr:row>
      <xdr:rowOff>209160</xdr:rowOff>
    </xdr:to>
    <xdr:pic>
      <xdr:nvPicPr>
        <xdr:cNvPr id="4" name="그림 4" descr=""/>
        <xdr:cNvPicPr/>
      </xdr:nvPicPr>
      <xdr:blipFill>
        <a:blip r:embed="rId2"/>
        <a:stretch/>
      </xdr:blipFill>
      <xdr:spPr>
        <a:xfrm>
          <a:off x="9360" y="20335680"/>
          <a:ext cx="7439760" cy="962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48</xdr:row>
      <xdr:rowOff>76320</xdr:rowOff>
    </xdr:from>
    <xdr:to>
      <xdr:col>9</xdr:col>
      <xdr:colOff>456840</xdr:colOff>
      <xdr:row>95</xdr:row>
      <xdr:rowOff>171360</xdr:rowOff>
    </xdr:to>
    <xdr:pic>
      <xdr:nvPicPr>
        <xdr:cNvPr id="5" name="그림 1" descr=""/>
        <xdr:cNvPicPr/>
      </xdr:nvPicPr>
      <xdr:blipFill>
        <a:blip r:embed="rId3"/>
        <a:srcRect l="4046" t="0" r="4203" b="0"/>
        <a:stretch/>
      </xdr:blipFill>
      <xdr:spPr>
        <a:xfrm>
          <a:off x="152280" y="10134720"/>
          <a:ext cx="7134120" cy="9943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95400</xdr:rowOff>
    </xdr:from>
    <xdr:to>
      <xdr:col>9</xdr:col>
      <xdr:colOff>632880</xdr:colOff>
      <xdr:row>47</xdr:row>
      <xdr:rowOff>174240</xdr:rowOff>
    </xdr:to>
    <xdr:pic>
      <xdr:nvPicPr>
        <xdr:cNvPr id="6" name="그림 2" descr=""/>
        <xdr:cNvPicPr/>
      </xdr:nvPicPr>
      <xdr:blipFill>
        <a:blip r:embed="rId4"/>
        <a:stretch/>
      </xdr:blipFill>
      <xdr:spPr>
        <a:xfrm>
          <a:off x="0" y="95400"/>
          <a:ext cx="7462440" cy="992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505800</xdr:colOff>
      <xdr:row>35</xdr:row>
      <xdr:rowOff>172080</xdr:rowOff>
    </xdr:from>
    <xdr:to>
      <xdr:col>9</xdr:col>
      <xdr:colOff>430560</xdr:colOff>
      <xdr:row>37</xdr:row>
      <xdr:rowOff>172080</xdr:rowOff>
    </xdr:to>
    <xdr:pic>
      <xdr:nvPicPr>
        <xdr:cNvPr id="7" name="그림 9" descr=""/>
        <xdr:cNvPicPr/>
      </xdr:nvPicPr>
      <xdr:blipFill>
        <a:blip r:embed="rId5">
          <a:alphaModFix amt="74000"/>
        </a:blip>
        <a:stretch/>
      </xdr:blipFill>
      <xdr:spPr>
        <a:xfrm>
          <a:off x="5058720" y="7506360"/>
          <a:ext cx="2201400" cy="4190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471960</xdr:colOff>
      <xdr:row>34</xdr:row>
      <xdr:rowOff>198720</xdr:rowOff>
    </xdr:from>
    <xdr:to>
      <xdr:col>9</xdr:col>
      <xdr:colOff>562680</xdr:colOff>
      <xdr:row>38</xdr:row>
      <xdr:rowOff>156960</xdr:rowOff>
    </xdr:to>
    <xdr:pic>
      <xdr:nvPicPr>
        <xdr:cNvPr id="8" name="그림 10" descr=""/>
        <xdr:cNvPicPr/>
      </xdr:nvPicPr>
      <xdr:blipFill>
        <a:blip r:embed="rId6"/>
        <a:stretch/>
      </xdr:blipFill>
      <xdr:spPr>
        <a:xfrm rot="316800">
          <a:off x="6542640" y="7323120"/>
          <a:ext cx="849600" cy="796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</xdr:col>
      <xdr:colOff>165600</xdr:colOff>
      <xdr:row>77</xdr:row>
      <xdr:rowOff>131040</xdr:rowOff>
    </xdr:from>
    <xdr:to>
      <xdr:col>9</xdr:col>
      <xdr:colOff>257760</xdr:colOff>
      <xdr:row>81</xdr:row>
      <xdr:rowOff>164880</xdr:rowOff>
    </xdr:to>
    <xdr:grpSp>
      <xdr:nvGrpSpPr>
        <xdr:cNvPr id="9" name="그룹 13"/>
        <xdr:cNvGrpSpPr/>
      </xdr:nvGrpSpPr>
      <xdr:grpSpPr>
        <a:xfrm>
          <a:off x="4718520" y="16266240"/>
          <a:ext cx="2368800" cy="872280"/>
          <a:chOff x="4718520" y="16266240"/>
          <a:chExt cx="2368800" cy="872280"/>
        </a:xfrm>
      </xdr:grpSpPr>
      <xdr:pic>
        <xdr:nvPicPr>
          <xdr:cNvPr id="10" name="그림 11" descr=""/>
          <xdr:cNvPicPr/>
        </xdr:nvPicPr>
        <xdr:blipFill>
          <a:blip r:embed="rId7">
            <a:alphaModFix amt="74000"/>
          </a:blip>
          <a:stretch/>
        </xdr:blipFill>
        <xdr:spPr>
          <a:xfrm>
            <a:off x="4718520" y="16486920"/>
            <a:ext cx="2187720" cy="419400"/>
          </a:xfrm>
          <a:prstGeom prst="rect">
            <a:avLst/>
          </a:prstGeom>
          <a:ln w="0">
            <a:noFill/>
          </a:ln>
        </xdr:spPr>
      </xdr:pic>
      <xdr:pic>
        <xdr:nvPicPr>
          <xdr:cNvPr id="11" name="그림 12" descr=""/>
          <xdr:cNvPicPr/>
        </xdr:nvPicPr>
        <xdr:blipFill>
          <a:blip r:embed="rId8"/>
          <a:stretch/>
        </xdr:blipFill>
        <xdr:spPr>
          <a:xfrm rot="316800">
            <a:off x="6195600" y="16303680"/>
            <a:ext cx="856800" cy="796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twoCell">
    <xdr:from>
      <xdr:col>6</xdr:col>
      <xdr:colOff>471960</xdr:colOff>
      <xdr:row>130</xdr:row>
      <xdr:rowOff>53280</xdr:rowOff>
    </xdr:from>
    <xdr:to>
      <xdr:col>9</xdr:col>
      <xdr:colOff>564120</xdr:colOff>
      <xdr:row>134</xdr:row>
      <xdr:rowOff>87120</xdr:rowOff>
    </xdr:to>
    <xdr:grpSp>
      <xdr:nvGrpSpPr>
        <xdr:cNvPr id="12" name="그룹 14"/>
        <xdr:cNvGrpSpPr/>
      </xdr:nvGrpSpPr>
      <xdr:grpSpPr>
        <a:xfrm>
          <a:off x="5024880" y="27294840"/>
          <a:ext cx="2368800" cy="871920"/>
          <a:chOff x="5024880" y="27294840"/>
          <a:chExt cx="2368800" cy="871920"/>
        </a:xfrm>
      </xdr:grpSpPr>
      <xdr:pic>
        <xdr:nvPicPr>
          <xdr:cNvPr id="13" name="그림 15" descr=""/>
          <xdr:cNvPicPr/>
        </xdr:nvPicPr>
        <xdr:blipFill>
          <a:blip r:embed="rId9">
            <a:alphaModFix amt="74000"/>
          </a:blip>
          <a:stretch/>
        </xdr:blipFill>
        <xdr:spPr>
          <a:xfrm>
            <a:off x="5024880" y="27515160"/>
            <a:ext cx="2187720" cy="419040"/>
          </a:xfrm>
          <a:prstGeom prst="rect">
            <a:avLst/>
          </a:prstGeom>
          <a:ln w="0">
            <a:noFill/>
          </a:ln>
        </xdr:spPr>
      </xdr:pic>
      <xdr:pic>
        <xdr:nvPicPr>
          <xdr:cNvPr id="14" name="그림 16" descr=""/>
          <xdr:cNvPicPr/>
        </xdr:nvPicPr>
        <xdr:blipFill>
          <a:blip r:embed="rId10"/>
          <a:stretch/>
        </xdr:blipFill>
        <xdr:spPr>
          <a:xfrm rot="316800">
            <a:off x="6501960" y="27332280"/>
            <a:ext cx="856800" cy="79632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twoCell">
    <xdr:from>
      <xdr:col>6</xdr:col>
      <xdr:colOff>347760</xdr:colOff>
      <xdr:row>181</xdr:row>
      <xdr:rowOff>69840</xdr:rowOff>
    </xdr:from>
    <xdr:to>
      <xdr:col>9</xdr:col>
      <xdr:colOff>439920</xdr:colOff>
      <xdr:row>185</xdr:row>
      <xdr:rowOff>103680</xdr:rowOff>
    </xdr:to>
    <xdr:grpSp>
      <xdr:nvGrpSpPr>
        <xdr:cNvPr id="15" name="그룹 17"/>
        <xdr:cNvGrpSpPr/>
      </xdr:nvGrpSpPr>
      <xdr:grpSpPr>
        <a:xfrm>
          <a:off x="4900680" y="37998360"/>
          <a:ext cx="2368800" cy="871920"/>
          <a:chOff x="4900680" y="37998360"/>
          <a:chExt cx="2368800" cy="871920"/>
        </a:xfrm>
      </xdr:grpSpPr>
      <xdr:pic>
        <xdr:nvPicPr>
          <xdr:cNvPr id="16" name="그림 18" descr=""/>
          <xdr:cNvPicPr/>
        </xdr:nvPicPr>
        <xdr:blipFill>
          <a:blip r:embed="rId11">
            <a:alphaModFix amt="74000"/>
          </a:blip>
          <a:stretch/>
        </xdr:blipFill>
        <xdr:spPr>
          <a:xfrm>
            <a:off x="4900680" y="38218680"/>
            <a:ext cx="2187720" cy="419040"/>
          </a:xfrm>
          <a:prstGeom prst="rect">
            <a:avLst/>
          </a:prstGeom>
          <a:ln w="0">
            <a:noFill/>
          </a:ln>
        </xdr:spPr>
      </xdr:pic>
      <xdr:pic>
        <xdr:nvPicPr>
          <xdr:cNvPr id="17" name="그림 19" descr=""/>
          <xdr:cNvPicPr/>
        </xdr:nvPicPr>
        <xdr:blipFill>
          <a:blip r:embed="rId12"/>
          <a:stretch/>
        </xdr:blipFill>
        <xdr:spPr>
          <a:xfrm rot="316800">
            <a:off x="6377760" y="38035800"/>
            <a:ext cx="856800" cy="79632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505800</xdr:colOff>
      <xdr:row>35</xdr:row>
      <xdr:rowOff>172080</xdr:rowOff>
    </xdr:from>
    <xdr:to>
      <xdr:col>9</xdr:col>
      <xdr:colOff>430560</xdr:colOff>
      <xdr:row>37</xdr:row>
      <xdr:rowOff>172080</xdr:rowOff>
    </xdr:to>
    <xdr:pic>
      <xdr:nvPicPr>
        <xdr:cNvPr id="18" name="그림 5" descr=""/>
        <xdr:cNvPicPr/>
      </xdr:nvPicPr>
      <xdr:blipFill>
        <a:blip r:embed="rId1">
          <a:alphaModFix amt="74000"/>
        </a:blip>
        <a:stretch/>
      </xdr:blipFill>
      <xdr:spPr>
        <a:xfrm>
          <a:off x="5058720" y="7506360"/>
          <a:ext cx="2201400" cy="4190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471960</xdr:colOff>
      <xdr:row>34</xdr:row>
      <xdr:rowOff>198720</xdr:rowOff>
    </xdr:from>
    <xdr:to>
      <xdr:col>9</xdr:col>
      <xdr:colOff>562680</xdr:colOff>
      <xdr:row>38</xdr:row>
      <xdr:rowOff>156960</xdr:rowOff>
    </xdr:to>
    <xdr:pic>
      <xdr:nvPicPr>
        <xdr:cNvPr id="19" name="그림 6" descr=""/>
        <xdr:cNvPicPr/>
      </xdr:nvPicPr>
      <xdr:blipFill>
        <a:blip r:embed="rId2"/>
        <a:stretch/>
      </xdr:blipFill>
      <xdr:spPr>
        <a:xfrm rot="316800">
          <a:off x="6542640" y="7323120"/>
          <a:ext cx="849600" cy="796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</xdr:col>
      <xdr:colOff>165600</xdr:colOff>
      <xdr:row>77</xdr:row>
      <xdr:rowOff>131040</xdr:rowOff>
    </xdr:from>
    <xdr:to>
      <xdr:col>9</xdr:col>
      <xdr:colOff>257760</xdr:colOff>
      <xdr:row>81</xdr:row>
      <xdr:rowOff>164880</xdr:rowOff>
    </xdr:to>
    <xdr:grpSp>
      <xdr:nvGrpSpPr>
        <xdr:cNvPr id="20" name="그룹 7"/>
        <xdr:cNvGrpSpPr/>
      </xdr:nvGrpSpPr>
      <xdr:grpSpPr>
        <a:xfrm>
          <a:off x="4718520" y="16266240"/>
          <a:ext cx="2368800" cy="872280"/>
          <a:chOff x="4718520" y="16266240"/>
          <a:chExt cx="2368800" cy="872280"/>
        </a:xfrm>
      </xdr:grpSpPr>
      <xdr:pic>
        <xdr:nvPicPr>
          <xdr:cNvPr id="21" name="그림 8" descr=""/>
          <xdr:cNvPicPr/>
        </xdr:nvPicPr>
        <xdr:blipFill>
          <a:blip r:embed="rId3">
            <a:alphaModFix amt="74000"/>
          </a:blip>
          <a:stretch/>
        </xdr:blipFill>
        <xdr:spPr>
          <a:xfrm>
            <a:off x="4718520" y="16486920"/>
            <a:ext cx="2187720" cy="419400"/>
          </a:xfrm>
          <a:prstGeom prst="rect">
            <a:avLst/>
          </a:prstGeom>
          <a:ln w="0">
            <a:noFill/>
          </a:ln>
        </xdr:spPr>
      </xdr:pic>
      <xdr:pic>
        <xdr:nvPicPr>
          <xdr:cNvPr id="22" name="그림 9" descr=""/>
          <xdr:cNvPicPr/>
        </xdr:nvPicPr>
        <xdr:blipFill>
          <a:blip r:embed="rId4"/>
          <a:stretch/>
        </xdr:blipFill>
        <xdr:spPr>
          <a:xfrm rot="316800">
            <a:off x="6195600" y="16303680"/>
            <a:ext cx="856800" cy="796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twoCell">
    <xdr:from>
      <xdr:col>6</xdr:col>
      <xdr:colOff>471960</xdr:colOff>
      <xdr:row>130</xdr:row>
      <xdr:rowOff>53280</xdr:rowOff>
    </xdr:from>
    <xdr:to>
      <xdr:col>9</xdr:col>
      <xdr:colOff>564120</xdr:colOff>
      <xdr:row>134</xdr:row>
      <xdr:rowOff>87120</xdr:rowOff>
    </xdr:to>
    <xdr:grpSp>
      <xdr:nvGrpSpPr>
        <xdr:cNvPr id="23" name="그룹 10"/>
        <xdr:cNvGrpSpPr/>
      </xdr:nvGrpSpPr>
      <xdr:grpSpPr>
        <a:xfrm>
          <a:off x="5024880" y="27294840"/>
          <a:ext cx="2368800" cy="871920"/>
          <a:chOff x="5024880" y="27294840"/>
          <a:chExt cx="2368800" cy="871920"/>
        </a:xfrm>
      </xdr:grpSpPr>
      <xdr:pic>
        <xdr:nvPicPr>
          <xdr:cNvPr id="24" name="그림 11" descr=""/>
          <xdr:cNvPicPr/>
        </xdr:nvPicPr>
        <xdr:blipFill>
          <a:blip r:embed="rId5">
            <a:alphaModFix amt="74000"/>
          </a:blip>
          <a:stretch/>
        </xdr:blipFill>
        <xdr:spPr>
          <a:xfrm>
            <a:off x="5024880" y="27515160"/>
            <a:ext cx="2187720" cy="419040"/>
          </a:xfrm>
          <a:prstGeom prst="rect">
            <a:avLst/>
          </a:prstGeom>
          <a:ln w="0">
            <a:noFill/>
          </a:ln>
        </xdr:spPr>
      </xdr:pic>
      <xdr:pic>
        <xdr:nvPicPr>
          <xdr:cNvPr id="25" name="그림 12" descr=""/>
          <xdr:cNvPicPr/>
        </xdr:nvPicPr>
        <xdr:blipFill>
          <a:blip r:embed="rId6"/>
          <a:stretch/>
        </xdr:blipFill>
        <xdr:spPr>
          <a:xfrm rot="316800">
            <a:off x="6501960" y="27332280"/>
            <a:ext cx="856800" cy="79632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0</xdr:col>
      <xdr:colOff>0</xdr:colOff>
      <xdr:row>96</xdr:row>
      <xdr:rowOff>47520</xdr:rowOff>
    </xdr:from>
    <xdr:to>
      <xdr:col>9</xdr:col>
      <xdr:colOff>569160</xdr:colOff>
      <xdr:row>141</xdr:row>
      <xdr:rowOff>171000</xdr:rowOff>
    </xdr:to>
    <xdr:pic>
      <xdr:nvPicPr>
        <xdr:cNvPr id="26" name="그림 16" descr=""/>
        <xdr:cNvPicPr/>
      </xdr:nvPicPr>
      <xdr:blipFill>
        <a:blip r:embed="rId7"/>
        <a:stretch/>
      </xdr:blipFill>
      <xdr:spPr>
        <a:xfrm>
          <a:off x="0" y="20164320"/>
          <a:ext cx="7398720" cy="955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47520</xdr:rowOff>
    </xdr:from>
    <xdr:to>
      <xdr:col>9</xdr:col>
      <xdr:colOff>679680</xdr:colOff>
      <xdr:row>94</xdr:row>
      <xdr:rowOff>94680</xdr:rowOff>
    </xdr:to>
    <xdr:pic>
      <xdr:nvPicPr>
        <xdr:cNvPr id="27" name="그림 17" descr=""/>
        <xdr:cNvPicPr/>
      </xdr:nvPicPr>
      <xdr:blipFill>
        <a:blip r:embed="rId8"/>
        <a:stretch/>
      </xdr:blipFill>
      <xdr:spPr>
        <a:xfrm>
          <a:off x="0" y="10105920"/>
          <a:ext cx="7509240" cy="968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0</xdr:row>
      <xdr:rowOff>0</xdr:rowOff>
    </xdr:from>
    <xdr:to>
      <xdr:col>9</xdr:col>
      <xdr:colOff>646560</xdr:colOff>
      <xdr:row>45</xdr:row>
      <xdr:rowOff>180720</xdr:rowOff>
    </xdr:to>
    <xdr:pic>
      <xdr:nvPicPr>
        <xdr:cNvPr id="28" name="그림 18" descr=""/>
        <xdr:cNvPicPr/>
      </xdr:nvPicPr>
      <xdr:blipFill>
        <a:blip r:embed="rId9"/>
        <a:stretch/>
      </xdr:blipFill>
      <xdr:spPr>
        <a:xfrm>
          <a:off x="19080" y="0"/>
          <a:ext cx="7457040" cy="9610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439200</xdr:colOff>
      <xdr:row>40</xdr:row>
      <xdr:rowOff>48240</xdr:rowOff>
    </xdr:from>
    <xdr:to>
      <xdr:col>9</xdr:col>
      <xdr:colOff>363960</xdr:colOff>
      <xdr:row>42</xdr:row>
      <xdr:rowOff>48240</xdr:rowOff>
    </xdr:to>
    <xdr:pic>
      <xdr:nvPicPr>
        <xdr:cNvPr id="29" name="그림 19" descr=""/>
        <xdr:cNvPicPr/>
      </xdr:nvPicPr>
      <xdr:blipFill>
        <a:blip r:embed="rId10">
          <a:alphaModFix amt="74000"/>
        </a:blip>
        <a:stretch/>
      </xdr:blipFill>
      <xdr:spPr>
        <a:xfrm>
          <a:off x="4992120" y="8430120"/>
          <a:ext cx="2201400" cy="419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405360</xdr:colOff>
      <xdr:row>39</xdr:row>
      <xdr:rowOff>74880</xdr:rowOff>
    </xdr:from>
    <xdr:to>
      <xdr:col>9</xdr:col>
      <xdr:colOff>496080</xdr:colOff>
      <xdr:row>43</xdr:row>
      <xdr:rowOff>33120</xdr:rowOff>
    </xdr:to>
    <xdr:pic>
      <xdr:nvPicPr>
        <xdr:cNvPr id="30" name="그림 20" descr=""/>
        <xdr:cNvPicPr/>
      </xdr:nvPicPr>
      <xdr:blipFill>
        <a:blip r:embed="rId11"/>
        <a:stretch/>
      </xdr:blipFill>
      <xdr:spPr>
        <a:xfrm rot="316800">
          <a:off x="6476040" y="8246880"/>
          <a:ext cx="849600" cy="796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</xdr:col>
      <xdr:colOff>165600</xdr:colOff>
      <xdr:row>76</xdr:row>
      <xdr:rowOff>178920</xdr:rowOff>
    </xdr:from>
    <xdr:to>
      <xdr:col>9</xdr:col>
      <xdr:colOff>257760</xdr:colOff>
      <xdr:row>81</xdr:row>
      <xdr:rowOff>3240</xdr:rowOff>
    </xdr:to>
    <xdr:grpSp>
      <xdr:nvGrpSpPr>
        <xdr:cNvPr id="31" name="그룹 21"/>
        <xdr:cNvGrpSpPr/>
      </xdr:nvGrpSpPr>
      <xdr:grpSpPr>
        <a:xfrm>
          <a:off x="4718520" y="16104600"/>
          <a:ext cx="2368800" cy="872280"/>
          <a:chOff x="4718520" y="16104600"/>
          <a:chExt cx="2368800" cy="872280"/>
        </a:xfrm>
      </xdr:grpSpPr>
      <xdr:pic>
        <xdr:nvPicPr>
          <xdr:cNvPr id="32" name="그림 22" descr=""/>
          <xdr:cNvPicPr/>
        </xdr:nvPicPr>
        <xdr:blipFill>
          <a:blip r:embed="rId12">
            <a:alphaModFix amt="74000"/>
          </a:blip>
          <a:stretch/>
        </xdr:blipFill>
        <xdr:spPr>
          <a:xfrm>
            <a:off x="4718520" y="16324920"/>
            <a:ext cx="2187720" cy="419400"/>
          </a:xfrm>
          <a:prstGeom prst="rect">
            <a:avLst/>
          </a:prstGeom>
          <a:ln w="0">
            <a:noFill/>
          </a:ln>
        </xdr:spPr>
      </xdr:pic>
      <xdr:pic>
        <xdr:nvPicPr>
          <xdr:cNvPr id="33" name="그림 23" descr=""/>
          <xdr:cNvPicPr/>
        </xdr:nvPicPr>
        <xdr:blipFill>
          <a:blip r:embed="rId13"/>
          <a:stretch/>
        </xdr:blipFill>
        <xdr:spPr>
          <a:xfrm rot="316800">
            <a:off x="6195600" y="16142040"/>
            <a:ext cx="856800" cy="796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twoCell">
    <xdr:from>
      <xdr:col>6</xdr:col>
      <xdr:colOff>291240</xdr:colOff>
      <xdr:row>134</xdr:row>
      <xdr:rowOff>110520</xdr:rowOff>
    </xdr:from>
    <xdr:to>
      <xdr:col>9</xdr:col>
      <xdr:colOff>383040</xdr:colOff>
      <xdr:row>138</xdr:row>
      <xdr:rowOff>144360</xdr:rowOff>
    </xdr:to>
    <xdr:grpSp>
      <xdr:nvGrpSpPr>
        <xdr:cNvPr id="34" name="그룹 24"/>
        <xdr:cNvGrpSpPr/>
      </xdr:nvGrpSpPr>
      <xdr:grpSpPr>
        <a:xfrm>
          <a:off x="4844160" y="28190160"/>
          <a:ext cx="2368440" cy="872280"/>
          <a:chOff x="4844160" y="28190160"/>
          <a:chExt cx="2368440" cy="872280"/>
        </a:xfrm>
      </xdr:grpSpPr>
      <xdr:pic>
        <xdr:nvPicPr>
          <xdr:cNvPr id="35" name="그림 25" descr=""/>
          <xdr:cNvPicPr/>
        </xdr:nvPicPr>
        <xdr:blipFill>
          <a:blip r:embed="rId14">
            <a:alphaModFix amt="74000"/>
          </a:blip>
          <a:stretch/>
        </xdr:blipFill>
        <xdr:spPr>
          <a:xfrm>
            <a:off x="4844160" y="28410480"/>
            <a:ext cx="2187720" cy="419400"/>
          </a:xfrm>
          <a:prstGeom prst="rect">
            <a:avLst/>
          </a:prstGeom>
          <a:ln w="0">
            <a:noFill/>
          </a:ln>
        </xdr:spPr>
      </xdr:pic>
      <xdr:pic>
        <xdr:nvPicPr>
          <xdr:cNvPr id="36" name="그림 26" descr=""/>
          <xdr:cNvPicPr/>
        </xdr:nvPicPr>
        <xdr:blipFill>
          <a:blip r:embed="rId15"/>
          <a:stretch/>
        </xdr:blipFill>
        <xdr:spPr>
          <a:xfrm rot="316800">
            <a:off x="6320880" y="28227600"/>
            <a:ext cx="856800" cy="79668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97</xdr:row>
      <xdr:rowOff>95400</xdr:rowOff>
    </xdr:from>
    <xdr:to>
      <xdr:col>9</xdr:col>
      <xdr:colOff>627480</xdr:colOff>
      <xdr:row>142</xdr:row>
      <xdr:rowOff>180720</xdr:rowOff>
    </xdr:to>
    <xdr:pic>
      <xdr:nvPicPr>
        <xdr:cNvPr id="37" name="그림 16" descr=""/>
        <xdr:cNvPicPr/>
      </xdr:nvPicPr>
      <xdr:blipFill>
        <a:blip r:embed="rId1"/>
        <a:stretch/>
      </xdr:blipFill>
      <xdr:spPr>
        <a:xfrm>
          <a:off x="57240" y="20421720"/>
          <a:ext cx="7399800" cy="951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142920</xdr:rowOff>
    </xdr:from>
    <xdr:to>
      <xdr:col>9</xdr:col>
      <xdr:colOff>680040</xdr:colOff>
      <xdr:row>94</xdr:row>
      <xdr:rowOff>56880</xdr:rowOff>
    </xdr:to>
    <xdr:pic>
      <xdr:nvPicPr>
        <xdr:cNvPr id="38" name="그림 14" descr=""/>
        <xdr:cNvPicPr/>
      </xdr:nvPicPr>
      <xdr:blipFill>
        <a:blip r:embed="rId2"/>
        <a:stretch/>
      </xdr:blipFill>
      <xdr:spPr>
        <a:xfrm>
          <a:off x="0" y="9991800"/>
          <a:ext cx="7509600" cy="976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85680</xdr:rowOff>
    </xdr:from>
    <xdr:to>
      <xdr:col>9</xdr:col>
      <xdr:colOff>593640</xdr:colOff>
      <xdr:row>46</xdr:row>
      <xdr:rowOff>180720</xdr:rowOff>
    </xdr:to>
    <xdr:pic>
      <xdr:nvPicPr>
        <xdr:cNvPr id="39" name="그림 13" descr=""/>
        <xdr:cNvPicPr/>
      </xdr:nvPicPr>
      <xdr:blipFill>
        <a:blip r:embed="rId3"/>
        <a:stretch/>
      </xdr:blipFill>
      <xdr:spPr>
        <a:xfrm>
          <a:off x="0" y="295200"/>
          <a:ext cx="7423200" cy="9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239040</xdr:colOff>
      <xdr:row>42</xdr:row>
      <xdr:rowOff>48240</xdr:rowOff>
    </xdr:from>
    <xdr:to>
      <xdr:col>9</xdr:col>
      <xdr:colOff>163800</xdr:colOff>
      <xdr:row>44</xdr:row>
      <xdr:rowOff>48240</xdr:rowOff>
    </xdr:to>
    <xdr:pic>
      <xdr:nvPicPr>
        <xdr:cNvPr id="40" name="그림 1" descr=""/>
        <xdr:cNvPicPr/>
      </xdr:nvPicPr>
      <xdr:blipFill>
        <a:blip r:embed="rId4">
          <a:alphaModFix amt="74000"/>
        </a:blip>
        <a:stretch/>
      </xdr:blipFill>
      <xdr:spPr>
        <a:xfrm>
          <a:off x="4791960" y="8849520"/>
          <a:ext cx="2201400" cy="4190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205560</xdr:colOff>
      <xdr:row>41</xdr:row>
      <xdr:rowOff>74880</xdr:rowOff>
    </xdr:from>
    <xdr:to>
      <xdr:col>9</xdr:col>
      <xdr:colOff>296280</xdr:colOff>
      <xdr:row>45</xdr:row>
      <xdr:rowOff>33120</xdr:rowOff>
    </xdr:to>
    <xdr:pic>
      <xdr:nvPicPr>
        <xdr:cNvPr id="41" name="그림 2" descr=""/>
        <xdr:cNvPicPr/>
      </xdr:nvPicPr>
      <xdr:blipFill>
        <a:blip r:embed="rId5"/>
        <a:stretch/>
      </xdr:blipFill>
      <xdr:spPr>
        <a:xfrm rot="316800">
          <a:off x="6276240" y="8665920"/>
          <a:ext cx="849600" cy="796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</xdr:col>
      <xdr:colOff>165600</xdr:colOff>
      <xdr:row>77</xdr:row>
      <xdr:rowOff>131040</xdr:rowOff>
    </xdr:from>
    <xdr:to>
      <xdr:col>9</xdr:col>
      <xdr:colOff>257760</xdr:colOff>
      <xdr:row>81</xdr:row>
      <xdr:rowOff>164880</xdr:rowOff>
    </xdr:to>
    <xdr:grpSp>
      <xdr:nvGrpSpPr>
        <xdr:cNvPr id="42" name="그룹 3"/>
        <xdr:cNvGrpSpPr/>
      </xdr:nvGrpSpPr>
      <xdr:grpSpPr>
        <a:xfrm>
          <a:off x="4718520" y="16266240"/>
          <a:ext cx="2368800" cy="872280"/>
          <a:chOff x="4718520" y="16266240"/>
          <a:chExt cx="2368800" cy="872280"/>
        </a:xfrm>
      </xdr:grpSpPr>
      <xdr:pic>
        <xdr:nvPicPr>
          <xdr:cNvPr id="43" name="그림 4" descr=""/>
          <xdr:cNvPicPr/>
        </xdr:nvPicPr>
        <xdr:blipFill>
          <a:blip r:embed="rId6">
            <a:alphaModFix amt="74000"/>
          </a:blip>
          <a:stretch/>
        </xdr:blipFill>
        <xdr:spPr>
          <a:xfrm>
            <a:off x="4718520" y="16486920"/>
            <a:ext cx="2187720" cy="419400"/>
          </a:xfrm>
          <a:prstGeom prst="rect">
            <a:avLst/>
          </a:prstGeom>
          <a:ln w="0">
            <a:noFill/>
          </a:ln>
        </xdr:spPr>
      </xdr:pic>
      <xdr:pic>
        <xdr:nvPicPr>
          <xdr:cNvPr id="44" name="그림 5" descr=""/>
          <xdr:cNvPicPr/>
        </xdr:nvPicPr>
        <xdr:blipFill>
          <a:blip r:embed="rId7"/>
          <a:stretch/>
        </xdr:blipFill>
        <xdr:spPr>
          <a:xfrm rot="316800">
            <a:off x="6195600" y="16303680"/>
            <a:ext cx="856800" cy="796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twoCell">
    <xdr:from>
      <xdr:col>6</xdr:col>
      <xdr:colOff>224280</xdr:colOff>
      <xdr:row>135</xdr:row>
      <xdr:rowOff>148680</xdr:rowOff>
    </xdr:from>
    <xdr:to>
      <xdr:col>9</xdr:col>
      <xdr:colOff>316440</xdr:colOff>
      <xdr:row>139</xdr:row>
      <xdr:rowOff>182520</xdr:rowOff>
    </xdr:to>
    <xdr:grpSp>
      <xdr:nvGrpSpPr>
        <xdr:cNvPr id="45" name="그룹 6"/>
        <xdr:cNvGrpSpPr/>
      </xdr:nvGrpSpPr>
      <xdr:grpSpPr>
        <a:xfrm>
          <a:off x="4777200" y="28437840"/>
          <a:ext cx="2368800" cy="872280"/>
          <a:chOff x="4777200" y="28437840"/>
          <a:chExt cx="2368800" cy="872280"/>
        </a:xfrm>
      </xdr:grpSpPr>
      <xdr:pic>
        <xdr:nvPicPr>
          <xdr:cNvPr id="46" name="그림 7" descr=""/>
          <xdr:cNvPicPr/>
        </xdr:nvPicPr>
        <xdr:blipFill>
          <a:blip r:embed="rId8">
            <a:alphaModFix amt="74000"/>
          </a:blip>
          <a:stretch/>
        </xdr:blipFill>
        <xdr:spPr>
          <a:xfrm>
            <a:off x="4777200" y="28658160"/>
            <a:ext cx="2187720" cy="419400"/>
          </a:xfrm>
          <a:prstGeom prst="rect">
            <a:avLst/>
          </a:prstGeom>
          <a:ln w="0">
            <a:noFill/>
          </a:ln>
        </xdr:spPr>
      </xdr:pic>
      <xdr:pic>
        <xdr:nvPicPr>
          <xdr:cNvPr id="47" name="그림 8" descr=""/>
          <xdr:cNvPicPr/>
        </xdr:nvPicPr>
        <xdr:blipFill>
          <a:blip r:embed="rId9"/>
          <a:stretch/>
        </xdr:blipFill>
        <xdr:spPr>
          <a:xfrm rot="316800">
            <a:off x="6254280" y="28475280"/>
            <a:ext cx="856800" cy="79668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95040</xdr:rowOff>
    </xdr:from>
    <xdr:to>
      <xdr:col>9</xdr:col>
      <xdr:colOff>659160</xdr:colOff>
      <xdr:row>46</xdr:row>
      <xdr:rowOff>48960</xdr:rowOff>
    </xdr:to>
    <xdr:pic>
      <xdr:nvPicPr>
        <xdr:cNvPr id="48" name="그림 15" descr=""/>
        <xdr:cNvPicPr/>
      </xdr:nvPicPr>
      <xdr:blipFill>
        <a:blip r:embed="rId1"/>
        <a:stretch/>
      </xdr:blipFill>
      <xdr:spPr>
        <a:xfrm>
          <a:off x="47520" y="95040"/>
          <a:ext cx="7441200" cy="959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48</xdr:row>
      <xdr:rowOff>95040</xdr:rowOff>
    </xdr:from>
    <xdr:to>
      <xdr:col>9</xdr:col>
      <xdr:colOff>659160</xdr:colOff>
      <xdr:row>94</xdr:row>
      <xdr:rowOff>85320</xdr:rowOff>
    </xdr:to>
    <xdr:pic>
      <xdr:nvPicPr>
        <xdr:cNvPr id="49" name="그림 16" descr=""/>
        <xdr:cNvPicPr/>
      </xdr:nvPicPr>
      <xdr:blipFill>
        <a:blip r:embed="rId2"/>
        <a:stretch/>
      </xdr:blipFill>
      <xdr:spPr>
        <a:xfrm>
          <a:off x="47520" y="10153440"/>
          <a:ext cx="7441200" cy="962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96</xdr:row>
      <xdr:rowOff>95040</xdr:rowOff>
    </xdr:from>
    <xdr:to>
      <xdr:col>9</xdr:col>
      <xdr:colOff>650160</xdr:colOff>
      <xdr:row>142</xdr:row>
      <xdr:rowOff>85320</xdr:rowOff>
    </xdr:to>
    <xdr:pic>
      <xdr:nvPicPr>
        <xdr:cNvPr id="50" name="그림 17" descr=""/>
        <xdr:cNvPicPr/>
      </xdr:nvPicPr>
      <xdr:blipFill>
        <a:blip r:embed="rId3"/>
        <a:stretch/>
      </xdr:blipFill>
      <xdr:spPr>
        <a:xfrm>
          <a:off x="47520" y="20211840"/>
          <a:ext cx="7432200" cy="962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439200</xdr:colOff>
      <xdr:row>41</xdr:row>
      <xdr:rowOff>360</xdr:rowOff>
    </xdr:from>
    <xdr:to>
      <xdr:col>9</xdr:col>
      <xdr:colOff>363960</xdr:colOff>
      <xdr:row>43</xdr:row>
      <xdr:rowOff>360</xdr:rowOff>
    </xdr:to>
    <xdr:pic>
      <xdr:nvPicPr>
        <xdr:cNvPr id="51" name="그림 1" descr=""/>
        <xdr:cNvPicPr/>
      </xdr:nvPicPr>
      <xdr:blipFill>
        <a:blip r:embed="rId4">
          <a:alphaModFix amt="74000"/>
        </a:blip>
        <a:stretch/>
      </xdr:blipFill>
      <xdr:spPr>
        <a:xfrm>
          <a:off x="4992120" y="8591760"/>
          <a:ext cx="2201400" cy="419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8</xdr:col>
      <xdr:colOff>405360</xdr:colOff>
      <xdr:row>40</xdr:row>
      <xdr:rowOff>27360</xdr:rowOff>
    </xdr:from>
    <xdr:to>
      <xdr:col>9</xdr:col>
      <xdr:colOff>496080</xdr:colOff>
      <xdr:row>43</xdr:row>
      <xdr:rowOff>195120</xdr:rowOff>
    </xdr:to>
    <xdr:pic>
      <xdr:nvPicPr>
        <xdr:cNvPr id="52" name="그림 2" descr=""/>
        <xdr:cNvPicPr/>
      </xdr:nvPicPr>
      <xdr:blipFill>
        <a:blip r:embed="rId5"/>
        <a:stretch/>
      </xdr:blipFill>
      <xdr:spPr>
        <a:xfrm rot="316800">
          <a:off x="6476040" y="8408880"/>
          <a:ext cx="849600" cy="7966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6</xdr:col>
      <xdr:colOff>165600</xdr:colOff>
      <xdr:row>77</xdr:row>
      <xdr:rowOff>131040</xdr:rowOff>
    </xdr:from>
    <xdr:to>
      <xdr:col>9</xdr:col>
      <xdr:colOff>257760</xdr:colOff>
      <xdr:row>81</xdr:row>
      <xdr:rowOff>164880</xdr:rowOff>
    </xdr:to>
    <xdr:grpSp>
      <xdr:nvGrpSpPr>
        <xdr:cNvPr id="53" name="그룹 3"/>
        <xdr:cNvGrpSpPr/>
      </xdr:nvGrpSpPr>
      <xdr:grpSpPr>
        <a:xfrm>
          <a:off x="4718520" y="16266240"/>
          <a:ext cx="2368800" cy="872280"/>
          <a:chOff x="4718520" y="16266240"/>
          <a:chExt cx="2368800" cy="872280"/>
        </a:xfrm>
      </xdr:grpSpPr>
      <xdr:pic>
        <xdr:nvPicPr>
          <xdr:cNvPr id="54" name="그림 4" descr=""/>
          <xdr:cNvPicPr/>
        </xdr:nvPicPr>
        <xdr:blipFill>
          <a:blip r:embed="rId6">
            <a:alphaModFix amt="74000"/>
          </a:blip>
          <a:stretch/>
        </xdr:blipFill>
        <xdr:spPr>
          <a:xfrm>
            <a:off x="4718520" y="16486920"/>
            <a:ext cx="2187720" cy="419400"/>
          </a:xfrm>
          <a:prstGeom prst="rect">
            <a:avLst/>
          </a:prstGeom>
          <a:ln w="0">
            <a:noFill/>
          </a:ln>
        </xdr:spPr>
      </xdr:pic>
      <xdr:pic>
        <xdr:nvPicPr>
          <xdr:cNvPr id="55" name="그림 5" descr=""/>
          <xdr:cNvPicPr/>
        </xdr:nvPicPr>
        <xdr:blipFill>
          <a:blip r:embed="rId7"/>
          <a:stretch/>
        </xdr:blipFill>
        <xdr:spPr>
          <a:xfrm rot="316800">
            <a:off x="6195600" y="16303680"/>
            <a:ext cx="856800" cy="796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twoCell">
    <xdr:from>
      <xdr:col>6</xdr:col>
      <xdr:colOff>291240</xdr:colOff>
      <xdr:row>135</xdr:row>
      <xdr:rowOff>63000</xdr:rowOff>
    </xdr:from>
    <xdr:to>
      <xdr:col>9</xdr:col>
      <xdr:colOff>383040</xdr:colOff>
      <xdr:row>139</xdr:row>
      <xdr:rowOff>96840</xdr:rowOff>
    </xdr:to>
    <xdr:grpSp>
      <xdr:nvGrpSpPr>
        <xdr:cNvPr id="56" name="그룹 6"/>
        <xdr:cNvGrpSpPr/>
      </xdr:nvGrpSpPr>
      <xdr:grpSpPr>
        <a:xfrm>
          <a:off x="4844160" y="28352160"/>
          <a:ext cx="2368440" cy="872280"/>
          <a:chOff x="4844160" y="28352160"/>
          <a:chExt cx="2368440" cy="872280"/>
        </a:xfrm>
      </xdr:grpSpPr>
      <xdr:pic>
        <xdr:nvPicPr>
          <xdr:cNvPr id="57" name="그림 7" descr=""/>
          <xdr:cNvPicPr/>
        </xdr:nvPicPr>
        <xdr:blipFill>
          <a:blip r:embed="rId8">
            <a:alphaModFix amt="74000"/>
          </a:blip>
          <a:stretch/>
        </xdr:blipFill>
        <xdr:spPr>
          <a:xfrm>
            <a:off x="4844160" y="28572480"/>
            <a:ext cx="2187720" cy="419400"/>
          </a:xfrm>
          <a:prstGeom prst="rect">
            <a:avLst/>
          </a:prstGeom>
          <a:ln w="0">
            <a:noFill/>
          </a:ln>
        </xdr:spPr>
      </xdr:pic>
      <xdr:pic>
        <xdr:nvPicPr>
          <xdr:cNvPr id="58" name="그림 8" descr=""/>
          <xdr:cNvPicPr/>
        </xdr:nvPicPr>
        <xdr:blipFill>
          <a:blip r:embed="rId9"/>
          <a:stretch/>
        </xdr:blipFill>
        <xdr:spPr>
          <a:xfrm rot="316800">
            <a:off x="6320880" y="28389600"/>
            <a:ext cx="856800" cy="796680"/>
          </a:xfrm>
          <a:prstGeom prst="rect">
            <a:avLst/>
          </a:prstGeom>
          <a:ln w="0">
            <a:noFill/>
          </a:ln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0</xdr:row>
      <xdr:rowOff>19080</xdr:rowOff>
    </xdr:from>
    <xdr:to>
      <xdr:col>1</xdr:col>
      <xdr:colOff>523800</xdr:colOff>
      <xdr:row>0</xdr:row>
      <xdr:rowOff>361440</xdr:rowOff>
    </xdr:to>
    <xdr:pic>
      <xdr:nvPicPr>
        <xdr:cNvPr id="59" name="그림 2" descr=""/>
        <xdr:cNvPicPr/>
      </xdr:nvPicPr>
      <xdr:blipFill>
        <a:blip r:embed="rId1"/>
        <a:stretch/>
      </xdr:blipFill>
      <xdr:spPr>
        <a:xfrm>
          <a:off x="95400" y="19080"/>
          <a:ext cx="1373400" cy="342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24840</xdr:colOff>
      <xdr:row>23</xdr:row>
      <xdr:rowOff>100800</xdr:rowOff>
    </xdr:from>
    <xdr:to>
      <xdr:col>7</xdr:col>
      <xdr:colOff>803160</xdr:colOff>
      <xdr:row>26</xdr:row>
      <xdr:rowOff>50760</xdr:rowOff>
    </xdr:to>
    <xdr:pic>
      <xdr:nvPicPr>
        <xdr:cNvPr id="60" name="그림 2" descr=""/>
        <xdr:cNvPicPr/>
      </xdr:nvPicPr>
      <xdr:blipFill>
        <a:blip r:embed="rId2"/>
        <a:stretch/>
      </xdr:blipFill>
      <xdr:spPr>
        <a:xfrm rot="21391800">
          <a:off x="6426360" y="7739640"/>
          <a:ext cx="778320" cy="788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95400</xdr:colOff>
      <xdr:row>0</xdr:row>
      <xdr:rowOff>19080</xdr:rowOff>
    </xdr:from>
    <xdr:to>
      <xdr:col>1</xdr:col>
      <xdr:colOff>523800</xdr:colOff>
      <xdr:row>0</xdr:row>
      <xdr:rowOff>361440</xdr:rowOff>
    </xdr:to>
    <xdr:pic>
      <xdr:nvPicPr>
        <xdr:cNvPr id="61" name="그림 2" descr=""/>
        <xdr:cNvPicPr/>
      </xdr:nvPicPr>
      <xdr:blipFill>
        <a:blip r:embed="rId1"/>
        <a:stretch/>
      </xdr:blipFill>
      <xdr:spPr>
        <a:xfrm>
          <a:off x="95400" y="19080"/>
          <a:ext cx="1373400" cy="342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57960</xdr:colOff>
      <xdr:row>24</xdr:row>
      <xdr:rowOff>99360</xdr:rowOff>
    </xdr:from>
    <xdr:to>
      <xdr:col>7</xdr:col>
      <xdr:colOff>836280</xdr:colOff>
      <xdr:row>27</xdr:row>
      <xdr:rowOff>49320</xdr:rowOff>
    </xdr:to>
    <xdr:pic>
      <xdr:nvPicPr>
        <xdr:cNvPr id="62" name="그림 4" descr=""/>
        <xdr:cNvPicPr/>
      </xdr:nvPicPr>
      <xdr:blipFill>
        <a:blip r:embed="rId2"/>
        <a:stretch/>
      </xdr:blipFill>
      <xdr:spPr>
        <a:xfrm rot="713400">
          <a:off x="6459480" y="7376400"/>
          <a:ext cx="778320" cy="788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0</xdr:row>
      <xdr:rowOff>0</xdr:rowOff>
    </xdr:from>
    <xdr:to>
      <xdr:col>7</xdr:col>
      <xdr:colOff>1310040</xdr:colOff>
      <xdr:row>34</xdr:row>
      <xdr:rowOff>123840</xdr:rowOff>
    </xdr:to>
    <xdr:pic>
      <xdr:nvPicPr>
        <xdr:cNvPr id="63" name="그림 1" descr=""/>
        <xdr:cNvPicPr/>
      </xdr:nvPicPr>
      <xdr:blipFill>
        <a:blip r:embed="rId1"/>
        <a:stretch/>
      </xdr:blipFill>
      <xdr:spPr>
        <a:xfrm>
          <a:off x="91080" y="0"/>
          <a:ext cx="7620480" cy="995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219240</xdr:colOff>
      <xdr:row>6</xdr:row>
      <xdr:rowOff>104400</xdr:rowOff>
    </xdr:from>
    <xdr:to>
      <xdr:col>12</xdr:col>
      <xdr:colOff>1533240</xdr:colOff>
      <xdr:row>29</xdr:row>
      <xdr:rowOff>123480</xdr:rowOff>
    </xdr:to>
    <xdr:pic>
      <xdr:nvPicPr>
        <xdr:cNvPr id="64" name="그림 2" descr=""/>
        <xdr:cNvPicPr/>
      </xdr:nvPicPr>
      <xdr:blipFill>
        <a:blip r:embed="rId1"/>
        <a:stretch/>
      </xdr:blipFill>
      <xdr:spPr>
        <a:xfrm>
          <a:off x="219240" y="1533240"/>
          <a:ext cx="10674000" cy="5600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28440</xdr:rowOff>
    </xdr:from>
    <xdr:to>
      <xdr:col>13</xdr:col>
      <xdr:colOff>9000</xdr:colOff>
      <xdr:row>29</xdr:row>
      <xdr:rowOff>237960</xdr:rowOff>
    </xdr:to>
    <xdr:pic>
      <xdr:nvPicPr>
        <xdr:cNvPr id="65" name="그림 1" descr=""/>
        <xdr:cNvPicPr/>
      </xdr:nvPicPr>
      <xdr:blipFill>
        <a:blip r:embed="rId1"/>
        <a:stretch/>
      </xdr:blipFill>
      <xdr:spPr>
        <a:xfrm>
          <a:off x="0" y="1457280"/>
          <a:ext cx="11391480" cy="5790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6</xdr:row>
      <xdr:rowOff>95040</xdr:rowOff>
    </xdr:from>
    <xdr:to>
      <xdr:col>12</xdr:col>
      <xdr:colOff>1695240</xdr:colOff>
      <xdr:row>27</xdr:row>
      <xdr:rowOff>96480</xdr:rowOff>
    </xdr:to>
    <xdr:pic>
      <xdr:nvPicPr>
        <xdr:cNvPr id="66" name="그림 3" descr=""/>
        <xdr:cNvPicPr/>
      </xdr:nvPicPr>
      <xdr:blipFill>
        <a:blip r:embed="rId1"/>
        <a:stretch/>
      </xdr:blipFill>
      <xdr:spPr>
        <a:xfrm>
          <a:off x="38160" y="1523880"/>
          <a:ext cx="11017080" cy="5087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847800</xdr:colOff>
      <xdr:row>24</xdr:row>
      <xdr:rowOff>66600</xdr:rowOff>
    </xdr:from>
    <xdr:to>
      <xdr:col>6</xdr:col>
      <xdr:colOff>101880</xdr:colOff>
      <xdr:row>27</xdr:row>
      <xdr:rowOff>14760</xdr:rowOff>
    </xdr:to>
    <xdr:pic>
      <xdr:nvPicPr>
        <xdr:cNvPr id="67" name="그림 1" descr=""/>
        <xdr:cNvPicPr/>
      </xdr:nvPicPr>
      <xdr:blipFill>
        <a:blip r:embed="rId1"/>
        <a:stretch/>
      </xdr:blipFill>
      <xdr:spPr>
        <a:xfrm>
          <a:off x="6671880" y="8105760"/>
          <a:ext cx="1032120" cy="786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390625" defaultRowHeight="16.5" zeroHeight="false" outlineLevelRow="0" outlineLevelCol="0"/>
  <cols>
    <col collapsed="false" customWidth="true" hidden="false" outlineLevel="0" max="1" min="1" style="0" width="13.75"/>
    <col collapsed="false" customWidth="true" hidden="false" outlineLevel="0" max="2" min="2" style="0" width="22"/>
    <col collapsed="false" customWidth="true" hidden="false" outlineLevel="0" max="3" min="3" style="0" width="18.38"/>
    <col collapsed="false" customWidth="true" hidden="false" outlineLevel="0" max="4" min="4" style="0" width="20"/>
    <col collapsed="false" customWidth="true" hidden="false" outlineLevel="0" max="6" min="6" style="0" width="13.75"/>
    <col collapsed="false" customWidth="true" hidden="false" outlineLevel="0" max="7" min="7" style="0" width="22"/>
    <col collapsed="false" customWidth="true" hidden="false" outlineLevel="0" max="8" min="8" style="0" width="18.38"/>
    <col collapsed="false" customWidth="true" hidden="false" outlineLevel="0" max="9" min="9" style="0" width="20"/>
    <col collapsed="false" customWidth="true" hidden="false" outlineLevel="0" max="11" min="11" style="0" width="13.75"/>
    <col collapsed="false" customWidth="true" hidden="false" outlineLevel="0" max="12" min="12" style="0" width="22"/>
    <col collapsed="false" customWidth="true" hidden="false" outlineLevel="0" max="13" min="13" style="0" width="18.38"/>
    <col collapsed="false" customWidth="true" hidden="false" outlineLevel="0" max="14" min="14" style="0" width="20"/>
  </cols>
  <sheetData>
    <row r="1" customFormat="false" ht="16.5" hidden="false" customHeight="true" outlineLevel="0" collapsed="false">
      <c r="A1" s="1" t="s">
        <v>0</v>
      </c>
      <c r="B1" s="2" t="s">
        <v>1</v>
      </c>
      <c r="C1" s="2"/>
      <c r="D1" s="2"/>
      <c r="F1" s="3" t="str">
        <f aca="false">VLOOKUP(B8,data!A:B,2,0)</f>
        <v>철제가로등주</v>
      </c>
      <c r="J1" s="4" t="s">
        <v>2</v>
      </c>
      <c r="K1" s="4" t="s">
        <v>3</v>
      </c>
    </row>
    <row r="2" customFormat="false" ht="16.5" hidden="false" customHeight="true" outlineLevel="0" collapsed="false">
      <c r="A2" s="1" t="s">
        <v>4</v>
      </c>
      <c r="B2" s="5" t="s">
        <v>5</v>
      </c>
      <c r="C2" s="1" t="s">
        <v>6</v>
      </c>
      <c r="D2" s="5" t="s">
        <v>7</v>
      </c>
      <c r="J2" s="4" t="s">
        <v>8</v>
      </c>
      <c r="K2" s="4" t="s">
        <v>9</v>
      </c>
    </row>
    <row r="3" customFormat="false" ht="16.5" hidden="false" customHeight="true" outlineLevel="0" collapsed="false">
      <c r="A3" s="1" t="s">
        <v>10</v>
      </c>
      <c r="B3" s="6" t="n">
        <v>45846</v>
      </c>
      <c r="C3" s="1" t="s">
        <v>11</v>
      </c>
      <c r="D3" s="6" t="n">
        <v>46380</v>
      </c>
    </row>
    <row r="4" customFormat="false" ht="16.5" hidden="false" customHeight="true" outlineLevel="0" collapsed="false">
      <c r="A4" s="1" t="s">
        <v>12</v>
      </c>
      <c r="B4" s="6" t="n">
        <v>46107</v>
      </c>
      <c r="C4" s="1" t="s">
        <v>13</v>
      </c>
      <c r="D4" s="1" t="str">
        <f aca="false">CONCATENATE("관리 제 ",TEXT(B4,"yy"),"-",TEXT(B4,"mm"),TEXT(B4,"dd"),IF(LEN(D5)&lt;2,"0"&amp;D5&amp;"호",D5&amp;"호"))</f>
        <v>관리 제 26-032603호</v>
      </c>
    </row>
    <row r="5" customFormat="false" ht="16.5" hidden="false" customHeight="true" outlineLevel="0" collapsed="false">
      <c r="A5" s="1" t="s">
        <v>14</v>
      </c>
      <c r="B5" s="5" t="n">
        <v>3</v>
      </c>
      <c r="C5" s="1" t="s">
        <v>15</v>
      </c>
      <c r="D5" s="5" t="n">
        <v>3</v>
      </c>
    </row>
    <row r="6" customFormat="false" ht="16.5" hidden="false" customHeight="true" outlineLevel="0" collapsed="false">
      <c r="A6" s="1" t="s">
        <v>16</v>
      </c>
      <c r="B6" s="7" t="s">
        <v>17</v>
      </c>
      <c r="C6" s="1" t="s">
        <v>18</v>
      </c>
      <c r="D6" s="5" t="n">
        <v>4088300513</v>
      </c>
    </row>
    <row r="7" customFormat="false" ht="16.5" hidden="false" customHeight="true" outlineLevel="0" collapsed="false">
      <c r="A7" s="1" t="s">
        <v>19</v>
      </c>
      <c r="B7" s="8" t="s">
        <v>2</v>
      </c>
      <c r="C7" s="1" t="s">
        <v>20</v>
      </c>
      <c r="D7" s="8" t="s">
        <v>3</v>
      </c>
      <c r="F7" s="9" t="s">
        <v>21</v>
      </c>
      <c r="G7" s="9"/>
      <c r="H7" s="9"/>
      <c r="I7" s="9"/>
      <c r="K7" s="9" t="s">
        <v>22</v>
      </c>
      <c r="L7" s="9"/>
      <c r="M7" s="9"/>
      <c r="N7" s="9"/>
    </row>
    <row r="8" customFormat="false" ht="16.5" hidden="false" customHeight="true" outlineLevel="0" collapsed="false">
      <c r="A8" s="1" t="s">
        <v>23</v>
      </c>
      <c r="B8" s="5" t="s">
        <v>24</v>
      </c>
      <c r="C8" s="1" t="s">
        <v>25</v>
      </c>
      <c r="D8" s="10" t="n">
        <v>671000</v>
      </c>
      <c r="F8" s="1" t="s">
        <v>23</v>
      </c>
      <c r="G8" s="5" t="s">
        <v>26</v>
      </c>
      <c r="H8" s="1" t="s">
        <v>25</v>
      </c>
      <c r="I8" s="10" t="n">
        <v>722000</v>
      </c>
      <c r="K8" s="1" t="s">
        <v>23</v>
      </c>
      <c r="L8" s="5" t="s">
        <v>27</v>
      </c>
      <c r="M8" s="1" t="s">
        <v>25</v>
      </c>
      <c r="N8" s="10" t="n">
        <v>61000</v>
      </c>
    </row>
    <row r="9" customFormat="false" ht="16.5" hidden="false" customHeight="false" outlineLevel="0" collapsed="false">
      <c r="A9" s="1" t="s">
        <v>28</v>
      </c>
      <c r="B9" s="10" t="n">
        <v>9</v>
      </c>
      <c r="C9" s="1" t="s">
        <v>29</v>
      </c>
      <c r="D9" s="10" t="n">
        <v>47690</v>
      </c>
      <c r="F9" s="1" t="s">
        <v>28</v>
      </c>
      <c r="G9" s="10" t="n">
        <v>4</v>
      </c>
      <c r="H9" s="1" t="s">
        <v>29</v>
      </c>
      <c r="I9" s="10"/>
      <c r="K9" s="1" t="s">
        <v>28</v>
      </c>
      <c r="L9" s="10" t="n">
        <v>13</v>
      </c>
      <c r="M9" s="1" t="s">
        <v>29</v>
      </c>
      <c r="N9" s="10"/>
    </row>
    <row r="10" customFormat="false" ht="16.5" hidden="false" customHeight="false" outlineLevel="0" collapsed="false">
      <c r="A10" s="1" t="s">
        <v>30</v>
      </c>
      <c r="B10" s="1" t="s">
        <v>31</v>
      </c>
      <c r="C10" s="1" t="s">
        <v>32</v>
      </c>
      <c r="D10" s="11" t="n">
        <f aca="false">IF(B5&gt;=3,D8*B9+I8*G9+N8*L9,IF(B5&gt;=2,D8*B9+I8*G9,B9*D8))</f>
        <v>9720000</v>
      </c>
    </row>
  </sheetData>
  <mergeCells count="3">
    <mergeCell ref="B1:D1"/>
    <mergeCell ref="F7:I7"/>
    <mergeCell ref="K7:N7"/>
  </mergeCells>
  <dataValidations count="2">
    <dataValidation allowBlank="true" errorStyle="stop" operator="between" showDropDown="false" showErrorMessage="true" showInputMessage="true" sqref="D7" type="list">
      <formula1>$K$1:$K$2</formula1>
      <formula2>0</formula2>
    </dataValidation>
    <dataValidation allowBlank="true" errorStyle="stop" operator="between" showDropDown="false" showErrorMessage="true" showInputMessage="true" sqref="B7" type="list">
      <formula1>$J$1:$J$2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15" workbookViewId="0">
      <selection pane="topLeft" activeCell="D16" activeCellId="0" sqref="D16"/>
    </sheetView>
  </sheetViews>
  <sheetFormatPr defaultColWidth="2.62890625" defaultRowHeight="19.5" zeroHeight="false" outlineLevelRow="0" outlineLevelCol="0"/>
  <cols>
    <col collapsed="false" customWidth="false" hidden="false" outlineLevel="0" max="16384" min="1" style="12" width="2.63"/>
  </cols>
  <sheetData>
    <row r="1" customFormat="false" ht="19.5" hidden="false" customHeight="true" outlineLevel="0" collapsed="false">
      <c r="H1" s="13" t="s">
        <v>33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customFormat="false" ht="19.5" hidden="false" customHeight="true" outlineLevel="0" collapsed="false"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AA2" s="14"/>
      <c r="AB2" s="14"/>
      <c r="AC2" s="14"/>
      <c r="AD2" s="14"/>
      <c r="AE2" s="14"/>
    </row>
    <row r="3" customFormat="false" ht="18" hidden="false" customHeight="true" outlineLevel="0" collapsed="false"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5"/>
      <c r="X3" s="15"/>
      <c r="Y3" s="15"/>
      <c r="Z3" s="15"/>
      <c r="AA3" s="14"/>
      <c r="AB3" s="14"/>
      <c r="AC3" s="14"/>
      <c r="AD3" s="14"/>
      <c r="AE3" s="14"/>
    </row>
    <row r="4" customFormat="false" ht="19.5" hidden="false" customHeight="true" outlineLevel="0" collapsed="false">
      <c r="A4" s="16" t="s">
        <v>34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 t="s">
        <v>35</v>
      </c>
      <c r="R4" s="17"/>
      <c r="S4" s="17"/>
      <c r="T4" s="17"/>
      <c r="U4" s="17"/>
      <c r="V4" s="17"/>
      <c r="W4" s="17"/>
      <c r="X4" s="17"/>
      <c r="Y4" s="17" t="s">
        <v>36</v>
      </c>
      <c r="Z4" s="17"/>
      <c r="AA4" s="17"/>
      <c r="AB4" s="17"/>
      <c r="AC4" s="17"/>
      <c r="AD4" s="17"/>
      <c r="AE4" s="17"/>
    </row>
    <row r="6" customFormat="false" ht="19.5" hidden="false" customHeight="true" outlineLevel="0" collapsed="false">
      <c r="A6" s="18" t="s">
        <v>37</v>
      </c>
      <c r="B6" s="18"/>
      <c r="C6" s="18"/>
      <c r="D6" s="19" t="s">
        <v>38</v>
      </c>
      <c r="E6" s="20" t="str">
        <f aca="false">환경설정!D4</f>
        <v>관리 제 26-032603호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 t="s">
        <v>39</v>
      </c>
      <c r="R6" s="22"/>
      <c r="S6" s="22"/>
      <c r="T6" s="22"/>
      <c r="U6" s="22"/>
      <c r="V6" s="22"/>
      <c r="W6" s="22"/>
      <c r="X6" s="22"/>
      <c r="Y6" s="23" t="s">
        <v>40</v>
      </c>
      <c r="Z6" s="24"/>
      <c r="AA6" s="24"/>
      <c r="AB6" s="24"/>
      <c r="AC6" s="24"/>
      <c r="AD6" s="24"/>
      <c r="AE6" s="24"/>
    </row>
    <row r="7" customFormat="false" ht="19.5" hidden="false" customHeight="true" outlineLevel="0" collapsed="false">
      <c r="Q7" s="21"/>
      <c r="R7" s="22"/>
      <c r="S7" s="22"/>
      <c r="T7" s="22"/>
      <c r="U7" s="22"/>
      <c r="V7" s="22"/>
      <c r="W7" s="22"/>
      <c r="X7" s="22"/>
      <c r="Y7" s="23"/>
      <c r="Z7" s="23"/>
      <c r="AA7" s="24"/>
      <c r="AB7" s="24"/>
      <c r="AC7" s="24"/>
      <c r="AD7" s="24"/>
      <c r="AE7" s="24"/>
    </row>
    <row r="8" customFormat="false" ht="19.5" hidden="false" customHeight="true" outlineLevel="0" collapsed="false">
      <c r="A8" s="18" t="s">
        <v>41</v>
      </c>
      <c r="B8" s="18"/>
      <c r="C8" s="18"/>
      <c r="D8" s="19" t="s">
        <v>38</v>
      </c>
      <c r="E8" s="20" t="str">
        <f aca="false">CONCATENATE(TEXT(환경설정!B4,"yyyy"),".   ",TEXT(환경설정!B4,"mm"),".   ",TEXT(환경설정!B4,"dd"),".")</f>
        <v>2026.   03.   26.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5" t="s">
        <v>42</v>
      </c>
      <c r="R8" s="26" t="s">
        <v>43</v>
      </c>
      <c r="S8" s="26"/>
      <c r="T8" s="26"/>
      <c r="U8" s="27"/>
      <c r="V8" s="27"/>
      <c r="W8" s="27"/>
      <c r="X8" s="27"/>
      <c r="Y8" s="23"/>
      <c r="Z8" s="23"/>
      <c r="AA8" s="24"/>
      <c r="AB8" s="24"/>
      <c r="AC8" s="24"/>
      <c r="AD8" s="24"/>
      <c r="AE8" s="24"/>
    </row>
    <row r="9" customFormat="false" ht="19.5" hidden="false" customHeight="true" outlineLevel="0" collapsed="false">
      <c r="A9" s="18" t="s">
        <v>44</v>
      </c>
      <c r="B9" s="18"/>
      <c r="C9" s="18"/>
      <c r="D9" s="19" t="s">
        <v>38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5"/>
      <c r="R9" s="26" t="s">
        <v>45</v>
      </c>
      <c r="S9" s="26"/>
      <c r="T9" s="26"/>
      <c r="U9" s="27"/>
      <c r="V9" s="27"/>
      <c r="W9" s="27"/>
      <c r="X9" s="27"/>
      <c r="Y9" s="28" t="s">
        <v>46</v>
      </c>
      <c r="Z9" s="26"/>
      <c r="AA9" s="26"/>
      <c r="AB9" s="26"/>
      <c r="AC9" s="29"/>
      <c r="AD9" s="29"/>
      <c r="AE9" s="29"/>
    </row>
    <row r="10" customFormat="false" ht="19.5" hidden="false" customHeight="true" outlineLevel="0" collapsed="false">
      <c r="Q10" s="25"/>
      <c r="R10" s="26" t="s">
        <v>47</v>
      </c>
      <c r="S10" s="26"/>
      <c r="T10" s="26"/>
      <c r="U10" s="27"/>
      <c r="V10" s="27"/>
      <c r="W10" s="27"/>
      <c r="X10" s="27"/>
      <c r="Y10" s="28"/>
      <c r="Z10" s="26"/>
      <c r="AA10" s="26"/>
      <c r="AB10" s="26"/>
      <c r="AC10" s="29"/>
      <c r="AD10" s="29"/>
      <c r="AE10" s="29"/>
    </row>
    <row r="11" customFormat="false" ht="19.5" hidden="false" customHeight="true" outlineLevel="0" collapsed="false">
      <c r="A11" s="18" t="s">
        <v>48</v>
      </c>
      <c r="B11" s="18"/>
      <c r="C11" s="18"/>
      <c r="D11" s="19" t="s">
        <v>38</v>
      </c>
      <c r="E11" s="20" t="str">
        <f aca="false">환경설정!B6</f>
        <v>전라남도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30" t="s">
        <v>49</v>
      </c>
      <c r="R11" s="30"/>
      <c r="S11" s="30"/>
      <c r="T11" s="30"/>
      <c r="U11" s="27"/>
      <c r="V11" s="27"/>
      <c r="W11" s="27"/>
      <c r="X11" s="27"/>
      <c r="Y11" s="28"/>
      <c r="Z11" s="26"/>
      <c r="AA11" s="26"/>
      <c r="AB11" s="26"/>
      <c r="AC11" s="29"/>
      <c r="AD11" s="29"/>
      <c r="AE11" s="29"/>
    </row>
    <row r="12" customFormat="false" ht="19.5" hidden="false" customHeight="true" outlineLevel="0" collapsed="false"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Q12" s="30" t="s">
        <v>50</v>
      </c>
      <c r="R12" s="30"/>
      <c r="S12" s="30"/>
      <c r="T12" s="30"/>
      <c r="U12" s="27"/>
      <c r="V12" s="27"/>
      <c r="W12" s="27"/>
      <c r="X12" s="27"/>
      <c r="Y12" s="28"/>
      <c r="Z12" s="26"/>
      <c r="AA12" s="26"/>
      <c r="AB12" s="26"/>
      <c r="AC12" s="29"/>
      <c r="AD12" s="29"/>
      <c r="AE12" s="29"/>
    </row>
    <row r="13" customFormat="false" ht="19.5" hidden="false" customHeight="true" outlineLevel="0" collapsed="false">
      <c r="A13" s="18" t="s">
        <v>51</v>
      </c>
      <c r="B13" s="18"/>
      <c r="C13" s="18"/>
      <c r="D13" s="19" t="s">
        <v>38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32" t="s">
        <v>52</v>
      </c>
      <c r="R13" s="32"/>
      <c r="S13" s="32"/>
      <c r="T13" s="32"/>
      <c r="U13" s="33"/>
      <c r="V13" s="33"/>
      <c r="W13" s="33"/>
      <c r="X13" s="33"/>
      <c r="Y13" s="34" t="s">
        <v>53</v>
      </c>
      <c r="Z13" s="34"/>
      <c r="AA13" s="34"/>
      <c r="AB13" s="34"/>
      <c r="AC13" s="35"/>
      <c r="AD13" s="35"/>
      <c r="AE13" s="35"/>
    </row>
    <row r="15" customFormat="false" ht="39" hidden="false" customHeight="true" outlineLevel="0" collapsed="false">
      <c r="A15" s="36" t="s">
        <v>54</v>
      </c>
      <c r="B15" s="36"/>
      <c r="C15" s="36"/>
      <c r="D15" s="37" t="s">
        <v>38</v>
      </c>
      <c r="E15" s="38" t="str">
        <f aca="false">CONCATENATE(" '",환경설정!B1,"' ","건에 대한 
 착수계 제출의 건. ")</f>
        <v> '전라남도청 민원인 전용주차장 건립 전기공사 보안등주 등 구매' 건에 대한 
 착수계 제출의 건. 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</row>
    <row r="17" s="39" customFormat="true" ht="19.5" hidden="false" customHeight="true" outlineLevel="0" collapsed="false">
      <c r="D17" s="40" t="str">
        <f aca="false">CONCATENATE("1. 귀 ",환경설정!B7,"의 무궁한 발전을 기원 합니다.")</f>
        <v>1. 귀 청의 무궁한 발전을 기원 합니다.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</row>
    <row r="18" s="39" customFormat="true" ht="19.5" hidden="false" customHeight="true" outlineLevel="0" collapsed="false"/>
    <row r="19" s="39" customFormat="true" ht="19.5" hidden="false" customHeight="true" outlineLevel="0" collapsed="false">
      <c r="D19" s="40" t="str">
        <f aca="false">CONCATENATE("2.납품요구번호 : 제 ",환경설정!D2," 호")</f>
        <v>2.납품요구번호 : 제 R25TB00712838-00 호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</row>
    <row r="20" s="39" customFormat="true" ht="19.5" hidden="false" customHeight="true" outlineLevel="0" collapsed="false"/>
    <row r="21" s="39" customFormat="true" ht="19.5" hidden="false" customHeight="true" outlineLevel="0" collapsed="false">
      <c r="D21" s="40" t="str">
        <f aca="false">CONCATENATE("3. 사 업 명 : ",환경설정!B1)</f>
        <v>3. 사 업 명 : 전라남도청 민원인 전용주차장 건립 전기공사 보안등주 등 구매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s="39" customFormat="true" ht="19.5" hidden="false" customHeight="true" outlineLevel="0" collapsed="false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="39" customFormat="true" ht="19.5" hidden="false" customHeight="true" outlineLevel="0" collapsed="false">
      <c r="D23" s="40" t="s">
        <v>55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 s="39" customFormat="true" ht="19.5" hidden="false" customHeight="true" outlineLevel="0" collapsed="false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</row>
    <row r="25" s="39" customFormat="true" ht="19.5" hidden="false" customHeight="true" outlineLevel="0" collapsed="false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</row>
    <row r="26" s="39" customFormat="true" ht="19.5" hidden="false" customHeight="true" outlineLevel="0" collapsed="false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</row>
    <row r="27" s="39" customFormat="true" ht="19.5" hidden="false" customHeight="true" outlineLevel="0" collapsed="false"/>
    <row r="28" s="39" customFormat="true" ht="19.5" hidden="false" customHeight="true" outlineLevel="0" collapsed="false"/>
    <row r="29" s="39" customFormat="true" ht="19.5" hidden="false" customHeight="true" outlineLevel="0" collapsed="false">
      <c r="D29" s="40" t="str">
        <f aca="false">CONCATENATE("별첨. 착수계 …………",IF(환경설정!D7="유",3,2),"부.           끝.")</f>
        <v>별첨. 착수계 …………3부.           끝.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s="39" customFormat="true" ht="19.5" hidden="false" customHeight="true" outlineLevel="0" collapsed="false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</row>
    <row r="31" s="39" customFormat="true" ht="19.5" hidden="false" customHeight="true" outlineLevel="0" collapsed="false">
      <c r="B31" s="42"/>
      <c r="C31" s="42"/>
      <c r="D31" s="42"/>
      <c r="E31" s="42"/>
      <c r="F31" s="42"/>
      <c r="G31" s="42"/>
      <c r="H31" s="42"/>
      <c r="I31" s="42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4"/>
      <c r="U31" s="44"/>
      <c r="V31" s="44"/>
      <c r="W31" s="44"/>
      <c r="X31" s="44"/>
      <c r="Y31" s="44"/>
      <c r="Z31" s="44"/>
      <c r="AA31" s="44"/>
      <c r="AB31" s="43"/>
      <c r="AC31" s="43"/>
      <c r="AD31" s="43"/>
      <c r="AE31" s="43"/>
    </row>
    <row r="32" customFormat="false" ht="19.5" hidden="false" customHeight="true" outlineLevel="0" collapsed="false">
      <c r="B32" s="42"/>
      <c r="C32" s="42"/>
      <c r="D32" s="42"/>
      <c r="E32" s="42"/>
      <c r="F32" s="42"/>
      <c r="G32" s="42"/>
      <c r="H32" s="42"/>
      <c r="I32" s="42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4"/>
      <c r="U32" s="44"/>
      <c r="V32" s="44"/>
      <c r="W32" s="44"/>
      <c r="X32" s="44"/>
      <c r="Y32" s="44"/>
      <c r="Z32" s="44"/>
      <c r="AA32" s="44"/>
      <c r="AB32" s="43"/>
      <c r="AC32" s="43"/>
      <c r="AD32" s="43"/>
      <c r="AE32" s="43"/>
    </row>
    <row r="34" customFormat="false" ht="24.75" hidden="false" customHeight="true" outlineLevel="0" collapsed="false">
      <c r="E34" s="45" t="s">
        <v>56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</sheetData>
  <mergeCells count="70">
    <mergeCell ref="H1:V3"/>
    <mergeCell ref="AA2:AE2"/>
    <mergeCell ref="AA3:AE3"/>
    <mergeCell ref="A4:P4"/>
    <mergeCell ref="Q4:X4"/>
    <mergeCell ref="Y4:AE4"/>
    <mergeCell ref="A6:C6"/>
    <mergeCell ref="E6:P6"/>
    <mergeCell ref="Q6:Q7"/>
    <mergeCell ref="R6:U7"/>
    <mergeCell ref="V6:X7"/>
    <mergeCell ref="Y6:Y8"/>
    <mergeCell ref="Z6:AE8"/>
    <mergeCell ref="A8:C8"/>
    <mergeCell ref="E8:P8"/>
    <mergeCell ref="Q8:Q10"/>
    <mergeCell ref="R8:T8"/>
    <mergeCell ref="U8:X8"/>
    <mergeCell ref="A9:C9"/>
    <mergeCell ref="E9:P9"/>
    <mergeCell ref="R9:T9"/>
    <mergeCell ref="U9:X9"/>
    <mergeCell ref="Y9:Y12"/>
    <mergeCell ref="Z9:AB9"/>
    <mergeCell ref="AC9:AE9"/>
    <mergeCell ref="R10:T10"/>
    <mergeCell ref="U10:X10"/>
    <mergeCell ref="Z10:AB10"/>
    <mergeCell ref="AC10:AE10"/>
    <mergeCell ref="A11:C11"/>
    <mergeCell ref="E11:P11"/>
    <mergeCell ref="Q11:T11"/>
    <mergeCell ref="U11:X11"/>
    <mergeCell ref="Z11:AB11"/>
    <mergeCell ref="AC11:AE11"/>
    <mergeCell ref="E12:O12"/>
    <mergeCell ref="Q12:T12"/>
    <mergeCell ref="U12:X12"/>
    <mergeCell ref="Z12:AB12"/>
    <mergeCell ref="AC12:AE12"/>
    <mergeCell ref="A13:C13"/>
    <mergeCell ref="E13:P13"/>
    <mergeCell ref="Q13:T13"/>
    <mergeCell ref="U13:X13"/>
    <mergeCell ref="Y13:AB13"/>
    <mergeCell ref="AC13:AE13"/>
    <mergeCell ref="A15:C15"/>
    <mergeCell ref="E15:AE15"/>
    <mergeCell ref="D17:AB17"/>
    <mergeCell ref="D19:AB19"/>
    <mergeCell ref="D21:AB21"/>
    <mergeCell ref="D23:AB23"/>
    <mergeCell ref="A24:AE24"/>
    <mergeCell ref="A25:AE25"/>
    <mergeCell ref="A26:AE26"/>
    <mergeCell ref="D29:AB29"/>
    <mergeCell ref="A30:AE30"/>
    <mergeCell ref="J31:M31"/>
    <mergeCell ref="N31:S31"/>
    <mergeCell ref="T31:W31"/>
    <mergeCell ref="X31:AA31"/>
    <mergeCell ref="AB31:AC31"/>
    <mergeCell ref="AD31:AE31"/>
    <mergeCell ref="J32:M32"/>
    <mergeCell ref="N32:S32"/>
    <mergeCell ref="T32:W32"/>
    <mergeCell ref="X32:AA32"/>
    <mergeCell ref="AB32:AC32"/>
    <mergeCell ref="AD32:AE32"/>
    <mergeCell ref="E34:AA34"/>
  </mergeCells>
  <printOptions headings="false" gridLines="false" gridLinesSet="true" horizontalCentered="true" verticalCentered="true"/>
  <pageMargins left="0.708333333333333" right="0.708333333333333" top="0.729861111111111" bottom="0.7" header="0.511811023622047" footer="0.511811023622047"/>
  <pageSetup paperSize="9" scale="9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15" workbookViewId="0">
      <selection pane="topLeft" activeCell="D16" activeCellId="0" sqref="D16"/>
    </sheetView>
  </sheetViews>
  <sheetFormatPr defaultColWidth="9" defaultRowHeight="16.5" zeroHeight="false" outlineLevelRow="0" outlineLevelCol="0"/>
  <cols>
    <col collapsed="false" customWidth="true" hidden="false" outlineLevel="0" max="1" min="1" style="46" width="10.63"/>
    <col collapsed="false" customWidth="true" hidden="false" outlineLevel="0" max="2" min="2" style="46" width="7.25"/>
    <col collapsed="false" customWidth="true" hidden="false" outlineLevel="0" max="3" min="3" style="46" width="10.75"/>
    <col collapsed="false" customWidth="true" hidden="false" outlineLevel="0" max="4" min="4" style="46" width="8.75"/>
    <col collapsed="false" customWidth="true" hidden="false" outlineLevel="0" max="5" min="5" style="46" width="18.25"/>
    <col collapsed="false" customWidth="true" hidden="false" outlineLevel="0" max="6" min="6" style="46" width="1.63"/>
    <col collapsed="false" customWidth="true" hidden="false" outlineLevel="0" max="7" min="7" style="46" width="14.75"/>
    <col collapsed="false" customWidth="true" hidden="false" outlineLevel="0" max="8" min="8" style="46" width="16.5"/>
    <col collapsed="false" customWidth="false" hidden="false" outlineLevel="0" max="16384" min="9" style="46" width="9"/>
  </cols>
  <sheetData>
    <row r="1" customFormat="false" ht="28.5" hidden="false" customHeight="true" outlineLevel="0" collapsed="false">
      <c r="C1" s="47" t="s">
        <v>57</v>
      </c>
      <c r="D1" s="47"/>
      <c r="E1" s="47"/>
      <c r="F1" s="47"/>
      <c r="G1" s="47"/>
      <c r="H1" s="47"/>
    </row>
    <row r="2" customFormat="false" ht="18" hidden="false" customHeight="true" outlineLevel="0" collapsed="false">
      <c r="C2" s="48" t="s">
        <v>58</v>
      </c>
      <c r="D2" s="48"/>
      <c r="E2" s="48"/>
      <c r="F2" s="48"/>
      <c r="G2" s="48"/>
      <c r="H2" s="48"/>
    </row>
    <row r="3" customFormat="false" ht="18" hidden="false" customHeight="true" outlineLevel="0" collapsed="false">
      <c r="C3" s="49" t="s">
        <v>59</v>
      </c>
      <c r="D3" s="49"/>
      <c r="E3" s="49"/>
      <c r="F3" s="49"/>
      <c r="G3" s="49"/>
      <c r="H3" s="49"/>
    </row>
    <row r="5" customFormat="false" ht="39" hidden="false" customHeight="true" outlineLevel="0" collapsed="false">
      <c r="A5" s="50" t="s">
        <v>60</v>
      </c>
      <c r="B5" s="50"/>
      <c r="C5" s="50"/>
      <c r="D5" s="50"/>
      <c r="E5" s="50"/>
      <c r="F5" s="50"/>
      <c r="G5" s="50"/>
      <c r="H5" s="50"/>
    </row>
    <row r="6" customFormat="false" ht="12" hidden="false" customHeight="true" outlineLevel="0" collapsed="false"/>
    <row r="7" customFormat="false" ht="20.25" hidden="false" customHeight="true" outlineLevel="0" collapsed="false">
      <c r="E7" s="51"/>
      <c r="F7" s="51"/>
      <c r="G7" s="51"/>
      <c r="H7" s="51"/>
    </row>
    <row r="8" customFormat="false" ht="16.5" hidden="false" customHeight="false" outlineLevel="0" collapsed="false">
      <c r="G8" s="52"/>
      <c r="H8" s="52"/>
    </row>
    <row r="9" customFormat="false" ht="30.75" hidden="false" customHeight="true" outlineLevel="0" collapsed="false">
      <c r="A9" s="53" t="s">
        <v>61</v>
      </c>
      <c r="B9" s="53"/>
      <c r="C9" s="54" t="str">
        <f aca="false">환경설정!B1</f>
        <v>전라남도청 민원인 전용주차장 건립 전기공사 보안등주 등 구매</v>
      </c>
      <c r="D9" s="54"/>
      <c r="E9" s="54"/>
      <c r="F9" s="54"/>
      <c r="G9" s="54"/>
      <c r="H9" s="54"/>
    </row>
    <row r="10" customFormat="false" ht="30.75" hidden="false" customHeight="true" outlineLevel="0" collapsed="false">
      <c r="A10" s="53" t="s">
        <v>62</v>
      </c>
      <c r="B10" s="53"/>
      <c r="C10" s="55" t="n">
        <f aca="false">G10</f>
        <v>9720000</v>
      </c>
      <c r="D10" s="55"/>
      <c r="E10" s="55"/>
      <c r="F10" s="56" t="s">
        <v>63</v>
      </c>
      <c r="G10" s="57" t="n">
        <f aca="false">환경설정!D10</f>
        <v>9720000</v>
      </c>
      <c r="H10" s="58" t="s">
        <v>64</v>
      </c>
    </row>
    <row r="11" customFormat="false" ht="30.75" hidden="false" customHeight="true" outlineLevel="0" collapsed="false">
      <c r="A11" s="53" t="s">
        <v>65</v>
      </c>
      <c r="B11" s="53"/>
      <c r="C11" s="59" t="n">
        <f aca="false">환경설정!B3</f>
        <v>45846</v>
      </c>
      <c r="D11" s="59"/>
      <c r="E11" s="59"/>
      <c r="F11" s="59"/>
      <c r="G11" s="59"/>
      <c r="H11" s="59"/>
    </row>
    <row r="12" customFormat="false" ht="30.75" hidden="false" customHeight="true" outlineLevel="0" collapsed="false">
      <c r="A12" s="53" t="s">
        <v>66</v>
      </c>
      <c r="B12" s="53"/>
      <c r="C12" s="59" t="n">
        <f aca="false">환경설정!B4</f>
        <v>46107</v>
      </c>
      <c r="D12" s="59"/>
      <c r="E12" s="59"/>
      <c r="F12" s="59"/>
      <c r="G12" s="59"/>
      <c r="H12" s="59"/>
      <c r="J12" s="53" t="s">
        <v>67</v>
      </c>
      <c r="K12" s="53"/>
      <c r="L12" s="59" t="n">
        <v>44711</v>
      </c>
      <c r="M12" s="59"/>
      <c r="N12" s="59"/>
      <c r="O12" s="59"/>
      <c r="P12" s="59"/>
      <c r="Q12" s="59"/>
    </row>
    <row r="13" customFormat="false" ht="30.75" hidden="false" customHeight="true" outlineLevel="0" collapsed="false">
      <c r="A13" s="53" t="s">
        <v>67</v>
      </c>
      <c r="B13" s="53"/>
      <c r="C13" s="59" t="n">
        <f aca="false">환경설정!D3</f>
        <v>46380</v>
      </c>
      <c r="D13" s="59"/>
      <c r="E13" s="59"/>
      <c r="F13" s="59"/>
      <c r="G13" s="59"/>
      <c r="H13" s="59"/>
    </row>
    <row r="14" customFormat="false" ht="30.75" hidden="false" customHeight="true" outlineLevel="0" collapsed="false">
      <c r="A14" s="60"/>
      <c r="B14" s="60"/>
      <c r="C14" s="61"/>
      <c r="D14" s="61"/>
      <c r="E14" s="61"/>
      <c r="F14" s="61"/>
      <c r="G14" s="61"/>
      <c r="H14" s="61"/>
    </row>
    <row r="15" customFormat="false" ht="19.5" hidden="false" customHeight="true" outlineLevel="0" collapsed="false">
      <c r="A15" s="62" t="s">
        <v>68</v>
      </c>
      <c r="B15" s="62"/>
      <c r="C15" s="62"/>
      <c r="D15" s="62"/>
      <c r="E15" s="62"/>
      <c r="F15" s="62"/>
      <c r="G15" s="62"/>
      <c r="H15" s="62"/>
    </row>
    <row r="16" customFormat="false" ht="21.75" hidden="false" customHeight="true" outlineLevel="0" collapsed="false">
      <c r="A16" s="52"/>
      <c r="B16" s="52"/>
      <c r="C16" s="52"/>
      <c r="D16" s="52"/>
      <c r="E16" s="52"/>
      <c r="F16" s="52"/>
      <c r="G16" s="52"/>
      <c r="H16" s="52"/>
    </row>
    <row r="17" customFormat="false" ht="15" hidden="false" customHeight="true" outlineLevel="0" collapsed="false">
      <c r="A17" s="52"/>
      <c r="B17" s="63" t="s">
        <v>69</v>
      </c>
      <c r="C17" s="64" t="s">
        <v>70</v>
      </c>
      <c r="D17" s="64"/>
      <c r="E17" s="64"/>
      <c r="F17" s="64"/>
      <c r="G17" s="52"/>
      <c r="H17" s="52"/>
    </row>
    <row r="18" customFormat="false" ht="15" hidden="false" customHeight="true" outlineLevel="0" collapsed="false">
      <c r="A18" s="52"/>
      <c r="B18" s="52"/>
      <c r="C18" s="64" t="s">
        <v>71</v>
      </c>
      <c r="D18" s="64"/>
      <c r="E18" s="64"/>
      <c r="F18" s="64"/>
      <c r="G18" s="52"/>
      <c r="H18" s="52"/>
    </row>
    <row r="19" customFormat="false" ht="15" hidden="false" customHeight="true" outlineLevel="0" collapsed="false">
      <c r="A19" s="52"/>
      <c r="B19" s="52"/>
      <c r="C19" s="64" t="s">
        <v>72</v>
      </c>
      <c r="D19" s="64"/>
      <c r="E19" s="64"/>
      <c r="F19" s="64"/>
      <c r="G19" s="52"/>
      <c r="H19" s="52"/>
    </row>
    <row r="20" customFormat="false" ht="15" hidden="false" customHeight="true" outlineLevel="0" collapsed="false">
      <c r="A20" s="52"/>
      <c r="B20" s="52"/>
      <c r="C20" s="64" t="s">
        <v>73</v>
      </c>
      <c r="D20" s="64"/>
      <c r="E20" s="64"/>
      <c r="F20" s="64"/>
      <c r="G20" s="52"/>
      <c r="H20" s="52"/>
    </row>
    <row r="21" customFormat="false" ht="15" hidden="false" customHeight="true" outlineLevel="0" collapsed="false">
      <c r="A21" s="52"/>
      <c r="B21" s="52"/>
      <c r="C21" s="64" t="s">
        <v>74</v>
      </c>
      <c r="D21" s="64"/>
      <c r="E21" s="64"/>
      <c r="F21" s="64"/>
      <c r="G21" s="52"/>
      <c r="H21" s="52"/>
    </row>
    <row r="22" customFormat="false" ht="15" hidden="false" customHeight="true" outlineLevel="0" collapsed="false">
      <c r="A22" s="52"/>
      <c r="B22" s="52"/>
      <c r="C22" s="64" t="s">
        <v>75</v>
      </c>
      <c r="D22" s="64"/>
      <c r="E22" s="64"/>
      <c r="F22" s="64"/>
      <c r="G22" s="52"/>
      <c r="H22" s="52"/>
    </row>
    <row r="23" customFormat="false" ht="15" hidden="false" customHeight="true" outlineLevel="0" collapsed="false">
      <c r="A23" s="52"/>
      <c r="B23" s="52"/>
      <c r="C23" s="64" t="s">
        <v>76</v>
      </c>
      <c r="D23" s="64"/>
      <c r="E23" s="64"/>
      <c r="F23" s="64"/>
      <c r="G23" s="52"/>
      <c r="H23" s="52"/>
    </row>
    <row r="24" customFormat="false" ht="15" hidden="false" customHeight="true" outlineLevel="0" collapsed="false">
      <c r="A24" s="52"/>
      <c r="B24" s="52"/>
      <c r="C24" s="65" t="s">
        <v>77</v>
      </c>
      <c r="D24" s="65"/>
      <c r="E24" s="65"/>
      <c r="F24" s="65"/>
      <c r="G24" s="52"/>
      <c r="H24" s="52"/>
    </row>
    <row r="25" customFormat="false" ht="15" hidden="false" customHeight="true" outlineLevel="0" collapsed="false">
      <c r="A25" s="52"/>
      <c r="B25" s="52"/>
      <c r="C25" s="65" t="s">
        <v>78</v>
      </c>
      <c r="D25" s="65"/>
      <c r="E25" s="65"/>
      <c r="F25" s="65"/>
      <c r="G25" s="52"/>
      <c r="H25" s="52"/>
    </row>
    <row r="26" customFormat="false" ht="15" hidden="false" customHeight="true" outlineLevel="0" collapsed="false">
      <c r="A26" s="52"/>
      <c r="B26" s="52"/>
      <c r="C26" s="65" t="s">
        <v>79</v>
      </c>
      <c r="D26" s="65"/>
      <c r="E26" s="65"/>
      <c r="F26" s="65"/>
      <c r="G26" s="52"/>
      <c r="H26" s="52"/>
    </row>
    <row r="27" customFormat="false" ht="16.5" hidden="false" customHeight="false" outlineLevel="0" collapsed="false">
      <c r="B27" s="66"/>
      <c r="C27" s="66"/>
      <c r="D27" s="66"/>
      <c r="E27" s="66"/>
      <c r="H27" s="67"/>
    </row>
    <row r="28" customFormat="false" ht="24.75" hidden="false" customHeight="true" outlineLevel="0" collapsed="false">
      <c r="A28" s="68" t="n">
        <f aca="false">C12</f>
        <v>46107</v>
      </c>
      <c r="B28" s="68"/>
      <c r="C28" s="68"/>
      <c r="D28" s="68"/>
      <c r="E28" s="68"/>
      <c r="F28" s="68"/>
      <c r="G28" s="68"/>
      <c r="H28" s="68"/>
    </row>
    <row r="29" customFormat="false" ht="24.75" hidden="false" customHeight="true" outlineLevel="0" collapsed="false">
      <c r="A29" s="69"/>
      <c r="B29" s="52"/>
      <c r="C29" s="52"/>
      <c r="D29" s="52"/>
      <c r="E29" s="52"/>
      <c r="F29" s="52"/>
      <c r="G29" s="52"/>
      <c r="H29" s="52"/>
    </row>
    <row r="30" customFormat="false" ht="16.5" hidden="false" customHeight="false" outlineLevel="0" collapsed="false">
      <c r="A30" s="70"/>
      <c r="B30" s="70"/>
      <c r="C30" s="70"/>
      <c r="D30" s="70"/>
      <c r="E30" s="70"/>
      <c r="F30" s="71"/>
      <c r="G30" s="71"/>
      <c r="H30" s="71"/>
    </row>
    <row r="31" customFormat="false" ht="24.75" hidden="false" customHeight="true" outlineLevel="0" collapsed="false">
      <c r="A31" s="70"/>
      <c r="B31" s="70"/>
      <c r="C31" s="70"/>
      <c r="D31" s="70"/>
      <c r="E31" s="72" t="s">
        <v>80</v>
      </c>
      <c r="F31" s="72"/>
      <c r="G31" s="72"/>
      <c r="H31" s="72"/>
    </row>
    <row r="32" customFormat="false" ht="24.75" hidden="false" customHeight="true" outlineLevel="0" collapsed="false">
      <c r="A32" s="70"/>
      <c r="B32" s="70"/>
      <c r="C32" s="70"/>
      <c r="D32" s="70"/>
      <c r="E32" s="72" t="s">
        <v>81</v>
      </c>
      <c r="F32" s="72"/>
      <c r="G32" s="72"/>
      <c r="H32" s="72"/>
    </row>
    <row r="33" customFormat="false" ht="24.75" hidden="false" customHeight="true" outlineLevel="0" collapsed="false">
      <c r="A33" s="70"/>
      <c r="B33" s="70"/>
      <c r="C33" s="70"/>
      <c r="D33" s="70"/>
      <c r="E33" s="72" t="s">
        <v>82</v>
      </c>
      <c r="F33" s="72"/>
      <c r="G33" s="72"/>
      <c r="H33" s="72"/>
    </row>
    <row r="34" customFormat="false" ht="16.5" hidden="false" customHeight="false" outlineLevel="0" collapsed="false">
      <c r="E34" s="73"/>
    </row>
    <row r="35" customFormat="false" ht="36" hidden="false" customHeight="true" outlineLevel="0" collapsed="false">
      <c r="A35" s="74" t="str">
        <f aca="false">환경설정!B6&amp;"    귀하"</f>
        <v>전라남도    귀하</v>
      </c>
      <c r="B35" s="74"/>
      <c r="C35" s="74"/>
      <c r="D35" s="74"/>
      <c r="E35" s="74"/>
      <c r="F35" s="74"/>
      <c r="G35" s="74"/>
      <c r="H35" s="74"/>
    </row>
  </sheetData>
  <mergeCells count="30">
    <mergeCell ref="C1:H1"/>
    <mergeCell ref="C2:H2"/>
    <mergeCell ref="C3:H3"/>
    <mergeCell ref="A5:H5"/>
    <mergeCell ref="E7:H7"/>
    <mergeCell ref="A9:B9"/>
    <mergeCell ref="C9:H9"/>
    <mergeCell ref="A10:B10"/>
    <mergeCell ref="C10:E10"/>
    <mergeCell ref="A11:B11"/>
    <mergeCell ref="C11:H11"/>
    <mergeCell ref="A12:B12"/>
    <mergeCell ref="C12:H12"/>
    <mergeCell ref="J12:K12"/>
    <mergeCell ref="L12:Q12"/>
    <mergeCell ref="A13:B13"/>
    <mergeCell ref="C13:H13"/>
    <mergeCell ref="A15:H15"/>
    <mergeCell ref="C17:F17"/>
    <mergeCell ref="C18:F18"/>
    <mergeCell ref="C19:F19"/>
    <mergeCell ref="C20:F20"/>
    <mergeCell ref="C21:F21"/>
    <mergeCell ref="C22:F22"/>
    <mergeCell ref="C23:F23"/>
    <mergeCell ref="A28:H28"/>
    <mergeCell ref="E31:H31"/>
    <mergeCell ref="E32:H32"/>
    <mergeCell ref="E33:H33"/>
    <mergeCell ref="A35:H35"/>
  </mergeCells>
  <printOptions headings="false" gridLines="false" gridLinesSet="true" horizontalCentered="true" verticalCentered="true"/>
  <pageMargins left="0.39375" right="0.31527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63" colorId="64" zoomScale="100" zoomScaleNormal="100" zoomScalePageLayoutView="100" workbookViewId="0">
      <selection pane="topLeft" activeCell="D16" activeCellId="0" sqref="D16"/>
    </sheetView>
  </sheetViews>
  <sheetFormatPr defaultColWidth="8.5390625" defaultRowHeight="16.5" zeroHeight="false" outlineLevelRow="0" outlineLevelCol="0"/>
  <sheetData/>
  <printOptions headings="false" gridLines="false" gridLinesSet="true" horizontalCentered="true" verticalCentered="true"/>
  <pageMargins left="0.31527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390625" defaultRowHeight="16.5" zeroHeight="false" outlineLevelRow="0" outlineLevelCol="0"/>
  <sheetData/>
  <printOptions headings="false" gridLines="false" gridLinesSet="true" horizontalCentered="true" verticalCentered="true"/>
  <pageMargins left="0.31527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11" colorId="64" zoomScale="100" zoomScaleNormal="100" zoomScalePageLayoutView="100" workbookViewId="0">
      <selection pane="topLeft" activeCell="D16" activeCellId="0" sqref="D16"/>
    </sheetView>
  </sheetViews>
  <sheetFormatPr defaultColWidth="8.5390625" defaultRowHeight="16.5" zeroHeight="false" outlineLevelRow="0" outlineLevelCol="0"/>
  <sheetData/>
  <printOptions headings="false" gridLines="false" gridLinesSet="true" horizontalCentered="true" verticalCentered="true"/>
  <pageMargins left="0.31527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8.5390625" defaultRowHeight="16.5" zeroHeight="false" outlineLevelRow="0" outlineLevelCol="0"/>
  <sheetData/>
  <printOptions headings="false" gridLines="false" gridLinesSet="true" horizontalCentered="true" verticalCentered="true"/>
  <pageMargins left="0.31527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15" workbookViewId="0">
      <selection pane="topLeft" activeCell="D16" activeCellId="0" sqref="D16"/>
    </sheetView>
  </sheetViews>
  <sheetFormatPr defaultColWidth="9" defaultRowHeight="16.5" zeroHeight="false" outlineLevelRow="0" outlineLevelCol="0"/>
  <cols>
    <col collapsed="false" customWidth="true" hidden="false" outlineLevel="0" max="1" min="1" style="46" width="10.63"/>
    <col collapsed="false" customWidth="true" hidden="false" outlineLevel="0" max="2" min="2" style="46" width="7.25"/>
    <col collapsed="false" customWidth="true" hidden="false" outlineLevel="0" max="3" min="3" style="46" width="10.75"/>
    <col collapsed="false" customWidth="true" hidden="false" outlineLevel="0" max="4" min="4" style="46" width="8.75"/>
    <col collapsed="false" customWidth="true" hidden="false" outlineLevel="0" max="5" min="5" style="46" width="18.25"/>
    <col collapsed="false" customWidth="true" hidden="false" outlineLevel="0" max="6" min="6" style="46" width="1.63"/>
    <col collapsed="false" customWidth="true" hidden="false" outlineLevel="0" max="7" min="7" style="46" width="14.75"/>
    <col collapsed="false" customWidth="true" hidden="false" outlineLevel="0" max="8" min="8" style="46" width="16.5"/>
    <col collapsed="false" customWidth="false" hidden="false" outlineLevel="0" max="14" min="9" style="46" width="9"/>
    <col collapsed="false" customWidth="true" hidden="false" outlineLevel="0" max="15" min="15" style="46" width="17.13"/>
    <col collapsed="false" customWidth="true" hidden="false" outlineLevel="0" max="16" min="16" style="46" width="11.13"/>
    <col collapsed="false" customWidth="false" hidden="false" outlineLevel="0" max="16384" min="17" style="46" width="9"/>
  </cols>
  <sheetData>
    <row r="1" customFormat="false" ht="28.5" hidden="false" customHeight="true" outlineLevel="0" collapsed="false">
      <c r="C1" s="47" t="s">
        <v>57</v>
      </c>
      <c r="D1" s="47"/>
      <c r="E1" s="47"/>
      <c r="F1" s="47"/>
      <c r="G1" s="47"/>
      <c r="H1" s="47"/>
    </row>
    <row r="2" customFormat="false" ht="18" hidden="false" customHeight="true" outlineLevel="0" collapsed="false">
      <c r="C2" s="48" t="s">
        <v>58</v>
      </c>
      <c r="D2" s="48"/>
      <c r="E2" s="48"/>
      <c r="F2" s="48"/>
      <c r="G2" s="48"/>
      <c r="H2" s="48"/>
    </row>
    <row r="3" customFormat="false" ht="18" hidden="false" customHeight="true" outlineLevel="0" collapsed="false">
      <c r="C3" s="49" t="s">
        <v>59</v>
      </c>
      <c r="D3" s="49"/>
      <c r="E3" s="49"/>
      <c r="F3" s="49"/>
      <c r="G3" s="49"/>
      <c r="H3" s="49"/>
    </row>
    <row r="5" customFormat="false" ht="39" hidden="false" customHeight="true" outlineLevel="0" collapsed="false">
      <c r="A5" s="50" t="s">
        <v>83</v>
      </c>
      <c r="B5" s="50"/>
      <c r="C5" s="50"/>
      <c r="D5" s="50"/>
      <c r="E5" s="50"/>
      <c r="F5" s="50"/>
      <c r="G5" s="50"/>
      <c r="H5" s="50"/>
    </row>
    <row r="6" customFormat="false" ht="12" hidden="false" customHeight="true" outlineLevel="0" collapsed="false"/>
    <row r="7" customFormat="false" ht="20.25" hidden="false" customHeight="true" outlineLevel="0" collapsed="false">
      <c r="E7" s="51"/>
      <c r="F7" s="51"/>
      <c r="G7" s="51"/>
      <c r="H7" s="51"/>
    </row>
    <row r="8" customFormat="false" ht="16.5" hidden="false" customHeight="false" outlineLevel="0" collapsed="false">
      <c r="G8" s="52"/>
      <c r="H8" s="52"/>
    </row>
    <row r="9" customFormat="false" ht="30.75" hidden="false" customHeight="true" outlineLevel="0" collapsed="false">
      <c r="A9" s="75" t="s">
        <v>61</v>
      </c>
      <c r="B9" s="75"/>
      <c r="C9" s="76" t="str">
        <f aca="false">환경설정!B1</f>
        <v>전라남도청 민원인 전용주차장 건립 전기공사 보안등주 등 구매</v>
      </c>
      <c r="D9" s="76"/>
      <c r="E9" s="76"/>
      <c r="F9" s="76"/>
      <c r="G9" s="76"/>
      <c r="H9" s="76"/>
    </row>
    <row r="10" customFormat="false" ht="30.75" hidden="false" customHeight="true" outlineLevel="0" collapsed="false">
      <c r="A10" s="75"/>
      <c r="B10" s="75"/>
      <c r="C10" s="77"/>
      <c r="D10" s="77"/>
      <c r="E10" s="77"/>
      <c r="F10" s="78"/>
      <c r="G10" s="79"/>
    </row>
    <row r="11" customFormat="false" ht="19.5" hidden="false" customHeight="true" outlineLevel="0" collapsed="false">
      <c r="A11" s="62" t="s">
        <v>84</v>
      </c>
      <c r="B11" s="62"/>
      <c r="C11" s="62"/>
      <c r="D11" s="62"/>
      <c r="E11" s="62"/>
      <c r="F11" s="62"/>
      <c r="G11" s="62"/>
      <c r="H11" s="62"/>
    </row>
    <row r="12" customFormat="false" ht="30.75" hidden="false" customHeight="true" outlineLevel="0" collapsed="false">
      <c r="A12" s="62"/>
      <c r="B12" s="62"/>
      <c r="C12" s="62"/>
      <c r="D12" s="62"/>
      <c r="E12" s="62"/>
      <c r="F12" s="62"/>
      <c r="G12" s="62"/>
      <c r="H12" s="62"/>
      <c r="J12" s="53" t="s">
        <v>67</v>
      </c>
      <c r="K12" s="53"/>
      <c r="L12" s="59" t="n">
        <v>44711</v>
      </c>
      <c r="M12" s="59"/>
      <c r="N12" s="59"/>
      <c r="O12" s="59"/>
      <c r="P12" s="59"/>
      <c r="Q12" s="59"/>
    </row>
    <row r="13" customFormat="false" ht="30.75" hidden="false" customHeight="true" outlineLevel="0" collapsed="false">
      <c r="A13" s="80" t="s">
        <v>85</v>
      </c>
      <c r="B13" s="80"/>
      <c r="C13" s="80"/>
      <c r="D13" s="80"/>
      <c r="E13" s="80"/>
      <c r="F13" s="80"/>
      <c r="G13" s="80"/>
      <c r="H13" s="80"/>
    </row>
    <row r="14" customFormat="false" ht="30.75" hidden="false" customHeight="true" outlineLevel="0" collapsed="false">
      <c r="A14" s="60"/>
      <c r="B14" s="60"/>
      <c r="C14" s="61"/>
      <c r="D14" s="61"/>
      <c r="E14" s="61"/>
      <c r="F14" s="61"/>
      <c r="G14" s="61"/>
      <c r="H14" s="61"/>
    </row>
    <row r="15" s="70" customFormat="true" ht="24.75" hidden="false" customHeight="true" outlineLevel="0" collapsed="false">
      <c r="A15" s="81" t="s">
        <v>86</v>
      </c>
      <c r="B15" s="81"/>
      <c r="C15" s="81"/>
      <c r="D15" s="81"/>
      <c r="E15" s="81"/>
      <c r="F15" s="81"/>
      <c r="G15" s="81"/>
      <c r="H15" s="81"/>
    </row>
    <row r="16" customFormat="false" ht="24.75" hidden="false" customHeight="true" outlineLevel="0" collapsed="false">
      <c r="A16" s="52"/>
      <c r="B16" s="52"/>
      <c r="C16" s="52"/>
      <c r="D16" s="52"/>
      <c r="E16" s="52"/>
      <c r="F16" s="52"/>
      <c r="G16" s="52"/>
      <c r="H16" s="52"/>
      <c r="L16" s="82" t="s">
        <v>87</v>
      </c>
      <c r="M16" s="82" t="s">
        <v>88</v>
      </c>
      <c r="N16" s="82" t="s">
        <v>89</v>
      </c>
      <c r="O16" s="82" t="s">
        <v>90</v>
      </c>
      <c r="P16" s="82" t="s">
        <v>91</v>
      </c>
    </row>
    <row r="17" customFormat="false" ht="39.75" hidden="false" customHeight="true" outlineLevel="0" collapsed="false">
      <c r="A17" s="52"/>
      <c r="B17" s="62" t="s">
        <v>92</v>
      </c>
      <c r="C17" s="62"/>
      <c r="D17" s="83" t="str">
        <f aca="false">CONCATENATE(VLOOKUP(환경설정!B10,현장대리인계!K17:M19,2,0)," / ",VLOOKUP(환경설정!B10,현장대리인계!K17:M19,3,0))</f>
        <v>최  한  진 / 대 리</v>
      </c>
      <c r="E17" s="83"/>
      <c r="F17" s="83"/>
      <c r="G17" s="83"/>
      <c r="H17" s="52"/>
      <c r="K17" s="82" t="s">
        <v>93</v>
      </c>
      <c r="L17" s="82" t="s">
        <v>94</v>
      </c>
      <c r="M17" s="82" t="s">
        <v>95</v>
      </c>
      <c r="N17" s="82" t="s">
        <v>96</v>
      </c>
      <c r="O17" s="84" t="n">
        <v>32933</v>
      </c>
      <c r="P17" s="84" t="n">
        <v>43052</v>
      </c>
    </row>
    <row r="18" customFormat="false" ht="39.75" hidden="false" customHeight="true" outlineLevel="0" collapsed="false">
      <c r="A18" s="52"/>
      <c r="B18" s="62" t="s">
        <v>97</v>
      </c>
      <c r="C18" s="62"/>
      <c r="D18" s="83" t="str">
        <f aca="false">VLOOKUP(환경설정!B10,현장대리인계!K17:P19,4,0)</f>
        <v>광주광역시 광산구 신창동 1285</v>
      </c>
      <c r="E18" s="83"/>
      <c r="F18" s="83"/>
      <c r="G18" s="83"/>
      <c r="H18" s="52"/>
      <c r="K18" s="82" t="s">
        <v>98</v>
      </c>
      <c r="L18" s="82" t="s">
        <v>99</v>
      </c>
      <c r="M18" s="82" t="s">
        <v>100</v>
      </c>
      <c r="N18" s="82" t="s">
        <v>101</v>
      </c>
      <c r="O18" s="84" t="n">
        <v>33530</v>
      </c>
      <c r="P18" s="84" t="n">
        <v>45139</v>
      </c>
    </row>
    <row r="19" customFormat="false" ht="39.75" hidden="false" customHeight="true" outlineLevel="0" collapsed="false">
      <c r="A19" s="52"/>
      <c r="B19" s="62" t="s">
        <v>102</v>
      </c>
      <c r="C19" s="62"/>
      <c r="D19" s="83" t="str">
        <f aca="false">TEXT(VLOOKUP(환경설정!$B$10,재직증명서!$K$16:$P$19,5,0),"yyyy년 mm월 dd일")</f>
        <v>1991년 10월 01일</v>
      </c>
      <c r="E19" s="83"/>
      <c r="F19" s="83"/>
      <c r="G19" s="83"/>
      <c r="H19" s="52"/>
      <c r="K19" s="82" t="s">
        <v>31</v>
      </c>
      <c r="L19" s="82" t="s">
        <v>103</v>
      </c>
      <c r="M19" s="82" t="s">
        <v>100</v>
      </c>
      <c r="N19" s="82" t="s">
        <v>104</v>
      </c>
      <c r="O19" s="84" t="n">
        <v>33512</v>
      </c>
      <c r="P19" s="84" t="n">
        <v>45433</v>
      </c>
    </row>
    <row r="20" customFormat="false" ht="24.75" hidden="false" customHeight="true" outlineLevel="0" collapsed="false">
      <c r="B20" s="66"/>
      <c r="H20" s="67"/>
    </row>
    <row r="21" customFormat="false" ht="24.75" hidden="false" customHeight="true" outlineLevel="0" collapsed="false">
      <c r="A21" s="85" t="n">
        <f aca="false">환경설정!B4</f>
        <v>46107</v>
      </c>
      <c r="B21" s="85"/>
      <c r="C21" s="85"/>
      <c r="D21" s="85"/>
      <c r="E21" s="85"/>
      <c r="F21" s="85"/>
      <c r="G21" s="85"/>
      <c r="H21" s="85"/>
    </row>
    <row r="22" customFormat="false" ht="16.5" hidden="false" customHeight="false" outlineLevel="0" collapsed="false">
      <c r="A22" s="70"/>
      <c r="B22" s="70"/>
      <c r="C22" s="70"/>
      <c r="D22" s="70"/>
      <c r="E22" s="70"/>
      <c r="F22" s="71"/>
      <c r="G22" s="71"/>
      <c r="H22" s="71"/>
    </row>
    <row r="23" customFormat="false" ht="24.75" hidden="false" customHeight="true" outlineLevel="0" collapsed="false">
      <c r="A23" s="70"/>
      <c r="B23" s="70"/>
      <c r="C23" s="70"/>
      <c r="D23" s="70"/>
      <c r="E23" s="72" t="s">
        <v>80</v>
      </c>
      <c r="F23" s="72"/>
      <c r="G23" s="72"/>
      <c r="H23" s="72"/>
    </row>
    <row r="24" customFormat="false" ht="24.75" hidden="false" customHeight="true" outlineLevel="0" collapsed="false">
      <c r="A24" s="70"/>
      <c r="B24" s="70"/>
      <c r="C24" s="70"/>
      <c r="D24" s="70"/>
      <c r="E24" s="72" t="s">
        <v>81</v>
      </c>
      <c r="F24" s="72"/>
      <c r="G24" s="72"/>
      <c r="H24" s="72"/>
    </row>
    <row r="25" customFormat="false" ht="24.75" hidden="false" customHeight="true" outlineLevel="0" collapsed="false">
      <c r="A25" s="70"/>
      <c r="B25" s="70"/>
      <c r="C25" s="70"/>
      <c r="D25" s="70"/>
      <c r="E25" s="72" t="s">
        <v>82</v>
      </c>
      <c r="F25" s="72"/>
      <c r="G25" s="72"/>
      <c r="H25" s="72"/>
    </row>
    <row r="26" customFormat="false" ht="16.5" hidden="false" customHeight="false" outlineLevel="0" collapsed="false">
      <c r="E26" s="73"/>
    </row>
    <row r="27" customFormat="false" ht="36" hidden="false" customHeight="true" outlineLevel="0" collapsed="false">
      <c r="A27" s="74" t="str">
        <f aca="false">환경설정!B6&amp;"    귀하"</f>
        <v>전라남도    귀하</v>
      </c>
      <c r="B27" s="74"/>
      <c r="C27" s="74"/>
      <c r="D27" s="74"/>
      <c r="E27" s="74"/>
      <c r="F27" s="74"/>
      <c r="G27" s="74"/>
      <c r="H27" s="74"/>
    </row>
  </sheetData>
  <mergeCells count="26">
    <mergeCell ref="C1:H1"/>
    <mergeCell ref="C2:H2"/>
    <mergeCell ref="C3:H3"/>
    <mergeCell ref="A5:H5"/>
    <mergeCell ref="E7:H7"/>
    <mergeCell ref="A9:B9"/>
    <mergeCell ref="C9:H9"/>
    <mergeCell ref="A10:B10"/>
    <mergeCell ref="C10:E10"/>
    <mergeCell ref="A11:H11"/>
    <mergeCell ref="A12:H12"/>
    <mergeCell ref="J12:K12"/>
    <mergeCell ref="L12:Q12"/>
    <mergeCell ref="A13:H13"/>
    <mergeCell ref="A15:H15"/>
    <mergeCell ref="B17:C17"/>
    <mergeCell ref="D17:G17"/>
    <mergeCell ref="B18:C18"/>
    <mergeCell ref="D18:G18"/>
    <mergeCell ref="B19:C19"/>
    <mergeCell ref="D19:G19"/>
    <mergeCell ref="A21:H21"/>
    <mergeCell ref="E23:H23"/>
    <mergeCell ref="E24:H24"/>
    <mergeCell ref="E25:H25"/>
    <mergeCell ref="A27:H27"/>
  </mergeCells>
  <printOptions headings="false" gridLines="false" gridLinesSet="true" horizontalCentered="true" verticalCentered="true"/>
  <pageMargins left="0.39375" right="0.31527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8" man="true" max="65535" min="0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15" workbookViewId="0">
      <selection pane="topLeft" activeCell="D16" activeCellId="0" sqref="D16"/>
    </sheetView>
  </sheetViews>
  <sheetFormatPr defaultColWidth="9" defaultRowHeight="16.5" zeroHeight="false" outlineLevelRow="0" outlineLevelCol="0"/>
  <cols>
    <col collapsed="false" customWidth="true" hidden="false" outlineLevel="0" max="1" min="1" style="46" width="10.63"/>
    <col collapsed="false" customWidth="true" hidden="false" outlineLevel="0" max="2" min="2" style="46" width="7.25"/>
    <col collapsed="false" customWidth="true" hidden="false" outlineLevel="0" max="3" min="3" style="46" width="10.75"/>
    <col collapsed="false" customWidth="true" hidden="false" outlineLevel="0" max="4" min="4" style="46" width="8.75"/>
    <col collapsed="false" customWidth="true" hidden="false" outlineLevel="0" max="5" min="5" style="46" width="18.25"/>
    <col collapsed="false" customWidth="true" hidden="false" outlineLevel="0" max="6" min="6" style="46" width="1.63"/>
    <col collapsed="false" customWidth="true" hidden="false" outlineLevel="0" max="7" min="7" style="46" width="14.75"/>
    <col collapsed="false" customWidth="true" hidden="false" outlineLevel="0" max="8" min="8" style="46" width="16.5"/>
    <col collapsed="false" customWidth="false" hidden="false" outlineLevel="0" max="14" min="9" style="46" width="9"/>
    <col collapsed="false" customWidth="true" hidden="false" outlineLevel="0" max="15" min="15" style="46" width="17.13"/>
    <col collapsed="false" customWidth="true" hidden="false" outlineLevel="0" max="16" min="16" style="46" width="11.13"/>
    <col collapsed="false" customWidth="false" hidden="false" outlineLevel="0" max="16384" min="17" style="46" width="9"/>
  </cols>
  <sheetData>
    <row r="1" customFormat="false" ht="28.5" hidden="false" customHeight="true" outlineLevel="0" collapsed="false">
      <c r="C1" s="47" t="s">
        <v>57</v>
      </c>
      <c r="D1" s="47"/>
      <c r="E1" s="47"/>
      <c r="F1" s="47"/>
      <c r="G1" s="47"/>
      <c r="H1" s="47"/>
    </row>
    <row r="2" customFormat="false" ht="18" hidden="false" customHeight="true" outlineLevel="0" collapsed="false">
      <c r="C2" s="48" t="s">
        <v>58</v>
      </c>
      <c r="D2" s="48"/>
      <c r="E2" s="48"/>
      <c r="F2" s="48"/>
      <c r="G2" s="48"/>
      <c r="H2" s="48"/>
    </row>
    <row r="3" customFormat="false" ht="18" hidden="false" customHeight="true" outlineLevel="0" collapsed="false">
      <c r="C3" s="49" t="s">
        <v>59</v>
      </c>
      <c r="D3" s="49"/>
      <c r="E3" s="49"/>
      <c r="F3" s="49"/>
      <c r="G3" s="49"/>
      <c r="H3" s="49"/>
    </row>
    <row r="5" customFormat="false" ht="39" hidden="false" customHeight="true" outlineLevel="0" collapsed="false">
      <c r="A5" s="50" t="s">
        <v>105</v>
      </c>
      <c r="B5" s="50"/>
      <c r="C5" s="50"/>
      <c r="D5" s="50"/>
      <c r="E5" s="50"/>
      <c r="F5" s="50"/>
      <c r="G5" s="50"/>
      <c r="H5" s="50"/>
    </row>
    <row r="6" customFormat="false" ht="12" hidden="false" customHeight="true" outlineLevel="0" collapsed="false"/>
    <row r="7" customFormat="false" ht="20.25" hidden="false" customHeight="true" outlineLevel="0" collapsed="false">
      <c r="E7" s="51"/>
      <c r="F7" s="51"/>
      <c r="G7" s="51"/>
      <c r="H7" s="51"/>
    </row>
    <row r="8" customFormat="false" ht="16.5" hidden="false" customHeight="false" outlineLevel="0" collapsed="false">
      <c r="G8" s="52"/>
      <c r="H8" s="52"/>
    </row>
    <row r="9" customFormat="false" ht="31.5" hidden="false" customHeight="true" outlineLevel="0" collapsed="false">
      <c r="A9" s="52"/>
      <c r="B9" s="86" t="s">
        <v>87</v>
      </c>
      <c r="C9" s="86"/>
      <c r="D9" s="87" t="str">
        <f aca="false">VLOOKUP(환경설정!$B$10,재직증명서!$K$16:$P$19,2,0)</f>
        <v>최  한  진</v>
      </c>
      <c r="E9" s="87"/>
      <c r="F9" s="87"/>
      <c r="G9" s="87"/>
      <c r="H9" s="52"/>
    </row>
    <row r="10" customFormat="false" ht="31.5" hidden="false" customHeight="true" outlineLevel="0" collapsed="false">
      <c r="A10" s="52"/>
      <c r="B10" s="86" t="s">
        <v>90</v>
      </c>
      <c r="C10" s="86"/>
      <c r="D10" s="87" t="str">
        <f aca="false">TEXT(VLOOKUP(환경설정!$B$10,재직증명서!$K$16:$P$19,5,0),"yyyy년 mm월 dd일")</f>
        <v>1991년 10월 01일</v>
      </c>
      <c r="E10" s="87"/>
      <c r="F10" s="87"/>
      <c r="G10" s="87"/>
      <c r="H10" s="52"/>
    </row>
    <row r="11" customFormat="false" ht="31.5" hidden="false" customHeight="true" outlineLevel="0" collapsed="false">
      <c r="A11" s="52"/>
      <c r="B11" s="86" t="s">
        <v>88</v>
      </c>
      <c r="C11" s="86"/>
      <c r="D11" s="87" t="str">
        <f aca="false">VLOOKUP(환경설정!$B$10,재직증명서!$K$16:$P$19,3,0)</f>
        <v>대 리</v>
      </c>
      <c r="E11" s="87"/>
      <c r="F11" s="87"/>
      <c r="G11" s="87"/>
      <c r="H11" s="52"/>
    </row>
    <row r="12" customFormat="false" ht="31.5" hidden="false" customHeight="true" outlineLevel="0" collapsed="false">
      <c r="A12" s="52"/>
      <c r="B12" s="86" t="s">
        <v>106</v>
      </c>
      <c r="C12" s="86"/>
      <c r="D12" s="88" t="s">
        <v>107</v>
      </c>
      <c r="E12" s="88"/>
      <c r="F12" s="88"/>
      <c r="G12" s="88"/>
      <c r="H12" s="52"/>
      <c r="J12" s="53" t="s">
        <v>67</v>
      </c>
      <c r="K12" s="53"/>
      <c r="L12" s="59" t="n">
        <v>44711</v>
      </c>
      <c r="M12" s="59"/>
      <c r="N12" s="59"/>
      <c r="O12" s="59"/>
      <c r="P12" s="59"/>
      <c r="Q12" s="59"/>
    </row>
    <row r="13" customFormat="false" ht="31.5" hidden="false" customHeight="true" outlineLevel="0" collapsed="false">
      <c r="A13" s="52"/>
      <c r="B13" s="86" t="s">
        <v>89</v>
      </c>
      <c r="C13" s="86"/>
      <c r="D13" s="88" t="str">
        <f aca="false">VLOOKUP(환경설정!$B$10,재직증명서!$K$16:$P$19,4,0)</f>
        <v>광주광역시 광산구 신창동 1285</v>
      </c>
      <c r="E13" s="88"/>
      <c r="F13" s="88"/>
      <c r="G13" s="88"/>
      <c r="H13" s="52"/>
    </row>
    <row r="14" customFormat="false" ht="31.5" hidden="false" customHeight="true" outlineLevel="0" collapsed="false">
      <c r="A14" s="52"/>
      <c r="B14" s="86" t="s">
        <v>108</v>
      </c>
      <c r="C14" s="86"/>
      <c r="D14" s="88" t="str">
        <f aca="false">CONCATENATE(TEXT(VLOOKUP(환경설정!$B$10,재직증명서!$K$16:$P$19,6,0),"yyyy. Mm. dd.")," ~ 현재")</f>
        <v>2024. 05. 21. ~ 현재</v>
      </c>
      <c r="E14" s="88"/>
      <c r="F14" s="88"/>
      <c r="G14" s="88"/>
      <c r="H14" s="52"/>
    </row>
    <row r="15" customFormat="false" ht="31.5" hidden="false" customHeight="true" outlineLevel="0" collapsed="false">
      <c r="A15" s="52"/>
      <c r="B15" s="86" t="s">
        <v>109</v>
      </c>
      <c r="C15" s="86"/>
      <c r="D15" s="88" t="s">
        <v>110</v>
      </c>
      <c r="E15" s="88"/>
      <c r="F15" s="88"/>
      <c r="G15" s="88"/>
      <c r="H15" s="52"/>
    </row>
    <row r="16" customFormat="false" ht="15" hidden="false" customHeight="true" outlineLevel="0" collapsed="false">
      <c r="A16" s="52"/>
      <c r="B16" s="89"/>
      <c r="C16" s="89"/>
      <c r="D16" s="83"/>
      <c r="E16" s="83"/>
      <c r="F16" s="83"/>
      <c r="G16" s="83"/>
      <c r="H16" s="52"/>
      <c r="L16" s="82" t="s">
        <v>87</v>
      </c>
      <c r="M16" s="82" t="s">
        <v>88</v>
      </c>
      <c r="N16" s="82" t="s">
        <v>89</v>
      </c>
      <c r="O16" s="82" t="s">
        <v>90</v>
      </c>
      <c r="P16" s="82" t="s">
        <v>91</v>
      </c>
    </row>
    <row r="17" customFormat="false" ht="15" hidden="false" customHeight="true" outlineLevel="0" collapsed="false">
      <c r="A17" s="52"/>
      <c r="B17" s="89"/>
      <c r="C17" s="89"/>
      <c r="D17" s="83"/>
      <c r="E17" s="83"/>
      <c r="F17" s="83"/>
      <c r="G17" s="83"/>
      <c r="H17" s="52"/>
      <c r="K17" s="82" t="s">
        <v>93</v>
      </c>
      <c r="L17" s="82" t="s">
        <v>94</v>
      </c>
      <c r="M17" s="82" t="s">
        <v>95</v>
      </c>
      <c r="N17" s="82" t="s">
        <v>96</v>
      </c>
      <c r="O17" s="84" t="n">
        <v>32933</v>
      </c>
      <c r="P17" s="84" t="n">
        <v>43052</v>
      </c>
    </row>
    <row r="18" customFormat="false" ht="15" hidden="false" customHeight="true" outlineLevel="0" collapsed="false">
      <c r="A18" s="52"/>
      <c r="B18" s="89"/>
      <c r="C18" s="89"/>
      <c r="D18" s="83"/>
      <c r="E18" s="83"/>
      <c r="F18" s="83"/>
      <c r="G18" s="83"/>
      <c r="H18" s="52"/>
      <c r="K18" s="82" t="s">
        <v>98</v>
      </c>
      <c r="L18" s="82" t="s">
        <v>99</v>
      </c>
      <c r="M18" s="82" t="s">
        <v>100</v>
      </c>
      <c r="N18" s="82" t="s">
        <v>101</v>
      </c>
      <c r="O18" s="84" t="n">
        <v>33530</v>
      </c>
      <c r="P18" s="84" t="n">
        <v>45139</v>
      </c>
    </row>
    <row r="19" customFormat="false" ht="15" hidden="false" customHeight="true" outlineLevel="0" collapsed="false">
      <c r="A19" s="52"/>
      <c r="B19" s="62"/>
      <c r="C19" s="62"/>
      <c r="D19" s="83"/>
      <c r="E19" s="83"/>
      <c r="F19" s="83"/>
      <c r="G19" s="83"/>
      <c r="H19" s="52"/>
      <c r="K19" s="82" t="s">
        <v>31</v>
      </c>
      <c r="L19" s="82" t="s">
        <v>103</v>
      </c>
      <c r="M19" s="82" t="s">
        <v>100</v>
      </c>
      <c r="N19" s="82" t="s">
        <v>104</v>
      </c>
      <c r="O19" s="84" t="n">
        <v>33512</v>
      </c>
      <c r="P19" s="84" t="n">
        <v>45433</v>
      </c>
    </row>
    <row r="20" customFormat="false" ht="24.75" hidden="false" customHeight="true" outlineLevel="0" collapsed="false">
      <c r="A20" s="62" t="s">
        <v>111</v>
      </c>
      <c r="B20" s="62"/>
      <c r="C20" s="62"/>
      <c r="D20" s="62"/>
      <c r="E20" s="62"/>
      <c r="F20" s="62"/>
      <c r="G20" s="62"/>
      <c r="H20" s="62"/>
    </row>
    <row r="21" customFormat="false" ht="24.75" hidden="false" customHeight="true" outlineLevel="0" collapsed="false">
      <c r="A21" s="90"/>
      <c r="B21" s="90"/>
      <c r="C21" s="90"/>
      <c r="D21" s="90"/>
      <c r="E21" s="90"/>
      <c r="F21" s="90"/>
      <c r="G21" s="90"/>
      <c r="H21" s="90"/>
    </row>
    <row r="22" customFormat="false" ht="24.75" hidden="false" customHeight="true" outlineLevel="0" collapsed="false">
      <c r="A22" s="85" t="n">
        <f aca="false">환경설정!B4</f>
        <v>46107</v>
      </c>
      <c r="B22" s="85"/>
      <c r="C22" s="85"/>
      <c r="D22" s="85"/>
      <c r="E22" s="85"/>
      <c r="F22" s="85"/>
      <c r="G22" s="85"/>
      <c r="H22" s="85"/>
    </row>
    <row r="23" customFormat="false" ht="24.7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</row>
    <row r="24" customFormat="false" ht="24.75" hidden="false" customHeight="true" outlineLevel="0" collapsed="false">
      <c r="A24" s="70"/>
      <c r="B24" s="70"/>
      <c r="C24" s="70"/>
      <c r="D24" s="70"/>
      <c r="E24" s="72" t="s">
        <v>80</v>
      </c>
      <c r="F24" s="72"/>
      <c r="G24" s="72"/>
      <c r="H24" s="72"/>
    </row>
    <row r="25" customFormat="false" ht="24.75" hidden="false" customHeight="true" outlineLevel="0" collapsed="false">
      <c r="A25" s="70"/>
      <c r="B25" s="70"/>
      <c r="C25" s="70"/>
      <c r="D25" s="70"/>
      <c r="E25" s="72" t="s">
        <v>81</v>
      </c>
      <c r="F25" s="72"/>
      <c r="G25" s="72"/>
      <c r="H25" s="72"/>
    </row>
    <row r="26" customFormat="false" ht="24.75" hidden="false" customHeight="true" outlineLevel="0" collapsed="false">
      <c r="A26" s="70"/>
      <c r="B26" s="70"/>
      <c r="C26" s="70"/>
      <c r="D26" s="70"/>
      <c r="E26" s="72" t="s">
        <v>82</v>
      </c>
      <c r="F26" s="72"/>
      <c r="G26" s="72"/>
      <c r="H26" s="72"/>
    </row>
    <row r="27" customFormat="false" ht="16.5" hidden="false" customHeight="false" outlineLevel="0" collapsed="false">
      <c r="E27" s="73"/>
    </row>
    <row r="28" customFormat="false" ht="36" hidden="false" customHeight="true" outlineLevel="0" collapsed="false">
      <c r="A28" s="74" t="str">
        <f aca="false">환경설정!B6&amp;"    귀하"</f>
        <v>전라남도    귀하</v>
      </c>
      <c r="B28" s="74"/>
      <c r="C28" s="74"/>
      <c r="D28" s="74"/>
      <c r="E28" s="74"/>
      <c r="F28" s="74"/>
      <c r="G28" s="74"/>
      <c r="H28" s="74"/>
    </row>
  </sheetData>
  <mergeCells count="35">
    <mergeCell ref="C1:H1"/>
    <mergeCell ref="C2:H2"/>
    <mergeCell ref="C3:H3"/>
    <mergeCell ref="A5:H5"/>
    <mergeCell ref="E7:H7"/>
    <mergeCell ref="B9:C9"/>
    <mergeCell ref="D9:G9"/>
    <mergeCell ref="B10:C10"/>
    <mergeCell ref="D10:G10"/>
    <mergeCell ref="B11:C11"/>
    <mergeCell ref="D11:G11"/>
    <mergeCell ref="B12:C12"/>
    <mergeCell ref="D12:G12"/>
    <mergeCell ref="J12:K12"/>
    <mergeCell ref="L12:Q12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A20:H20"/>
    <mergeCell ref="A22:H22"/>
    <mergeCell ref="E24:H24"/>
    <mergeCell ref="E25:H25"/>
    <mergeCell ref="E26:H26"/>
    <mergeCell ref="A28:H28"/>
  </mergeCells>
  <printOptions headings="false" gridLines="false" gridLinesSet="true" horizontalCentered="true" verticalCentered="true"/>
  <pageMargins left="0.39375" right="0.31527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15" workbookViewId="0">
      <selection pane="topLeft" activeCell="D16" activeCellId="0" sqref="D16"/>
    </sheetView>
  </sheetViews>
  <sheetFormatPr defaultColWidth="9" defaultRowHeight="16.5" zeroHeight="false" outlineLevelRow="0" outlineLevelCol="0"/>
  <cols>
    <col collapsed="false" customWidth="true" hidden="false" outlineLevel="0" max="1" min="1" style="46" width="10.63"/>
    <col collapsed="false" customWidth="true" hidden="false" outlineLevel="0" max="2" min="2" style="46" width="7.25"/>
    <col collapsed="false" customWidth="true" hidden="false" outlineLevel="0" max="3" min="3" style="46" width="10.75"/>
    <col collapsed="false" customWidth="true" hidden="false" outlineLevel="0" max="4" min="4" style="46" width="8.75"/>
    <col collapsed="false" customWidth="true" hidden="false" outlineLevel="0" max="5" min="5" style="46" width="18.25"/>
    <col collapsed="false" customWidth="true" hidden="false" outlineLevel="0" max="6" min="6" style="46" width="1.63"/>
    <col collapsed="false" customWidth="true" hidden="false" outlineLevel="0" max="7" min="7" style="46" width="14.75"/>
    <col collapsed="false" customWidth="true" hidden="false" outlineLevel="0" max="8" min="8" style="46" width="19.25"/>
    <col collapsed="false" customWidth="false" hidden="false" outlineLevel="0" max="16384" min="9" style="46" width="9"/>
  </cols>
  <sheetData>
    <row r="1" customFormat="false" ht="28.5" hidden="false" customHeight="true" outlineLevel="0" collapsed="false"/>
    <row r="2" customFormat="false" ht="18" hidden="false" customHeight="true" outlineLevel="0" collapsed="false"/>
    <row r="3" customFormat="false" ht="18" hidden="false" customHeight="true" outlineLevel="0" collapsed="false"/>
    <row r="5" customFormat="false" ht="39" hidden="false" customHeight="true" outlineLevel="0" collapsed="false"/>
    <row r="6" customFormat="false" ht="12" hidden="false" customHeight="true" outlineLevel="0" collapsed="false"/>
    <row r="7" customFormat="false" ht="20.25" hidden="false" customHeight="true" outlineLevel="0" collapsed="false"/>
    <row r="9" customFormat="false" ht="31.5" hidden="false" customHeight="true" outlineLevel="0" collapsed="false"/>
    <row r="10" customFormat="false" ht="31.5" hidden="false" customHeight="true" outlineLevel="0" collapsed="false"/>
    <row r="11" customFormat="false" ht="31.5" hidden="false" customHeight="true" outlineLevel="0" collapsed="false"/>
    <row r="12" customFormat="false" ht="31.5" hidden="false" customHeight="true" outlineLevel="0" collapsed="false"/>
    <row r="13" customFormat="false" ht="31.5" hidden="false" customHeight="true" outlineLevel="0" collapsed="false"/>
    <row r="14" customFormat="false" ht="31.5" hidden="false" customHeight="true" outlineLevel="0" collapsed="false"/>
    <row r="15" customFormat="false" ht="31.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24.75" hidden="false" customHeight="true" outlineLevel="0" collapsed="false"/>
    <row r="21" customFormat="false" ht="24.75" hidden="false" customHeight="true" outlineLevel="0" collapsed="false"/>
    <row r="22" customFormat="false" ht="24.75" hidden="false" customHeight="true" outlineLevel="0" collapsed="false"/>
    <row r="23" customFormat="false" ht="24.75" hidden="false" customHeight="true" outlineLevel="0" collapsed="false"/>
    <row r="24" customFormat="false" ht="24.75" hidden="false" customHeight="true" outlineLevel="0" collapsed="false"/>
    <row r="25" customFormat="false" ht="24.75" hidden="false" customHeight="true" outlineLevel="0" collapsed="false"/>
    <row r="26" customFormat="false" ht="24.75" hidden="false" customHeight="true" outlineLevel="0" collapsed="false"/>
    <row r="28" customFormat="false" ht="36" hidden="false" customHeight="true" outlineLevel="0" collapsed="false"/>
  </sheetData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" defaultRowHeight="19.5" zeroHeight="false" outlineLevelRow="0" outlineLevelCol="0"/>
  <cols>
    <col collapsed="false" customWidth="true" hidden="false" outlineLevel="0" max="1" min="1" style="91" width="5.13"/>
    <col collapsed="false" customWidth="true" hidden="false" outlineLevel="0" max="9" min="2" style="91" width="9.63"/>
    <col collapsed="false" customWidth="true" hidden="false" outlineLevel="0" max="10" min="10" style="91" width="5.13"/>
    <col collapsed="false" customWidth="false" hidden="false" outlineLevel="0" max="12" min="11" style="91" width="9"/>
    <col collapsed="false" customWidth="true" hidden="false" outlineLevel="0" max="13" min="13" style="91" width="22.75"/>
    <col collapsed="false" customWidth="true" hidden="false" outlineLevel="0" max="20" min="14" style="91" width="13.63"/>
    <col collapsed="false" customWidth="false" hidden="false" outlineLevel="0" max="256" min="21" style="91" width="9"/>
    <col collapsed="false" customWidth="true" hidden="false" outlineLevel="0" max="257" min="257" style="91" width="5.13"/>
    <col collapsed="false" customWidth="true" hidden="false" outlineLevel="0" max="265" min="258" style="91" width="9.63"/>
    <col collapsed="false" customWidth="true" hidden="false" outlineLevel="0" max="266" min="266" style="91" width="5.13"/>
    <col collapsed="false" customWidth="false" hidden="false" outlineLevel="0" max="268" min="267" style="91" width="9"/>
    <col collapsed="false" customWidth="true" hidden="false" outlineLevel="0" max="269" min="269" style="91" width="22.75"/>
    <col collapsed="false" customWidth="true" hidden="false" outlineLevel="0" max="276" min="270" style="91" width="13.63"/>
    <col collapsed="false" customWidth="false" hidden="false" outlineLevel="0" max="512" min="277" style="91" width="9"/>
    <col collapsed="false" customWidth="true" hidden="false" outlineLevel="0" max="513" min="513" style="91" width="5.13"/>
    <col collapsed="false" customWidth="true" hidden="false" outlineLevel="0" max="521" min="514" style="91" width="9.63"/>
    <col collapsed="false" customWidth="true" hidden="false" outlineLevel="0" max="522" min="522" style="91" width="5.13"/>
    <col collapsed="false" customWidth="false" hidden="false" outlineLevel="0" max="524" min="523" style="91" width="9"/>
    <col collapsed="false" customWidth="true" hidden="false" outlineLevel="0" max="525" min="525" style="91" width="22.75"/>
    <col collapsed="false" customWidth="true" hidden="false" outlineLevel="0" max="532" min="526" style="91" width="13.63"/>
    <col collapsed="false" customWidth="false" hidden="false" outlineLevel="0" max="768" min="533" style="91" width="9"/>
    <col collapsed="false" customWidth="true" hidden="false" outlineLevel="0" max="769" min="769" style="91" width="5.13"/>
    <col collapsed="false" customWidth="true" hidden="false" outlineLevel="0" max="777" min="770" style="91" width="9.63"/>
    <col collapsed="false" customWidth="true" hidden="false" outlineLevel="0" max="778" min="778" style="91" width="5.13"/>
    <col collapsed="false" customWidth="false" hidden="false" outlineLevel="0" max="780" min="779" style="91" width="9"/>
    <col collapsed="false" customWidth="true" hidden="false" outlineLevel="0" max="781" min="781" style="91" width="22.75"/>
    <col collapsed="false" customWidth="true" hidden="false" outlineLevel="0" max="788" min="782" style="91" width="13.63"/>
    <col collapsed="false" customWidth="false" hidden="false" outlineLevel="0" max="1024" min="789" style="91" width="9"/>
    <col collapsed="false" customWidth="true" hidden="false" outlineLevel="0" max="1025" min="1025" style="91" width="5.13"/>
    <col collapsed="false" customWidth="true" hidden="false" outlineLevel="0" max="1033" min="1026" style="91" width="9.63"/>
    <col collapsed="false" customWidth="true" hidden="false" outlineLevel="0" max="1034" min="1034" style="91" width="5.13"/>
    <col collapsed="false" customWidth="false" hidden="false" outlineLevel="0" max="1036" min="1035" style="91" width="9"/>
    <col collapsed="false" customWidth="true" hidden="false" outlineLevel="0" max="1037" min="1037" style="91" width="22.75"/>
    <col collapsed="false" customWidth="true" hidden="false" outlineLevel="0" max="1044" min="1038" style="91" width="13.63"/>
    <col collapsed="false" customWidth="false" hidden="false" outlineLevel="0" max="1280" min="1045" style="91" width="9"/>
    <col collapsed="false" customWidth="true" hidden="false" outlineLevel="0" max="1281" min="1281" style="91" width="5.13"/>
    <col collapsed="false" customWidth="true" hidden="false" outlineLevel="0" max="1289" min="1282" style="91" width="9.63"/>
    <col collapsed="false" customWidth="true" hidden="false" outlineLevel="0" max="1290" min="1290" style="91" width="5.13"/>
    <col collapsed="false" customWidth="false" hidden="false" outlineLevel="0" max="1292" min="1291" style="91" width="9"/>
    <col collapsed="false" customWidth="true" hidden="false" outlineLevel="0" max="1293" min="1293" style="91" width="22.75"/>
    <col collapsed="false" customWidth="true" hidden="false" outlineLevel="0" max="1300" min="1294" style="91" width="13.63"/>
    <col collapsed="false" customWidth="false" hidden="false" outlineLevel="0" max="1536" min="1301" style="91" width="9"/>
    <col collapsed="false" customWidth="true" hidden="false" outlineLevel="0" max="1537" min="1537" style="91" width="5.13"/>
    <col collapsed="false" customWidth="true" hidden="false" outlineLevel="0" max="1545" min="1538" style="91" width="9.63"/>
    <col collapsed="false" customWidth="true" hidden="false" outlineLevel="0" max="1546" min="1546" style="91" width="5.13"/>
    <col collapsed="false" customWidth="false" hidden="false" outlineLevel="0" max="1548" min="1547" style="91" width="9"/>
    <col collapsed="false" customWidth="true" hidden="false" outlineLevel="0" max="1549" min="1549" style="91" width="22.75"/>
    <col collapsed="false" customWidth="true" hidden="false" outlineLevel="0" max="1556" min="1550" style="91" width="13.63"/>
    <col collapsed="false" customWidth="false" hidden="false" outlineLevel="0" max="1792" min="1557" style="91" width="9"/>
    <col collapsed="false" customWidth="true" hidden="false" outlineLevel="0" max="1793" min="1793" style="91" width="5.13"/>
    <col collapsed="false" customWidth="true" hidden="false" outlineLevel="0" max="1801" min="1794" style="91" width="9.63"/>
    <col collapsed="false" customWidth="true" hidden="false" outlineLevel="0" max="1802" min="1802" style="91" width="5.13"/>
    <col collapsed="false" customWidth="false" hidden="false" outlineLevel="0" max="1804" min="1803" style="91" width="9"/>
    <col collapsed="false" customWidth="true" hidden="false" outlineLevel="0" max="1805" min="1805" style="91" width="22.75"/>
    <col collapsed="false" customWidth="true" hidden="false" outlineLevel="0" max="1812" min="1806" style="91" width="13.63"/>
    <col collapsed="false" customWidth="false" hidden="false" outlineLevel="0" max="2048" min="1813" style="91" width="9"/>
    <col collapsed="false" customWidth="true" hidden="false" outlineLevel="0" max="2049" min="2049" style="91" width="5.13"/>
    <col collapsed="false" customWidth="true" hidden="false" outlineLevel="0" max="2057" min="2050" style="91" width="9.63"/>
    <col collapsed="false" customWidth="true" hidden="false" outlineLevel="0" max="2058" min="2058" style="91" width="5.13"/>
    <col collapsed="false" customWidth="false" hidden="false" outlineLevel="0" max="2060" min="2059" style="91" width="9"/>
    <col collapsed="false" customWidth="true" hidden="false" outlineLevel="0" max="2061" min="2061" style="91" width="22.75"/>
    <col collapsed="false" customWidth="true" hidden="false" outlineLevel="0" max="2068" min="2062" style="91" width="13.63"/>
    <col collapsed="false" customWidth="false" hidden="false" outlineLevel="0" max="2304" min="2069" style="91" width="9"/>
    <col collapsed="false" customWidth="true" hidden="false" outlineLevel="0" max="2305" min="2305" style="91" width="5.13"/>
    <col collapsed="false" customWidth="true" hidden="false" outlineLevel="0" max="2313" min="2306" style="91" width="9.63"/>
    <col collapsed="false" customWidth="true" hidden="false" outlineLevel="0" max="2314" min="2314" style="91" width="5.13"/>
    <col collapsed="false" customWidth="false" hidden="false" outlineLevel="0" max="2316" min="2315" style="91" width="9"/>
    <col collapsed="false" customWidth="true" hidden="false" outlineLevel="0" max="2317" min="2317" style="91" width="22.75"/>
    <col collapsed="false" customWidth="true" hidden="false" outlineLevel="0" max="2324" min="2318" style="91" width="13.63"/>
    <col collapsed="false" customWidth="false" hidden="false" outlineLevel="0" max="2560" min="2325" style="91" width="9"/>
    <col collapsed="false" customWidth="true" hidden="false" outlineLevel="0" max="2561" min="2561" style="91" width="5.13"/>
    <col collapsed="false" customWidth="true" hidden="false" outlineLevel="0" max="2569" min="2562" style="91" width="9.63"/>
    <col collapsed="false" customWidth="true" hidden="false" outlineLevel="0" max="2570" min="2570" style="91" width="5.13"/>
    <col collapsed="false" customWidth="false" hidden="false" outlineLevel="0" max="2572" min="2571" style="91" width="9"/>
    <col collapsed="false" customWidth="true" hidden="false" outlineLevel="0" max="2573" min="2573" style="91" width="22.75"/>
    <col collapsed="false" customWidth="true" hidden="false" outlineLevel="0" max="2580" min="2574" style="91" width="13.63"/>
    <col collapsed="false" customWidth="false" hidden="false" outlineLevel="0" max="2816" min="2581" style="91" width="9"/>
    <col collapsed="false" customWidth="true" hidden="false" outlineLevel="0" max="2817" min="2817" style="91" width="5.13"/>
    <col collapsed="false" customWidth="true" hidden="false" outlineLevel="0" max="2825" min="2818" style="91" width="9.63"/>
    <col collapsed="false" customWidth="true" hidden="false" outlineLevel="0" max="2826" min="2826" style="91" width="5.13"/>
    <col collapsed="false" customWidth="false" hidden="false" outlineLevel="0" max="2828" min="2827" style="91" width="9"/>
    <col collapsed="false" customWidth="true" hidden="false" outlineLevel="0" max="2829" min="2829" style="91" width="22.75"/>
    <col collapsed="false" customWidth="true" hidden="false" outlineLevel="0" max="2836" min="2830" style="91" width="13.63"/>
    <col collapsed="false" customWidth="false" hidden="false" outlineLevel="0" max="3072" min="2837" style="91" width="9"/>
    <col collapsed="false" customWidth="true" hidden="false" outlineLevel="0" max="3073" min="3073" style="91" width="5.13"/>
    <col collapsed="false" customWidth="true" hidden="false" outlineLevel="0" max="3081" min="3074" style="91" width="9.63"/>
    <col collapsed="false" customWidth="true" hidden="false" outlineLevel="0" max="3082" min="3082" style="91" width="5.13"/>
    <col collapsed="false" customWidth="false" hidden="false" outlineLevel="0" max="3084" min="3083" style="91" width="9"/>
    <col collapsed="false" customWidth="true" hidden="false" outlineLevel="0" max="3085" min="3085" style="91" width="22.75"/>
    <col collapsed="false" customWidth="true" hidden="false" outlineLevel="0" max="3092" min="3086" style="91" width="13.63"/>
    <col collapsed="false" customWidth="false" hidden="false" outlineLevel="0" max="3328" min="3093" style="91" width="9"/>
    <col collapsed="false" customWidth="true" hidden="false" outlineLevel="0" max="3329" min="3329" style="91" width="5.13"/>
    <col collapsed="false" customWidth="true" hidden="false" outlineLevel="0" max="3337" min="3330" style="91" width="9.63"/>
    <col collapsed="false" customWidth="true" hidden="false" outlineLevel="0" max="3338" min="3338" style="91" width="5.13"/>
    <col collapsed="false" customWidth="false" hidden="false" outlineLevel="0" max="3340" min="3339" style="91" width="9"/>
    <col collapsed="false" customWidth="true" hidden="false" outlineLevel="0" max="3341" min="3341" style="91" width="22.75"/>
    <col collapsed="false" customWidth="true" hidden="false" outlineLevel="0" max="3348" min="3342" style="91" width="13.63"/>
    <col collapsed="false" customWidth="false" hidden="false" outlineLevel="0" max="3584" min="3349" style="91" width="9"/>
    <col collapsed="false" customWidth="true" hidden="false" outlineLevel="0" max="3585" min="3585" style="91" width="5.13"/>
    <col collapsed="false" customWidth="true" hidden="false" outlineLevel="0" max="3593" min="3586" style="91" width="9.63"/>
    <col collapsed="false" customWidth="true" hidden="false" outlineLevel="0" max="3594" min="3594" style="91" width="5.13"/>
    <col collapsed="false" customWidth="false" hidden="false" outlineLevel="0" max="3596" min="3595" style="91" width="9"/>
    <col collapsed="false" customWidth="true" hidden="false" outlineLevel="0" max="3597" min="3597" style="91" width="22.75"/>
    <col collapsed="false" customWidth="true" hidden="false" outlineLevel="0" max="3604" min="3598" style="91" width="13.63"/>
    <col collapsed="false" customWidth="false" hidden="false" outlineLevel="0" max="3840" min="3605" style="91" width="9"/>
    <col collapsed="false" customWidth="true" hidden="false" outlineLevel="0" max="3841" min="3841" style="91" width="5.13"/>
    <col collapsed="false" customWidth="true" hidden="false" outlineLevel="0" max="3849" min="3842" style="91" width="9.63"/>
    <col collapsed="false" customWidth="true" hidden="false" outlineLevel="0" max="3850" min="3850" style="91" width="5.13"/>
    <col collapsed="false" customWidth="false" hidden="false" outlineLevel="0" max="3852" min="3851" style="91" width="9"/>
    <col collapsed="false" customWidth="true" hidden="false" outlineLevel="0" max="3853" min="3853" style="91" width="22.75"/>
    <col collapsed="false" customWidth="true" hidden="false" outlineLevel="0" max="3860" min="3854" style="91" width="13.63"/>
    <col collapsed="false" customWidth="false" hidden="false" outlineLevel="0" max="4096" min="3861" style="91" width="9"/>
    <col collapsed="false" customWidth="true" hidden="false" outlineLevel="0" max="4097" min="4097" style="91" width="5.13"/>
    <col collapsed="false" customWidth="true" hidden="false" outlineLevel="0" max="4105" min="4098" style="91" width="9.63"/>
    <col collapsed="false" customWidth="true" hidden="false" outlineLevel="0" max="4106" min="4106" style="91" width="5.13"/>
    <col collapsed="false" customWidth="false" hidden="false" outlineLevel="0" max="4108" min="4107" style="91" width="9"/>
    <col collapsed="false" customWidth="true" hidden="false" outlineLevel="0" max="4109" min="4109" style="91" width="22.75"/>
    <col collapsed="false" customWidth="true" hidden="false" outlineLevel="0" max="4116" min="4110" style="91" width="13.63"/>
    <col collapsed="false" customWidth="false" hidden="false" outlineLevel="0" max="4352" min="4117" style="91" width="9"/>
    <col collapsed="false" customWidth="true" hidden="false" outlineLevel="0" max="4353" min="4353" style="91" width="5.13"/>
    <col collapsed="false" customWidth="true" hidden="false" outlineLevel="0" max="4361" min="4354" style="91" width="9.63"/>
    <col collapsed="false" customWidth="true" hidden="false" outlineLevel="0" max="4362" min="4362" style="91" width="5.13"/>
    <col collapsed="false" customWidth="false" hidden="false" outlineLevel="0" max="4364" min="4363" style="91" width="9"/>
    <col collapsed="false" customWidth="true" hidden="false" outlineLevel="0" max="4365" min="4365" style="91" width="22.75"/>
    <col collapsed="false" customWidth="true" hidden="false" outlineLevel="0" max="4372" min="4366" style="91" width="13.63"/>
    <col collapsed="false" customWidth="false" hidden="false" outlineLevel="0" max="4608" min="4373" style="91" width="9"/>
    <col collapsed="false" customWidth="true" hidden="false" outlineLevel="0" max="4609" min="4609" style="91" width="5.13"/>
    <col collapsed="false" customWidth="true" hidden="false" outlineLevel="0" max="4617" min="4610" style="91" width="9.63"/>
    <col collapsed="false" customWidth="true" hidden="false" outlineLevel="0" max="4618" min="4618" style="91" width="5.13"/>
    <col collapsed="false" customWidth="false" hidden="false" outlineLevel="0" max="4620" min="4619" style="91" width="9"/>
    <col collapsed="false" customWidth="true" hidden="false" outlineLevel="0" max="4621" min="4621" style="91" width="22.75"/>
    <col collapsed="false" customWidth="true" hidden="false" outlineLevel="0" max="4628" min="4622" style="91" width="13.63"/>
    <col collapsed="false" customWidth="false" hidden="false" outlineLevel="0" max="4864" min="4629" style="91" width="9"/>
    <col collapsed="false" customWidth="true" hidden="false" outlineLevel="0" max="4865" min="4865" style="91" width="5.13"/>
    <col collapsed="false" customWidth="true" hidden="false" outlineLevel="0" max="4873" min="4866" style="91" width="9.63"/>
    <col collapsed="false" customWidth="true" hidden="false" outlineLevel="0" max="4874" min="4874" style="91" width="5.13"/>
    <col collapsed="false" customWidth="false" hidden="false" outlineLevel="0" max="4876" min="4875" style="91" width="9"/>
    <col collapsed="false" customWidth="true" hidden="false" outlineLevel="0" max="4877" min="4877" style="91" width="22.75"/>
    <col collapsed="false" customWidth="true" hidden="false" outlineLevel="0" max="4884" min="4878" style="91" width="13.63"/>
    <col collapsed="false" customWidth="false" hidden="false" outlineLevel="0" max="5120" min="4885" style="91" width="9"/>
    <col collapsed="false" customWidth="true" hidden="false" outlineLevel="0" max="5121" min="5121" style="91" width="5.13"/>
    <col collapsed="false" customWidth="true" hidden="false" outlineLevel="0" max="5129" min="5122" style="91" width="9.63"/>
    <col collapsed="false" customWidth="true" hidden="false" outlineLevel="0" max="5130" min="5130" style="91" width="5.13"/>
    <col collapsed="false" customWidth="false" hidden="false" outlineLevel="0" max="5132" min="5131" style="91" width="9"/>
    <col collapsed="false" customWidth="true" hidden="false" outlineLevel="0" max="5133" min="5133" style="91" width="22.75"/>
    <col collapsed="false" customWidth="true" hidden="false" outlineLevel="0" max="5140" min="5134" style="91" width="13.63"/>
    <col collapsed="false" customWidth="false" hidden="false" outlineLevel="0" max="5376" min="5141" style="91" width="9"/>
    <col collapsed="false" customWidth="true" hidden="false" outlineLevel="0" max="5377" min="5377" style="91" width="5.13"/>
    <col collapsed="false" customWidth="true" hidden="false" outlineLevel="0" max="5385" min="5378" style="91" width="9.63"/>
    <col collapsed="false" customWidth="true" hidden="false" outlineLevel="0" max="5386" min="5386" style="91" width="5.13"/>
    <col collapsed="false" customWidth="false" hidden="false" outlineLevel="0" max="5388" min="5387" style="91" width="9"/>
    <col collapsed="false" customWidth="true" hidden="false" outlineLevel="0" max="5389" min="5389" style="91" width="22.75"/>
    <col collapsed="false" customWidth="true" hidden="false" outlineLevel="0" max="5396" min="5390" style="91" width="13.63"/>
    <col collapsed="false" customWidth="false" hidden="false" outlineLevel="0" max="5632" min="5397" style="91" width="9"/>
    <col collapsed="false" customWidth="true" hidden="false" outlineLevel="0" max="5633" min="5633" style="91" width="5.13"/>
    <col collapsed="false" customWidth="true" hidden="false" outlineLevel="0" max="5641" min="5634" style="91" width="9.63"/>
    <col collapsed="false" customWidth="true" hidden="false" outlineLevel="0" max="5642" min="5642" style="91" width="5.13"/>
    <col collapsed="false" customWidth="false" hidden="false" outlineLevel="0" max="5644" min="5643" style="91" width="9"/>
    <col collapsed="false" customWidth="true" hidden="false" outlineLevel="0" max="5645" min="5645" style="91" width="22.75"/>
    <col collapsed="false" customWidth="true" hidden="false" outlineLevel="0" max="5652" min="5646" style="91" width="13.63"/>
    <col collapsed="false" customWidth="false" hidden="false" outlineLevel="0" max="5888" min="5653" style="91" width="9"/>
    <col collapsed="false" customWidth="true" hidden="false" outlineLevel="0" max="5889" min="5889" style="91" width="5.13"/>
    <col collapsed="false" customWidth="true" hidden="false" outlineLevel="0" max="5897" min="5890" style="91" width="9.63"/>
    <col collapsed="false" customWidth="true" hidden="false" outlineLevel="0" max="5898" min="5898" style="91" width="5.13"/>
    <col collapsed="false" customWidth="false" hidden="false" outlineLevel="0" max="5900" min="5899" style="91" width="9"/>
    <col collapsed="false" customWidth="true" hidden="false" outlineLevel="0" max="5901" min="5901" style="91" width="22.75"/>
    <col collapsed="false" customWidth="true" hidden="false" outlineLevel="0" max="5908" min="5902" style="91" width="13.63"/>
    <col collapsed="false" customWidth="false" hidden="false" outlineLevel="0" max="6144" min="5909" style="91" width="9"/>
    <col collapsed="false" customWidth="true" hidden="false" outlineLevel="0" max="6145" min="6145" style="91" width="5.13"/>
    <col collapsed="false" customWidth="true" hidden="false" outlineLevel="0" max="6153" min="6146" style="91" width="9.63"/>
    <col collapsed="false" customWidth="true" hidden="false" outlineLevel="0" max="6154" min="6154" style="91" width="5.13"/>
    <col collapsed="false" customWidth="false" hidden="false" outlineLevel="0" max="6156" min="6155" style="91" width="9"/>
    <col collapsed="false" customWidth="true" hidden="false" outlineLevel="0" max="6157" min="6157" style="91" width="22.75"/>
    <col collapsed="false" customWidth="true" hidden="false" outlineLevel="0" max="6164" min="6158" style="91" width="13.63"/>
    <col collapsed="false" customWidth="false" hidden="false" outlineLevel="0" max="6400" min="6165" style="91" width="9"/>
    <col collapsed="false" customWidth="true" hidden="false" outlineLevel="0" max="6401" min="6401" style="91" width="5.13"/>
    <col collapsed="false" customWidth="true" hidden="false" outlineLevel="0" max="6409" min="6402" style="91" width="9.63"/>
    <col collapsed="false" customWidth="true" hidden="false" outlineLevel="0" max="6410" min="6410" style="91" width="5.13"/>
    <col collapsed="false" customWidth="false" hidden="false" outlineLevel="0" max="6412" min="6411" style="91" width="9"/>
    <col collapsed="false" customWidth="true" hidden="false" outlineLevel="0" max="6413" min="6413" style="91" width="22.75"/>
    <col collapsed="false" customWidth="true" hidden="false" outlineLevel="0" max="6420" min="6414" style="91" width="13.63"/>
    <col collapsed="false" customWidth="false" hidden="false" outlineLevel="0" max="6656" min="6421" style="91" width="9"/>
    <col collapsed="false" customWidth="true" hidden="false" outlineLevel="0" max="6657" min="6657" style="91" width="5.13"/>
    <col collapsed="false" customWidth="true" hidden="false" outlineLevel="0" max="6665" min="6658" style="91" width="9.63"/>
    <col collapsed="false" customWidth="true" hidden="false" outlineLevel="0" max="6666" min="6666" style="91" width="5.13"/>
    <col collapsed="false" customWidth="false" hidden="false" outlineLevel="0" max="6668" min="6667" style="91" width="9"/>
    <col collapsed="false" customWidth="true" hidden="false" outlineLevel="0" max="6669" min="6669" style="91" width="22.75"/>
    <col collapsed="false" customWidth="true" hidden="false" outlineLevel="0" max="6676" min="6670" style="91" width="13.63"/>
    <col collapsed="false" customWidth="false" hidden="false" outlineLevel="0" max="6912" min="6677" style="91" width="9"/>
    <col collapsed="false" customWidth="true" hidden="false" outlineLevel="0" max="6913" min="6913" style="91" width="5.13"/>
    <col collapsed="false" customWidth="true" hidden="false" outlineLevel="0" max="6921" min="6914" style="91" width="9.63"/>
    <col collapsed="false" customWidth="true" hidden="false" outlineLevel="0" max="6922" min="6922" style="91" width="5.13"/>
    <col collapsed="false" customWidth="false" hidden="false" outlineLevel="0" max="6924" min="6923" style="91" width="9"/>
    <col collapsed="false" customWidth="true" hidden="false" outlineLevel="0" max="6925" min="6925" style="91" width="22.75"/>
    <col collapsed="false" customWidth="true" hidden="false" outlineLevel="0" max="6932" min="6926" style="91" width="13.63"/>
    <col collapsed="false" customWidth="false" hidden="false" outlineLevel="0" max="7168" min="6933" style="91" width="9"/>
    <col collapsed="false" customWidth="true" hidden="false" outlineLevel="0" max="7169" min="7169" style="91" width="5.13"/>
    <col collapsed="false" customWidth="true" hidden="false" outlineLevel="0" max="7177" min="7170" style="91" width="9.63"/>
    <col collapsed="false" customWidth="true" hidden="false" outlineLevel="0" max="7178" min="7178" style="91" width="5.13"/>
    <col collapsed="false" customWidth="false" hidden="false" outlineLevel="0" max="7180" min="7179" style="91" width="9"/>
    <col collapsed="false" customWidth="true" hidden="false" outlineLevel="0" max="7181" min="7181" style="91" width="22.75"/>
    <col collapsed="false" customWidth="true" hidden="false" outlineLevel="0" max="7188" min="7182" style="91" width="13.63"/>
    <col collapsed="false" customWidth="false" hidden="false" outlineLevel="0" max="7424" min="7189" style="91" width="9"/>
    <col collapsed="false" customWidth="true" hidden="false" outlineLevel="0" max="7425" min="7425" style="91" width="5.13"/>
    <col collapsed="false" customWidth="true" hidden="false" outlineLevel="0" max="7433" min="7426" style="91" width="9.63"/>
    <col collapsed="false" customWidth="true" hidden="false" outlineLevel="0" max="7434" min="7434" style="91" width="5.13"/>
    <col collapsed="false" customWidth="false" hidden="false" outlineLevel="0" max="7436" min="7435" style="91" width="9"/>
    <col collapsed="false" customWidth="true" hidden="false" outlineLevel="0" max="7437" min="7437" style="91" width="22.75"/>
    <col collapsed="false" customWidth="true" hidden="false" outlineLevel="0" max="7444" min="7438" style="91" width="13.63"/>
    <col collapsed="false" customWidth="false" hidden="false" outlineLevel="0" max="7680" min="7445" style="91" width="9"/>
    <col collapsed="false" customWidth="true" hidden="false" outlineLevel="0" max="7681" min="7681" style="91" width="5.13"/>
    <col collapsed="false" customWidth="true" hidden="false" outlineLevel="0" max="7689" min="7682" style="91" width="9.63"/>
    <col collapsed="false" customWidth="true" hidden="false" outlineLevel="0" max="7690" min="7690" style="91" width="5.13"/>
    <col collapsed="false" customWidth="false" hidden="false" outlineLevel="0" max="7692" min="7691" style="91" width="9"/>
    <col collapsed="false" customWidth="true" hidden="false" outlineLevel="0" max="7693" min="7693" style="91" width="22.75"/>
    <col collapsed="false" customWidth="true" hidden="false" outlineLevel="0" max="7700" min="7694" style="91" width="13.63"/>
    <col collapsed="false" customWidth="false" hidden="false" outlineLevel="0" max="7936" min="7701" style="91" width="9"/>
    <col collapsed="false" customWidth="true" hidden="false" outlineLevel="0" max="7937" min="7937" style="91" width="5.13"/>
    <col collapsed="false" customWidth="true" hidden="false" outlineLevel="0" max="7945" min="7938" style="91" width="9.63"/>
    <col collapsed="false" customWidth="true" hidden="false" outlineLevel="0" max="7946" min="7946" style="91" width="5.13"/>
    <col collapsed="false" customWidth="false" hidden="false" outlineLevel="0" max="7948" min="7947" style="91" width="9"/>
    <col collapsed="false" customWidth="true" hidden="false" outlineLevel="0" max="7949" min="7949" style="91" width="22.75"/>
    <col collapsed="false" customWidth="true" hidden="false" outlineLevel="0" max="7956" min="7950" style="91" width="13.63"/>
    <col collapsed="false" customWidth="false" hidden="false" outlineLevel="0" max="8192" min="7957" style="91" width="9"/>
    <col collapsed="false" customWidth="true" hidden="false" outlineLevel="0" max="8193" min="8193" style="91" width="5.13"/>
    <col collapsed="false" customWidth="true" hidden="false" outlineLevel="0" max="8201" min="8194" style="91" width="9.63"/>
    <col collapsed="false" customWidth="true" hidden="false" outlineLevel="0" max="8202" min="8202" style="91" width="5.13"/>
    <col collapsed="false" customWidth="false" hidden="false" outlineLevel="0" max="8204" min="8203" style="91" width="9"/>
    <col collapsed="false" customWidth="true" hidden="false" outlineLevel="0" max="8205" min="8205" style="91" width="22.75"/>
    <col collapsed="false" customWidth="true" hidden="false" outlineLevel="0" max="8212" min="8206" style="91" width="13.63"/>
    <col collapsed="false" customWidth="false" hidden="false" outlineLevel="0" max="8448" min="8213" style="91" width="9"/>
    <col collapsed="false" customWidth="true" hidden="false" outlineLevel="0" max="8449" min="8449" style="91" width="5.13"/>
    <col collapsed="false" customWidth="true" hidden="false" outlineLevel="0" max="8457" min="8450" style="91" width="9.63"/>
    <col collapsed="false" customWidth="true" hidden="false" outlineLevel="0" max="8458" min="8458" style="91" width="5.13"/>
    <col collapsed="false" customWidth="false" hidden="false" outlineLevel="0" max="8460" min="8459" style="91" width="9"/>
    <col collapsed="false" customWidth="true" hidden="false" outlineLevel="0" max="8461" min="8461" style="91" width="22.75"/>
    <col collapsed="false" customWidth="true" hidden="false" outlineLevel="0" max="8468" min="8462" style="91" width="13.63"/>
    <col collapsed="false" customWidth="false" hidden="false" outlineLevel="0" max="8704" min="8469" style="91" width="9"/>
    <col collapsed="false" customWidth="true" hidden="false" outlineLevel="0" max="8705" min="8705" style="91" width="5.13"/>
    <col collapsed="false" customWidth="true" hidden="false" outlineLevel="0" max="8713" min="8706" style="91" width="9.63"/>
    <col collapsed="false" customWidth="true" hidden="false" outlineLevel="0" max="8714" min="8714" style="91" width="5.13"/>
    <col collapsed="false" customWidth="false" hidden="false" outlineLevel="0" max="8716" min="8715" style="91" width="9"/>
    <col collapsed="false" customWidth="true" hidden="false" outlineLevel="0" max="8717" min="8717" style="91" width="22.75"/>
    <col collapsed="false" customWidth="true" hidden="false" outlineLevel="0" max="8724" min="8718" style="91" width="13.63"/>
    <col collapsed="false" customWidth="false" hidden="false" outlineLevel="0" max="8960" min="8725" style="91" width="9"/>
    <col collapsed="false" customWidth="true" hidden="false" outlineLevel="0" max="8961" min="8961" style="91" width="5.13"/>
    <col collapsed="false" customWidth="true" hidden="false" outlineLevel="0" max="8969" min="8962" style="91" width="9.63"/>
    <col collapsed="false" customWidth="true" hidden="false" outlineLevel="0" max="8970" min="8970" style="91" width="5.13"/>
    <col collapsed="false" customWidth="false" hidden="false" outlineLevel="0" max="8972" min="8971" style="91" width="9"/>
    <col collapsed="false" customWidth="true" hidden="false" outlineLevel="0" max="8973" min="8973" style="91" width="22.75"/>
    <col collapsed="false" customWidth="true" hidden="false" outlineLevel="0" max="8980" min="8974" style="91" width="13.63"/>
    <col collapsed="false" customWidth="false" hidden="false" outlineLevel="0" max="9216" min="8981" style="91" width="9"/>
    <col collapsed="false" customWidth="true" hidden="false" outlineLevel="0" max="9217" min="9217" style="91" width="5.13"/>
    <col collapsed="false" customWidth="true" hidden="false" outlineLevel="0" max="9225" min="9218" style="91" width="9.63"/>
    <col collapsed="false" customWidth="true" hidden="false" outlineLevel="0" max="9226" min="9226" style="91" width="5.13"/>
    <col collapsed="false" customWidth="false" hidden="false" outlineLevel="0" max="9228" min="9227" style="91" width="9"/>
    <col collapsed="false" customWidth="true" hidden="false" outlineLevel="0" max="9229" min="9229" style="91" width="22.75"/>
    <col collapsed="false" customWidth="true" hidden="false" outlineLevel="0" max="9236" min="9230" style="91" width="13.63"/>
    <col collapsed="false" customWidth="false" hidden="false" outlineLevel="0" max="9472" min="9237" style="91" width="9"/>
    <col collapsed="false" customWidth="true" hidden="false" outlineLevel="0" max="9473" min="9473" style="91" width="5.13"/>
    <col collapsed="false" customWidth="true" hidden="false" outlineLevel="0" max="9481" min="9474" style="91" width="9.63"/>
    <col collapsed="false" customWidth="true" hidden="false" outlineLevel="0" max="9482" min="9482" style="91" width="5.13"/>
    <col collapsed="false" customWidth="false" hidden="false" outlineLevel="0" max="9484" min="9483" style="91" width="9"/>
    <col collapsed="false" customWidth="true" hidden="false" outlineLevel="0" max="9485" min="9485" style="91" width="22.75"/>
    <col collapsed="false" customWidth="true" hidden="false" outlineLevel="0" max="9492" min="9486" style="91" width="13.63"/>
    <col collapsed="false" customWidth="false" hidden="false" outlineLevel="0" max="9728" min="9493" style="91" width="9"/>
    <col collapsed="false" customWidth="true" hidden="false" outlineLevel="0" max="9729" min="9729" style="91" width="5.13"/>
    <col collapsed="false" customWidth="true" hidden="false" outlineLevel="0" max="9737" min="9730" style="91" width="9.63"/>
    <col collapsed="false" customWidth="true" hidden="false" outlineLevel="0" max="9738" min="9738" style="91" width="5.13"/>
    <col collapsed="false" customWidth="false" hidden="false" outlineLevel="0" max="9740" min="9739" style="91" width="9"/>
    <col collapsed="false" customWidth="true" hidden="false" outlineLevel="0" max="9741" min="9741" style="91" width="22.75"/>
    <col collapsed="false" customWidth="true" hidden="false" outlineLevel="0" max="9748" min="9742" style="91" width="13.63"/>
    <col collapsed="false" customWidth="false" hidden="false" outlineLevel="0" max="9984" min="9749" style="91" width="9"/>
    <col collapsed="false" customWidth="true" hidden="false" outlineLevel="0" max="9985" min="9985" style="91" width="5.13"/>
    <col collapsed="false" customWidth="true" hidden="false" outlineLevel="0" max="9993" min="9986" style="91" width="9.63"/>
    <col collapsed="false" customWidth="true" hidden="false" outlineLevel="0" max="9994" min="9994" style="91" width="5.13"/>
    <col collapsed="false" customWidth="false" hidden="false" outlineLevel="0" max="9996" min="9995" style="91" width="9"/>
    <col collapsed="false" customWidth="true" hidden="false" outlineLevel="0" max="9997" min="9997" style="91" width="22.75"/>
    <col collapsed="false" customWidth="true" hidden="false" outlineLevel="0" max="10004" min="9998" style="91" width="13.63"/>
    <col collapsed="false" customWidth="false" hidden="false" outlineLevel="0" max="10240" min="10005" style="91" width="9"/>
    <col collapsed="false" customWidth="true" hidden="false" outlineLevel="0" max="10241" min="10241" style="91" width="5.13"/>
    <col collapsed="false" customWidth="true" hidden="false" outlineLevel="0" max="10249" min="10242" style="91" width="9.63"/>
    <col collapsed="false" customWidth="true" hidden="false" outlineLevel="0" max="10250" min="10250" style="91" width="5.13"/>
    <col collapsed="false" customWidth="false" hidden="false" outlineLevel="0" max="10252" min="10251" style="91" width="9"/>
    <col collapsed="false" customWidth="true" hidden="false" outlineLevel="0" max="10253" min="10253" style="91" width="22.75"/>
    <col collapsed="false" customWidth="true" hidden="false" outlineLevel="0" max="10260" min="10254" style="91" width="13.63"/>
    <col collapsed="false" customWidth="false" hidden="false" outlineLevel="0" max="10496" min="10261" style="91" width="9"/>
    <col collapsed="false" customWidth="true" hidden="false" outlineLevel="0" max="10497" min="10497" style="91" width="5.13"/>
    <col collapsed="false" customWidth="true" hidden="false" outlineLevel="0" max="10505" min="10498" style="91" width="9.63"/>
    <col collapsed="false" customWidth="true" hidden="false" outlineLevel="0" max="10506" min="10506" style="91" width="5.13"/>
    <col collapsed="false" customWidth="false" hidden="false" outlineLevel="0" max="10508" min="10507" style="91" width="9"/>
    <col collapsed="false" customWidth="true" hidden="false" outlineLevel="0" max="10509" min="10509" style="91" width="22.75"/>
    <col collapsed="false" customWidth="true" hidden="false" outlineLevel="0" max="10516" min="10510" style="91" width="13.63"/>
    <col collapsed="false" customWidth="false" hidden="false" outlineLevel="0" max="10752" min="10517" style="91" width="9"/>
    <col collapsed="false" customWidth="true" hidden="false" outlineLevel="0" max="10753" min="10753" style="91" width="5.13"/>
    <col collapsed="false" customWidth="true" hidden="false" outlineLevel="0" max="10761" min="10754" style="91" width="9.63"/>
    <col collapsed="false" customWidth="true" hidden="false" outlineLevel="0" max="10762" min="10762" style="91" width="5.13"/>
    <col collapsed="false" customWidth="false" hidden="false" outlineLevel="0" max="10764" min="10763" style="91" width="9"/>
    <col collapsed="false" customWidth="true" hidden="false" outlineLevel="0" max="10765" min="10765" style="91" width="22.75"/>
    <col collapsed="false" customWidth="true" hidden="false" outlineLevel="0" max="10772" min="10766" style="91" width="13.63"/>
    <col collapsed="false" customWidth="false" hidden="false" outlineLevel="0" max="11008" min="10773" style="91" width="9"/>
    <col collapsed="false" customWidth="true" hidden="false" outlineLevel="0" max="11009" min="11009" style="91" width="5.13"/>
    <col collapsed="false" customWidth="true" hidden="false" outlineLevel="0" max="11017" min="11010" style="91" width="9.63"/>
    <col collapsed="false" customWidth="true" hidden="false" outlineLevel="0" max="11018" min="11018" style="91" width="5.13"/>
    <col collapsed="false" customWidth="false" hidden="false" outlineLevel="0" max="11020" min="11019" style="91" width="9"/>
    <col collapsed="false" customWidth="true" hidden="false" outlineLevel="0" max="11021" min="11021" style="91" width="22.75"/>
    <col collapsed="false" customWidth="true" hidden="false" outlineLevel="0" max="11028" min="11022" style="91" width="13.63"/>
    <col collapsed="false" customWidth="false" hidden="false" outlineLevel="0" max="11264" min="11029" style="91" width="9"/>
    <col collapsed="false" customWidth="true" hidden="false" outlineLevel="0" max="11265" min="11265" style="91" width="5.13"/>
    <col collapsed="false" customWidth="true" hidden="false" outlineLevel="0" max="11273" min="11266" style="91" width="9.63"/>
    <col collapsed="false" customWidth="true" hidden="false" outlineLevel="0" max="11274" min="11274" style="91" width="5.13"/>
    <col collapsed="false" customWidth="false" hidden="false" outlineLevel="0" max="11276" min="11275" style="91" width="9"/>
    <col collapsed="false" customWidth="true" hidden="false" outlineLevel="0" max="11277" min="11277" style="91" width="22.75"/>
    <col collapsed="false" customWidth="true" hidden="false" outlineLevel="0" max="11284" min="11278" style="91" width="13.63"/>
    <col collapsed="false" customWidth="false" hidden="false" outlineLevel="0" max="11520" min="11285" style="91" width="9"/>
    <col collapsed="false" customWidth="true" hidden="false" outlineLevel="0" max="11521" min="11521" style="91" width="5.13"/>
    <col collapsed="false" customWidth="true" hidden="false" outlineLevel="0" max="11529" min="11522" style="91" width="9.63"/>
    <col collapsed="false" customWidth="true" hidden="false" outlineLevel="0" max="11530" min="11530" style="91" width="5.13"/>
    <col collapsed="false" customWidth="false" hidden="false" outlineLevel="0" max="11532" min="11531" style="91" width="9"/>
    <col collapsed="false" customWidth="true" hidden="false" outlineLevel="0" max="11533" min="11533" style="91" width="22.75"/>
    <col collapsed="false" customWidth="true" hidden="false" outlineLevel="0" max="11540" min="11534" style="91" width="13.63"/>
    <col collapsed="false" customWidth="false" hidden="false" outlineLevel="0" max="11776" min="11541" style="91" width="9"/>
    <col collapsed="false" customWidth="true" hidden="false" outlineLevel="0" max="11777" min="11777" style="91" width="5.13"/>
    <col collapsed="false" customWidth="true" hidden="false" outlineLevel="0" max="11785" min="11778" style="91" width="9.63"/>
    <col collapsed="false" customWidth="true" hidden="false" outlineLevel="0" max="11786" min="11786" style="91" width="5.13"/>
    <col collapsed="false" customWidth="false" hidden="false" outlineLevel="0" max="11788" min="11787" style="91" width="9"/>
    <col collapsed="false" customWidth="true" hidden="false" outlineLevel="0" max="11789" min="11789" style="91" width="22.75"/>
    <col collapsed="false" customWidth="true" hidden="false" outlineLevel="0" max="11796" min="11790" style="91" width="13.63"/>
    <col collapsed="false" customWidth="false" hidden="false" outlineLevel="0" max="12032" min="11797" style="91" width="9"/>
    <col collapsed="false" customWidth="true" hidden="false" outlineLevel="0" max="12033" min="12033" style="91" width="5.13"/>
    <col collapsed="false" customWidth="true" hidden="false" outlineLevel="0" max="12041" min="12034" style="91" width="9.63"/>
    <col collapsed="false" customWidth="true" hidden="false" outlineLevel="0" max="12042" min="12042" style="91" width="5.13"/>
    <col collapsed="false" customWidth="false" hidden="false" outlineLevel="0" max="12044" min="12043" style="91" width="9"/>
    <col collapsed="false" customWidth="true" hidden="false" outlineLevel="0" max="12045" min="12045" style="91" width="22.75"/>
    <col collapsed="false" customWidth="true" hidden="false" outlineLevel="0" max="12052" min="12046" style="91" width="13.63"/>
    <col collapsed="false" customWidth="false" hidden="false" outlineLevel="0" max="12288" min="12053" style="91" width="9"/>
    <col collapsed="false" customWidth="true" hidden="false" outlineLevel="0" max="12289" min="12289" style="91" width="5.13"/>
    <col collapsed="false" customWidth="true" hidden="false" outlineLevel="0" max="12297" min="12290" style="91" width="9.63"/>
    <col collapsed="false" customWidth="true" hidden="false" outlineLevel="0" max="12298" min="12298" style="91" width="5.13"/>
    <col collapsed="false" customWidth="false" hidden="false" outlineLevel="0" max="12300" min="12299" style="91" width="9"/>
    <col collapsed="false" customWidth="true" hidden="false" outlineLevel="0" max="12301" min="12301" style="91" width="22.75"/>
    <col collapsed="false" customWidth="true" hidden="false" outlineLevel="0" max="12308" min="12302" style="91" width="13.63"/>
    <col collapsed="false" customWidth="false" hidden="false" outlineLevel="0" max="12544" min="12309" style="91" width="9"/>
    <col collapsed="false" customWidth="true" hidden="false" outlineLevel="0" max="12545" min="12545" style="91" width="5.13"/>
    <col collapsed="false" customWidth="true" hidden="false" outlineLevel="0" max="12553" min="12546" style="91" width="9.63"/>
    <col collapsed="false" customWidth="true" hidden="false" outlineLevel="0" max="12554" min="12554" style="91" width="5.13"/>
    <col collapsed="false" customWidth="false" hidden="false" outlineLevel="0" max="12556" min="12555" style="91" width="9"/>
    <col collapsed="false" customWidth="true" hidden="false" outlineLevel="0" max="12557" min="12557" style="91" width="22.75"/>
    <col collapsed="false" customWidth="true" hidden="false" outlineLevel="0" max="12564" min="12558" style="91" width="13.63"/>
    <col collapsed="false" customWidth="false" hidden="false" outlineLevel="0" max="12800" min="12565" style="91" width="9"/>
    <col collapsed="false" customWidth="true" hidden="false" outlineLevel="0" max="12801" min="12801" style="91" width="5.13"/>
    <col collapsed="false" customWidth="true" hidden="false" outlineLevel="0" max="12809" min="12802" style="91" width="9.63"/>
    <col collapsed="false" customWidth="true" hidden="false" outlineLevel="0" max="12810" min="12810" style="91" width="5.13"/>
    <col collapsed="false" customWidth="false" hidden="false" outlineLevel="0" max="12812" min="12811" style="91" width="9"/>
    <col collapsed="false" customWidth="true" hidden="false" outlineLevel="0" max="12813" min="12813" style="91" width="22.75"/>
    <col collapsed="false" customWidth="true" hidden="false" outlineLevel="0" max="12820" min="12814" style="91" width="13.63"/>
    <col collapsed="false" customWidth="false" hidden="false" outlineLevel="0" max="13056" min="12821" style="91" width="9"/>
    <col collapsed="false" customWidth="true" hidden="false" outlineLevel="0" max="13057" min="13057" style="91" width="5.13"/>
    <col collapsed="false" customWidth="true" hidden="false" outlineLevel="0" max="13065" min="13058" style="91" width="9.63"/>
    <col collapsed="false" customWidth="true" hidden="false" outlineLevel="0" max="13066" min="13066" style="91" width="5.13"/>
    <col collapsed="false" customWidth="false" hidden="false" outlineLevel="0" max="13068" min="13067" style="91" width="9"/>
    <col collapsed="false" customWidth="true" hidden="false" outlineLevel="0" max="13069" min="13069" style="91" width="22.75"/>
    <col collapsed="false" customWidth="true" hidden="false" outlineLevel="0" max="13076" min="13070" style="91" width="13.63"/>
    <col collapsed="false" customWidth="false" hidden="false" outlineLevel="0" max="13312" min="13077" style="91" width="9"/>
    <col collapsed="false" customWidth="true" hidden="false" outlineLevel="0" max="13313" min="13313" style="91" width="5.13"/>
    <col collapsed="false" customWidth="true" hidden="false" outlineLevel="0" max="13321" min="13314" style="91" width="9.63"/>
    <col collapsed="false" customWidth="true" hidden="false" outlineLevel="0" max="13322" min="13322" style="91" width="5.13"/>
    <col collapsed="false" customWidth="false" hidden="false" outlineLevel="0" max="13324" min="13323" style="91" width="9"/>
    <col collapsed="false" customWidth="true" hidden="false" outlineLevel="0" max="13325" min="13325" style="91" width="22.75"/>
    <col collapsed="false" customWidth="true" hidden="false" outlineLevel="0" max="13332" min="13326" style="91" width="13.63"/>
    <col collapsed="false" customWidth="false" hidden="false" outlineLevel="0" max="13568" min="13333" style="91" width="9"/>
    <col collapsed="false" customWidth="true" hidden="false" outlineLevel="0" max="13569" min="13569" style="91" width="5.13"/>
    <col collapsed="false" customWidth="true" hidden="false" outlineLevel="0" max="13577" min="13570" style="91" width="9.63"/>
    <col collapsed="false" customWidth="true" hidden="false" outlineLevel="0" max="13578" min="13578" style="91" width="5.13"/>
    <col collapsed="false" customWidth="false" hidden="false" outlineLevel="0" max="13580" min="13579" style="91" width="9"/>
    <col collapsed="false" customWidth="true" hidden="false" outlineLevel="0" max="13581" min="13581" style="91" width="22.75"/>
    <col collapsed="false" customWidth="true" hidden="false" outlineLevel="0" max="13588" min="13582" style="91" width="13.63"/>
    <col collapsed="false" customWidth="false" hidden="false" outlineLevel="0" max="13824" min="13589" style="91" width="9"/>
    <col collapsed="false" customWidth="true" hidden="false" outlineLevel="0" max="13825" min="13825" style="91" width="5.13"/>
    <col collapsed="false" customWidth="true" hidden="false" outlineLevel="0" max="13833" min="13826" style="91" width="9.63"/>
    <col collapsed="false" customWidth="true" hidden="false" outlineLevel="0" max="13834" min="13834" style="91" width="5.13"/>
    <col collapsed="false" customWidth="false" hidden="false" outlineLevel="0" max="13836" min="13835" style="91" width="9"/>
    <col collapsed="false" customWidth="true" hidden="false" outlineLevel="0" max="13837" min="13837" style="91" width="22.75"/>
    <col collapsed="false" customWidth="true" hidden="false" outlineLevel="0" max="13844" min="13838" style="91" width="13.63"/>
    <col collapsed="false" customWidth="false" hidden="false" outlineLevel="0" max="14080" min="13845" style="91" width="9"/>
    <col collapsed="false" customWidth="true" hidden="false" outlineLevel="0" max="14081" min="14081" style="91" width="5.13"/>
    <col collapsed="false" customWidth="true" hidden="false" outlineLevel="0" max="14089" min="14082" style="91" width="9.63"/>
    <col collapsed="false" customWidth="true" hidden="false" outlineLevel="0" max="14090" min="14090" style="91" width="5.13"/>
    <col collapsed="false" customWidth="false" hidden="false" outlineLevel="0" max="14092" min="14091" style="91" width="9"/>
    <col collapsed="false" customWidth="true" hidden="false" outlineLevel="0" max="14093" min="14093" style="91" width="22.75"/>
    <col collapsed="false" customWidth="true" hidden="false" outlineLevel="0" max="14100" min="14094" style="91" width="13.63"/>
    <col collapsed="false" customWidth="false" hidden="false" outlineLevel="0" max="14336" min="14101" style="91" width="9"/>
    <col collapsed="false" customWidth="true" hidden="false" outlineLevel="0" max="14337" min="14337" style="91" width="5.13"/>
    <col collapsed="false" customWidth="true" hidden="false" outlineLevel="0" max="14345" min="14338" style="91" width="9.63"/>
    <col collapsed="false" customWidth="true" hidden="false" outlineLevel="0" max="14346" min="14346" style="91" width="5.13"/>
    <col collapsed="false" customWidth="false" hidden="false" outlineLevel="0" max="14348" min="14347" style="91" width="9"/>
    <col collapsed="false" customWidth="true" hidden="false" outlineLevel="0" max="14349" min="14349" style="91" width="22.75"/>
    <col collapsed="false" customWidth="true" hidden="false" outlineLevel="0" max="14356" min="14350" style="91" width="13.63"/>
    <col collapsed="false" customWidth="false" hidden="false" outlineLevel="0" max="14592" min="14357" style="91" width="9"/>
    <col collapsed="false" customWidth="true" hidden="false" outlineLevel="0" max="14593" min="14593" style="91" width="5.13"/>
    <col collapsed="false" customWidth="true" hidden="false" outlineLevel="0" max="14601" min="14594" style="91" width="9.63"/>
    <col collapsed="false" customWidth="true" hidden="false" outlineLevel="0" max="14602" min="14602" style="91" width="5.13"/>
    <col collapsed="false" customWidth="false" hidden="false" outlineLevel="0" max="14604" min="14603" style="91" width="9"/>
    <col collapsed="false" customWidth="true" hidden="false" outlineLevel="0" max="14605" min="14605" style="91" width="22.75"/>
    <col collapsed="false" customWidth="true" hidden="false" outlineLevel="0" max="14612" min="14606" style="91" width="13.63"/>
    <col collapsed="false" customWidth="false" hidden="false" outlineLevel="0" max="14848" min="14613" style="91" width="9"/>
    <col collapsed="false" customWidth="true" hidden="false" outlineLevel="0" max="14849" min="14849" style="91" width="5.13"/>
    <col collapsed="false" customWidth="true" hidden="false" outlineLevel="0" max="14857" min="14850" style="91" width="9.63"/>
    <col collapsed="false" customWidth="true" hidden="false" outlineLevel="0" max="14858" min="14858" style="91" width="5.13"/>
    <col collapsed="false" customWidth="false" hidden="false" outlineLevel="0" max="14860" min="14859" style="91" width="9"/>
    <col collapsed="false" customWidth="true" hidden="false" outlineLevel="0" max="14861" min="14861" style="91" width="22.75"/>
    <col collapsed="false" customWidth="true" hidden="false" outlineLevel="0" max="14868" min="14862" style="91" width="13.63"/>
    <col collapsed="false" customWidth="false" hidden="false" outlineLevel="0" max="15104" min="14869" style="91" width="9"/>
    <col collapsed="false" customWidth="true" hidden="false" outlineLevel="0" max="15105" min="15105" style="91" width="5.13"/>
    <col collapsed="false" customWidth="true" hidden="false" outlineLevel="0" max="15113" min="15106" style="91" width="9.63"/>
    <col collapsed="false" customWidth="true" hidden="false" outlineLevel="0" max="15114" min="15114" style="91" width="5.13"/>
    <col collapsed="false" customWidth="false" hidden="false" outlineLevel="0" max="15116" min="15115" style="91" width="9"/>
    <col collapsed="false" customWidth="true" hidden="false" outlineLevel="0" max="15117" min="15117" style="91" width="22.75"/>
    <col collapsed="false" customWidth="true" hidden="false" outlineLevel="0" max="15124" min="15118" style="91" width="13.63"/>
    <col collapsed="false" customWidth="false" hidden="false" outlineLevel="0" max="15360" min="15125" style="91" width="9"/>
    <col collapsed="false" customWidth="true" hidden="false" outlineLevel="0" max="15361" min="15361" style="91" width="5.13"/>
    <col collapsed="false" customWidth="true" hidden="false" outlineLevel="0" max="15369" min="15362" style="91" width="9.63"/>
    <col collapsed="false" customWidth="true" hidden="false" outlineLevel="0" max="15370" min="15370" style="91" width="5.13"/>
    <col collapsed="false" customWidth="false" hidden="false" outlineLevel="0" max="15372" min="15371" style="91" width="9"/>
    <col collapsed="false" customWidth="true" hidden="false" outlineLevel="0" max="15373" min="15373" style="91" width="22.75"/>
    <col collapsed="false" customWidth="true" hidden="false" outlineLevel="0" max="15380" min="15374" style="91" width="13.63"/>
    <col collapsed="false" customWidth="false" hidden="false" outlineLevel="0" max="15616" min="15381" style="91" width="9"/>
    <col collapsed="false" customWidth="true" hidden="false" outlineLevel="0" max="15617" min="15617" style="91" width="5.13"/>
    <col collapsed="false" customWidth="true" hidden="false" outlineLevel="0" max="15625" min="15618" style="91" width="9.63"/>
    <col collapsed="false" customWidth="true" hidden="false" outlineLevel="0" max="15626" min="15626" style="91" width="5.13"/>
    <col collapsed="false" customWidth="false" hidden="false" outlineLevel="0" max="15628" min="15627" style="91" width="9"/>
    <col collapsed="false" customWidth="true" hidden="false" outlineLevel="0" max="15629" min="15629" style="91" width="22.75"/>
    <col collapsed="false" customWidth="true" hidden="false" outlineLevel="0" max="15636" min="15630" style="91" width="13.63"/>
    <col collapsed="false" customWidth="false" hidden="false" outlineLevel="0" max="15872" min="15637" style="91" width="9"/>
    <col collapsed="false" customWidth="true" hidden="false" outlineLevel="0" max="15873" min="15873" style="91" width="5.13"/>
    <col collapsed="false" customWidth="true" hidden="false" outlineLevel="0" max="15881" min="15874" style="91" width="9.63"/>
    <col collapsed="false" customWidth="true" hidden="false" outlineLevel="0" max="15882" min="15882" style="91" width="5.13"/>
    <col collapsed="false" customWidth="false" hidden="false" outlineLevel="0" max="15884" min="15883" style="91" width="9"/>
    <col collapsed="false" customWidth="true" hidden="false" outlineLevel="0" max="15885" min="15885" style="91" width="22.75"/>
    <col collapsed="false" customWidth="true" hidden="false" outlineLevel="0" max="15892" min="15886" style="91" width="13.63"/>
    <col collapsed="false" customWidth="false" hidden="false" outlineLevel="0" max="16128" min="15893" style="91" width="9"/>
    <col collapsed="false" customWidth="true" hidden="false" outlineLevel="0" max="16129" min="16129" style="91" width="5.13"/>
    <col collapsed="false" customWidth="true" hidden="false" outlineLevel="0" max="16137" min="16130" style="91" width="9.63"/>
    <col collapsed="false" customWidth="true" hidden="false" outlineLevel="0" max="16138" min="16138" style="91" width="5.13"/>
    <col collapsed="false" customWidth="false" hidden="false" outlineLevel="0" max="16140" min="16139" style="91" width="9"/>
    <col collapsed="false" customWidth="true" hidden="false" outlineLevel="0" max="16141" min="16141" style="91" width="22.75"/>
    <col collapsed="false" customWidth="true" hidden="false" outlineLevel="0" max="16148" min="16142" style="91" width="13.63"/>
    <col collapsed="false" customWidth="false" hidden="false" outlineLevel="0" max="16384" min="16149" style="91" width="9"/>
  </cols>
  <sheetData>
    <row r="1" customFormat="false" ht="19.5" hidden="false" customHeight="false" outlineLevel="0" collapsed="false">
      <c r="A1" s="92" t="s">
        <v>112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customFormat="false" ht="19.5" hidden="false" customHeight="false" outlineLevel="0" collapsed="false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customFormat="false" ht="19.5" hidden="false" customHeight="false" outlineLevel="0" collapsed="false"/>
    <row r="4" customFormat="false" ht="19.5" hidden="false" customHeight="false" outlineLevel="0" collapsed="false"/>
    <row r="5" customFormat="false" ht="19.5" hidden="false" customHeight="false" outlineLevel="0" collapsed="false">
      <c r="A5" s="91" t="str">
        <f aca="false">CONCATENATE("■ 계  약  명 : ",환경설정!$B$1)</f>
        <v>■ 계  약  명 : 전라남도청 민원인 전용주차장 건립 전기공사 보안등주 등 구매</v>
      </c>
    </row>
    <row r="6" customFormat="false" ht="15" hidden="false" customHeight="true" outlineLevel="0" collapsed="false">
      <c r="C6" s="93"/>
      <c r="D6" s="93"/>
      <c r="E6" s="93"/>
      <c r="F6" s="93"/>
      <c r="G6" s="93"/>
    </row>
    <row r="7" s="94" customFormat="true" ht="15" hidden="false" customHeight="true" outlineLevel="0" collapsed="false">
      <c r="A7" s="94" t="s">
        <v>113</v>
      </c>
      <c r="C7" s="93"/>
      <c r="D7" s="93"/>
      <c r="E7" s="93"/>
      <c r="F7" s="93"/>
      <c r="G7" s="93"/>
    </row>
    <row r="8" s="94" customFormat="true" ht="15" hidden="false" customHeight="true" outlineLevel="0" collapsed="false">
      <c r="C8" s="93"/>
      <c r="D8" s="93"/>
      <c r="E8" s="93"/>
      <c r="F8" s="93"/>
      <c r="G8" s="93"/>
    </row>
    <row r="9" s="94" customFormat="true" ht="19.5" hidden="false" customHeight="false" outlineLevel="0" collapsed="false"/>
    <row r="10" s="94" customFormat="true" ht="19.5" hidden="false" customHeight="false" outlineLevel="0" collapsed="false"/>
    <row r="11" s="94" customFormat="true" ht="19.5" hidden="false" customHeight="false" outlineLevel="0" collapsed="false"/>
    <row r="12" s="94" customFormat="true" ht="19.5" hidden="false" customHeight="false" outlineLevel="0" collapsed="false"/>
    <row r="13" s="94" customFormat="true" ht="19.5" hidden="false" customHeight="false" outlineLevel="0" collapsed="false">
      <c r="C13" s="95"/>
      <c r="D13" s="95"/>
      <c r="E13" s="95"/>
      <c r="F13" s="95"/>
      <c r="G13" s="95"/>
    </row>
    <row r="14" s="94" customFormat="true" ht="19.5" hidden="false" customHeight="false" outlineLevel="0" collapsed="false">
      <c r="C14" s="95"/>
      <c r="D14" s="95"/>
      <c r="E14" s="95"/>
      <c r="F14" s="95"/>
      <c r="G14" s="95"/>
    </row>
    <row r="15" s="94" customFormat="true" ht="19.5" hidden="false" customHeight="false" outlineLevel="0" collapsed="false"/>
    <row r="16" s="94" customFormat="true" ht="19.5" hidden="false" customHeight="false" outlineLevel="0" collapsed="false"/>
    <row r="17" s="94" customFormat="true" ht="19.5" hidden="false" customHeight="false" outlineLevel="0" collapsed="false"/>
    <row r="18" s="94" customFormat="true" ht="19.5" hidden="false" customHeight="false" outlineLevel="0" collapsed="false"/>
    <row r="19" s="94" customFormat="true" ht="19.5" hidden="false" customHeight="false" outlineLevel="0" collapsed="false">
      <c r="C19" s="95"/>
      <c r="D19" s="95"/>
      <c r="E19" s="95"/>
      <c r="F19" s="95"/>
      <c r="G19" s="95"/>
    </row>
    <row r="20" s="94" customFormat="true" ht="19.5" hidden="false" customHeight="false" outlineLevel="0" collapsed="false">
      <c r="C20" s="95"/>
      <c r="D20" s="95"/>
      <c r="E20" s="95"/>
      <c r="F20" s="95"/>
      <c r="G20" s="95"/>
    </row>
    <row r="21" s="94" customFormat="true" ht="19.5" hidden="false" customHeight="false" outlineLevel="0" collapsed="false"/>
    <row r="22" s="94" customFormat="true" ht="19.5" hidden="false" customHeight="false" outlineLevel="0" collapsed="false"/>
    <row r="23" s="94" customFormat="true" ht="19.5" hidden="false" customHeight="false" outlineLevel="0" collapsed="false"/>
    <row r="24" s="94" customFormat="true" ht="19.5" hidden="false" customHeight="false" outlineLevel="0" collapsed="false"/>
    <row r="25" s="94" customFormat="true" ht="19.5" hidden="false" customHeight="false" outlineLevel="0" collapsed="false">
      <c r="C25" s="95"/>
      <c r="D25" s="95"/>
      <c r="E25" s="95"/>
      <c r="F25" s="95"/>
      <c r="G25" s="95"/>
    </row>
    <row r="26" s="94" customFormat="true" ht="19.5" hidden="false" customHeight="false" outlineLevel="0" collapsed="false">
      <c r="C26" s="95"/>
      <c r="D26" s="95"/>
      <c r="E26" s="95"/>
      <c r="F26" s="95"/>
      <c r="G26" s="95"/>
    </row>
    <row r="27" s="94" customFormat="true" ht="19.5" hidden="false" customHeight="false" outlineLevel="0" collapsed="false"/>
    <row r="28" s="94" customFormat="true" ht="19.5" hidden="false" customHeight="false" outlineLevel="0" collapsed="false"/>
    <row r="29" s="94" customFormat="true" ht="19.5" hidden="false" customHeight="false" outlineLevel="0" collapsed="false"/>
    <row r="30" s="94" customFormat="true" ht="19.5" hidden="false" customHeight="false" outlineLevel="0" collapsed="false"/>
    <row r="31" s="94" customFormat="true" ht="19.5" hidden="false" customHeight="false" outlineLevel="0" collapsed="false">
      <c r="C31" s="95"/>
      <c r="D31" s="95"/>
      <c r="E31" s="95"/>
      <c r="F31" s="95"/>
      <c r="G31" s="95"/>
    </row>
    <row r="32" s="94" customFormat="true" ht="19.5" hidden="false" customHeight="false" outlineLevel="0" collapsed="false">
      <c r="C32" s="95"/>
      <c r="D32" s="95"/>
      <c r="E32" s="95"/>
      <c r="F32" s="95"/>
      <c r="G32" s="95"/>
    </row>
    <row r="33" s="94" customFormat="true" ht="19.5" hidden="false" customHeight="false" outlineLevel="0" collapsed="false"/>
    <row r="34" s="94" customFormat="true" ht="19.5" hidden="false" customHeight="false" outlineLevel="0" collapsed="false"/>
    <row r="35" s="94" customFormat="true" ht="19.5" hidden="false" customHeight="false" outlineLevel="0" collapsed="false"/>
    <row r="36" s="94" customFormat="true" ht="19.5" hidden="false" customHeight="false" outlineLevel="0" collapsed="false"/>
    <row r="37" s="94" customFormat="true" ht="26.8" hidden="false" customHeight="false" outlineLevel="0" collapsed="false">
      <c r="C37" s="95"/>
      <c r="D37" s="95"/>
      <c r="E37" s="95"/>
      <c r="F37" s="95"/>
      <c r="G37" s="95"/>
    </row>
    <row r="38" s="94" customFormat="true" ht="15" hidden="false" customHeight="false" outlineLevel="0" collapsed="false"/>
    <row r="39" s="94" customFormat="true" ht="15" hidden="false" customHeight="false" outlineLevel="0" collapsed="false"/>
    <row r="40" s="94" customFormat="true" ht="15" hidden="false" customHeight="false" outlineLevel="0" collapsed="false"/>
    <row r="41" s="94" customFormat="true" ht="15" hidden="false" customHeight="false" outlineLevel="0" collapsed="false"/>
    <row r="42" s="94" customFormat="true" ht="15" hidden="false" customHeight="false" outlineLevel="0" collapsed="false"/>
    <row r="43" s="94" customFormat="true" ht="15" hidden="false" customHeight="false" outlineLevel="0" collapsed="false"/>
    <row r="44" s="94" customFormat="true" ht="15" hidden="false" customHeight="false" outlineLevel="0" collapsed="false"/>
    <row r="45" s="94" customFormat="true" ht="15" hidden="false" customHeight="false" outlineLevel="0" collapsed="false"/>
    <row r="46" s="94" customFormat="true" ht="15" hidden="false" customHeight="false" outlineLevel="0" collapsed="false"/>
    <row r="47" s="94" customFormat="true" ht="15" hidden="false" customHeight="false" outlineLevel="0" collapsed="false"/>
    <row r="48" s="94" customFormat="true" ht="15" hidden="false" customHeight="false" outlineLevel="0" collapsed="false"/>
    <row r="49" s="94" customFormat="true" ht="19.5" hidden="false" customHeight="true" outlineLevel="0" collapsed="false"/>
    <row r="50" s="94" customFormat="true" ht="19.5" hidden="false" customHeight="true" outlineLevel="0" collapsed="false"/>
    <row r="51" s="94" customFormat="true" ht="19.5" hidden="false" customHeight="true" outlineLevel="0" collapsed="false"/>
    <row r="52" s="94" customFormat="true" ht="19.5" hidden="false" customHeight="true" outlineLevel="0" collapsed="false"/>
    <row r="53" s="94" customFormat="true" ht="19.5" hidden="false" customHeight="true" outlineLevel="0" collapsed="false"/>
    <row r="54" s="94" customFormat="true" ht="19.5" hidden="false" customHeight="true" outlineLevel="0" collapsed="false"/>
    <row r="55" s="94" customFormat="true" ht="19.5" hidden="false" customHeight="true" outlineLevel="0" collapsed="false"/>
    <row r="56" s="94" customFormat="true" ht="19.5" hidden="false" customHeight="true" outlineLevel="0" collapsed="false"/>
    <row r="57" s="94" customFormat="true" ht="19.5" hidden="false" customHeight="true" outlineLevel="0" collapsed="false"/>
    <row r="58" s="94" customFormat="true" ht="19.5" hidden="false" customHeight="true" outlineLevel="0" collapsed="false"/>
    <row r="59" s="94" customFormat="true" ht="19.5" hidden="false" customHeight="true" outlineLevel="0" collapsed="false"/>
    <row r="60" s="94" customFormat="true" ht="19.5" hidden="false" customHeight="true" outlineLevel="0" collapsed="false"/>
    <row r="61" s="94" customFormat="true" ht="19.5" hidden="false" customHeight="true" outlineLevel="0" collapsed="false"/>
    <row r="62" s="94" customFormat="true" ht="19.5" hidden="false" customHeight="true" outlineLevel="0" collapsed="false"/>
    <row r="63" s="94" customFormat="true" ht="19.5" hidden="false" customHeight="true" outlineLevel="0" collapsed="false"/>
    <row r="64" s="94" customFormat="true" ht="19.5" hidden="false" customHeight="true" outlineLevel="0" collapsed="false"/>
    <row r="65" s="94" customFormat="true" ht="19.5" hidden="false" customHeight="true" outlineLevel="0" collapsed="false"/>
    <row r="66" s="94" customFormat="true" ht="19.5" hidden="false" customHeight="true" outlineLevel="0" collapsed="false"/>
    <row r="67" s="94" customFormat="true" ht="19.5" hidden="false" customHeight="true" outlineLevel="0" collapsed="false"/>
    <row r="68" s="94" customFormat="true" ht="19.5" hidden="false" customHeight="true" outlineLevel="0" collapsed="false"/>
    <row r="69" s="94" customFormat="true" ht="19.5" hidden="false" customHeight="true" outlineLevel="0" collapsed="false"/>
    <row r="70" s="94" customFormat="true" ht="19.5" hidden="false" customHeight="true" outlineLevel="0" collapsed="false"/>
    <row r="71" s="94" customFormat="true" ht="19.5" hidden="false" customHeight="true" outlineLevel="0" collapsed="false"/>
    <row r="72" s="94" customFormat="true" ht="19.5" hidden="false" customHeight="true" outlineLevel="0" collapsed="false"/>
    <row r="73" s="94" customFormat="true" ht="19.5" hidden="false" customHeight="true" outlineLevel="0" collapsed="false"/>
    <row r="74" s="94" customFormat="true" ht="19.5" hidden="false" customHeight="true" outlineLevel="0" collapsed="false"/>
    <row r="75" s="94" customFormat="true" ht="19.5" hidden="false" customHeight="true" outlineLevel="0" collapsed="false"/>
    <row r="76" s="94" customFormat="true" ht="19.5" hidden="false" customHeight="true" outlineLevel="0" collapsed="false"/>
    <row r="77" s="94" customFormat="true" ht="19.5" hidden="false" customHeight="true" outlineLevel="0" collapsed="false"/>
    <row r="78" s="94" customFormat="true" ht="19.5" hidden="false" customHeight="true" outlineLevel="0" collapsed="false"/>
    <row r="79" s="94" customFormat="true" ht="19.5" hidden="false" customHeight="true" outlineLevel="0" collapsed="false"/>
    <row r="80" s="94" customFormat="true" ht="19.5" hidden="false" customHeight="true" outlineLevel="0" collapsed="false"/>
    <row r="81" s="94" customFormat="true" ht="19.5" hidden="false" customHeight="true" outlineLevel="0" collapsed="false"/>
    <row r="82" s="94" customFormat="true" ht="19.5" hidden="false" customHeight="true" outlineLevel="0" collapsed="false"/>
    <row r="83" s="94" customFormat="true" ht="19.5" hidden="false" customHeight="true" outlineLevel="0" collapsed="false"/>
    <row r="84" s="94" customFormat="true" ht="19.5" hidden="false" customHeight="true" outlineLevel="0" collapsed="false"/>
    <row r="85" s="94" customFormat="true" ht="19.5" hidden="false" customHeight="true" outlineLevel="0" collapsed="false"/>
    <row r="86" s="94" customFormat="true" ht="19.5" hidden="false" customHeight="true" outlineLevel="0" collapsed="false"/>
    <row r="87" s="94" customFormat="true" ht="19.5" hidden="false" customHeight="true" outlineLevel="0" collapsed="false"/>
    <row r="88" s="94" customFormat="true" ht="19.5" hidden="false" customHeight="true" outlineLevel="0" collapsed="false"/>
    <row r="89" s="94" customFormat="true" ht="19.5" hidden="false" customHeight="true" outlineLevel="0" collapsed="false"/>
    <row r="90" s="94" customFormat="true" ht="19.5" hidden="false" customHeight="true" outlineLevel="0" collapsed="false"/>
    <row r="91" s="94" customFormat="true" ht="19.5" hidden="false" customHeight="true" outlineLevel="0" collapsed="false"/>
    <row r="92" s="94" customFormat="true" ht="19.5" hidden="false" customHeight="true" outlineLevel="0" collapsed="false"/>
    <row r="93" s="94" customFormat="true" ht="19.5" hidden="false" customHeight="true" outlineLevel="0" collapsed="false"/>
    <row r="94" s="94" customFormat="true" ht="19.5" hidden="false" customHeight="true" outlineLevel="0" collapsed="false"/>
    <row r="95" s="94" customFormat="true" ht="19.5" hidden="false" customHeight="true" outlineLevel="0" collapsed="false"/>
    <row r="96" s="94" customFormat="true" ht="19.5" hidden="false" customHeight="true" outlineLevel="0" collapsed="false"/>
    <row r="97" s="94" customFormat="true" ht="19.5" hidden="false" customHeight="true" outlineLevel="0" collapsed="false"/>
    <row r="98" s="94" customFormat="true" ht="19.5" hidden="false" customHeight="true" outlineLevel="0" collapsed="false"/>
    <row r="99" s="94" customFormat="true" ht="19.5" hidden="false" customHeight="true" outlineLevel="0" collapsed="false"/>
    <row r="100" s="94" customFormat="true" ht="19.5" hidden="false" customHeight="true" outlineLevel="0" collapsed="false"/>
    <row r="101" s="94" customFormat="true" ht="19.5" hidden="false" customHeight="true" outlineLevel="0" collapsed="false"/>
    <row r="102" s="94" customFormat="true" ht="19.5" hidden="false" customHeight="true" outlineLevel="0" collapsed="false"/>
    <row r="103" s="94" customFormat="true" ht="19.5" hidden="false" customHeight="true" outlineLevel="0" collapsed="false"/>
    <row r="104" s="94" customFormat="true" ht="19.5" hidden="false" customHeight="true" outlineLevel="0" collapsed="false"/>
    <row r="105" s="94" customFormat="true" ht="19.5" hidden="false" customHeight="true" outlineLevel="0" collapsed="false"/>
    <row r="106" s="94" customFormat="true" ht="19.5" hidden="false" customHeight="true" outlineLevel="0" collapsed="false"/>
    <row r="107" s="94" customFormat="true" ht="19.5" hidden="false" customHeight="true" outlineLevel="0" collapsed="false"/>
    <row r="108" s="94" customFormat="true" ht="19.5" hidden="false" customHeight="true" outlineLevel="0" collapsed="false"/>
    <row r="109" s="94" customFormat="true" ht="19.5" hidden="false" customHeight="true" outlineLevel="0" collapsed="false"/>
    <row r="110" s="94" customFormat="true" ht="19.5" hidden="false" customHeight="true" outlineLevel="0" collapsed="false"/>
    <row r="111" s="94" customFormat="true" ht="19.5" hidden="false" customHeight="true" outlineLevel="0" collapsed="false"/>
    <row r="112" s="94" customFormat="true" ht="19.5" hidden="false" customHeight="true" outlineLevel="0" collapsed="false"/>
    <row r="113" s="94" customFormat="true" ht="19.5" hidden="false" customHeight="true" outlineLevel="0" collapsed="false"/>
    <row r="114" s="94" customFormat="true" ht="19.5" hidden="false" customHeight="true" outlineLevel="0" collapsed="false"/>
    <row r="115" s="94" customFormat="true" ht="19.5" hidden="false" customHeight="true" outlineLevel="0" collapsed="false"/>
    <row r="116" s="94" customFormat="true" ht="19.5" hidden="false" customHeight="true" outlineLevel="0" collapsed="false"/>
    <row r="117" s="94" customFormat="true" ht="19.5" hidden="false" customHeight="true" outlineLevel="0" collapsed="false"/>
    <row r="118" s="94" customFormat="true" ht="19.5" hidden="false" customHeight="true" outlineLevel="0" collapsed="false"/>
    <row r="119" s="94" customFormat="true" ht="19.5" hidden="false" customHeight="true" outlineLevel="0" collapsed="false"/>
    <row r="120" s="94" customFormat="true" ht="19.5" hidden="false" customHeight="true" outlineLevel="0" collapsed="false"/>
    <row r="121" s="94" customFormat="true" ht="19.5" hidden="false" customHeight="true" outlineLevel="0" collapsed="false"/>
    <row r="122" s="94" customFormat="true" ht="19.5" hidden="false" customHeight="true" outlineLevel="0" collapsed="false"/>
    <row r="123" s="94" customFormat="true" ht="19.5" hidden="false" customHeight="true" outlineLevel="0" collapsed="false"/>
    <row r="124" s="94" customFormat="true" ht="19.5" hidden="false" customHeight="true" outlineLevel="0" collapsed="false"/>
    <row r="125" s="94" customFormat="true" ht="19.5" hidden="false" customHeight="true" outlineLevel="0" collapsed="false"/>
    <row r="126" s="94" customFormat="true" ht="19.5" hidden="false" customHeight="true" outlineLevel="0" collapsed="false"/>
    <row r="127" s="94" customFormat="true" ht="19.5" hidden="false" customHeight="true" outlineLevel="0" collapsed="false"/>
    <row r="128" s="94" customFormat="true" ht="19.5" hidden="false" customHeight="true" outlineLevel="0" collapsed="false"/>
    <row r="129" s="94" customFormat="true" ht="19.5" hidden="false" customHeight="true" outlineLevel="0" collapsed="false"/>
    <row r="130" s="94" customFormat="true" ht="19.5" hidden="false" customHeight="true" outlineLevel="0" collapsed="false"/>
    <row r="131" s="94" customFormat="true" ht="19.5" hidden="false" customHeight="true" outlineLevel="0" collapsed="false"/>
    <row r="132" s="94" customFormat="true" ht="19.5" hidden="false" customHeight="true" outlineLevel="0" collapsed="false"/>
    <row r="133" s="94" customFormat="true" ht="19.5" hidden="false" customHeight="true" outlineLevel="0" collapsed="false"/>
    <row r="134" s="94" customFormat="true" ht="19.5" hidden="false" customHeight="true" outlineLevel="0" collapsed="false"/>
    <row r="135" s="94" customFormat="true" ht="19.5" hidden="false" customHeight="true" outlineLevel="0" collapsed="false"/>
    <row r="136" s="94" customFormat="true" ht="19.5" hidden="false" customHeight="true" outlineLevel="0" collapsed="false"/>
    <row r="137" s="94" customFormat="true" ht="19.5" hidden="false" customHeight="true" outlineLevel="0" collapsed="false"/>
    <row r="138" s="94" customFormat="true" ht="19.5" hidden="false" customHeight="true" outlineLevel="0" collapsed="false"/>
    <row r="139" s="94" customFormat="true" ht="19.5" hidden="false" customHeight="true" outlineLevel="0" collapsed="false"/>
    <row r="140" s="94" customFormat="true" ht="19.5" hidden="false" customHeight="true" outlineLevel="0" collapsed="false"/>
    <row r="141" s="94" customFormat="true" ht="19.5" hidden="false" customHeight="true" outlineLevel="0" collapsed="false"/>
    <row r="142" s="94" customFormat="true" ht="19.5" hidden="false" customHeight="true" outlineLevel="0" collapsed="false"/>
    <row r="143" s="94" customFormat="true" ht="19.5" hidden="false" customHeight="true" outlineLevel="0" collapsed="false"/>
    <row r="144" s="94" customFormat="true" ht="19.5" hidden="false" customHeight="true" outlineLevel="0" collapsed="false"/>
    <row r="145" s="94" customFormat="true" ht="19.5" hidden="false" customHeight="true" outlineLevel="0" collapsed="false"/>
    <row r="146" s="94" customFormat="true" ht="19.5" hidden="false" customHeight="true" outlineLevel="0" collapsed="false"/>
    <row r="147" s="94" customFormat="true" ht="19.5" hidden="false" customHeight="true" outlineLevel="0" collapsed="false"/>
    <row r="148" s="94" customFormat="true" ht="19.5" hidden="false" customHeight="true" outlineLevel="0" collapsed="false"/>
    <row r="149" s="94" customFormat="true" ht="19.5" hidden="false" customHeight="true" outlineLevel="0" collapsed="false"/>
    <row r="150" s="94" customFormat="true" ht="19.5" hidden="false" customHeight="true" outlineLevel="0" collapsed="false"/>
    <row r="151" s="94" customFormat="true" ht="19.5" hidden="false" customHeight="true" outlineLevel="0" collapsed="false"/>
    <row r="152" s="94" customFormat="true" ht="19.5" hidden="false" customHeight="true" outlineLevel="0" collapsed="false"/>
    <row r="153" s="94" customFormat="true" ht="19.5" hidden="false" customHeight="true" outlineLevel="0" collapsed="false"/>
    <row r="154" s="94" customFormat="true" ht="19.5" hidden="false" customHeight="true" outlineLevel="0" collapsed="false"/>
    <row r="155" s="94" customFormat="true" ht="19.5" hidden="false" customHeight="true" outlineLevel="0" collapsed="false"/>
    <row r="156" s="94" customFormat="true" ht="19.5" hidden="false" customHeight="true" outlineLevel="0" collapsed="false"/>
    <row r="157" s="94" customFormat="true" ht="19.5" hidden="false" customHeight="true" outlineLevel="0" collapsed="false"/>
    <row r="158" s="94" customFormat="true" ht="19.5" hidden="false" customHeight="true" outlineLevel="0" collapsed="false"/>
    <row r="159" s="94" customFormat="true" ht="19.5" hidden="false" customHeight="true" outlineLevel="0" collapsed="false"/>
    <row r="160" s="94" customFormat="true" ht="19.5" hidden="false" customHeight="true" outlineLevel="0" collapsed="false"/>
    <row r="161" s="94" customFormat="true" ht="19.5" hidden="false" customHeight="true" outlineLevel="0" collapsed="false"/>
    <row r="162" s="94" customFormat="true" ht="19.5" hidden="false" customHeight="true" outlineLevel="0" collapsed="false"/>
    <row r="163" s="94" customFormat="true" ht="19.5" hidden="false" customHeight="true" outlineLevel="0" collapsed="false"/>
    <row r="164" s="94" customFormat="true" ht="19.5" hidden="false" customHeight="true" outlineLevel="0" collapsed="false"/>
    <row r="165" s="94" customFormat="true" ht="19.5" hidden="false" customHeight="true" outlineLevel="0" collapsed="false"/>
    <row r="166" s="94" customFormat="true" ht="19.5" hidden="false" customHeight="true" outlineLevel="0" collapsed="false"/>
    <row r="167" s="94" customFormat="true" ht="19.5" hidden="false" customHeight="true" outlineLevel="0" collapsed="false"/>
    <row r="168" s="94" customFormat="true" ht="19.5" hidden="false" customHeight="true" outlineLevel="0" collapsed="false"/>
    <row r="169" s="94" customFormat="true" ht="19.5" hidden="false" customHeight="true" outlineLevel="0" collapsed="false"/>
    <row r="170" s="94" customFormat="true" ht="19.5" hidden="false" customHeight="true" outlineLevel="0" collapsed="false"/>
    <row r="171" s="94" customFormat="true" ht="19.5" hidden="false" customHeight="true" outlineLevel="0" collapsed="false"/>
    <row r="172" s="94" customFormat="true" ht="19.5" hidden="false" customHeight="true" outlineLevel="0" collapsed="false"/>
    <row r="173" s="94" customFormat="true" ht="19.5" hidden="false" customHeight="true" outlineLevel="0" collapsed="false"/>
    <row r="174" s="94" customFormat="true" ht="19.5" hidden="false" customHeight="true" outlineLevel="0" collapsed="false"/>
    <row r="175" s="94" customFormat="true" ht="19.5" hidden="false" customHeight="true" outlineLevel="0" collapsed="false"/>
    <row r="176" s="94" customFormat="true" ht="19.5" hidden="false" customHeight="true" outlineLevel="0" collapsed="false"/>
    <row r="177" s="94" customFormat="true" ht="19.5" hidden="false" customHeight="true" outlineLevel="0" collapsed="false"/>
    <row r="178" s="94" customFormat="true" ht="19.5" hidden="false" customHeight="true" outlineLevel="0" collapsed="false"/>
    <row r="179" s="94" customFormat="true" ht="19.5" hidden="false" customHeight="true" outlineLevel="0" collapsed="false"/>
    <row r="180" s="94" customFormat="true" ht="19.5" hidden="false" customHeight="true" outlineLevel="0" collapsed="false"/>
    <row r="181" s="94" customFormat="true" ht="19.5" hidden="false" customHeight="true" outlineLevel="0" collapsed="false"/>
    <row r="182" s="94" customFormat="true" ht="19.5" hidden="false" customHeight="true" outlineLevel="0" collapsed="false"/>
    <row r="183" s="94" customFormat="true" ht="19.5" hidden="false" customHeight="true" outlineLevel="0" collapsed="false"/>
    <row r="184" s="94" customFormat="true" ht="19.5" hidden="false" customHeight="true" outlineLevel="0" collapsed="false"/>
    <row r="185" s="94" customFormat="true" ht="19.5" hidden="false" customHeight="true" outlineLevel="0" collapsed="false"/>
    <row r="186" s="94" customFormat="true" ht="19.5" hidden="false" customHeight="true" outlineLevel="0" collapsed="false"/>
    <row r="187" s="94" customFormat="true" ht="19.5" hidden="false" customHeight="true" outlineLevel="0" collapsed="false"/>
    <row r="188" s="94" customFormat="true" ht="19.5" hidden="false" customHeight="true" outlineLevel="0" collapsed="false"/>
    <row r="189" s="94" customFormat="true" ht="19.5" hidden="false" customHeight="true" outlineLevel="0" collapsed="false"/>
    <row r="190" s="94" customFormat="true" ht="19.5" hidden="false" customHeight="true" outlineLevel="0" collapsed="false"/>
    <row r="191" s="94" customFormat="true" ht="19.5" hidden="false" customHeight="true" outlineLevel="0" collapsed="false"/>
    <row r="192" s="94" customFormat="true" ht="19.5" hidden="false" customHeight="true" outlineLevel="0" collapsed="false"/>
    <row r="193" s="94" customFormat="true" ht="19.5" hidden="false" customHeight="true" outlineLevel="0" collapsed="false"/>
    <row r="194" s="94" customFormat="true" ht="19.5" hidden="false" customHeight="true" outlineLevel="0" collapsed="false"/>
    <row r="195" s="94" customFormat="true" ht="19.5" hidden="false" customHeight="true" outlineLevel="0" collapsed="false"/>
    <row r="196" s="94" customFormat="true" ht="19.5" hidden="false" customHeight="true" outlineLevel="0" collapsed="false"/>
    <row r="197" s="94" customFormat="true" ht="19.5" hidden="false" customHeight="true" outlineLevel="0" collapsed="false"/>
    <row r="198" s="94" customFormat="true" ht="19.5" hidden="false" customHeight="true" outlineLevel="0" collapsed="false"/>
    <row r="199" s="94" customFormat="true" ht="19.5" hidden="false" customHeight="true" outlineLevel="0" collapsed="false"/>
    <row r="200" s="94" customFormat="true" ht="19.5" hidden="false" customHeight="true" outlineLevel="0" collapsed="false"/>
    <row r="201" s="94" customFormat="true" ht="19.5" hidden="false" customHeight="true" outlineLevel="0" collapsed="false"/>
    <row r="202" s="94" customFormat="true" ht="19.5" hidden="false" customHeight="true" outlineLevel="0" collapsed="false"/>
    <row r="203" s="94" customFormat="true" ht="19.5" hidden="false" customHeight="true" outlineLevel="0" collapsed="false"/>
    <row r="204" s="94" customFormat="true" ht="19.5" hidden="false" customHeight="true" outlineLevel="0" collapsed="false"/>
    <row r="205" s="94" customFormat="true" ht="19.5" hidden="false" customHeight="true" outlineLevel="0" collapsed="false"/>
    <row r="206" s="94" customFormat="true" ht="19.5" hidden="false" customHeight="true" outlineLevel="0" collapsed="false"/>
    <row r="207" s="94" customFormat="true" ht="19.5" hidden="false" customHeight="true" outlineLevel="0" collapsed="false"/>
    <row r="208" s="94" customFormat="true" ht="19.5" hidden="false" customHeight="true" outlineLevel="0" collapsed="false"/>
    <row r="209" s="94" customFormat="true" ht="19.5" hidden="false" customHeight="true" outlineLevel="0" collapsed="false"/>
    <row r="210" s="94" customFormat="true" ht="19.5" hidden="false" customHeight="true" outlineLevel="0" collapsed="false"/>
    <row r="211" s="94" customFormat="true" ht="19.5" hidden="false" customHeight="true" outlineLevel="0" collapsed="false"/>
    <row r="212" s="94" customFormat="true" ht="19.5" hidden="false" customHeight="true" outlineLevel="0" collapsed="false"/>
    <row r="213" s="94" customFormat="true" ht="19.5" hidden="false" customHeight="true" outlineLevel="0" collapsed="false"/>
    <row r="214" s="94" customFormat="true" ht="19.5" hidden="false" customHeight="true" outlineLevel="0" collapsed="false"/>
    <row r="215" s="94" customFormat="true" ht="19.5" hidden="false" customHeight="true" outlineLevel="0" collapsed="false"/>
    <row r="216" s="94" customFormat="true" ht="19.5" hidden="false" customHeight="true" outlineLevel="0" collapsed="false"/>
    <row r="217" s="94" customFormat="true" ht="19.5" hidden="false" customHeight="true" outlineLevel="0" collapsed="false"/>
    <row r="218" s="94" customFormat="true" ht="19.5" hidden="false" customHeight="true" outlineLevel="0" collapsed="false"/>
    <row r="219" s="94" customFormat="true" ht="19.5" hidden="false" customHeight="true" outlineLevel="0" collapsed="false"/>
    <row r="220" s="94" customFormat="true" ht="19.5" hidden="false" customHeight="true" outlineLevel="0" collapsed="false"/>
    <row r="221" s="94" customFormat="true" ht="19.5" hidden="false" customHeight="true" outlineLevel="0" collapsed="false"/>
    <row r="222" s="94" customFormat="true" ht="19.5" hidden="false" customHeight="true" outlineLevel="0" collapsed="false"/>
    <row r="223" s="94" customFormat="true" ht="19.5" hidden="false" customHeight="true" outlineLevel="0" collapsed="false"/>
    <row r="224" s="94" customFormat="true" ht="19.5" hidden="false" customHeight="true" outlineLevel="0" collapsed="false"/>
    <row r="225" s="94" customFormat="true" ht="19.5" hidden="false" customHeight="true" outlineLevel="0" collapsed="false"/>
    <row r="226" s="94" customFormat="true" ht="19.5" hidden="false" customHeight="true" outlineLevel="0" collapsed="false"/>
    <row r="227" s="94" customFormat="true" ht="19.5" hidden="false" customHeight="true" outlineLevel="0" collapsed="false"/>
    <row r="228" s="94" customFormat="true" ht="19.5" hidden="false" customHeight="true" outlineLevel="0" collapsed="false"/>
    <row r="229" s="94" customFormat="true" ht="19.5" hidden="false" customHeight="true" outlineLevel="0" collapsed="false"/>
    <row r="230" s="94" customFormat="true" ht="19.5" hidden="false" customHeight="true" outlineLevel="0" collapsed="false"/>
    <row r="231" s="94" customFormat="true" ht="19.5" hidden="false" customHeight="true" outlineLevel="0" collapsed="false"/>
    <row r="232" s="94" customFormat="true" ht="19.5" hidden="false" customHeight="true" outlineLevel="0" collapsed="false"/>
    <row r="233" s="94" customFormat="true" ht="19.5" hidden="false" customHeight="true" outlineLevel="0" collapsed="false"/>
    <row r="234" s="94" customFormat="true" ht="19.5" hidden="false" customHeight="true" outlineLevel="0" collapsed="false"/>
    <row r="235" s="94" customFormat="true" ht="19.5" hidden="false" customHeight="true" outlineLevel="0" collapsed="false"/>
    <row r="236" s="94" customFormat="true" ht="19.5" hidden="false" customHeight="true" outlineLevel="0" collapsed="false"/>
    <row r="237" s="94" customFormat="true" ht="19.5" hidden="false" customHeight="true" outlineLevel="0" collapsed="false"/>
    <row r="238" s="94" customFormat="true" ht="19.5" hidden="false" customHeight="true" outlineLevel="0" collapsed="false"/>
    <row r="239" s="94" customFormat="true" ht="19.5" hidden="false" customHeight="true" outlineLevel="0" collapsed="false"/>
    <row r="240" s="94" customFormat="true" ht="19.5" hidden="false" customHeight="true" outlineLevel="0" collapsed="false"/>
    <row r="241" s="94" customFormat="true" ht="19.5" hidden="false" customHeight="true" outlineLevel="0" collapsed="false"/>
    <row r="242" s="94" customFormat="true" ht="19.5" hidden="false" customHeight="true" outlineLevel="0" collapsed="false"/>
    <row r="243" s="94" customFormat="true" ht="19.5" hidden="false" customHeight="true" outlineLevel="0" collapsed="false"/>
    <row r="244" s="94" customFormat="true" ht="19.5" hidden="false" customHeight="true" outlineLevel="0" collapsed="false"/>
    <row r="245" s="94" customFormat="true" ht="19.5" hidden="false" customHeight="true" outlineLevel="0" collapsed="false"/>
    <row r="246" s="94" customFormat="true" ht="19.5" hidden="false" customHeight="true" outlineLevel="0" collapsed="false"/>
    <row r="247" s="94" customFormat="true" ht="19.5" hidden="false" customHeight="true" outlineLevel="0" collapsed="false"/>
    <row r="248" s="94" customFormat="true" ht="19.5" hidden="false" customHeight="true" outlineLevel="0" collapsed="false"/>
    <row r="249" s="94" customFormat="true" ht="19.5" hidden="false" customHeight="true" outlineLevel="0" collapsed="false"/>
    <row r="250" s="94" customFormat="true" ht="19.5" hidden="false" customHeight="true" outlineLevel="0" collapsed="false"/>
    <row r="251" s="94" customFormat="true" ht="19.5" hidden="false" customHeight="true" outlineLevel="0" collapsed="false"/>
    <row r="252" s="94" customFormat="true" ht="19.5" hidden="false" customHeight="true" outlineLevel="0" collapsed="false"/>
    <row r="253" s="94" customFormat="true" ht="19.5" hidden="false" customHeight="true" outlineLevel="0" collapsed="false"/>
    <row r="254" s="94" customFormat="true" ht="19.5" hidden="false" customHeight="true" outlineLevel="0" collapsed="false"/>
    <row r="255" s="94" customFormat="true" ht="19.5" hidden="false" customHeight="true" outlineLevel="0" collapsed="false"/>
    <row r="256" s="94" customFormat="true" ht="19.5" hidden="false" customHeight="true" outlineLevel="0" collapsed="false"/>
    <row r="257" s="94" customFormat="true" ht="19.5" hidden="false" customHeight="true" outlineLevel="0" collapsed="false"/>
    <row r="258" s="94" customFormat="true" ht="19.5" hidden="false" customHeight="true" outlineLevel="0" collapsed="false"/>
    <row r="259" s="94" customFormat="true" ht="19.5" hidden="false" customHeight="true" outlineLevel="0" collapsed="false"/>
    <row r="260" s="94" customFormat="true" ht="19.5" hidden="false" customHeight="true" outlineLevel="0" collapsed="false"/>
    <row r="261" s="94" customFormat="true" ht="19.5" hidden="false" customHeight="true" outlineLevel="0" collapsed="false"/>
    <row r="262" s="94" customFormat="true" ht="19.5" hidden="false" customHeight="true" outlineLevel="0" collapsed="false"/>
    <row r="263" s="94" customFormat="true" ht="19.5" hidden="false" customHeight="true" outlineLevel="0" collapsed="false"/>
    <row r="264" s="94" customFormat="true" ht="19.5" hidden="false" customHeight="true" outlineLevel="0" collapsed="false"/>
    <row r="265" s="94" customFormat="true" ht="19.5" hidden="false" customHeight="true" outlineLevel="0" collapsed="false"/>
    <row r="266" s="94" customFormat="true" ht="19.5" hidden="false" customHeight="true" outlineLevel="0" collapsed="false"/>
    <row r="267" s="94" customFormat="true" ht="19.5" hidden="false" customHeight="true" outlineLevel="0" collapsed="false"/>
    <row r="268" s="94" customFormat="true" ht="19.5" hidden="false" customHeight="true" outlineLevel="0" collapsed="false"/>
    <row r="269" s="94" customFormat="true" ht="19.5" hidden="false" customHeight="true" outlineLevel="0" collapsed="false"/>
    <row r="270" s="94" customFormat="true" ht="19.5" hidden="false" customHeight="true" outlineLevel="0" collapsed="false"/>
    <row r="271" s="94" customFormat="true" ht="19.5" hidden="false" customHeight="true" outlineLevel="0" collapsed="false"/>
    <row r="272" s="94" customFormat="true" ht="19.5" hidden="false" customHeight="true" outlineLevel="0" collapsed="false"/>
    <row r="273" s="94" customFormat="true" ht="19.5" hidden="false" customHeight="true" outlineLevel="0" collapsed="false"/>
    <row r="274" s="94" customFormat="true" ht="19.5" hidden="false" customHeight="true" outlineLevel="0" collapsed="false"/>
    <row r="275" s="94" customFormat="true" ht="19.5" hidden="false" customHeight="true" outlineLevel="0" collapsed="false"/>
    <row r="276" s="94" customFormat="true" ht="19.5" hidden="false" customHeight="true" outlineLevel="0" collapsed="false"/>
    <row r="277" s="94" customFormat="true" ht="19.5" hidden="false" customHeight="true" outlineLevel="0" collapsed="false"/>
    <row r="278" s="94" customFormat="true" ht="19.5" hidden="false" customHeight="true" outlineLevel="0" collapsed="false"/>
    <row r="279" s="94" customFormat="true" ht="19.5" hidden="false" customHeight="true" outlineLevel="0" collapsed="false"/>
    <row r="280" s="94" customFormat="true" ht="19.5" hidden="false" customHeight="true" outlineLevel="0" collapsed="false"/>
    <row r="281" s="94" customFormat="true" ht="19.5" hidden="false" customHeight="true" outlineLevel="0" collapsed="false"/>
    <row r="282" s="94" customFormat="true" ht="19.5" hidden="false" customHeight="true" outlineLevel="0" collapsed="false"/>
    <row r="283" s="94" customFormat="true" ht="19.5" hidden="false" customHeight="true" outlineLevel="0" collapsed="false"/>
    <row r="284" s="94" customFormat="true" ht="19.5" hidden="false" customHeight="true" outlineLevel="0" collapsed="false"/>
    <row r="285" s="94" customFormat="true" ht="19.5" hidden="false" customHeight="true" outlineLevel="0" collapsed="false"/>
    <row r="286" s="94" customFormat="true" ht="19.5" hidden="false" customHeight="true" outlineLevel="0" collapsed="false"/>
    <row r="287" s="94" customFormat="true" ht="19.5" hidden="false" customHeight="true" outlineLevel="0" collapsed="false"/>
    <row r="288" s="94" customFormat="true" ht="19.5" hidden="false" customHeight="true" outlineLevel="0" collapsed="false"/>
    <row r="289" s="94" customFormat="true" ht="19.5" hidden="false" customHeight="true" outlineLevel="0" collapsed="false"/>
    <row r="290" s="94" customFormat="true" ht="19.5" hidden="false" customHeight="true" outlineLevel="0" collapsed="false"/>
    <row r="291" s="94" customFormat="true" ht="19.5" hidden="false" customHeight="true" outlineLevel="0" collapsed="false"/>
    <row r="292" s="94" customFormat="true" ht="19.5" hidden="false" customHeight="true" outlineLevel="0" collapsed="false"/>
    <row r="293" s="94" customFormat="true" ht="19.5" hidden="false" customHeight="true" outlineLevel="0" collapsed="false"/>
    <row r="294" s="94" customFormat="true" ht="19.5" hidden="false" customHeight="true" outlineLevel="0" collapsed="false"/>
    <row r="295" s="94" customFormat="true" ht="19.5" hidden="false" customHeight="true" outlineLevel="0" collapsed="false"/>
    <row r="296" s="94" customFormat="true" ht="19.5" hidden="false" customHeight="true" outlineLevel="0" collapsed="false"/>
    <row r="297" s="94" customFormat="true" ht="19.5" hidden="false" customHeight="true" outlineLevel="0" collapsed="false"/>
    <row r="298" s="94" customFormat="true" ht="19.5" hidden="false" customHeight="true" outlineLevel="0" collapsed="false"/>
    <row r="299" s="94" customFormat="true" ht="19.5" hidden="false" customHeight="true" outlineLevel="0" collapsed="false"/>
    <row r="300" s="94" customFormat="true" ht="19.5" hidden="false" customHeight="true" outlineLevel="0" collapsed="false"/>
    <row r="301" s="94" customFormat="true" ht="19.5" hidden="false" customHeight="true" outlineLevel="0" collapsed="false"/>
    <row r="302" s="94" customFormat="true" ht="19.5" hidden="false" customHeight="true" outlineLevel="0" collapsed="false"/>
    <row r="303" s="94" customFormat="true" ht="19.5" hidden="false" customHeight="true" outlineLevel="0" collapsed="false"/>
    <row r="304" s="94" customFormat="true" ht="19.5" hidden="false" customHeight="true" outlineLevel="0" collapsed="false"/>
    <row r="305" s="94" customFormat="true" ht="19.5" hidden="false" customHeight="true" outlineLevel="0" collapsed="false"/>
    <row r="306" s="94" customFormat="true" ht="19.5" hidden="false" customHeight="true" outlineLevel="0" collapsed="false"/>
    <row r="307" s="94" customFormat="true" ht="19.5" hidden="false" customHeight="true" outlineLevel="0" collapsed="false"/>
    <row r="308" s="94" customFormat="true" ht="19.5" hidden="false" customHeight="true" outlineLevel="0" collapsed="false"/>
    <row r="309" s="94" customFormat="true" ht="19.5" hidden="false" customHeight="true" outlineLevel="0" collapsed="false"/>
    <row r="310" s="94" customFormat="true" ht="19.5" hidden="false" customHeight="true" outlineLevel="0" collapsed="false"/>
    <row r="311" s="94" customFormat="true" ht="19.5" hidden="false" customHeight="true" outlineLevel="0" collapsed="false"/>
    <row r="312" s="94" customFormat="true" ht="19.5" hidden="false" customHeight="true" outlineLevel="0" collapsed="false"/>
    <row r="313" s="94" customFormat="true" ht="19.5" hidden="false" customHeight="true" outlineLevel="0" collapsed="false"/>
    <row r="314" s="94" customFormat="true" ht="19.5" hidden="false" customHeight="true" outlineLevel="0" collapsed="false"/>
    <row r="315" s="94" customFormat="true" ht="19.5" hidden="false" customHeight="true" outlineLevel="0" collapsed="false"/>
    <row r="316" s="94" customFormat="true" ht="19.5" hidden="false" customHeight="true" outlineLevel="0" collapsed="false"/>
    <row r="317" s="94" customFormat="true" ht="19.5" hidden="false" customHeight="true" outlineLevel="0" collapsed="false"/>
    <row r="318" s="94" customFormat="true" ht="19.5" hidden="false" customHeight="true" outlineLevel="0" collapsed="false"/>
    <row r="319" s="94" customFormat="true" ht="19.5" hidden="false" customHeight="true" outlineLevel="0" collapsed="false"/>
    <row r="320" s="94" customFormat="true" ht="19.5" hidden="false" customHeight="true" outlineLevel="0" collapsed="false"/>
    <row r="321" s="94" customFormat="true" ht="19.5" hidden="false" customHeight="true" outlineLevel="0" collapsed="false"/>
    <row r="322" s="94" customFormat="true" ht="19.5" hidden="false" customHeight="true" outlineLevel="0" collapsed="false"/>
    <row r="323" s="94" customFormat="true" ht="19.5" hidden="false" customHeight="true" outlineLevel="0" collapsed="false"/>
    <row r="324" s="94" customFormat="true" ht="19.5" hidden="false" customHeight="true" outlineLevel="0" collapsed="false"/>
    <row r="325" s="94" customFormat="true" ht="19.5" hidden="false" customHeight="true" outlineLevel="0" collapsed="false"/>
    <row r="326" s="94" customFormat="true" ht="19.5" hidden="false" customHeight="true" outlineLevel="0" collapsed="false"/>
    <row r="327" s="94" customFormat="true" ht="19.5" hidden="false" customHeight="true" outlineLevel="0" collapsed="false"/>
    <row r="328" s="94" customFormat="true" ht="19.5" hidden="false" customHeight="true" outlineLevel="0" collapsed="false"/>
    <row r="329" s="94" customFormat="true" ht="19.5" hidden="false" customHeight="true" outlineLevel="0" collapsed="false"/>
    <row r="330" s="94" customFormat="true" ht="19.5" hidden="false" customHeight="true" outlineLevel="0" collapsed="false"/>
    <row r="331" s="94" customFormat="true" ht="19.5" hidden="false" customHeight="true" outlineLevel="0" collapsed="false"/>
    <row r="332" s="94" customFormat="true" ht="19.5" hidden="false" customHeight="true" outlineLevel="0" collapsed="false"/>
    <row r="333" s="94" customFormat="true" ht="19.5" hidden="false" customHeight="true" outlineLevel="0" collapsed="false"/>
    <row r="334" s="94" customFormat="true" ht="19.5" hidden="false" customHeight="true" outlineLevel="0" collapsed="false"/>
    <row r="335" s="94" customFormat="true" ht="19.5" hidden="false" customHeight="true" outlineLevel="0" collapsed="false"/>
    <row r="336" s="94" customFormat="true" ht="19.5" hidden="false" customHeight="true" outlineLevel="0" collapsed="false"/>
    <row r="337" s="94" customFormat="true" ht="19.5" hidden="false" customHeight="true" outlineLevel="0" collapsed="false"/>
    <row r="338" s="94" customFormat="true" ht="19.5" hidden="false" customHeight="true" outlineLevel="0" collapsed="false"/>
    <row r="339" s="94" customFormat="true" ht="19.5" hidden="false" customHeight="true" outlineLevel="0" collapsed="false"/>
    <row r="340" s="94" customFormat="true" ht="19.5" hidden="false" customHeight="true" outlineLevel="0" collapsed="false"/>
    <row r="341" s="94" customFormat="true" ht="19.5" hidden="false" customHeight="true" outlineLevel="0" collapsed="false"/>
    <row r="342" s="94" customFormat="true" ht="19.5" hidden="false" customHeight="true" outlineLevel="0" collapsed="false"/>
    <row r="343" s="94" customFormat="true" ht="19.5" hidden="false" customHeight="true" outlineLevel="0" collapsed="false"/>
    <row r="344" s="94" customFormat="true" ht="19.5" hidden="false" customHeight="true" outlineLevel="0" collapsed="false"/>
    <row r="345" s="94" customFormat="true" ht="19.5" hidden="false" customHeight="true" outlineLevel="0" collapsed="false"/>
    <row r="346" s="94" customFormat="true" ht="19.5" hidden="false" customHeight="true" outlineLevel="0" collapsed="false"/>
    <row r="347" s="94" customFormat="true" ht="19.5" hidden="false" customHeight="true" outlineLevel="0" collapsed="false"/>
    <row r="348" s="94" customFormat="true" ht="19.5" hidden="false" customHeight="true" outlineLevel="0" collapsed="false"/>
    <row r="349" s="94" customFormat="true" ht="19.5" hidden="false" customHeight="true" outlineLevel="0" collapsed="false"/>
    <row r="350" s="94" customFormat="true" ht="19.5" hidden="false" customHeight="true" outlineLevel="0" collapsed="false"/>
    <row r="351" s="94" customFormat="true" ht="19.5" hidden="false" customHeight="true" outlineLevel="0" collapsed="false"/>
    <row r="352" s="94" customFormat="true" ht="19.5" hidden="false" customHeight="true" outlineLevel="0" collapsed="false"/>
    <row r="353" s="94" customFormat="true" ht="19.5" hidden="false" customHeight="true" outlineLevel="0" collapsed="false"/>
    <row r="354" s="94" customFormat="true" ht="19.5" hidden="false" customHeight="true" outlineLevel="0" collapsed="false"/>
    <row r="355" s="94" customFormat="true" ht="19.5" hidden="false" customHeight="true" outlineLevel="0" collapsed="false"/>
    <row r="356" s="94" customFormat="true" ht="19.5" hidden="false" customHeight="true" outlineLevel="0" collapsed="false"/>
    <row r="357" s="94" customFormat="true" ht="19.5" hidden="false" customHeight="true" outlineLevel="0" collapsed="false"/>
    <row r="358" s="94" customFormat="true" ht="19.5" hidden="false" customHeight="true" outlineLevel="0" collapsed="false"/>
    <row r="359" s="94" customFormat="true" ht="19.5" hidden="false" customHeight="true" outlineLevel="0" collapsed="false"/>
    <row r="360" s="94" customFormat="true" ht="19.5" hidden="false" customHeight="true" outlineLevel="0" collapsed="false"/>
    <row r="361" s="94" customFormat="true" ht="19.5" hidden="false" customHeight="true" outlineLevel="0" collapsed="false"/>
    <row r="362" s="94" customFormat="true" ht="19.5" hidden="false" customHeight="true" outlineLevel="0" collapsed="false"/>
    <row r="363" s="94" customFormat="true" ht="19.5" hidden="false" customHeight="true" outlineLevel="0" collapsed="false"/>
    <row r="364" s="94" customFormat="true" ht="19.5" hidden="false" customHeight="true" outlineLevel="0" collapsed="false"/>
    <row r="365" s="94" customFormat="true" ht="19.5" hidden="false" customHeight="true" outlineLevel="0" collapsed="false"/>
    <row r="366" s="94" customFormat="true" ht="19.5" hidden="false" customHeight="true" outlineLevel="0" collapsed="false"/>
    <row r="367" s="94" customFormat="true" ht="19.5" hidden="false" customHeight="true" outlineLevel="0" collapsed="false"/>
    <row r="368" s="94" customFormat="true" ht="19.5" hidden="false" customHeight="true" outlineLevel="0" collapsed="false"/>
    <row r="369" s="94" customFormat="true" ht="19.5" hidden="false" customHeight="true" outlineLevel="0" collapsed="false"/>
    <row r="370" s="94" customFormat="true" ht="19.5" hidden="false" customHeight="true" outlineLevel="0" collapsed="false"/>
    <row r="371" s="94" customFormat="true" ht="19.5" hidden="false" customHeight="true" outlineLevel="0" collapsed="false"/>
    <row r="372" s="94" customFormat="true" ht="19.5" hidden="false" customHeight="true" outlineLevel="0" collapsed="false"/>
    <row r="373" s="94" customFormat="true" ht="19.5" hidden="false" customHeight="true" outlineLevel="0" collapsed="false"/>
    <row r="374" s="94" customFormat="true" ht="19.5" hidden="false" customHeight="true" outlineLevel="0" collapsed="false"/>
    <row r="375" s="94" customFormat="true" ht="19.5" hidden="false" customHeight="true" outlineLevel="0" collapsed="false"/>
    <row r="376" s="94" customFormat="true" ht="19.5" hidden="false" customHeight="true" outlineLevel="0" collapsed="false"/>
    <row r="377" s="94" customFormat="true" ht="19.5" hidden="false" customHeight="true" outlineLevel="0" collapsed="false"/>
    <row r="378" s="94" customFormat="true" ht="19.5" hidden="false" customHeight="true" outlineLevel="0" collapsed="false"/>
    <row r="379" s="94" customFormat="true" ht="19.5" hidden="false" customHeight="true" outlineLevel="0" collapsed="false"/>
    <row r="380" s="94" customFormat="true" ht="19.5" hidden="false" customHeight="true" outlineLevel="0" collapsed="false"/>
    <row r="381" s="94" customFormat="true" ht="19.5" hidden="false" customHeight="true" outlineLevel="0" collapsed="false"/>
    <row r="382" s="94" customFormat="true" ht="19.5" hidden="false" customHeight="true" outlineLevel="0" collapsed="false"/>
    <row r="383" s="94" customFormat="true" ht="19.5" hidden="false" customHeight="true" outlineLevel="0" collapsed="false"/>
    <row r="384" s="94" customFormat="true" ht="19.5" hidden="false" customHeight="true" outlineLevel="0" collapsed="false"/>
    <row r="385" s="94" customFormat="true" ht="19.5" hidden="false" customHeight="true" outlineLevel="0" collapsed="false"/>
    <row r="386" s="94" customFormat="true" ht="19.5" hidden="false" customHeight="true" outlineLevel="0" collapsed="false"/>
    <row r="387" s="94" customFormat="true" ht="19.5" hidden="false" customHeight="true" outlineLevel="0" collapsed="false"/>
    <row r="388" s="94" customFormat="true" ht="19.5" hidden="false" customHeight="true" outlineLevel="0" collapsed="false"/>
    <row r="389" s="94" customFormat="true" ht="19.5" hidden="false" customHeight="true" outlineLevel="0" collapsed="false"/>
    <row r="390" s="94" customFormat="true" ht="19.5" hidden="false" customHeight="true" outlineLevel="0" collapsed="false"/>
    <row r="391" s="94" customFormat="true" ht="19.5" hidden="false" customHeight="true" outlineLevel="0" collapsed="false"/>
    <row r="392" s="94" customFormat="true" ht="19.5" hidden="false" customHeight="true" outlineLevel="0" collapsed="false"/>
    <row r="393" s="94" customFormat="true" ht="19.5" hidden="false" customHeight="true" outlineLevel="0" collapsed="false"/>
    <row r="394" s="94" customFormat="true" ht="19.5" hidden="false" customHeight="true" outlineLevel="0" collapsed="false"/>
    <row r="395" s="94" customFormat="true" ht="19.5" hidden="false" customHeight="true" outlineLevel="0" collapsed="false"/>
    <row r="396" s="94" customFormat="true" ht="19.5" hidden="false" customHeight="true" outlineLevel="0" collapsed="false"/>
    <row r="397" s="94" customFormat="true" ht="19.5" hidden="false" customHeight="true" outlineLevel="0" collapsed="false"/>
    <row r="398" s="94" customFormat="true" ht="19.5" hidden="false" customHeight="true" outlineLevel="0" collapsed="false"/>
    <row r="399" s="94" customFormat="true" ht="19.5" hidden="false" customHeight="true" outlineLevel="0" collapsed="false"/>
    <row r="400" s="94" customFormat="true" ht="19.5" hidden="false" customHeight="true" outlineLevel="0" collapsed="false"/>
    <row r="401" s="94" customFormat="true" ht="19.5" hidden="false" customHeight="true" outlineLevel="0" collapsed="false"/>
    <row r="402" s="94" customFormat="true" ht="19.5" hidden="false" customHeight="true" outlineLevel="0" collapsed="false"/>
    <row r="403" s="94" customFormat="true" ht="19.5" hidden="false" customHeight="true" outlineLevel="0" collapsed="false"/>
    <row r="404" s="94" customFormat="true" ht="19.5" hidden="false" customHeight="true" outlineLevel="0" collapsed="false"/>
    <row r="405" s="94" customFormat="true" ht="19.5" hidden="false" customHeight="true" outlineLevel="0" collapsed="false"/>
    <row r="406" s="94" customFormat="true" ht="19.5" hidden="false" customHeight="true" outlineLevel="0" collapsed="false"/>
    <row r="407" s="94" customFormat="true" ht="19.5" hidden="false" customHeight="true" outlineLevel="0" collapsed="false"/>
    <row r="408" s="94" customFormat="true" ht="19.5" hidden="false" customHeight="true" outlineLevel="0" collapsed="false"/>
    <row r="409" s="94" customFormat="true" ht="19.5" hidden="false" customHeight="true" outlineLevel="0" collapsed="false"/>
    <row r="410" s="94" customFormat="true" ht="19.5" hidden="false" customHeight="true" outlineLevel="0" collapsed="false"/>
    <row r="411" s="94" customFormat="true" ht="19.5" hidden="false" customHeight="true" outlineLevel="0" collapsed="false"/>
    <row r="412" s="94" customFormat="true" ht="19.5" hidden="false" customHeight="true" outlineLevel="0" collapsed="false"/>
    <row r="413" s="94" customFormat="true" ht="19.5" hidden="false" customHeight="true" outlineLevel="0" collapsed="false"/>
    <row r="414" s="94" customFormat="true" ht="19.5" hidden="false" customHeight="true" outlineLevel="0" collapsed="false"/>
    <row r="415" s="94" customFormat="true" ht="19.5" hidden="false" customHeight="true" outlineLevel="0" collapsed="false"/>
    <row r="416" s="94" customFormat="true" ht="19.5" hidden="false" customHeight="true" outlineLevel="0" collapsed="false"/>
    <row r="417" s="94" customFormat="true" ht="19.5" hidden="false" customHeight="true" outlineLevel="0" collapsed="false"/>
    <row r="418" s="94" customFormat="true" ht="19.5" hidden="false" customHeight="true" outlineLevel="0" collapsed="false"/>
    <row r="419" s="94" customFormat="true" ht="19.5" hidden="false" customHeight="true" outlineLevel="0" collapsed="false"/>
    <row r="420" s="94" customFormat="true" ht="19.5" hidden="false" customHeight="true" outlineLevel="0" collapsed="false"/>
    <row r="421" s="94" customFormat="true" ht="19.5" hidden="false" customHeight="true" outlineLevel="0" collapsed="false"/>
    <row r="422" s="94" customFormat="true" ht="19.5" hidden="false" customHeight="true" outlineLevel="0" collapsed="false"/>
    <row r="423" s="94" customFormat="true" ht="19.5" hidden="false" customHeight="true" outlineLevel="0" collapsed="false"/>
    <row r="424" s="94" customFormat="true" ht="19.5" hidden="false" customHeight="true" outlineLevel="0" collapsed="false"/>
    <row r="425" s="94" customFormat="true" ht="19.5" hidden="false" customHeight="true" outlineLevel="0" collapsed="false"/>
    <row r="426" s="94" customFormat="true" ht="19.5" hidden="false" customHeight="true" outlineLevel="0" collapsed="false"/>
    <row r="427" s="94" customFormat="true" ht="19.5" hidden="false" customHeight="true" outlineLevel="0" collapsed="false"/>
    <row r="428" s="94" customFormat="true" ht="19.5" hidden="false" customHeight="true" outlineLevel="0" collapsed="false"/>
    <row r="429" s="94" customFormat="true" ht="19.5" hidden="false" customHeight="true" outlineLevel="0" collapsed="false"/>
    <row r="430" s="94" customFormat="true" ht="19.5" hidden="false" customHeight="true" outlineLevel="0" collapsed="false"/>
    <row r="431" s="94" customFormat="true" ht="19.5" hidden="false" customHeight="true" outlineLevel="0" collapsed="false"/>
    <row r="432" s="94" customFormat="true" ht="19.5" hidden="false" customHeight="true" outlineLevel="0" collapsed="false"/>
    <row r="433" s="94" customFormat="true" ht="19.5" hidden="false" customHeight="true" outlineLevel="0" collapsed="false"/>
    <row r="434" s="94" customFormat="true" ht="19.5" hidden="false" customHeight="true" outlineLevel="0" collapsed="false"/>
    <row r="435" s="94" customFormat="true" ht="19.5" hidden="false" customHeight="true" outlineLevel="0" collapsed="false"/>
    <row r="436" s="94" customFormat="true" ht="19.5" hidden="false" customHeight="true" outlineLevel="0" collapsed="false"/>
    <row r="437" s="94" customFormat="true" ht="19.5" hidden="false" customHeight="true" outlineLevel="0" collapsed="false"/>
    <row r="438" s="94" customFormat="true" ht="19.5" hidden="false" customHeight="true" outlineLevel="0" collapsed="false"/>
    <row r="439" s="94" customFormat="true" ht="19.5" hidden="false" customHeight="true" outlineLevel="0" collapsed="false"/>
    <row r="440" s="94" customFormat="true" ht="19.5" hidden="false" customHeight="true" outlineLevel="0" collapsed="false"/>
    <row r="441" s="94" customFormat="true" ht="19.5" hidden="false" customHeight="true" outlineLevel="0" collapsed="false"/>
    <row r="442" s="94" customFormat="true" ht="19.5" hidden="false" customHeight="true" outlineLevel="0" collapsed="false"/>
    <row r="443" s="94" customFormat="true" ht="19.5" hidden="false" customHeight="true" outlineLevel="0" collapsed="false"/>
    <row r="444" s="94" customFormat="true" ht="19.5" hidden="false" customHeight="true" outlineLevel="0" collapsed="false"/>
    <row r="445" s="94" customFormat="true" ht="19.5" hidden="false" customHeight="true" outlineLevel="0" collapsed="false"/>
    <row r="446" s="94" customFormat="true" ht="19.5" hidden="false" customHeight="true" outlineLevel="0" collapsed="false"/>
    <row r="447" s="94" customFormat="true" ht="19.5" hidden="false" customHeight="true" outlineLevel="0" collapsed="false"/>
    <row r="448" s="94" customFormat="true" ht="19.5" hidden="false" customHeight="true" outlineLevel="0" collapsed="false"/>
    <row r="449" s="94" customFormat="true" ht="19.5" hidden="false" customHeight="true" outlineLevel="0" collapsed="false"/>
    <row r="450" s="94" customFormat="true" ht="19.5" hidden="false" customHeight="true" outlineLevel="0" collapsed="false"/>
    <row r="451" s="94" customFormat="true" ht="19.5" hidden="false" customHeight="true" outlineLevel="0" collapsed="false"/>
    <row r="452" s="94" customFormat="true" ht="19.5" hidden="false" customHeight="true" outlineLevel="0" collapsed="false"/>
    <row r="453" s="94" customFormat="true" ht="19.5" hidden="false" customHeight="true" outlineLevel="0" collapsed="false"/>
    <row r="454" s="94" customFormat="true" ht="19.5" hidden="false" customHeight="true" outlineLevel="0" collapsed="false"/>
    <row r="455" s="94" customFormat="true" ht="19.5" hidden="false" customHeight="true" outlineLevel="0" collapsed="false"/>
    <row r="456" s="94" customFormat="true" ht="19.5" hidden="false" customHeight="true" outlineLevel="0" collapsed="false"/>
    <row r="457" s="94" customFormat="true" ht="19.5" hidden="false" customHeight="true" outlineLevel="0" collapsed="false"/>
    <row r="458" s="94" customFormat="true" ht="19.5" hidden="false" customHeight="true" outlineLevel="0" collapsed="false"/>
    <row r="459" s="94" customFormat="true" ht="19.5" hidden="false" customHeight="true" outlineLevel="0" collapsed="false"/>
    <row r="460" s="94" customFormat="true" ht="19.5" hidden="false" customHeight="true" outlineLevel="0" collapsed="false"/>
    <row r="461" s="94" customFormat="true" ht="19.5" hidden="false" customHeight="true" outlineLevel="0" collapsed="false"/>
    <row r="462" s="94" customFormat="true" ht="19.5" hidden="false" customHeight="true" outlineLevel="0" collapsed="false"/>
    <row r="463" s="94" customFormat="true" ht="19.5" hidden="false" customHeight="true" outlineLevel="0" collapsed="false"/>
    <row r="464" s="94" customFormat="true" ht="19.5" hidden="false" customHeight="true" outlineLevel="0" collapsed="false"/>
    <row r="465" s="94" customFormat="true" ht="19.5" hidden="false" customHeight="true" outlineLevel="0" collapsed="false"/>
    <row r="466" s="94" customFormat="true" ht="19.5" hidden="false" customHeight="true" outlineLevel="0" collapsed="false"/>
    <row r="467" s="94" customFormat="true" ht="19.5" hidden="false" customHeight="true" outlineLevel="0" collapsed="false"/>
    <row r="468" s="94" customFormat="true" ht="19.5" hidden="false" customHeight="true" outlineLevel="0" collapsed="false"/>
    <row r="469" s="94" customFormat="true" ht="19.5" hidden="false" customHeight="true" outlineLevel="0" collapsed="false"/>
    <row r="470" s="94" customFormat="true" ht="19.5" hidden="false" customHeight="true" outlineLevel="0" collapsed="false"/>
    <row r="471" s="94" customFormat="true" ht="19.5" hidden="false" customHeight="true" outlineLevel="0" collapsed="false"/>
    <row r="472" s="94" customFormat="true" ht="19.5" hidden="false" customHeight="true" outlineLevel="0" collapsed="false"/>
    <row r="473" s="94" customFormat="true" ht="19.5" hidden="false" customHeight="true" outlineLevel="0" collapsed="false"/>
    <row r="474" s="94" customFormat="true" ht="19.5" hidden="false" customHeight="true" outlineLevel="0" collapsed="false"/>
    <row r="475" s="94" customFormat="true" ht="19.5" hidden="false" customHeight="true" outlineLevel="0" collapsed="false"/>
    <row r="476" s="94" customFormat="true" ht="19.5" hidden="false" customHeight="true" outlineLevel="0" collapsed="false"/>
    <row r="477" s="94" customFormat="true" ht="19.5" hidden="false" customHeight="true" outlineLevel="0" collapsed="false"/>
    <row r="478" s="94" customFormat="true" ht="19.5" hidden="false" customHeight="true" outlineLevel="0" collapsed="false"/>
    <row r="479" s="94" customFormat="true" ht="19.5" hidden="false" customHeight="true" outlineLevel="0" collapsed="false"/>
    <row r="480" s="94" customFormat="true" ht="19.5" hidden="false" customHeight="true" outlineLevel="0" collapsed="false"/>
    <row r="481" s="94" customFormat="true" ht="19.5" hidden="false" customHeight="true" outlineLevel="0" collapsed="false"/>
    <row r="482" s="94" customFormat="true" ht="19.5" hidden="false" customHeight="true" outlineLevel="0" collapsed="false"/>
    <row r="483" s="94" customFormat="true" ht="19.5" hidden="false" customHeight="true" outlineLevel="0" collapsed="false"/>
    <row r="484" s="94" customFormat="true" ht="19.5" hidden="false" customHeight="true" outlineLevel="0" collapsed="false"/>
    <row r="485" s="94" customFormat="true" ht="19.5" hidden="false" customHeight="true" outlineLevel="0" collapsed="false"/>
    <row r="486" s="94" customFormat="true" ht="19.5" hidden="false" customHeight="true" outlineLevel="0" collapsed="false"/>
    <row r="487" s="94" customFormat="true" ht="19.5" hidden="false" customHeight="true" outlineLevel="0" collapsed="false"/>
    <row r="488" s="94" customFormat="true" ht="19.5" hidden="false" customHeight="true" outlineLevel="0" collapsed="false"/>
    <row r="489" s="94" customFormat="true" ht="19.5" hidden="false" customHeight="true" outlineLevel="0" collapsed="false"/>
    <row r="490" s="94" customFormat="true" ht="19.5" hidden="false" customHeight="true" outlineLevel="0" collapsed="false"/>
    <row r="491" s="94" customFormat="true" ht="19.5" hidden="false" customHeight="true" outlineLevel="0" collapsed="false"/>
    <row r="492" s="94" customFormat="true" ht="19.5" hidden="false" customHeight="true" outlineLevel="0" collapsed="false"/>
    <row r="493" s="94" customFormat="true" ht="19.5" hidden="false" customHeight="true" outlineLevel="0" collapsed="false"/>
    <row r="494" s="94" customFormat="true" ht="19.5" hidden="false" customHeight="true" outlineLevel="0" collapsed="false"/>
    <row r="495" s="94" customFormat="true" ht="19.5" hidden="false" customHeight="true" outlineLevel="0" collapsed="false"/>
    <row r="496" s="94" customFormat="true" ht="19.5" hidden="false" customHeight="true" outlineLevel="0" collapsed="false"/>
    <row r="497" s="94" customFormat="true" ht="19.5" hidden="false" customHeight="true" outlineLevel="0" collapsed="false"/>
    <row r="498" s="94" customFormat="true" ht="19.5" hidden="false" customHeight="true" outlineLevel="0" collapsed="false"/>
    <row r="499" s="94" customFormat="true" ht="19.5" hidden="false" customHeight="true" outlineLevel="0" collapsed="false"/>
    <row r="500" s="94" customFormat="true" ht="19.5" hidden="false" customHeight="true" outlineLevel="0" collapsed="false"/>
    <row r="501" s="94" customFormat="true" ht="19.5" hidden="false" customHeight="true" outlineLevel="0" collapsed="false"/>
    <row r="502" s="94" customFormat="true" ht="19.5" hidden="false" customHeight="true" outlineLevel="0" collapsed="false"/>
    <row r="503" s="94" customFormat="true" ht="19.5" hidden="false" customHeight="true" outlineLevel="0" collapsed="false"/>
    <row r="504" s="94" customFormat="true" ht="19.5" hidden="false" customHeight="true" outlineLevel="0" collapsed="false"/>
    <row r="505" s="94" customFormat="true" ht="19.5" hidden="false" customHeight="true" outlineLevel="0" collapsed="false"/>
    <row r="506" s="94" customFormat="true" ht="19.5" hidden="false" customHeight="true" outlineLevel="0" collapsed="false"/>
    <row r="507" s="94" customFormat="true" ht="19.5" hidden="false" customHeight="true" outlineLevel="0" collapsed="false"/>
    <row r="508" s="94" customFormat="true" ht="19.5" hidden="false" customHeight="true" outlineLevel="0" collapsed="false"/>
    <row r="509" s="94" customFormat="true" ht="19.5" hidden="false" customHeight="true" outlineLevel="0" collapsed="false"/>
    <row r="510" s="94" customFormat="true" ht="19.5" hidden="false" customHeight="true" outlineLevel="0" collapsed="false"/>
    <row r="511" s="94" customFormat="true" ht="19.5" hidden="false" customHeight="true" outlineLevel="0" collapsed="false"/>
    <row r="512" s="94" customFormat="true" ht="19.5" hidden="false" customHeight="true" outlineLevel="0" collapsed="false"/>
    <row r="513" s="94" customFormat="true" ht="19.5" hidden="false" customHeight="true" outlineLevel="0" collapsed="false"/>
    <row r="514" s="94" customFormat="true" ht="19.5" hidden="false" customHeight="true" outlineLevel="0" collapsed="false"/>
    <row r="515" s="94" customFormat="true" ht="19.5" hidden="false" customHeight="true" outlineLevel="0" collapsed="false"/>
    <row r="516" s="94" customFormat="true" ht="19.5" hidden="false" customHeight="true" outlineLevel="0" collapsed="false"/>
    <row r="517" s="94" customFormat="true" ht="19.5" hidden="false" customHeight="true" outlineLevel="0" collapsed="false"/>
    <row r="518" s="94" customFormat="true" ht="19.5" hidden="false" customHeight="true" outlineLevel="0" collapsed="false"/>
    <row r="519" s="94" customFormat="true" ht="19.5" hidden="false" customHeight="true" outlineLevel="0" collapsed="false"/>
    <row r="520" s="94" customFormat="true" ht="19.5" hidden="false" customHeight="true" outlineLevel="0" collapsed="false"/>
    <row r="521" s="94" customFormat="true" ht="19.5" hidden="false" customHeight="true" outlineLevel="0" collapsed="false"/>
    <row r="522" s="94" customFormat="true" ht="19.5" hidden="false" customHeight="true" outlineLevel="0" collapsed="false"/>
    <row r="523" s="94" customFormat="true" ht="19.5" hidden="false" customHeight="true" outlineLevel="0" collapsed="false"/>
    <row r="524" s="94" customFormat="true" ht="19.5" hidden="false" customHeight="true" outlineLevel="0" collapsed="false"/>
    <row r="525" s="94" customFormat="true" ht="19.5" hidden="false" customHeight="true" outlineLevel="0" collapsed="false"/>
    <row r="526" s="94" customFormat="true" ht="19.5" hidden="false" customHeight="true" outlineLevel="0" collapsed="false"/>
    <row r="527" s="94" customFormat="true" ht="19.5" hidden="false" customHeight="true" outlineLevel="0" collapsed="false"/>
    <row r="528" s="94" customFormat="true" ht="19.5" hidden="false" customHeight="true" outlineLevel="0" collapsed="false"/>
    <row r="529" s="94" customFormat="true" ht="19.5" hidden="false" customHeight="true" outlineLevel="0" collapsed="false"/>
    <row r="530" s="94" customFormat="true" ht="19.5" hidden="false" customHeight="true" outlineLevel="0" collapsed="false"/>
    <row r="531" s="94" customFormat="true" ht="19.5" hidden="false" customHeight="true" outlineLevel="0" collapsed="false"/>
    <row r="532" s="94" customFormat="true" ht="19.5" hidden="false" customHeight="true" outlineLevel="0" collapsed="false"/>
    <row r="533" s="94" customFormat="true" ht="19.5" hidden="false" customHeight="true" outlineLevel="0" collapsed="false"/>
    <row r="534" s="94" customFormat="true" ht="19.5" hidden="false" customHeight="true" outlineLevel="0" collapsed="false"/>
    <row r="535" s="94" customFormat="true" ht="19.5" hidden="false" customHeight="true" outlineLevel="0" collapsed="false"/>
    <row r="536" s="94" customFormat="true" ht="19.5" hidden="false" customHeight="true" outlineLevel="0" collapsed="false"/>
    <row r="537" s="94" customFormat="true" ht="19.5" hidden="false" customHeight="true" outlineLevel="0" collapsed="false"/>
    <row r="538" s="94" customFormat="true" ht="19.5" hidden="false" customHeight="true" outlineLevel="0" collapsed="false"/>
    <row r="539" s="94" customFormat="true" ht="19.5" hidden="false" customHeight="true" outlineLevel="0" collapsed="false"/>
    <row r="540" s="94" customFormat="true" ht="19.5" hidden="false" customHeight="true" outlineLevel="0" collapsed="false"/>
    <row r="541" s="94" customFormat="true" ht="19.5" hidden="false" customHeight="true" outlineLevel="0" collapsed="false"/>
    <row r="542" s="94" customFormat="true" ht="19.5" hidden="false" customHeight="true" outlineLevel="0" collapsed="false"/>
    <row r="543" s="94" customFormat="true" ht="19.5" hidden="false" customHeight="true" outlineLevel="0" collapsed="false"/>
    <row r="544" s="94" customFormat="true" ht="19.5" hidden="false" customHeight="true" outlineLevel="0" collapsed="false"/>
    <row r="545" s="94" customFormat="true" ht="19.5" hidden="false" customHeight="true" outlineLevel="0" collapsed="false"/>
    <row r="546" s="94" customFormat="true" ht="19.5" hidden="false" customHeight="true" outlineLevel="0" collapsed="false"/>
    <row r="547" s="94" customFormat="true" ht="19.5" hidden="false" customHeight="true" outlineLevel="0" collapsed="false"/>
    <row r="548" s="94" customFormat="true" ht="19.5" hidden="false" customHeight="true" outlineLevel="0" collapsed="false"/>
    <row r="549" s="94" customFormat="true" ht="19.5" hidden="false" customHeight="true" outlineLevel="0" collapsed="false"/>
    <row r="550" s="94" customFormat="true" ht="19.5" hidden="false" customHeight="true" outlineLevel="0" collapsed="false"/>
    <row r="551" s="94" customFormat="true" ht="19.5" hidden="false" customHeight="true" outlineLevel="0" collapsed="false"/>
    <row r="552" s="94" customFormat="true" ht="19.5" hidden="false" customHeight="true" outlineLevel="0" collapsed="false"/>
    <row r="553" s="94" customFormat="true" ht="19.5" hidden="false" customHeight="true" outlineLevel="0" collapsed="false"/>
    <row r="554" s="94" customFormat="true" ht="19.5" hidden="false" customHeight="true" outlineLevel="0" collapsed="false"/>
    <row r="555" s="94" customFormat="true" ht="19.5" hidden="false" customHeight="true" outlineLevel="0" collapsed="false"/>
    <row r="556" s="94" customFormat="true" ht="19.5" hidden="false" customHeight="true" outlineLevel="0" collapsed="false"/>
    <row r="557" s="94" customFormat="true" ht="19.5" hidden="false" customHeight="true" outlineLevel="0" collapsed="false"/>
    <row r="558" s="94" customFormat="true" ht="19.5" hidden="false" customHeight="true" outlineLevel="0" collapsed="false"/>
    <row r="559" s="94" customFormat="true" ht="19.5" hidden="false" customHeight="true" outlineLevel="0" collapsed="false"/>
    <row r="560" s="94" customFormat="true" ht="19.5" hidden="false" customHeight="true" outlineLevel="0" collapsed="false"/>
    <row r="561" s="94" customFormat="true" ht="19.5" hidden="false" customHeight="true" outlineLevel="0" collapsed="false"/>
    <row r="562" s="94" customFormat="true" ht="19.5" hidden="false" customHeight="true" outlineLevel="0" collapsed="false"/>
    <row r="563" s="94" customFormat="true" ht="19.5" hidden="false" customHeight="true" outlineLevel="0" collapsed="false"/>
    <row r="564" s="94" customFormat="true" ht="19.5" hidden="false" customHeight="true" outlineLevel="0" collapsed="false"/>
    <row r="565" s="94" customFormat="true" ht="19.5" hidden="false" customHeight="true" outlineLevel="0" collapsed="false"/>
    <row r="566" s="94" customFormat="true" ht="19.5" hidden="false" customHeight="true" outlineLevel="0" collapsed="false"/>
    <row r="567" s="94" customFormat="true" ht="19.5" hidden="false" customHeight="true" outlineLevel="0" collapsed="false"/>
    <row r="568" s="94" customFormat="true" ht="19.5" hidden="false" customHeight="true" outlineLevel="0" collapsed="false"/>
    <row r="569" s="94" customFormat="true" ht="19.5" hidden="false" customHeight="true" outlineLevel="0" collapsed="false"/>
    <row r="570" s="94" customFormat="true" ht="19.5" hidden="false" customHeight="true" outlineLevel="0" collapsed="false"/>
    <row r="571" s="94" customFormat="true" ht="19.5" hidden="false" customHeight="true" outlineLevel="0" collapsed="false"/>
    <row r="572" s="94" customFormat="true" ht="19.5" hidden="false" customHeight="true" outlineLevel="0" collapsed="false"/>
    <row r="573" s="94" customFormat="true" ht="19.5" hidden="false" customHeight="true" outlineLevel="0" collapsed="false"/>
    <row r="574" s="94" customFormat="true" ht="19.5" hidden="false" customHeight="true" outlineLevel="0" collapsed="false"/>
    <row r="575" s="94" customFormat="true" ht="19.5" hidden="false" customHeight="true" outlineLevel="0" collapsed="false"/>
    <row r="576" s="94" customFormat="true" ht="19.5" hidden="false" customHeight="true" outlineLevel="0" collapsed="false"/>
    <row r="577" s="94" customFormat="true" ht="19.5" hidden="false" customHeight="true" outlineLevel="0" collapsed="false"/>
    <row r="578" s="94" customFormat="true" ht="19.5" hidden="false" customHeight="true" outlineLevel="0" collapsed="false"/>
    <row r="579" s="94" customFormat="true" ht="19.5" hidden="false" customHeight="true" outlineLevel="0" collapsed="false"/>
    <row r="580" s="94" customFormat="true" ht="19.5" hidden="false" customHeight="true" outlineLevel="0" collapsed="false"/>
    <row r="581" s="94" customFormat="true" ht="19.5" hidden="false" customHeight="true" outlineLevel="0" collapsed="false"/>
    <row r="582" s="94" customFormat="true" ht="19.5" hidden="false" customHeight="true" outlineLevel="0" collapsed="false"/>
    <row r="583" s="94" customFormat="true" ht="19.5" hidden="false" customHeight="true" outlineLevel="0" collapsed="false"/>
    <row r="584" s="94" customFormat="true" ht="19.5" hidden="false" customHeight="true" outlineLevel="0" collapsed="false"/>
    <row r="585" s="94" customFormat="true" ht="19.5" hidden="false" customHeight="true" outlineLevel="0" collapsed="false"/>
    <row r="586" s="94" customFormat="true" ht="19.5" hidden="false" customHeight="true" outlineLevel="0" collapsed="false"/>
    <row r="587" s="94" customFormat="true" ht="19.5" hidden="false" customHeight="true" outlineLevel="0" collapsed="false"/>
    <row r="588" s="94" customFormat="true" ht="19.5" hidden="false" customHeight="true" outlineLevel="0" collapsed="false"/>
    <row r="589" s="94" customFormat="true" ht="19.5" hidden="false" customHeight="true" outlineLevel="0" collapsed="false"/>
    <row r="590" s="94" customFormat="true" ht="19.5" hidden="false" customHeight="true" outlineLevel="0" collapsed="false"/>
    <row r="591" s="94" customFormat="true" ht="19.5" hidden="false" customHeight="true" outlineLevel="0" collapsed="false"/>
    <row r="592" s="94" customFormat="true" ht="19.5" hidden="false" customHeight="true" outlineLevel="0" collapsed="false"/>
    <row r="593" s="94" customFormat="true" ht="19.5" hidden="false" customHeight="true" outlineLevel="0" collapsed="false"/>
    <row r="594" s="94" customFormat="true" ht="19.5" hidden="false" customHeight="true" outlineLevel="0" collapsed="false"/>
    <row r="595" s="94" customFormat="true" ht="19.5" hidden="false" customHeight="true" outlineLevel="0" collapsed="false"/>
    <row r="596" s="94" customFormat="true" ht="19.5" hidden="false" customHeight="true" outlineLevel="0" collapsed="false"/>
    <row r="597" s="94" customFormat="true" ht="19.5" hidden="false" customHeight="true" outlineLevel="0" collapsed="false"/>
    <row r="598" s="94" customFormat="true" ht="19.5" hidden="false" customHeight="true" outlineLevel="0" collapsed="false"/>
    <row r="599" s="94" customFormat="true" ht="19.5" hidden="false" customHeight="true" outlineLevel="0" collapsed="false"/>
    <row r="600" s="94" customFormat="true" ht="19.5" hidden="false" customHeight="true" outlineLevel="0" collapsed="false"/>
    <row r="601" s="94" customFormat="true" ht="19.5" hidden="false" customHeight="true" outlineLevel="0" collapsed="false"/>
    <row r="602" s="94" customFormat="true" ht="19.5" hidden="false" customHeight="true" outlineLevel="0" collapsed="false"/>
    <row r="603" s="94" customFormat="true" ht="19.5" hidden="false" customHeight="true" outlineLevel="0" collapsed="false"/>
    <row r="604" s="94" customFormat="true" ht="19.5" hidden="false" customHeight="true" outlineLevel="0" collapsed="false"/>
    <row r="605" s="94" customFormat="true" ht="19.5" hidden="false" customHeight="true" outlineLevel="0" collapsed="false"/>
    <row r="606" s="94" customFormat="true" ht="19.5" hidden="false" customHeight="true" outlineLevel="0" collapsed="false"/>
    <row r="607" s="94" customFormat="true" ht="19.5" hidden="false" customHeight="true" outlineLevel="0" collapsed="false"/>
    <row r="608" s="94" customFormat="true" ht="19.5" hidden="false" customHeight="true" outlineLevel="0" collapsed="false"/>
    <row r="609" s="94" customFormat="true" ht="19.5" hidden="false" customHeight="true" outlineLevel="0" collapsed="false"/>
    <row r="610" s="94" customFormat="true" ht="19.5" hidden="false" customHeight="true" outlineLevel="0" collapsed="false"/>
    <row r="611" s="94" customFormat="true" ht="19.5" hidden="false" customHeight="true" outlineLevel="0" collapsed="false"/>
    <row r="612" s="94" customFormat="true" ht="19.5" hidden="false" customHeight="true" outlineLevel="0" collapsed="false"/>
    <row r="613" s="94" customFormat="true" ht="19.5" hidden="false" customHeight="true" outlineLevel="0" collapsed="false"/>
    <row r="614" s="94" customFormat="true" ht="19.5" hidden="false" customHeight="true" outlineLevel="0" collapsed="false"/>
    <row r="615" s="94" customFormat="true" ht="19.5" hidden="false" customHeight="true" outlineLevel="0" collapsed="false"/>
    <row r="616" s="94" customFormat="true" ht="19.5" hidden="false" customHeight="true" outlineLevel="0" collapsed="false"/>
    <row r="617" s="94" customFormat="true" ht="19.5" hidden="false" customHeight="true" outlineLevel="0" collapsed="false"/>
    <row r="618" s="94" customFormat="true" ht="19.5" hidden="false" customHeight="true" outlineLevel="0" collapsed="false"/>
    <row r="619" s="94" customFormat="true" ht="19.5" hidden="false" customHeight="true" outlineLevel="0" collapsed="false"/>
    <row r="620" s="94" customFormat="true" ht="19.5" hidden="false" customHeight="true" outlineLevel="0" collapsed="false"/>
    <row r="621" s="94" customFormat="true" ht="19.5" hidden="false" customHeight="true" outlineLevel="0" collapsed="false"/>
    <row r="622" s="94" customFormat="true" ht="19.5" hidden="false" customHeight="true" outlineLevel="0" collapsed="false"/>
    <row r="623" s="94" customFormat="true" ht="19.5" hidden="false" customHeight="true" outlineLevel="0" collapsed="false"/>
    <row r="624" s="94" customFormat="true" ht="19.5" hidden="false" customHeight="true" outlineLevel="0" collapsed="false"/>
    <row r="625" s="94" customFormat="true" ht="19.5" hidden="false" customHeight="true" outlineLevel="0" collapsed="false"/>
    <row r="626" s="94" customFormat="true" ht="19.5" hidden="false" customHeight="true" outlineLevel="0" collapsed="false"/>
    <row r="627" s="94" customFormat="true" ht="19.5" hidden="false" customHeight="true" outlineLevel="0" collapsed="false"/>
    <row r="628" s="94" customFormat="true" ht="19.5" hidden="false" customHeight="true" outlineLevel="0" collapsed="false"/>
    <row r="629" s="94" customFormat="true" ht="19.5" hidden="false" customHeight="true" outlineLevel="0" collapsed="false"/>
    <row r="630" s="94" customFormat="true" ht="19.5" hidden="false" customHeight="true" outlineLevel="0" collapsed="false"/>
    <row r="631" s="94" customFormat="true" ht="19.5" hidden="false" customHeight="true" outlineLevel="0" collapsed="false"/>
    <row r="632" s="94" customFormat="true" ht="19.5" hidden="false" customHeight="true" outlineLevel="0" collapsed="false"/>
    <row r="633" s="94" customFormat="true" ht="19.5" hidden="false" customHeight="true" outlineLevel="0" collapsed="false"/>
    <row r="634" s="94" customFormat="true" ht="19.5" hidden="false" customHeight="true" outlineLevel="0" collapsed="false"/>
    <row r="635" s="94" customFormat="true" ht="19.5" hidden="false" customHeight="true" outlineLevel="0" collapsed="false"/>
    <row r="636" s="94" customFormat="true" ht="19.5" hidden="false" customHeight="true" outlineLevel="0" collapsed="false"/>
    <row r="637" s="94" customFormat="true" ht="19.5" hidden="false" customHeight="true" outlineLevel="0" collapsed="false"/>
    <row r="638" s="94" customFormat="true" ht="19.5" hidden="false" customHeight="true" outlineLevel="0" collapsed="false"/>
    <row r="639" s="94" customFormat="true" ht="19.5" hidden="false" customHeight="true" outlineLevel="0" collapsed="false"/>
    <row r="640" s="94" customFormat="true" ht="19.5" hidden="false" customHeight="true" outlineLevel="0" collapsed="false"/>
    <row r="641" s="94" customFormat="true" ht="19.5" hidden="false" customHeight="true" outlineLevel="0" collapsed="false"/>
    <row r="642" s="94" customFormat="true" ht="19.5" hidden="false" customHeight="true" outlineLevel="0" collapsed="false"/>
    <row r="643" s="94" customFormat="true" ht="19.5" hidden="false" customHeight="true" outlineLevel="0" collapsed="false"/>
    <row r="644" s="94" customFormat="true" ht="19.5" hidden="false" customHeight="true" outlineLevel="0" collapsed="false"/>
    <row r="645" s="94" customFormat="true" ht="19.5" hidden="false" customHeight="true" outlineLevel="0" collapsed="false"/>
    <row r="646" s="94" customFormat="true" ht="19.5" hidden="false" customHeight="true" outlineLevel="0" collapsed="false"/>
    <row r="647" s="94" customFormat="true" ht="19.5" hidden="false" customHeight="true" outlineLevel="0" collapsed="false"/>
    <row r="648" s="94" customFormat="true" ht="19.5" hidden="false" customHeight="true" outlineLevel="0" collapsed="false"/>
    <row r="649" s="94" customFormat="true" ht="19.5" hidden="false" customHeight="true" outlineLevel="0" collapsed="false"/>
    <row r="650" s="94" customFormat="true" ht="19.5" hidden="false" customHeight="true" outlineLevel="0" collapsed="false"/>
    <row r="651" s="94" customFormat="true" ht="19.5" hidden="false" customHeight="true" outlineLevel="0" collapsed="false"/>
    <row r="652" s="94" customFormat="true" ht="19.5" hidden="false" customHeight="true" outlineLevel="0" collapsed="false"/>
    <row r="653" s="94" customFormat="true" ht="19.5" hidden="false" customHeight="true" outlineLevel="0" collapsed="false"/>
    <row r="654" s="94" customFormat="true" ht="19.5" hidden="false" customHeight="true" outlineLevel="0" collapsed="false"/>
    <row r="655" s="94" customFormat="true" ht="19.5" hidden="false" customHeight="true" outlineLevel="0" collapsed="false"/>
    <row r="656" s="94" customFormat="true" ht="19.5" hidden="false" customHeight="true" outlineLevel="0" collapsed="false"/>
    <row r="657" s="94" customFormat="true" ht="19.5" hidden="false" customHeight="true" outlineLevel="0" collapsed="false"/>
    <row r="658" s="94" customFormat="true" ht="19.5" hidden="false" customHeight="true" outlineLevel="0" collapsed="false"/>
    <row r="659" s="94" customFormat="true" ht="19.5" hidden="false" customHeight="true" outlineLevel="0" collapsed="false"/>
    <row r="660" s="94" customFormat="true" ht="19.5" hidden="false" customHeight="true" outlineLevel="0" collapsed="false"/>
    <row r="661" s="94" customFormat="true" ht="19.5" hidden="false" customHeight="true" outlineLevel="0" collapsed="false"/>
    <row r="662" s="94" customFormat="true" ht="19.5" hidden="false" customHeight="true" outlineLevel="0" collapsed="false"/>
    <row r="663" s="94" customFormat="true" ht="19.5" hidden="false" customHeight="true" outlineLevel="0" collapsed="false"/>
    <row r="664" s="94" customFormat="true" ht="19.5" hidden="false" customHeight="true" outlineLevel="0" collapsed="false"/>
    <row r="665" s="94" customFormat="true" ht="19.5" hidden="false" customHeight="true" outlineLevel="0" collapsed="false"/>
    <row r="666" s="94" customFormat="true" ht="19.5" hidden="false" customHeight="true" outlineLevel="0" collapsed="false"/>
    <row r="667" s="94" customFormat="true" ht="19.5" hidden="false" customHeight="true" outlineLevel="0" collapsed="false"/>
    <row r="668" s="94" customFormat="true" ht="19.5" hidden="false" customHeight="true" outlineLevel="0" collapsed="false"/>
    <row r="669" s="94" customFormat="true" ht="19.5" hidden="false" customHeight="true" outlineLevel="0" collapsed="false"/>
    <row r="670" s="94" customFormat="true" ht="19.5" hidden="false" customHeight="true" outlineLevel="0" collapsed="false"/>
    <row r="671" s="94" customFormat="true" ht="19.5" hidden="false" customHeight="true" outlineLevel="0" collapsed="false"/>
    <row r="672" s="94" customFormat="true" ht="19.5" hidden="false" customHeight="true" outlineLevel="0" collapsed="false"/>
    <row r="673" s="94" customFormat="true" ht="19.5" hidden="false" customHeight="true" outlineLevel="0" collapsed="false"/>
    <row r="674" s="94" customFormat="true" ht="19.5" hidden="false" customHeight="true" outlineLevel="0" collapsed="false"/>
    <row r="675" s="94" customFormat="true" ht="19.5" hidden="false" customHeight="true" outlineLevel="0" collapsed="false"/>
    <row r="676" s="94" customFormat="true" ht="19.5" hidden="false" customHeight="true" outlineLevel="0" collapsed="false"/>
    <row r="677" s="94" customFormat="true" ht="19.5" hidden="false" customHeight="true" outlineLevel="0" collapsed="false"/>
    <row r="678" s="94" customFormat="true" ht="19.5" hidden="false" customHeight="true" outlineLevel="0" collapsed="false"/>
    <row r="679" s="94" customFormat="true" ht="19.5" hidden="false" customHeight="true" outlineLevel="0" collapsed="false"/>
    <row r="680" s="94" customFormat="true" ht="19.5" hidden="false" customHeight="true" outlineLevel="0" collapsed="false"/>
    <row r="681" s="94" customFormat="true" ht="19.5" hidden="false" customHeight="true" outlineLevel="0" collapsed="false"/>
    <row r="682" s="94" customFormat="true" ht="19.5" hidden="false" customHeight="true" outlineLevel="0" collapsed="false"/>
    <row r="683" s="94" customFormat="true" ht="19.5" hidden="false" customHeight="true" outlineLevel="0" collapsed="false"/>
    <row r="684" s="94" customFormat="true" ht="19.5" hidden="false" customHeight="true" outlineLevel="0" collapsed="false"/>
    <row r="685" s="94" customFormat="true" ht="19.5" hidden="false" customHeight="true" outlineLevel="0" collapsed="false"/>
    <row r="686" s="94" customFormat="true" ht="19.5" hidden="false" customHeight="true" outlineLevel="0" collapsed="false"/>
    <row r="687" s="94" customFormat="true" ht="19.5" hidden="false" customHeight="true" outlineLevel="0" collapsed="false"/>
    <row r="688" s="94" customFormat="true" ht="19.5" hidden="false" customHeight="true" outlineLevel="0" collapsed="false"/>
    <row r="689" s="94" customFormat="true" ht="19.5" hidden="false" customHeight="true" outlineLevel="0" collapsed="false"/>
    <row r="690" s="94" customFormat="true" ht="19.5" hidden="false" customHeight="true" outlineLevel="0" collapsed="false"/>
    <row r="691" s="94" customFormat="true" ht="19.5" hidden="false" customHeight="true" outlineLevel="0" collapsed="false"/>
    <row r="692" s="94" customFormat="true" ht="19.5" hidden="false" customHeight="true" outlineLevel="0" collapsed="false"/>
    <row r="693" s="94" customFormat="true" ht="19.5" hidden="false" customHeight="true" outlineLevel="0" collapsed="false"/>
    <row r="694" s="94" customFormat="true" ht="19.5" hidden="false" customHeight="true" outlineLevel="0" collapsed="false"/>
    <row r="695" s="94" customFormat="true" ht="19.5" hidden="false" customHeight="true" outlineLevel="0" collapsed="false"/>
    <row r="696" s="94" customFormat="true" ht="19.5" hidden="false" customHeight="true" outlineLevel="0" collapsed="false"/>
    <row r="697" s="94" customFormat="true" ht="19.5" hidden="false" customHeight="true" outlineLevel="0" collapsed="false"/>
    <row r="698" s="94" customFormat="true" ht="19.5" hidden="false" customHeight="true" outlineLevel="0" collapsed="false"/>
    <row r="699" s="94" customFormat="true" ht="19.5" hidden="false" customHeight="true" outlineLevel="0" collapsed="false"/>
    <row r="700" s="94" customFormat="true" ht="19.5" hidden="false" customHeight="true" outlineLevel="0" collapsed="false"/>
    <row r="701" s="94" customFormat="true" ht="19.5" hidden="false" customHeight="true" outlineLevel="0" collapsed="false"/>
    <row r="702" s="94" customFormat="true" ht="19.5" hidden="false" customHeight="true" outlineLevel="0" collapsed="false"/>
    <row r="703" s="94" customFormat="true" ht="19.5" hidden="false" customHeight="true" outlineLevel="0" collapsed="false"/>
    <row r="704" s="94" customFormat="true" ht="19.5" hidden="false" customHeight="true" outlineLevel="0" collapsed="false"/>
    <row r="705" s="94" customFormat="true" ht="19.5" hidden="false" customHeight="true" outlineLevel="0" collapsed="false"/>
    <row r="706" s="94" customFormat="true" ht="19.5" hidden="false" customHeight="true" outlineLevel="0" collapsed="false"/>
    <row r="707" s="94" customFormat="true" ht="19.5" hidden="false" customHeight="true" outlineLevel="0" collapsed="false"/>
    <row r="708" s="94" customFormat="true" ht="19.5" hidden="false" customHeight="true" outlineLevel="0" collapsed="false"/>
    <row r="709" s="94" customFormat="true" ht="19.5" hidden="false" customHeight="true" outlineLevel="0" collapsed="false"/>
    <row r="710" s="94" customFormat="true" ht="19.5" hidden="false" customHeight="true" outlineLevel="0" collapsed="false"/>
    <row r="711" s="94" customFormat="true" ht="19.5" hidden="false" customHeight="true" outlineLevel="0" collapsed="false"/>
    <row r="712" s="94" customFormat="true" ht="19.5" hidden="false" customHeight="true" outlineLevel="0" collapsed="false"/>
    <row r="713" s="94" customFormat="true" ht="19.5" hidden="false" customHeight="true" outlineLevel="0" collapsed="false"/>
    <row r="714" s="94" customFormat="true" ht="19.5" hidden="false" customHeight="true" outlineLevel="0" collapsed="false"/>
    <row r="715" s="94" customFormat="true" ht="19.5" hidden="false" customHeight="true" outlineLevel="0" collapsed="false"/>
    <row r="716" s="94" customFormat="true" ht="19.5" hidden="false" customHeight="true" outlineLevel="0" collapsed="false"/>
    <row r="717" s="94" customFormat="true" ht="19.5" hidden="false" customHeight="true" outlineLevel="0" collapsed="false"/>
    <row r="718" s="94" customFormat="true" ht="19.5" hidden="false" customHeight="true" outlineLevel="0" collapsed="false"/>
    <row r="719" s="94" customFormat="true" ht="19.5" hidden="false" customHeight="true" outlineLevel="0" collapsed="false"/>
    <row r="720" s="94" customFormat="true" ht="19.5" hidden="false" customHeight="true" outlineLevel="0" collapsed="false"/>
    <row r="721" s="94" customFormat="true" ht="19.5" hidden="false" customHeight="true" outlineLevel="0" collapsed="false"/>
    <row r="722" s="94" customFormat="true" ht="19.5" hidden="false" customHeight="true" outlineLevel="0" collapsed="false"/>
    <row r="723" s="94" customFormat="true" ht="19.5" hidden="false" customHeight="true" outlineLevel="0" collapsed="false"/>
    <row r="724" s="94" customFormat="true" ht="19.5" hidden="false" customHeight="true" outlineLevel="0" collapsed="false"/>
    <row r="725" s="94" customFormat="true" ht="19.5" hidden="false" customHeight="true" outlineLevel="0" collapsed="false"/>
    <row r="726" s="94" customFormat="true" ht="19.5" hidden="false" customHeight="true" outlineLevel="0" collapsed="false"/>
    <row r="727" s="94" customFormat="true" ht="19.5" hidden="false" customHeight="true" outlineLevel="0" collapsed="false"/>
    <row r="728" s="94" customFormat="true" ht="19.5" hidden="false" customHeight="true" outlineLevel="0" collapsed="false"/>
    <row r="729" s="94" customFormat="true" ht="19.5" hidden="false" customHeight="true" outlineLevel="0" collapsed="false"/>
    <row r="730" s="94" customFormat="true" ht="19.5" hidden="false" customHeight="true" outlineLevel="0" collapsed="false"/>
    <row r="731" s="94" customFormat="true" ht="19.5" hidden="false" customHeight="true" outlineLevel="0" collapsed="false"/>
    <row r="732" s="94" customFormat="true" ht="19.5" hidden="false" customHeight="true" outlineLevel="0" collapsed="false"/>
    <row r="733" s="94" customFormat="true" ht="19.5" hidden="false" customHeight="true" outlineLevel="0" collapsed="false"/>
    <row r="734" s="94" customFormat="true" ht="19.5" hidden="false" customHeight="true" outlineLevel="0" collapsed="false"/>
    <row r="735" s="94" customFormat="true" ht="19.5" hidden="false" customHeight="true" outlineLevel="0" collapsed="false"/>
    <row r="736" s="94" customFormat="true" ht="19.5" hidden="false" customHeight="true" outlineLevel="0" collapsed="false"/>
    <row r="737" s="94" customFormat="true" ht="19.5" hidden="false" customHeight="true" outlineLevel="0" collapsed="false"/>
    <row r="738" s="94" customFormat="true" ht="19.5" hidden="false" customHeight="true" outlineLevel="0" collapsed="false"/>
    <row r="739" s="94" customFormat="true" ht="19.5" hidden="false" customHeight="true" outlineLevel="0" collapsed="false"/>
    <row r="740" s="94" customFormat="true" ht="19.5" hidden="false" customHeight="true" outlineLevel="0" collapsed="false"/>
    <row r="741" s="94" customFormat="true" ht="19.5" hidden="false" customHeight="true" outlineLevel="0" collapsed="false"/>
    <row r="742" s="94" customFormat="true" ht="19.5" hidden="false" customHeight="true" outlineLevel="0" collapsed="false"/>
    <row r="743" s="94" customFormat="true" ht="19.5" hidden="false" customHeight="true" outlineLevel="0" collapsed="false"/>
    <row r="744" s="94" customFormat="true" ht="19.5" hidden="false" customHeight="true" outlineLevel="0" collapsed="false"/>
    <row r="745" s="94" customFormat="true" ht="19.5" hidden="false" customHeight="true" outlineLevel="0" collapsed="false"/>
    <row r="746" s="94" customFormat="true" ht="19.5" hidden="false" customHeight="true" outlineLevel="0" collapsed="false"/>
    <row r="747" s="94" customFormat="true" ht="19.5" hidden="false" customHeight="true" outlineLevel="0" collapsed="false"/>
    <row r="748" s="94" customFormat="true" ht="19.5" hidden="false" customHeight="true" outlineLevel="0" collapsed="false"/>
    <row r="749" s="94" customFormat="true" ht="19.5" hidden="false" customHeight="true" outlineLevel="0" collapsed="false"/>
    <row r="750" s="94" customFormat="true" ht="19.5" hidden="false" customHeight="true" outlineLevel="0" collapsed="false"/>
    <row r="751" s="94" customFormat="true" ht="19.5" hidden="false" customHeight="true" outlineLevel="0" collapsed="false"/>
    <row r="752" s="94" customFormat="true" ht="19.5" hidden="false" customHeight="true" outlineLevel="0" collapsed="false"/>
    <row r="753" s="94" customFormat="true" ht="19.5" hidden="false" customHeight="true" outlineLevel="0" collapsed="false"/>
    <row r="754" s="94" customFormat="true" ht="19.5" hidden="false" customHeight="true" outlineLevel="0" collapsed="false"/>
    <row r="755" s="94" customFormat="true" ht="19.5" hidden="false" customHeight="true" outlineLevel="0" collapsed="false"/>
    <row r="756" s="94" customFormat="true" ht="19.5" hidden="false" customHeight="true" outlineLevel="0" collapsed="false"/>
    <row r="757" s="94" customFormat="true" ht="19.5" hidden="false" customHeight="true" outlineLevel="0" collapsed="false"/>
    <row r="758" s="94" customFormat="true" ht="19.5" hidden="false" customHeight="true" outlineLevel="0" collapsed="false"/>
    <row r="759" s="94" customFormat="true" ht="19.5" hidden="false" customHeight="true" outlineLevel="0" collapsed="false"/>
    <row r="760" s="94" customFormat="true" ht="19.5" hidden="false" customHeight="true" outlineLevel="0" collapsed="false"/>
    <row r="761" s="94" customFormat="true" ht="19.5" hidden="false" customHeight="true" outlineLevel="0" collapsed="false"/>
    <row r="762" s="94" customFormat="true" ht="19.5" hidden="false" customHeight="true" outlineLevel="0" collapsed="false"/>
    <row r="763" s="94" customFormat="true" ht="19.5" hidden="false" customHeight="true" outlineLevel="0" collapsed="false"/>
    <row r="764" s="94" customFormat="true" ht="19.5" hidden="false" customHeight="true" outlineLevel="0" collapsed="false"/>
    <row r="765" s="94" customFormat="true" ht="19.5" hidden="false" customHeight="true" outlineLevel="0" collapsed="false"/>
    <row r="766" s="94" customFormat="true" ht="19.5" hidden="false" customHeight="true" outlineLevel="0" collapsed="false"/>
    <row r="767" s="94" customFormat="true" ht="19.5" hidden="false" customHeight="true" outlineLevel="0" collapsed="false"/>
    <row r="768" s="94" customFormat="true" ht="19.5" hidden="false" customHeight="true" outlineLevel="0" collapsed="false"/>
    <row r="769" s="94" customFormat="true" ht="19.5" hidden="false" customHeight="true" outlineLevel="0" collapsed="false"/>
    <row r="770" s="94" customFormat="true" ht="19.5" hidden="false" customHeight="true" outlineLevel="0" collapsed="false"/>
    <row r="771" s="94" customFormat="true" ht="19.5" hidden="false" customHeight="true" outlineLevel="0" collapsed="false"/>
    <row r="772" s="94" customFormat="true" ht="19.5" hidden="false" customHeight="true" outlineLevel="0" collapsed="false"/>
    <row r="773" s="94" customFormat="true" ht="19.5" hidden="false" customHeight="true" outlineLevel="0" collapsed="false"/>
    <row r="774" s="94" customFormat="true" ht="19.5" hidden="false" customHeight="true" outlineLevel="0" collapsed="false"/>
    <row r="775" s="94" customFormat="true" ht="19.5" hidden="false" customHeight="true" outlineLevel="0" collapsed="false"/>
    <row r="776" s="94" customFormat="true" ht="19.5" hidden="false" customHeight="true" outlineLevel="0" collapsed="false"/>
    <row r="777" s="94" customFormat="true" ht="19.5" hidden="false" customHeight="true" outlineLevel="0" collapsed="false"/>
    <row r="778" s="94" customFormat="true" ht="19.5" hidden="false" customHeight="true" outlineLevel="0" collapsed="false"/>
    <row r="779" s="94" customFormat="true" ht="19.5" hidden="false" customHeight="true" outlineLevel="0" collapsed="false"/>
    <row r="780" s="94" customFormat="true" ht="19.5" hidden="false" customHeight="true" outlineLevel="0" collapsed="false"/>
    <row r="781" s="94" customFormat="true" ht="19.5" hidden="false" customHeight="true" outlineLevel="0" collapsed="false"/>
    <row r="782" s="94" customFormat="true" ht="19.5" hidden="false" customHeight="true" outlineLevel="0" collapsed="false"/>
    <row r="783" s="94" customFormat="true" ht="19.5" hidden="false" customHeight="true" outlineLevel="0" collapsed="false"/>
    <row r="784" s="94" customFormat="true" ht="19.5" hidden="false" customHeight="true" outlineLevel="0" collapsed="false"/>
    <row r="785" s="94" customFormat="true" ht="19.5" hidden="false" customHeight="true" outlineLevel="0" collapsed="false"/>
    <row r="786" s="94" customFormat="true" ht="19.5" hidden="false" customHeight="true" outlineLevel="0" collapsed="false"/>
    <row r="787" s="94" customFormat="true" ht="19.5" hidden="false" customHeight="true" outlineLevel="0" collapsed="false"/>
    <row r="788" s="94" customFormat="true" ht="19.5" hidden="false" customHeight="true" outlineLevel="0" collapsed="false"/>
    <row r="789" s="94" customFormat="true" ht="19.5" hidden="false" customHeight="true" outlineLevel="0" collapsed="false"/>
    <row r="790" s="94" customFormat="true" ht="19.5" hidden="false" customHeight="true" outlineLevel="0" collapsed="false"/>
    <row r="791" s="94" customFormat="true" ht="19.5" hidden="false" customHeight="true" outlineLevel="0" collapsed="false"/>
    <row r="792" s="94" customFormat="true" ht="19.5" hidden="false" customHeight="true" outlineLevel="0" collapsed="false"/>
    <row r="793" s="94" customFormat="true" ht="19.5" hidden="false" customHeight="true" outlineLevel="0" collapsed="false"/>
    <row r="794" s="94" customFormat="true" ht="19.5" hidden="false" customHeight="true" outlineLevel="0" collapsed="false"/>
    <row r="795" s="94" customFormat="true" ht="19.5" hidden="false" customHeight="true" outlineLevel="0" collapsed="false"/>
    <row r="796" s="94" customFormat="true" ht="19.5" hidden="false" customHeight="true" outlineLevel="0" collapsed="false"/>
    <row r="797" s="94" customFormat="true" ht="19.5" hidden="false" customHeight="true" outlineLevel="0" collapsed="false"/>
    <row r="798" s="94" customFormat="true" ht="19.5" hidden="false" customHeight="true" outlineLevel="0" collapsed="false"/>
    <row r="799" s="94" customFormat="true" ht="19.5" hidden="false" customHeight="true" outlineLevel="0" collapsed="false"/>
    <row r="800" s="94" customFormat="true" ht="19.5" hidden="false" customHeight="true" outlineLevel="0" collapsed="false"/>
    <row r="801" s="94" customFormat="true" ht="19.5" hidden="false" customHeight="true" outlineLevel="0" collapsed="false"/>
    <row r="802" s="94" customFormat="true" ht="19.5" hidden="false" customHeight="true" outlineLevel="0" collapsed="false"/>
    <row r="803" s="94" customFormat="true" ht="19.5" hidden="false" customHeight="true" outlineLevel="0" collapsed="false"/>
    <row r="804" s="94" customFormat="true" ht="19.5" hidden="false" customHeight="true" outlineLevel="0" collapsed="false"/>
    <row r="805" s="94" customFormat="true" ht="19.5" hidden="false" customHeight="true" outlineLevel="0" collapsed="false"/>
    <row r="806" s="94" customFormat="true" ht="19.5" hidden="false" customHeight="true" outlineLevel="0" collapsed="false"/>
    <row r="807" s="94" customFormat="true" ht="19.5" hidden="false" customHeight="true" outlineLevel="0" collapsed="false"/>
    <row r="808" s="94" customFormat="true" ht="19.5" hidden="false" customHeight="true" outlineLevel="0" collapsed="false"/>
    <row r="809" s="94" customFormat="true" ht="19.5" hidden="false" customHeight="true" outlineLevel="0" collapsed="false"/>
    <row r="810" s="94" customFormat="true" ht="19.5" hidden="false" customHeight="true" outlineLevel="0" collapsed="false"/>
    <row r="811" s="94" customFormat="true" ht="19.5" hidden="false" customHeight="true" outlineLevel="0" collapsed="false"/>
    <row r="812" s="94" customFormat="true" ht="19.5" hidden="false" customHeight="true" outlineLevel="0" collapsed="false"/>
    <row r="813" s="94" customFormat="true" ht="19.5" hidden="false" customHeight="true" outlineLevel="0" collapsed="false"/>
    <row r="814" s="94" customFormat="true" ht="19.5" hidden="false" customHeight="true" outlineLevel="0" collapsed="false"/>
    <row r="815" s="94" customFormat="true" ht="19.5" hidden="false" customHeight="true" outlineLevel="0" collapsed="false"/>
    <row r="816" s="94" customFormat="true" ht="19.5" hidden="false" customHeight="true" outlineLevel="0" collapsed="false"/>
    <row r="817" s="94" customFormat="true" ht="19.5" hidden="false" customHeight="true" outlineLevel="0" collapsed="false"/>
    <row r="818" s="94" customFormat="true" ht="19.5" hidden="false" customHeight="true" outlineLevel="0" collapsed="false"/>
    <row r="819" s="94" customFormat="true" ht="19.5" hidden="false" customHeight="true" outlineLevel="0" collapsed="false"/>
    <row r="820" s="94" customFormat="true" ht="19.5" hidden="false" customHeight="true" outlineLevel="0" collapsed="false"/>
    <row r="821" s="94" customFormat="true" ht="19.5" hidden="false" customHeight="true" outlineLevel="0" collapsed="false"/>
    <row r="822" s="94" customFormat="true" ht="19.5" hidden="false" customHeight="true" outlineLevel="0" collapsed="false"/>
    <row r="823" s="94" customFormat="true" ht="19.5" hidden="false" customHeight="true" outlineLevel="0" collapsed="false"/>
    <row r="824" s="94" customFormat="true" ht="19.5" hidden="false" customHeight="true" outlineLevel="0" collapsed="false"/>
    <row r="825" s="94" customFormat="true" ht="19.5" hidden="false" customHeight="true" outlineLevel="0" collapsed="false"/>
    <row r="826" s="94" customFormat="true" ht="19.5" hidden="false" customHeight="true" outlineLevel="0" collapsed="false"/>
    <row r="827" s="94" customFormat="true" ht="19.5" hidden="false" customHeight="true" outlineLevel="0" collapsed="false"/>
    <row r="828" s="94" customFormat="true" ht="19.5" hidden="false" customHeight="true" outlineLevel="0" collapsed="false"/>
    <row r="829" s="94" customFormat="true" ht="19.5" hidden="false" customHeight="true" outlineLevel="0" collapsed="false"/>
    <row r="830" s="94" customFormat="true" ht="19.5" hidden="false" customHeight="true" outlineLevel="0" collapsed="false"/>
    <row r="831" s="94" customFormat="true" ht="19.5" hidden="false" customHeight="true" outlineLevel="0" collapsed="false"/>
    <row r="832" s="94" customFormat="true" ht="19.5" hidden="false" customHeight="true" outlineLevel="0" collapsed="false"/>
    <row r="833" s="94" customFormat="true" ht="19.5" hidden="false" customHeight="true" outlineLevel="0" collapsed="false"/>
    <row r="834" s="94" customFormat="true" ht="19.5" hidden="false" customHeight="true" outlineLevel="0" collapsed="false"/>
    <row r="835" s="94" customFormat="true" ht="19.5" hidden="false" customHeight="true" outlineLevel="0" collapsed="false"/>
    <row r="836" s="94" customFormat="true" ht="19.5" hidden="false" customHeight="true" outlineLevel="0" collapsed="false"/>
    <row r="837" s="94" customFormat="true" ht="19.5" hidden="false" customHeight="true" outlineLevel="0" collapsed="false"/>
    <row r="838" s="94" customFormat="true" ht="19.5" hidden="false" customHeight="true" outlineLevel="0" collapsed="false"/>
    <row r="839" s="94" customFormat="true" ht="19.5" hidden="false" customHeight="true" outlineLevel="0" collapsed="false"/>
    <row r="840" s="94" customFormat="true" ht="19.5" hidden="false" customHeight="true" outlineLevel="0" collapsed="false"/>
    <row r="841" s="94" customFormat="true" ht="19.5" hidden="false" customHeight="true" outlineLevel="0" collapsed="false"/>
    <row r="842" s="94" customFormat="true" ht="19.5" hidden="false" customHeight="true" outlineLevel="0" collapsed="false"/>
    <row r="843" s="94" customFormat="true" ht="19.5" hidden="false" customHeight="true" outlineLevel="0" collapsed="false"/>
    <row r="844" s="94" customFormat="true" ht="19.5" hidden="false" customHeight="true" outlineLevel="0" collapsed="false"/>
    <row r="845" s="94" customFormat="true" ht="19.5" hidden="false" customHeight="true" outlineLevel="0" collapsed="false"/>
    <row r="846" s="94" customFormat="true" ht="19.5" hidden="false" customHeight="true" outlineLevel="0" collapsed="false"/>
    <row r="847" s="94" customFormat="true" ht="19.5" hidden="false" customHeight="true" outlineLevel="0" collapsed="false"/>
    <row r="848" s="94" customFormat="true" ht="19.5" hidden="false" customHeight="true" outlineLevel="0" collapsed="false"/>
    <row r="849" s="94" customFormat="true" ht="19.5" hidden="false" customHeight="true" outlineLevel="0" collapsed="false"/>
    <row r="850" s="94" customFormat="true" ht="19.5" hidden="false" customHeight="true" outlineLevel="0" collapsed="false"/>
    <row r="851" s="94" customFormat="true" ht="19.5" hidden="false" customHeight="true" outlineLevel="0" collapsed="false"/>
    <row r="852" s="94" customFormat="true" ht="19.5" hidden="false" customHeight="true" outlineLevel="0" collapsed="false"/>
    <row r="853" s="94" customFormat="true" ht="19.5" hidden="false" customHeight="true" outlineLevel="0" collapsed="false"/>
    <row r="854" s="94" customFormat="true" ht="19.5" hidden="false" customHeight="true" outlineLevel="0" collapsed="false"/>
    <row r="855" s="94" customFormat="true" ht="19.5" hidden="false" customHeight="true" outlineLevel="0" collapsed="false"/>
    <row r="856" s="94" customFormat="true" ht="19.5" hidden="false" customHeight="true" outlineLevel="0" collapsed="false"/>
    <row r="857" s="94" customFormat="true" ht="19.5" hidden="false" customHeight="true" outlineLevel="0" collapsed="false"/>
    <row r="858" s="94" customFormat="true" ht="19.5" hidden="false" customHeight="true" outlineLevel="0" collapsed="false"/>
    <row r="859" s="94" customFormat="true" ht="19.5" hidden="false" customHeight="true" outlineLevel="0" collapsed="false"/>
    <row r="860" s="94" customFormat="true" ht="19.5" hidden="false" customHeight="true" outlineLevel="0" collapsed="false"/>
    <row r="861" s="94" customFormat="true" ht="19.5" hidden="false" customHeight="true" outlineLevel="0" collapsed="false"/>
    <row r="862" s="94" customFormat="true" ht="19.5" hidden="false" customHeight="true" outlineLevel="0" collapsed="false"/>
    <row r="863" s="94" customFormat="true" ht="19.5" hidden="false" customHeight="true" outlineLevel="0" collapsed="false"/>
    <row r="864" s="94" customFormat="true" ht="19.5" hidden="false" customHeight="true" outlineLevel="0" collapsed="false"/>
    <row r="865" s="94" customFormat="true" ht="19.5" hidden="false" customHeight="true" outlineLevel="0" collapsed="false"/>
    <row r="866" s="94" customFormat="true" ht="19.5" hidden="false" customHeight="true" outlineLevel="0" collapsed="false"/>
    <row r="867" s="94" customFormat="true" ht="19.5" hidden="false" customHeight="true" outlineLevel="0" collapsed="false"/>
    <row r="868" s="94" customFormat="true" ht="19.5" hidden="false" customHeight="true" outlineLevel="0" collapsed="false"/>
    <row r="869" s="94" customFormat="true" ht="19.5" hidden="false" customHeight="true" outlineLevel="0" collapsed="false"/>
    <row r="870" s="94" customFormat="true" ht="19.5" hidden="false" customHeight="true" outlineLevel="0" collapsed="false"/>
    <row r="871" s="94" customFormat="true" ht="19.5" hidden="false" customHeight="true" outlineLevel="0" collapsed="false"/>
    <row r="872" s="94" customFormat="true" ht="19.5" hidden="false" customHeight="true" outlineLevel="0" collapsed="false"/>
    <row r="873" s="94" customFormat="true" ht="19.5" hidden="false" customHeight="true" outlineLevel="0" collapsed="false"/>
    <row r="874" s="94" customFormat="true" ht="19.5" hidden="false" customHeight="true" outlineLevel="0" collapsed="false"/>
    <row r="875" s="94" customFormat="true" ht="19.5" hidden="false" customHeight="true" outlineLevel="0" collapsed="false"/>
    <row r="876" s="94" customFormat="true" ht="19.5" hidden="false" customHeight="true" outlineLevel="0" collapsed="false"/>
    <row r="877" s="94" customFormat="true" ht="19.5" hidden="false" customHeight="true" outlineLevel="0" collapsed="false"/>
    <row r="878" s="94" customFormat="true" ht="19.5" hidden="false" customHeight="true" outlineLevel="0" collapsed="false"/>
    <row r="879" s="94" customFormat="true" ht="19.5" hidden="false" customHeight="true" outlineLevel="0" collapsed="false"/>
    <row r="880" s="94" customFormat="true" ht="19.5" hidden="false" customHeight="true" outlineLevel="0" collapsed="false"/>
    <row r="881" s="94" customFormat="true" ht="19.5" hidden="false" customHeight="true" outlineLevel="0" collapsed="false"/>
    <row r="882" s="94" customFormat="true" ht="19.5" hidden="false" customHeight="true" outlineLevel="0" collapsed="false"/>
    <row r="883" s="94" customFormat="true" ht="19.5" hidden="false" customHeight="true" outlineLevel="0" collapsed="false"/>
    <row r="884" s="94" customFormat="true" ht="19.5" hidden="false" customHeight="true" outlineLevel="0" collapsed="false"/>
    <row r="885" s="94" customFormat="true" ht="19.5" hidden="false" customHeight="true" outlineLevel="0" collapsed="false"/>
    <row r="886" s="94" customFormat="true" ht="19.5" hidden="false" customHeight="true" outlineLevel="0" collapsed="false"/>
    <row r="887" s="94" customFormat="true" ht="19.5" hidden="false" customHeight="true" outlineLevel="0" collapsed="false"/>
    <row r="888" s="94" customFormat="true" ht="19.5" hidden="false" customHeight="true" outlineLevel="0" collapsed="false"/>
    <row r="889" s="94" customFormat="true" ht="19.5" hidden="false" customHeight="true" outlineLevel="0" collapsed="false"/>
    <row r="890" s="94" customFormat="true" ht="19.5" hidden="false" customHeight="true" outlineLevel="0" collapsed="false"/>
    <row r="891" s="94" customFormat="true" ht="19.5" hidden="false" customHeight="true" outlineLevel="0" collapsed="false"/>
    <row r="892" s="94" customFormat="true" ht="19.5" hidden="false" customHeight="true" outlineLevel="0" collapsed="false"/>
    <row r="893" s="94" customFormat="true" ht="19.5" hidden="false" customHeight="true" outlineLevel="0" collapsed="false"/>
    <row r="894" s="94" customFormat="true" ht="19.5" hidden="false" customHeight="true" outlineLevel="0" collapsed="false"/>
    <row r="895" s="94" customFormat="true" ht="19.5" hidden="false" customHeight="true" outlineLevel="0" collapsed="false"/>
    <row r="896" s="94" customFormat="true" ht="19.5" hidden="false" customHeight="true" outlineLevel="0" collapsed="false"/>
    <row r="897" s="94" customFormat="true" ht="19.5" hidden="false" customHeight="true" outlineLevel="0" collapsed="false"/>
    <row r="898" s="94" customFormat="true" ht="19.5" hidden="false" customHeight="true" outlineLevel="0" collapsed="false"/>
    <row r="899" s="94" customFormat="true" ht="19.5" hidden="false" customHeight="true" outlineLevel="0" collapsed="false"/>
    <row r="900" s="94" customFormat="true" ht="19.5" hidden="false" customHeight="true" outlineLevel="0" collapsed="false"/>
    <row r="901" s="94" customFormat="true" ht="19.5" hidden="false" customHeight="true" outlineLevel="0" collapsed="false"/>
    <row r="902" s="94" customFormat="true" ht="19.5" hidden="false" customHeight="true" outlineLevel="0" collapsed="false"/>
    <row r="903" s="94" customFormat="true" ht="19.5" hidden="false" customHeight="true" outlineLevel="0" collapsed="false"/>
    <row r="904" s="94" customFormat="true" ht="19.5" hidden="false" customHeight="true" outlineLevel="0" collapsed="false"/>
    <row r="905" s="94" customFormat="true" ht="19.5" hidden="false" customHeight="true" outlineLevel="0" collapsed="false"/>
    <row r="906" s="94" customFormat="true" ht="19.5" hidden="false" customHeight="true" outlineLevel="0" collapsed="false"/>
    <row r="907" s="94" customFormat="true" ht="19.5" hidden="false" customHeight="true" outlineLevel="0" collapsed="false"/>
    <row r="908" s="94" customFormat="true" ht="19.5" hidden="false" customHeight="true" outlineLevel="0" collapsed="false"/>
    <row r="909" s="94" customFormat="true" ht="19.5" hidden="false" customHeight="true" outlineLevel="0" collapsed="false"/>
    <row r="910" s="94" customFormat="true" ht="19.5" hidden="false" customHeight="true" outlineLevel="0" collapsed="false"/>
    <row r="911" s="94" customFormat="true" ht="19.5" hidden="false" customHeight="true" outlineLevel="0" collapsed="false"/>
    <row r="912" s="94" customFormat="true" ht="19.5" hidden="false" customHeight="true" outlineLevel="0" collapsed="false"/>
    <row r="913" s="94" customFormat="true" ht="19.5" hidden="false" customHeight="true" outlineLevel="0" collapsed="false"/>
    <row r="914" s="94" customFormat="true" ht="19.5" hidden="false" customHeight="true" outlineLevel="0" collapsed="false"/>
    <row r="915" s="94" customFormat="true" ht="19.5" hidden="false" customHeight="true" outlineLevel="0" collapsed="false"/>
    <row r="916" s="94" customFormat="true" ht="19.5" hidden="false" customHeight="true" outlineLevel="0" collapsed="false"/>
    <row r="917" s="94" customFormat="true" ht="19.5" hidden="false" customHeight="true" outlineLevel="0" collapsed="false"/>
    <row r="918" s="94" customFormat="true" ht="19.5" hidden="false" customHeight="true" outlineLevel="0" collapsed="false"/>
    <row r="919" s="94" customFormat="true" ht="19.5" hidden="false" customHeight="true" outlineLevel="0" collapsed="false"/>
    <row r="920" s="94" customFormat="true" ht="19.5" hidden="false" customHeight="true" outlineLevel="0" collapsed="false"/>
    <row r="921" s="94" customFormat="true" ht="19.5" hidden="false" customHeight="true" outlineLevel="0" collapsed="false"/>
    <row r="922" s="94" customFormat="true" ht="19.5" hidden="false" customHeight="true" outlineLevel="0" collapsed="false"/>
    <row r="923" s="94" customFormat="true" ht="19.5" hidden="false" customHeight="true" outlineLevel="0" collapsed="false"/>
    <row r="924" s="94" customFormat="true" ht="19.5" hidden="false" customHeight="true" outlineLevel="0" collapsed="false"/>
    <row r="925" s="94" customFormat="true" ht="19.5" hidden="false" customHeight="true" outlineLevel="0" collapsed="false"/>
    <row r="926" s="94" customFormat="true" ht="19.5" hidden="false" customHeight="true" outlineLevel="0" collapsed="false"/>
    <row r="927" s="94" customFormat="true" ht="19.5" hidden="false" customHeight="true" outlineLevel="0" collapsed="false"/>
    <row r="928" s="94" customFormat="true" ht="19.5" hidden="false" customHeight="true" outlineLevel="0" collapsed="false"/>
    <row r="929" s="94" customFormat="true" ht="19.5" hidden="false" customHeight="true" outlineLevel="0" collapsed="false"/>
    <row r="930" s="94" customFormat="true" ht="19.5" hidden="false" customHeight="true" outlineLevel="0" collapsed="false"/>
    <row r="931" s="94" customFormat="true" ht="19.5" hidden="false" customHeight="true" outlineLevel="0" collapsed="false"/>
    <row r="932" s="94" customFormat="true" ht="19.5" hidden="false" customHeight="true" outlineLevel="0" collapsed="false"/>
    <row r="933" s="94" customFormat="true" ht="19.5" hidden="false" customHeight="true" outlineLevel="0" collapsed="false"/>
    <row r="934" s="94" customFormat="true" ht="19.5" hidden="false" customHeight="true" outlineLevel="0" collapsed="false"/>
    <row r="935" s="94" customFormat="true" ht="19.5" hidden="false" customHeight="true" outlineLevel="0" collapsed="false"/>
    <row r="936" s="94" customFormat="true" ht="19.5" hidden="false" customHeight="true" outlineLevel="0" collapsed="false"/>
    <row r="937" s="94" customFormat="true" ht="19.5" hidden="false" customHeight="true" outlineLevel="0" collapsed="false"/>
    <row r="938" s="94" customFormat="true" ht="19.5" hidden="false" customHeight="true" outlineLevel="0" collapsed="false"/>
    <row r="939" s="94" customFormat="true" ht="19.5" hidden="false" customHeight="true" outlineLevel="0" collapsed="false"/>
    <row r="940" s="94" customFormat="true" ht="19.5" hidden="false" customHeight="true" outlineLevel="0" collapsed="false"/>
    <row r="941" s="94" customFormat="true" ht="19.5" hidden="false" customHeight="true" outlineLevel="0" collapsed="false"/>
    <row r="942" s="94" customFormat="true" ht="19.5" hidden="false" customHeight="true" outlineLevel="0" collapsed="false"/>
    <row r="943" s="94" customFormat="true" ht="19.5" hidden="false" customHeight="true" outlineLevel="0" collapsed="false"/>
    <row r="944" s="94" customFormat="true" ht="19.5" hidden="false" customHeight="true" outlineLevel="0" collapsed="false"/>
    <row r="945" s="94" customFormat="true" ht="19.5" hidden="false" customHeight="true" outlineLevel="0" collapsed="false"/>
    <row r="946" s="94" customFormat="true" ht="19.5" hidden="false" customHeight="true" outlineLevel="0" collapsed="false"/>
    <row r="947" s="94" customFormat="true" ht="19.5" hidden="false" customHeight="true" outlineLevel="0" collapsed="false"/>
    <row r="948" s="94" customFormat="true" ht="19.5" hidden="false" customHeight="true" outlineLevel="0" collapsed="false"/>
    <row r="949" s="94" customFormat="true" ht="19.5" hidden="false" customHeight="true" outlineLevel="0" collapsed="false"/>
    <row r="950" s="94" customFormat="true" ht="19.5" hidden="false" customHeight="true" outlineLevel="0" collapsed="false"/>
    <row r="951" s="94" customFormat="true" ht="19.5" hidden="false" customHeight="true" outlineLevel="0" collapsed="false"/>
    <row r="952" s="94" customFormat="true" ht="19.5" hidden="false" customHeight="true" outlineLevel="0" collapsed="false"/>
    <row r="953" s="94" customFormat="true" ht="19.5" hidden="false" customHeight="true" outlineLevel="0" collapsed="false"/>
    <row r="954" s="94" customFormat="true" ht="19.5" hidden="false" customHeight="true" outlineLevel="0" collapsed="false"/>
    <row r="955" s="94" customFormat="true" ht="19.5" hidden="false" customHeight="true" outlineLevel="0" collapsed="false"/>
    <row r="956" s="94" customFormat="true" ht="19.5" hidden="false" customHeight="true" outlineLevel="0" collapsed="false"/>
    <row r="957" s="94" customFormat="true" ht="19.5" hidden="false" customHeight="true" outlineLevel="0" collapsed="false"/>
    <row r="958" s="94" customFormat="true" ht="19.5" hidden="false" customHeight="true" outlineLevel="0" collapsed="false"/>
    <row r="959" s="94" customFormat="true" ht="19.5" hidden="false" customHeight="true" outlineLevel="0" collapsed="false"/>
    <row r="960" s="94" customFormat="true" ht="19.5" hidden="false" customHeight="true" outlineLevel="0" collapsed="false"/>
    <row r="961" s="94" customFormat="true" ht="19.5" hidden="false" customHeight="true" outlineLevel="0" collapsed="false"/>
    <row r="962" s="94" customFormat="true" ht="19.5" hidden="false" customHeight="true" outlineLevel="0" collapsed="false"/>
    <row r="963" s="94" customFormat="true" ht="19.5" hidden="false" customHeight="true" outlineLevel="0" collapsed="false"/>
    <row r="964" s="94" customFormat="true" ht="19.5" hidden="false" customHeight="true" outlineLevel="0" collapsed="false"/>
    <row r="965" s="94" customFormat="true" ht="19.5" hidden="false" customHeight="true" outlineLevel="0" collapsed="false"/>
    <row r="966" s="94" customFormat="true" ht="19.5" hidden="false" customHeight="true" outlineLevel="0" collapsed="false"/>
    <row r="967" s="94" customFormat="true" ht="19.5" hidden="false" customHeight="true" outlineLevel="0" collapsed="false"/>
    <row r="968" s="94" customFormat="true" ht="19.5" hidden="false" customHeight="true" outlineLevel="0" collapsed="false"/>
    <row r="969" s="94" customFormat="true" ht="19.5" hidden="false" customHeight="true" outlineLevel="0" collapsed="false"/>
    <row r="970" s="94" customFormat="true" ht="19.5" hidden="false" customHeight="true" outlineLevel="0" collapsed="false"/>
    <row r="971" s="94" customFormat="true" ht="19.5" hidden="false" customHeight="true" outlineLevel="0" collapsed="false"/>
    <row r="972" s="94" customFormat="true" ht="19.5" hidden="false" customHeight="true" outlineLevel="0" collapsed="false"/>
    <row r="973" s="94" customFormat="true" ht="19.5" hidden="false" customHeight="true" outlineLevel="0" collapsed="false"/>
    <row r="974" s="94" customFormat="true" ht="19.5" hidden="false" customHeight="true" outlineLevel="0" collapsed="false"/>
    <row r="975" s="94" customFormat="true" ht="19.5" hidden="false" customHeight="true" outlineLevel="0" collapsed="false"/>
    <row r="976" s="94" customFormat="true" ht="19.5" hidden="false" customHeight="true" outlineLevel="0" collapsed="false"/>
    <row r="977" s="94" customFormat="true" ht="19.5" hidden="false" customHeight="true" outlineLevel="0" collapsed="false"/>
    <row r="978" s="94" customFormat="true" ht="19.5" hidden="false" customHeight="true" outlineLevel="0" collapsed="false"/>
    <row r="979" s="94" customFormat="true" ht="19.5" hidden="false" customHeight="true" outlineLevel="0" collapsed="false"/>
    <row r="980" s="94" customFormat="true" ht="19.5" hidden="false" customHeight="true" outlineLevel="0" collapsed="false"/>
    <row r="981" s="94" customFormat="true" ht="19.5" hidden="false" customHeight="true" outlineLevel="0" collapsed="false"/>
    <row r="982" s="94" customFormat="true" ht="19.5" hidden="false" customHeight="true" outlineLevel="0" collapsed="false"/>
    <row r="983" s="94" customFormat="true" ht="19.5" hidden="false" customHeight="true" outlineLevel="0" collapsed="false"/>
    <row r="984" s="94" customFormat="true" ht="19.5" hidden="false" customHeight="true" outlineLevel="0" collapsed="false"/>
    <row r="985" s="94" customFormat="true" ht="19.5" hidden="false" customHeight="true" outlineLevel="0" collapsed="false"/>
    <row r="986" s="94" customFormat="true" ht="19.5" hidden="false" customHeight="true" outlineLevel="0" collapsed="false"/>
    <row r="987" s="94" customFormat="true" ht="19.5" hidden="false" customHeight="true" outlineLevel="0" collapsed="false"/>
    <row r="988" s="94" customFormat="true" ht="19.5" hidden="false" customHeight="true" outlineLevel="0" collapsed="false"/>
    <row r="989" s="94" customFormat="true" ht="19.5" hidden="false" customHeight="true" outlineLevel="0" collapsed="false"/>
    <row r="990" s="94" customFormat="true" ht="19.5" hidden="false" customHeight="true" outlineLevel="0" collapsed="false"/>
    <row r="991" s="94" customFormat="true" ht="19.5" hidden="false" customHeight="true" outlineLevel="0" collapsed="false"/>
    <row r="992" s="94" customFormat="true" ht="19.5" hidden="false" customHeight="true" outlineLevel="0" collapsed="false"/>
    <row r="993" s="94" customFormat="true" ht="19.5" hidden="false" customHeight="true" outlineLevel="0" collapsed="false"/>
    <row r="994" s="94" customFormat="true" ht="19.5" hidden="false" customHeight="true" outlineLevel="0" collapsed="false"/>
    <row r="995" s="94" customFormat="true" ht="19.5" hidden="false" customHeight="true" outlineLevel="0" collapsed="false"/>
    <row r="996" s="94" customFormat="true" ht="19.5" hidden="false" customHeight="true" outlineLevel="0" collapsed="false"/>
    <row r="997" s="94" customFormat="true" ht="19.5" hidden="false" customHeight="true" outlineLevel="0" collapsed="false"/>
    <row r="998" s="94" customFormat="true" ht="19.5" hidden="false" customHeight="true" outlineLevel="0" collapsed="false"/>
    <row r="999" s="94" customFormat="true" ht="19.5" hidden="false" customHeight="true" outlineLevel="0" collapsed="false"/>
    <row r="1000" s="94" customFormat="true" ht="19.5" hidden="false" customHeight="true" outlineLevel="0" collapsed="false"/>
    <row r="1001" s="94" customFormat="true" ht="19.5" hidden="false" customHeight="true" outlineLevel="0" collapsed="false"/>
    <row r="1002" s="94" customFormat="true" ht="19.5" hidden="false" customHeight="true" outlineLevel="0" collapsed="false"/>
    <row r="1003" s="94" customFormat="true" ht="19.5" hidden="false" customHeight="true" outlineLevel="0" collapsed="false"/>
    <row r="1004" s="94" customFormat="true" ht="19.5" hidden="false" customHeight="true" outlineLevel="0" collapsed="false"/>
    <row r="1005" s="94" customFormat="true" ht="19.5" hidden="false" customHeight="true" outlineLevel="0" collapsed="false"/>
    <row r="1006" s="94" customFormat="true" ht="19.5" hidden="false" customHeight="true" outlineLevel="0" collapsed="false"/>
    <row r="1007" s="94" customFormat="true" ht="19.5" hidden="false" customHeight="true" outlineLevel="0" collapsed="false"/>
  </sheetData>
  <mergeCells count="6">
    <mergeCell ref="A1:M2"/>
    <mergeCell ref="C13:G14"/>
    <mergeCell ref="C19:G20"/>
    <mergeCell ref="C25:G26"/>
    <mergeCell ref="C31:G32"/>
    <mergeCell ref="C37:G37"/>
  </mergeCell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9" scale="9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9" defaultRowHeight="19.5" zeroHeight="false" outlineLevelRow="0" outlineLevelCol="0"/>
  <cols>
    <col collapsed="false" customWidth="true" hidden="false" outlineLevel="0" max="1" min="1" style="94" width="5.13"/>
    <col collapsed="false" customWidth="true" hidden="false" outlineLevel="0" max="9" min="2" style="94" width="9.63"/>
    <col collapsed="false" customWidth="true" hidden="false" outlineLevel="0" max="10" min="10" style="94" width="5.13"/>
    <col collapsed="false" customWidth="false" hidden="false" outlineLevel="0" max="12" min="11" style="94" width="9"/>
    <col collapsed="false" customWidth="true" hidden="false" outlineLevel="0" max="13" min="13" style="94" width="22.75"/>
    <col collapsed="false" customWidth="true" hidden="false" outlineLevel="0" max="20" min="14" style="94" width="13.63"/>
    <col collapsed="false" customWidth="false" hidden="false" outlineLevel="0" max="256" min="21" style="94" width="9"/>
    <col collapsed="false" customWidth="true" hidden="false" outlineLevel="0" max="257" min="257" style="94" width="5.13"/>
    <col collapsed="false" customWidth="true" hidden="false" outlineLevel="0" max="265" min="258" style="94" width="9.63"/>
    <col collapsed="false" customWidth="true" hidden="false" outlineLevel="0" max="266" min="266" style="94" width="5.13"/>
    <col collapsed="false" customWidth="false" hidden="false" outlineLevel="0" max="268" min="267" style="94" width="9"/>
    <col collapsed="false" customWidth="true" hidden="false" outlineLevel="0" max="269" min="269" style="94" width="22.75"/>
    <col collapsed="false" customWidth="true" hidden="false" outlineLevel="0" max="276" min="270" style="94" width="13.63"/>
    <col collapsed="false" customWidth="false" hidden="false" outlineLevel="0" max="512" min="277" style="94" width="9"/>
    <col collapsed="false" customWidth="true" hidden="false" outlineLevel="0" max="513" min="513" style="94" width="5.13"/>
    <col collapsed="false" customWidth="true" hidden="false" outlineLevel="0" max="521" min="514" style="94" width="9.63"/>
    <col collapsed="false" customWidth="true" hidden="false" outlineLevel="0" max="522" min="522" style="94" width="5.13"/>
    <col collapsed="false" customWidth="false" hidden="false" outlineLevel="0" max="524" min="523" style="94" width="9"/>
    <col collapsed="false" customWidth="true" hidden="false" outlineLevel="0" max="525" min="525" style="94" width="22.75"/>
    <col collapsed="false" customWidth="true" hidden="false" outlineLevel="0" max="532" min="526" style="94" width="13.63"/>
    <col collapsed="false" customWidth="false" hidden="false" outlineLevel="0" max="768" min="533" style="94" width="9"/>
    <col collapsed="false" customWidth="true" hidden="false" outlineLevel="0" max="769" min="769" style="94" width="5.13"/>
    <col collapsed="false" customWidth="true" hidden="false" outlineLevel="0" max="777" min="770" style="94" width="9.63"/>
    <col collapsed="false" customWidth="true" hidden="false" outlineLevel="0" max="778" min="778" style="94" width="5.13"/>
    <col collapsed="false" customWidth="false" hidden="false" outlineLevel="0" max="780" min="779" style="94" width="9"/>
    <col collapsed="false" customWidth="true" hidden="false" outlineLevel="0" max="781" min="781" style="94" width="22.75"/>
    <col collapsed="false" customWidth="true" hidden="false" outlineLevel="0" max="788" min="782" style="94" width="13.63"/>
    <col collapsed="false" customWidth="false" hidden="false" outlineLevel="0" max="1024" min="789" style="94" width="9"/>
    <col collapsed="false" customWidth="true" hidden="false" outlineLevel="0" max="1025" min="1025" style="94" width="5.13"/>
    <col collapsed="false" customWidth="true" hidden="false" outlineLevel="0" max="1033" min="1026" style="94" width="9.63"/>
    <col collapsed="false" customWidth="true" hidden="false" outlineLevel="0" max="1034" min="1034" style="94" width="5.13"/>
    <col collapsed="false" customWidth="false" hidden="false" outlineLevel="0" max="1036" min="1035" style="94" width="9"/>
    <col collapsed="false" customWidth="true" hidden="false" outlineLevel="0" max="1037" min="1037" style="94" width="22.75"/>
    <col collapsed="false" customWidth="true" hidden="false" outlineLevel="0" max="1044" min="1038" style="94" width="13.63"/>
    <col collapsed="false" customWidth="false" hidden="false" outlineLevel="0" max="1280" min="1045" style="94" width="9"/>
    <col collapsed="false" customWidth="true" hidden="false" outlineLevel="0" max="1281" min="1281" style="94" width="5.13"/>
    <col collapsed="false" customWidth="true" hidden="false" outlineLevel="0" max="1289" min="1282" style="94" width="9.63"/>
    <col collapsed="false" customWidth="true" hidden="false" outlineLevel="0" max="1290" min="1290" style="94" width="5.13"/>
    <col collapsed="false" customWidth="false" hidden="false" outlineLevel="0" max="1292" min="1291" style="94" width="9"/>
    <col collapsed="false" customWidth="true" hidden="false" outlineLevel="0" max="1293" min="1293" style="94" width="22.75"/>
    <col collapsed="false" customWidth="true" hidden="false" outlineLevel="0" max="1300" min="1294" style="94" width="13.63"/>
    <col collapsed="false" customWidth="false" hidden="false" outlineLevel="0" max="1536" min="1301" style="94" width="9"/>
    <col collapsed="false" customWidth="true" hidden="false" outlineLevel="0" max="1537" min="1537" style="94" width="5.13"/>
    <col collapsed="false" customWidth="true" hidden="false" outlineLevel="0" max="1545" min="1538" style="94" width="9.63"/>
    <col collapsed="false" customWidth="true" hidden="false" outlineLevel="0" max="1546" min="1546" style="94" width="5.13"/>
    <col collapsed="false" customWidth="false" hidden="false" outlineLevel="0" max="1548" min="1547" style="94" width="9"/>
    <col collapsed="false" customWidth="true" hidden="false" outlineLevel="0" max="1549" min="1549" style="94" width="22.75"/>
    <col collapsed="false" customWidth="true" hidden="false" outlineLevel="0" max="1556" min="1550" style="94" width="13.63"/>
    <col collapsed="false" customWidth="false" hidden="false" outlineLevel="0" max="1792" min="1557" style="94" width="9"/>
    <col collapsed="false" customWidth="true" hidden="false" outlineLevel="0" max="1793" min="1793" style="94" width="5.13"/>
    <col collapsed="false" customWidth="true" hidden="false" outlineLevel="0" max="1801" min="1794" style="94" width="9.63"/>
    <col collapsed="false" customWidth="true" hidden="false" outlineLevel="0" max="1802" min="1802" style="94" width="5.13"/>
    <col collapsed="false" customWidth="false" hidden="false" outlineLevel="0" max="1804" min="1803" style="94" width="9"/>
    <col collapsed="false" customWidth="true" hidden="false" outlineLevel="0" max="1805" min="1805" style="94" width="22.75"/>
    <col collapsed="false" customWidth="true" hidden="false" outlineLevel="0" max="1812" min="1806" style="94" width="13.63"/>
    <col collapsed="false" customWidth="false" hidden="false" outlineLevel="0" max="2048" min="1813" style="94" width="9"/>
    <col collapsed="false" customWidth="true" hidden="false" outlineLevel="0" max="2049" min="2049" style="94" width="5.13"/>
    <col collapsed="false" customWidth="true" hidden="false" outlineLevel="0" max="2057" min="2050" style="94" width="9.63"/>
    <col collapsed="false" customWidth="true" hidden="false" outlineLevel="0" max="2058" min="2058" style="94" width="5.13"/>
    <col collapsed="false" customWidth="false" hidden="false" outlineLevel="0" max="2060" min="2059" style="94" width="9"/>
    <col collapsed="false" customWidth="true" hidden="false" outlineLevel="0" max="2061" min="2061" style="94" width="22.75"/>
    <col collapsed="false" customWidth="true" hidden="false" outlineLevel="0" max="2068" min="2062" style="94" width="13.63"/>
    <col collapsed="false" customWidth="false" hidden="false" outlineLevel="0" max="2304" min="2069" style="94" width="9"/>
    <col collapsed="false" customWidth="true" hidden="false" outlineLevel="0" max="2305" min="2305" style="94" width="5.13"/>
    <col collapsed="false" customWidth="true" hidden="false" outlineLevel="0" max="2313" min="2306" style="94" width="9.63"/>
    <col collapsed="false" customWidth="true" hidden="false" outlineLevel="0" max="2314" min="2314" style="94" width="5.13"/>
    <col collapsed="false" customWidth="false" hidden="false" outlineLevel="0" max="2316" min="2315" style="94" width="9"/>
    <col collapsed="false" customWidth="true" hidden="false" outlineLevel="0" max="2317" min="2317" style="94" width="22.75"/>
    <col collapsed="false" customWidth="true" hidden="false" outlineLevel="0" max="2324" min="2318" style="94" width="13.63"/>
    <col collapsed="false" customWidth="false" hidden="false" outlineLevel="0" max="2560" min="2325" style="94" width="9"/>
    <col collapsed="false" customWidth="true" hidden="false" outlineLevel="0" max="2561" min="2561" style="94" width="5.13"/>
    <col collapsed="false" customWidth="true" hidden="false" outlineLevel="0" max="2569" min="2562" style="94" width="9.63"/>
    <col collapsed="false" customWidth="true" hidden="false" outlineLevel="0" max="2570" min="2570" style="94" width="5.13"/>
    <col collapsed="false" customWidth="false" hidden="false" outlineLevel="0" max="2572" min="2571" style="94" width="9"/>
    <col collapsed="false" customWidth="true" hidden="false" outlineLevel="0" max="2573" min="2573" style="94" width="22.75"/>
    <col collapsed="false" customWidth="true" hidden="false" outlineLevel="0" max="2580" min="2574" style="94" width="13.63"/>
    <col collapsed="false" customWidth="false" hidden="false" outlineLevel="0" max="2816" min="2581" style="94" width="9"/>
    <col collapsed="false" customWidth="true" hidden="false" outlineLevel="0" max="2817" min="2817" style="94" width="5.13"/>
    <col collapsed="false" customWidth="true" hidden="false" outlineLevel="0" max="2825" min="2818" style="94" width="9.63"/>
    <col collapsed="false" customWidth="true" hidden="false" outlineLevel="0" max="2826" min="2826" style="94" width="5.13"/>
    <col collapsed="false" customWidth="false" hidden="false" outlineLevel="0" max="2828" min="2827" style="94" width="9"/>
    <col collapsed="false" customWidth="true" hidden="false" outlineLevel="0" max="2829" min="2829" style="94" width="22.75"/>
    <col collapsed="false" customWidth="true" hidden="false" outlineLevel="0" max="2836" min="2830" style="94" width="13.63"/>
    <col collapsed="false" customWidth="false" hidden="false" outlineLevel="0" max="3072" min="2837" style="94" width="9"/>
    <col collapsed="false" customWidth="true" hidden="false" outlineLevel="0" max="3073" min="3073" style="94" width="5.13"/>
    <col collapsed="false" customWidth="true" hidden="false" outlineLevel="0" max="3081" min="3074" style="94" width="9.63"/>
    <col collapsed="false" customWidth="true" hidden="false" outlineLevel="0" max="3082" min="3082" style="94" width="5.13"/>
    <col collapsed="false" customWidth="false" hidden="false" outlineLevel="0" max="3084" min="3083" style="94" width="9"/>
    <col collapsed="false" customWidth="true" hidden="false" outlineLevel="0" max="3085" min="3085" style="94" width="22.75"/>
    <col collapsed="false" customWidth="true" hidden="false" outlineLevel="0" max="3092" min="3086" style="94" width="13.63"/>
    <col collapsed="false" customWidth="false" hidden="false" outlineLevel="0" max="3328" min="3093" style="94" width="9"/>
    <col collapsed="false" customWidth="true" hidden="false" outlineLevel="0" max="3329" min="3329" style="94" width="5.13"/>
    <col collapsed="false" customWidth="true" hidden="false" outlineLevel="0" max="3337" min="3330" style="94" width="9.63"/>
    <col collapsed="false" customWidth="true" hidden="false" outlineLevel="0" max="3338" min="3338" style="94" width="5.13"/>
    <col collapsed="false" customWidth="false" hidden="false" outlineLevel="0" max="3340" min="3339" style="94" width="9"/>
    <col collapsed="false" customWidth="true" hidden="false" outlineLevel="0" max="3341" min="3341" style="94" width="22.75"/>
    <col collapsed="false" customWidth="true" hidden="false" outlineLevel="0" max="3348" min="3342" style="94" width="13.63"/>
    <col collapsed="false" customWidth="false" hidden="false" outlineLevel="0" max="3584" min="3349" style="94" width="9"/>
    <col collapsed="false" customWidth="true" hidden="false" outlineLevel="0" max="3585" min="3585" style="94" width="5.13"/>
    <col collapsed="false" customWidth="true" hidden="false" outlineLevel="0" max="3593" min="3586" style="94" width="9.63"/>
    <col collapsed="false" customWidth="true" hidden="false" outlineLevel="0" max="3594" min="3594" style="94" width="5.13"/>
    <col collapsed="false" customWidth="false" hidden="false" outlineLevel="0" max="3596" min="3595" style="94" width="9"/>
    <col collapsed="false" customWidth="true" hidden="false" outlineLevel="0" max="3597" min="3597" style="94" width="22.75"/>
    <col collapsed="false" customWidth="true" hidden="false" outlineLevel="0" max="3604" min="3598" style="94" width="13.63"/>
    <col collapsed="false" customWidth="false" hidden="false" outlineLevel="0" max="3840" min="3605" style="94" width="9"/>
    <col collapsed="false" customWidth="true" hidden="false" outlineLevel="0" max="3841" min="3841" style="94" width="5.13"/>
    <col collapsed="false" customWidth="true" hidden="false" outlineLevel="0" max="3849" min="3842" style="94" width="9.63"/>
    <col collapsed="false" customWidth="true" hidden="false" outlineLevel="0" max="3850" min="3850" style="94" width="5.13"/>
    <col collapsed="false" customWidth="false" hidden="false" outlineLevel="0" max="3852" min="3851" style="94" width="9"/>
    <col collapsed="false" customWidth="true" hidden="false" outlineLevel="0" max="3853" min="3853" style="94" width="22.75"/>
    <col collapsed="false" customWidth="true" hidden="false" outlineLevel="0" max="3860" min="3854" style="94" width="13.63"/>
    <col collapsed="false" customWidth="false" hidden="false" outlineLevel="0" max="4096" min="3861" style="94" width="9"/>
    <col collapsed="false" customWidth="true" hidden="false" outlineLevel="0" max="4097" min="4097" style="94" width="5.13"/>
    <col collapsed="false" customWidth="true" hidden="false" outlineLevel="0" max="4105" min="4098" style="94" width="9.63"/>
    <col collapsed="false" customWidth="true" hidden="false" outlineLevel="0" max="4106" min="4106" style="94" width="5.13"/>
    <col collapsed="false" customWidth="false" hidden="false" outlineLevel="0" max="4108" min="4107" style="94" width="9"/>
    <col collapsed="false" customWidth="true" hidden="false" outlineLevel="0" max="4109" min="4109" style="94" width="22.75"/>
    <col collapsed="false" customWidth="true" hidden="false" outlineLevel="0" max="4116" min="4110" style="94" width="13.63"/>
    <col collapsed="false" customWidth="false" hidden="false" outlineLevel="0" max="4352" min="4117" style="94" width="9"/>
    <col collapsed="false" customWidth="true" hidden="false" outlineLevel="0" max="4353" min="4353" style="94" width="5.13"/>
    <col collapsed="false" customWidth="true" hidden="false" outlineLevel="0" max="4361" min="4354" style="94" width="9.63"/>
    <col collapsed="false" customWidth="true" hidden="false" outlineLevel="0" max="4362" min="4362" style="94" width="5.13"/>
    <col collapsed="false" customWidth="false" hidden="false" outlineLevel="0" max="4364" min="4363" style="94" width="9"/>
    <col collapsed="false" customWidth="true" hidden="false" outlineLevel="0" max="4365" min="4365" style="94" width="22.75"/>
    <col collapsed="false" customWidth="true" hidden="false" outlineLevel="0" max="4372" min="4366" style="94" width="13.63"/>
    <col collapsed="false" customWidth="false" hidden="false" outlineLevel="0" max="4608" min="4373" style="94" width="9"/>
    <col collapsed="false" customWidth="true" hidden="false" outlineLevel="0" max="4609" min="4609" style="94" width="5.13"/>
    <col collapsed="false" customWidth="true" hidden="false" outlineLevel="0" max="4617" min="4610" style="94" width="9.63"/>
    <col collapsed="false" customWidth="true" hidden="false" outlineLevel="0" max="4618" min="4618" style="94" width="5.13"/>
    <col collapsed="false" customWidth="false" hidden="false" outlineLevel="0" max="4620" min="4619" style="94" width="9"/>
    <col collapsed="false" customWidth="true" hidden="false" outlineLevel="0" max="4621" min="4621" style="94" width="22.75"/>
    <col collapsed="false" customWidth="true" hidden="false" outlineLevel="0" max="4628" min="4622" style="94" width="13.63"/>
    <col collapsed="false" customWidth="false" hidden="false" outlineLevel="0" max="4864" min="4629" style="94" width="9"/>
    <col collapsed="false" customWidth="true" hidden="false" outlineLevel="0" max="4865" min="4865" style="94" width="5.13"/>
    <col collapsed="false" customWidth="true" hidden="false" outlineLevel="0" max="4873" min="4866" style="94" width="9.63"/>
    <col collapsed="false" customWidth="true" hidden="false" outlineLevel="0" max="4874" min="4874" style="94" width="5.13"/>
    <col collapsed="false" customWidth="false" hidden="false" outlineLevel="0" max="4876" min="4875" style="94" width="9"/>
    <col collapsed="false" customWidth="true" hidden="false" outlineLevel="0" max="4877" min="4877" style="94" width="22.75"/>
    <col collapsed="false" customWidth="true" hidden="false" outlineLevel="0" max="4884" min="4878" style="94" width="13.63"/>
    <col collapsed="false" customWidth="false" hidden="false" outlineLevel="0" max="5120" min="4885" style="94" width="9"/>
    <col collapsed="false" customWidth="true" hidden="false" outlineLevel="0" max="5121" min="5121" style="94" width="5.13"/>
    <col collapsed="false" customWidth="true" hidden="false" outlineLevel="0" max="5129" min="5122" style="94" width="9.63"/>
    <col collapsed="false" customWidth="true" hidden="false" outlineLevel="0" max="5130" min="5130" style="94" width="5.13"/>
    <col collapsed="false" customWidth="false" hidden="false" outlineLevel="0" max="5132" min="5131" style="94" width="9"/>
    <col collapsed="false" customWidth="true" hidden="false" outlineLevel="0" max="5133" min="5133" style="94" width="22.75"/>
    <col collapsed="false" customWidth="true" hidden="false" outlineLevel="0" max="5140" min="5134" style="94" width="13.63"/>
    <col collapsed="false" customWidth="false" hidden="false" outlineLevel="0" max="5376" min="5141" style="94" width="9"/>
    <col collapsed="false" customWidth="true" hidden="false" outlineLevel="0" max="5377" min="5377" style="94" width="5.13"/>
    <col collapsed="false" customWidth="true" hidden="false" outlineLevel="0" max="5385" min="5378" style="94" width="9.63"/>
    <col collapsed="false" customWidth="true" hidden="false" outlineLevel="0" max="5386" min="5386" style="94" width="5.13"/>
    <col collapsed="false" customWidth="false" hidden="false" outlineLevel="0" max="5388" min="5387" style="94" width="9"/>
    <col collapsed="false" customWidth="true" hidden="false" outlineLevel="0" max="5389" min="5389" style="94" width="22.75"/>
    <col collapsed="false" customWidth="true" hidden="false" outlineLevel="0" max="5396" min="5390" style="94" width="13.63"/>
    <col collapsed="false" customWidth="false" hidden="false" outlineLevel="0" max="5632" min="5397" style="94" width="9"/>
    <col collapsed="false" customWidth="true" hidden="false" outlineLevel="0" max="5633" min="5633" style="94" width="5.13"/>
    <col collapsed="false" customWidth="true" hidden="false" outlineLevel="0" max="5641" min="5634" style="94" width="9.63"/>
    <col collapsed="false" customWidth="true" hidden="false" outlineLevel="0" max="5642" min="5642" style="94" width="5.13"/>
    <col collapsed="false" customWidth="false" hidden="false" outlineLevel="0" max="5644" min="5643" style="94" width="9"/>
    <col collapsed="false" customWidth="true" hidden="false" outlineLevel="0" max="5645" min="5645" style="94" width="22.75"/>
    <col collapsed="false" customWidth="true" hidden="false" outlineLevel="0" max="5652" min="5646" style="94" width="13.63"/>
    <col collapsed="false" customWidth="false" hidden="false" outlineLevel="0" max="5888" min="5653" style="94" width="9"/>
    <col collapsed="false" customWidth="true" hidden="false" outlineLevel="0" max="5889" min="5889" style="94" width="5.13"/>
    <col collapsed="false" customWidth="true" hidden="false" outlineLevel="0" max="5897" min="5890" style="94" width="9.63"/>
    <col collapsed="false" customWidth="true" hidden="false" outlineLevel="0" max="5898" min="5898" style="94" width="5.13"/>
    <col collapsed="false" customWidth="false" hidden="false" outlineLevel="0" max="5900" min="5899" style="94" width="9"/>
    <col collapsed="false" customWidth="true" hidden="false" outlineLevel="0" max="5901" min="5901" style="94" width="22.75"/>
    <col collapsed="false" customWidth="true" hidden="false" outlineLevel="0" max="5908" min="5902" style="94" width="13.63"/>
    <col collapsed="false" customWidth="false" hidden="false" outlineLevel="0" max="6144" min="5909" style="94" width="9"/>
    <col collapsed="false" customWidth="true" hidden="false" outlineLevel="0" max="6145" min="6145" style="94" width="5.13"/>
    <col collapsed="false" customWidth="true" hidden="false" outlineLevel="0" max="6153" min="6146" style="94" width="9.63"/>
    <col collapsed="false" customWidth="true" hidden="false" outlineLevel="0" max="6154" min="6154" style="94" width="5.13"/>
    <col collapsed="false" customWidth="false" hidden="false" outlineLevel="0" max="6156" min="6155" style="94" width="9"/>
    <col collapsed="false" customWidth="true" hidden="false" outlineLevel="0" max="6157" min="6157" style="94" width="22.75"/>
    <col collapsed="false" customWidth="true" hidden="false" outlineLevel="0" max="6164" min="6158" style="94" width="13.63"/>
    <col collapsed="false" customWidth="false" hidden="false" outlineLevel="0" max="6400" min="6165" style="94" width="9"/>
    <col collapsed="false" customWidth="true" hidden="false" outlineLevel="0" max="6401" min="6401" style="94" width="5.13"/>
    <col collapsed="false" customWidth="true" hidden="false" outlineLevel="0" max="6409" min="6402" style="94" width="9.63"/>
    <col collapsed="false" customWidth="true" hidden="false" outlineLevel="0" max="6410" min="6410" style="94" width="5.13"/>
    <col collapsed="false" customWidth="false" hidden="false" outlineLevel="0" max="6412" min="6411" style="94" width="9"/>
    <col collapsed="false" customWidth="true" hidden="false" outlineLevel="0" max="6413" min="6413" style="94" width="22.75"/>
    <col collapsed="false" customWidth="true" hidden="false" outlineLevel="0" max="6420" min="6414" style="94" width="13.63"/>
    <col collapsed="false" customWidth="false" hidden="false" outlineLevel="0" max="6656" min="6421" style="94" width="9"/>
    <col collapsed="false" customWidth="true" hidden="false" outlineLevel="0" max="6657" min="6657" style="94" width="5.13"/>
    <col collapsed="false" customWidth="true" hidden="false" outlineLevel="0" max="6665" min="6658" style="94" width="9.63"/>
    <col collapsed="false" customWidth="true" hidden="false" outlineLevel="0" max="6666" min="6666" style="94" width="5.13"/>
    <col collapsed="false" customWidth="false" hidden="false" outlineLevel="0" max="6668" min="6667" style="94" width="9"/>
    <col collapsed="false" customWidth="true" hidden="false" outlineLevel="0" max="6669" min="6669" style="94" width="22.75"/>
    <col collapsed="false" customWidth="true" hidden="false" outlineLevel="0" max="6676" min="6670" style="94" width="13.63"/>
    <col collapsed="false" customWidth="false" hidden="false" outlineLevel="0" max="6912" min="6677" style="94" width="9"/>
    <col collapsed="false" customWidth="true" hidden="false" outlineLevel="0" max="6913" min="6913" style="94" width="5.13"/>
    <col collapsed="false" customWidth="true" hidden="false" outlineLevel="0" max="6921" min="6914" style="94" width="9.63"/>
    <col collapsed="false" customWidth="true" hidden="false" outlineLevel="0" max="6922" min="6922" style="94" width="5.13"/>
    <col collapsed="false" customWidth="false" hidden="false" outlineLevel="0" max="6924" min="6923" style="94" width="9"/>
    <col collapsed="false" customWidth="true" hidden="false" outlineLevel="0" max="6925" min="6925" style="94" width="22.75"/>
    <col collapsed="false" customWidth="true" hidden="false" outlineLevel="0" max="6932" min="6926" style="94" width="13.63"/>
    <col collapsed="false" customWidth="false" hidden="false" outlineLevel="0" max="7168" min="6933" style="94" width="9"/>
    <col collapsed="false" customWidth="true" hidden="false" outlineLevel="0" max="7169" min="7169" style="94" width="5.13"/>
    <col collapsed="false" customWidth="true" hidden="false" outlineLevel="0" max="7177" min="7170" style="94" width="9.63"/>
    <col collapsed="false" customWidth="true" hidden="false" outlineLevel="0" max="7178" min="7178" style="94" width="5.13"/>
    <col collapsed="false" customWidth="false" hidden="false" outlineLevel="0" max="7180" min="7179" style="94" width="9"/>
    <col collapsed="false" customWidth="true" hidden="false" outlineLevel="0" max="7181" min="7181" style="94" width="22.75"/>
    <col collapsed="false" customWidth="true" hidden="false" outlineLevel="0" max="7188" min="7182" style="94" width="13.63"/>
    <col collapsed="false" customWidth="false" hidden="false" outlineLevel="0" max="7424" min="7189" style="94" width="9"/>
    <col collapsed="false" customWidth="true" hidden="false" outlineLevel="0" max="7425" min="7425" style="94" width="5.13"/>
    <col collapsed="false" customWidth="true" hidden="false" outlineLevel="0" max="7433" min="7426" style="94" width="9.63"/>
    <col collapsed="false" customWidth="true" hidden="false" outlineLevel="0" max="7434" min="7434" style="94" width="5.13"/>
    <col collapsed="false" customWidth="false" hidden="false" outlineLevel="0" max="7436" min="7435" style="94" width="9"/>
    <col collapsed="false" customWidth="true" hidden="false" outlineLevel="0" max="7437" min="7437" style="94" width="22.75"/>
    <col collapsed="false" customWidth="true" hidden="false" outlineLevel="0" max="7444" min="7438" style="94" width="13.63"/>
    <col collapsed="false" customWidth="false" hidden="false" outlineLevel="0" max="7680" min="7445" style="94" width="9"/>
    <col collapsed="false" customWidth="true" hidden="false" outlineLevel="0" max="7681" min="7681" style="94" width="5.13"/>
    <col collapsed="false" customWidth="true" hidden="false" outlineLevel="0" max="7689" min="7682" style="94" width="9.63"/>
    <col collapsed="false" customWidth="true" hidden="false" outlineLevel="0" max="7690" min="7690" style="94" width="5.13"/>
    <col collapsed="false" customWidth="false" hidden="false" outlineLevel="0" max="7692" min="7691" style="94" width="9"/>
    <col collapsed="false" customWidth="true" hidden="false" outlineLevel="0" max="7693" min="7693" style="94" width="22.75"/>
    <col collapsed="false" customWidth="true" hidden="false" outlineLevel="0" max="7700" min="7694" style="94" width="13.63"/>
    <col collapsed="false" customWidth="false" hidden="false" outlineLevel="0" max="7936" min="7701" style="94" width="9"/>
    <col collapsed="false" customWidth="true" hidden="false" outlineLevel="0" max="7937" min="7937" style="94" width="5.13"/>
    <col collapsed="false" customWidth="true" hidden="false" outlineLevel="0" max="7945" min="7938" style="94" width="9.63"/>
    <col collapsed="false" customWidth="true" hidden="false" outlineLevel="0" max="7946" min="7946" style="94" width="5.13"/>
    <col collapsed="false" customWidth="false" hidden="false" outlineLevel="0" max="7948" min="7947" style="94" width="9"/>
    <col collapsed="false" customWidth="true" hidden="false" outlineLevel="0" max="7949" min="7949" style="94" width="22.75"/>
    <col collapsed="false" customWidth="true" hidden="false" outlineLevel="0" max="7956" min="7950" style="94" width="13.63"/>
    <col collapsed="false" customWidth="false" hidden="false" outlineLevel="0" max="8192" min="7957" style="94" width="9"/>
    <col collapsed="false" customWidth="true" hidden="false" outlineLevel="0" max="8193" min="8193" style="94" width="5.13"/>
    <col collapsed="false" customWidth="true" hidden="false" outlineLevel="0" max="8201" min="8194" style="94" width="9.63"/>
    <col collapsed="false" customWidth="true" hidden="false" outlineLevel="0" max="8202" min="8202" style="94" width="5.13"/>
    <col collapsed="false" customWidth="false" hidden="false" outlineLevel="0" max="8204" min="8203" style="94" width="9"/>
    <col collapsed="false" customWidth="true" hidden="false" outlineLevel="0" max="8205" min="8205" style="94" width="22.75"/>
    <col collapsed="false" customWidth="true" hidden="false" outlineLevel="0" max="8212" min="8206" style="94" width="13.63"/>
    <col collapsed="false" customWidth="false" hidden="false" outlineLevel="0" max="8448" min="8213" style="94" width="9"/>
    <col collapsed="false" customWidth="true" hidden="false" outlineLevel="0" max="8449" min="8449" style="94" width="5.13"/>
    <col collapsed="false" customWidth="true" hidden="false" outlineLevel="0" max="8457" min="8450" style="94" width="9.63"/>
    <col collapsed="false" customWidth="true" hidden="false" outlineLevel="0" max="8458" min="8458" style="94" width="5.13"/>
    <col collapsed="false" customWidth="false" hidden="false" outlineLevel="0" max="8460" min="8459" style="94" width="9"/>
    <col collapsed="false" customWidth="true" hidden="false" outlineLevel="0" max="8461" min="8461" style="94" width="22.75"/>
    <col collapsed="false" customWidth="true" hidden="false" outlineLevel="0" max="8468" min="8462" style="94" width="13.63"/>
    <col collapsed="false" customWidth="false" hidden="false" outlineLevel="0" max="8704" min="8469" style="94" width="9"/>
    <col collapsed="false" customWidth="true" hidden="false" outlineLevel="0" max="8705" min="8705" style="94" width="5.13"/>
    <col collapsed="false" customWidth="true" hidden="false" outlineLevel="0" max="8713" min="8706" style="94" width="9.63"/>
    <col collapsed="false" customWidth="true" hidden="false" outlineLevel="0" max="8714" min="8714" style="94" width="5.13"/>
    <col collapsed="false" customWidth="false" hidden="false" outlineLevel="0" max="8716" min="8715" style="94" width="9"/>
    <col collapsed="false" customWidth="true" hidden="false" outlineLevel="0" max="8717" min="8717" style="94" width="22.75"/>
    <col collapsed="false" customWidth="true" hidden="false" outlineLevel="0" max="8724" min="8718" style="94" width="13.63"/>
    <col collapsed="false" customWidth="false" hidden="false" outlineLevel="0" max="8960" min="8725" style="94" width="9"/>
    <col collapsed="false" customWidth="true" hidden="false" outlineLevel="0" max="8961" min="8961" style="94" width="5.13"/>
    <col collapsed="false" customWidth="true" hidden="false" outlineLevel="0" max="8969" min="8962" style="94" width="9.63"/>
    <col collapsed="false" customWidth="true" hidden="false" outlineLevel="0" max="8970" min="8970" style="94" width="5.13"/>
    <col collapsed="false" customWidth="false" hidden="false" outlineLevel="0" max="8972" min="8971" style="94" width="9"/>
    <col collapsed="false" customWidth="true" hidden="false" outlineLevel="0" max="8973" min="8973" style="94" width="22.75"/>
    <col collapsed="false" customWidth="true" hidden="false" outlineLevel="0" max="8980" min="8974" style="94" width="13.63"/>
    <col collapsed="false" customWidth="false" hidden="false" outlineLevel="0" max="9216" min="8981" style="94" width="9"/>
    <col collapsed="false" customWidth="true" hidden="false" outlineLevel="0" max="9217" min="9217" style="94" width="5.13"/>
    <col collapsed="false" customWidth="true" hidden="false" outlineLevel="0" max="9225" min="9218" style="94" width="9.63"/>
    <col collapsed="false" customWidth="true" hidden="false" outlineLevel="0" max="9226" min="9226" style="94" width="5.13"/>
    <col collapsed="false" customWidth="false" hidden="false" outlineLevel="0" max="9228" min="9227" style="94" width="9"/>
    <col collapsed="false" customWidth="true" hidden="false" outlineLevel="0" max="9229" min="9229" style="94" width="22.75"/>
    <col collapsed="false" customWidth="true" hidden="false" outlineLevel="0" max="9236" min="9230" style="94" width="13.63"/>
    <col collapsed="false" customWidth="false" hidden="false" outlineLevel="0" max="9472" min="9237" style="94" width="9"/>
    <col collapsed="false" customWidth="true" hidden="false" outlineLevel="0" max="9473" min="9473" style="94" width="5.13"/>
    <col collapsed="false" customWidth="true" hidden="false" outlineLevel="0" max="9481" min="9474" style="94" width="9.63"/>
    <col collapsed="false" customWidth="true" hidden="false" outlineLevel="0" max="9482" min="9482" style="94" width="5.13"/>
    <col collapsed="false" customWidth="false" hidden="false" outlineLevel="0" max="9484" min="9483" style="94" width="9"/>
    <col collapsed="false" customWidth="true" hidden="false" outlineLevel="0" max="9485" min="9485" style="94" width="22.75"/>
    <col collapsed="false" customWidth="true" hidden="false" outlineLevel="0" max="9492" min="9486" style="94" width="13.63"/>
    <col collapsed="false" customWidth="false" hidden="false" outlineLevel="0" max="9728" min="9493" style="94" width="9"/>
    <col collapsed="false" customWidth="true" hidden="false" outlineLevel="0" max="9729" min="9729" style="94" width="5.13"/>
    <col collapsed="false" customWidth="true" hidden="false" outlineLevel="0" max="9737" min="9730" style="94" width="9.63"/>
    <col collapsed="false" customWidth="true" hidden="false" outlineLevel="0" max="9738" min="9738" style="94" width="5.13"/>
    <col collapsed="false" customWidth="false" hidden="false" outlineLevel="0" max="9740" min="9739" style="94" width="9"/>
    <col collapsed="false" customWidth="true" hidden="false" outlineLevel="0" max="9741" min="9741" style="94" width="22.75"/>
    <col collapsed="false" customWidth="true" hidden="false" outlineLevel="0" max="9748" min="9742" style="94" width="13.63"/>
    <col collapsed="false" customWidth="false" hidden="false" outlineLevel="0" max="9984" min="9749" style="94" width="9"/>
    <col collapsed="false" customWidth="true" hidden="false" outlineLevel="0" max="9985" min="9985" style="94" width="5.13"/>
    <col collapsed="false" customWidth="true" hidden="false" outlineLevel="0" max="9993" min="9986" style="94" width="9.63"/>
    <col collapsed="false" customWidth="true" hidden="false" outlineLevel="0" max="9994" min="9994" style="94" width="5.13"/>
    <col collapsed="false" customWidth="false" hidden="false" outlineLevel="0" max="9996" min="9995" style="94" width="9"/>
    <col collapsed="false" customWidth="true" hidden="false" outlineLevel="0" max="9997" min="9997" style="94" width="22.75"/>
    <col collapsed="false" customWidth="true" hidden="false" outlineLevel="0" max="10004" min="9998" style="94" width="13.63"/>
    <col collapsed="false" customWidth="false" hidden="false" outlineLevel="0" max="10240" min="10005" style="94" width="9"/>
    <col collapsed="false" customWidth="true" hidden="false" outlineLevel="0" max="10241" min="10241" style="94" width="5.13"/>
    <col collapsed="false" customWidth="true" hidden="false" outlineLevel="0" max="10249" min="10242" style="94" width="9.63"/>
    <col collapsed="false" customWidth="true" hidden="false" outlineLevel="0" max="10250" min="10250" style="94" width="5.13"/>
    <col collapsed="false" customWidth="false" hidden="false" outlineLevel="0" max="10252" min="10251" style="94" width="9"/>
    <col collapsed="false" customWidth="true" hidden="false" outlineLevel="0" max="10253" min="10253" style="94" width="22.75"/>
    <col collapsed="false" customWidth="true" hidden="false" outlineLevel="0" max="10260" min="10254" style="94" width="13.63"/>
    <col collapsed="false" customWidth="false" hidden="false" outlineLevel="0" max="10496" min="10261" style="94" width="9"/>
    <col collapsed="false" customWidth="true" hidden="false" outlineLevel="0" max="10497" min="10497" style="94" width="5.13"/>
    <col collapsed="false" customWidth="true" hidden="false" outlineLevel="0" max="10505" min="10498" style="94" width="9.63"/>
    <col collapsed="false" customWidth="true" hidden="false" outlineLevel="0" max="10506" min="10506" style="94" width="5.13"/>
    <col collapsed="false" customWidth="false" hidden="false" outlineLevel="0" max="10508" min="10507" style="94" width="9"/>
    <col collapsed="false" customWidth="true" hidden="false" outlineLevel="0" max="10509" min="10509" style="94" width="22.75"/>
    <col collapsed="false" customWidth="true" hidden="false" outlineLevel="0" max="10516" min="10510" style="94" width="13.63"/>
    <col collapsed="false" customWidth="false" hidden="false" outlineLevel="0" max="10752" min="10517" style="94" width="9"/>
    <col collapsed="false" customWidth="true" hidden="false" outlineLevel="0" max="10753" min="10753" style="94" width="5.13"/>
    <col collapsed="false" customWidth="true" hidden="false" outlineLevel="0" max="10761" min="10754" style="94" width="9.63"/>
    <col collapsed="false" customWidth="true" hidden="false" outlineLevel="0" max="10762" min="10762" style="94" width="5.13"/>
    <col collapsed="false" customWidth="false" hidden="false" outlineLevel="0" max="10764" min="10763" style="94" width="9"/>
    <col collapsed="false" customWidth="true" hidden="false" outlineLevel="0" max="10765" min="10765" style="94" width="22.75"/>
    <col collapsed="false" customWidth="true" hidden="false" outlineLevel="0" max="10772" min="10766" style="94" width="13.63"/>
    <col collapsed="false" customWidth="false" hidden="false" outlineLevel="0" max="11008" min="10773" style="94" width="9"/>
    <col collapsed="false" customWidth="true" hidden="false" outlineLevel="0" max="11009" min="11009" style="94" width="5.13"/>
    <col collapsed="false" customWidth="true" hidden="false" outlineLevel="0" max="11017" min="11010" style="94" width="9.63"/>
    <col collapsed="false" customWidth="true" hidden="false" outlineLevel="0" max="11018" min="11018" style="94" width="5.13"/>
    <col collapsed="false" customWidth="false" hidden="false" outlineLevel="0" max="11020" min="11019" style="94" width="9"/>
    <col collapsed="false" customWidth="true" hidden="false" outlineLevel="0" max="11021" min="11021" style="94" width="22.75"/>
    <col collapsed="false" customWidth="true" hidden="false" outlineLevel="0" max="11028" min="11022" style="94" width="13.63"/>
    <col collapsed="false" customWidth="false" hidden="false" outlineLevel="0" max="11264" min="11029" style="94" width="9"/>
    <col collapsed="false" customWidth="true" hidden="false" outlineLevel="0" max="11265" min="11265" style="94" width="5.13"/>
    <col collapsed="false" customWidth="true" hidden="false" outlineLevel="0" max="11273" min="11266" style="94" width="9.63"/>
    <col collapsed="false" customWidth="true" hidden="false" outlineLevel="0" max="11274" min="11274" style="94" width="5.13"/>
    <col collapsed="false" customWidth="false" hidden="false" outlineLevel="0" max="11276" min="11275" style="94" width="9"/>
    <col collapsed="false" customWidth="true" hidden="false" outlineLevel="0" max="11277" min="11277" style="94" width="22.75"/>
    <col collapsed="false" customWidth="true" hidden="false" outlineLevel="0" max="11284" min="11278" style="94" width="13.63"/>
    <col collapsed="false" customWidth="false" hidden="false" outlineLevel="0" max="11520" min="11285" style="94" width="9"/>
    <col collapsed="false" customWidth="true" hidden="false" outlineLevel="0" max="11521" min="11521" style="94" width="5.13"/>
    <col collapsed="false" customWidth="true" hidden="false" outlineLevel="0" max="11529" min="11522" style="94" width="9.63"/>
    <col collapsed="false" customWidth="true" hidden="false" outlineLevel="0" max="11530" min="11530" style="94" width="5.13"/>
    <col collapsed="false" customWidth="false" hidden="false" outlineLevel="0" max="11532" min="11531" style="94" width="9"/>
    <col collapsed="false" customWidth="true" hidden="false" outlineLevel="0" max="11533" min="11533" style="94" width="22.75"/>
    <col collapsed="false" customWidth="true" hidden="false" outlineLevel="0" max="11540" min="11534" style="94" width="13.63"/>
    <col collapsed="false" customWidth="false" hidden="false" outlineLevel="0" max="11776" min="11541" style="94" width="9"/>
    <col collapsed="false" customWidth="true" hidden="false" outlineLevel="0" max="11777" min="11777" style="94" width="5.13"/>
    <col collapsed="false" customWidth="true" hidden="false" outlineLevel="0" max="11785" min="11778" style="94" width="9.63"/>
    <col collapsed="false" customWidth="true" hidden="false" outlineLevel="0" max="11786" min="11786" style="94" width="5.13"/>
    <col collapsed="false" customWidth="false" hidden="false" outlineLevel="0" max="11788" min="11787" style="94" width="9"/>
    <col collapsed="false" customWidth="true" hidden="false" outlineLevel="0" max="11789" min="11789" style="94" width="22.75"/>
    <col collapsed="false" customWidth="true" hidden="false" outlineLevel="0" max="11796" min="11790" style="94" width="13.63"/>
    <col collapsed="false" customWidth="false" hidden="false" outlineLevel="0" max="12032" min="11797" style="94" width="9"/>
    <col collapsed="false" customWidth="true" hidden="false" outlineLevel="0" max="12033" min="12033" style="94" width="5.13"/>
    <col collapsed="false" customWidth="true" hidden="false" outlineLevel="0" max="12041" min="12034" style="94" width="9.63"/>
    <col collapsed="false" customWidth="true" hidden="false" outlineLevel="0" max="12042" min="12042" style="94" width="5.13"/>
    <col collapsed="false" customWidth="false" hidden="false" outlineLevel="0" max="12044" min="12043" style="94" width="9"/>
    <col collapsed="false" customWidth="true" hidden="false" outlineLevel="0" max="12045" min="12045" style="94" width="22.75"/>
    <col collapsed="false" customWidth="true" hidden="false" outlineLevel="0" max="12052" min="12046" style="94" width="13.63"/>
    <col collapsed="false" customWidth="false" hidden="false" outlineLevel="0" max="12288" min="12053" style="94" width="9"/>
    <col collapsed="false" customWidth="true" hidden="false" outlineLevel="0" max="12289" min="12289" style="94" width="5.13"/>
    <col collapsed="false" customWidth="true" hidden="false" outlineLevel="0" max="12297" min="12290" style="94" width="9.63"/>
    <col collapsed="false" customWidth="true" hidden="false" outlineLevel="0" max="12298" min="12298" style="94" width="5.13"/>
    <col collapsed="false" customWidth="false" hidden="false" outlineLevel="0" max="12300" min="12299" style="94" width="9"/>
    <col collapsed="false" customWidth="true" hidden="false" outlineLevel="0" max="12301" min="12301" style="94" width="22.75"/>
    <col collapsed="false" customWidth="true" hidden="false" outlineLevel="0" max="12308" min="12302" style="94" width="13.63"/>
    <col collapsed="false" customWidth="false" hidden="false" outlineLevel="0" max="12544" min="12309" style="94" width="9"/>
    <col collapsed="false" customWidth="true" hidden="false" outlineLevel="0" max="12545" min="12545" style="94" width="5.13"/>
    <col collapsed="false" customWidth="true" hidden="false" outlineLevel="0" max="12553" min="12546" style="94" width="9.63"/>
    <col collapsed="false" customWidth="true" hidden="false" outlineLevel="0" max="12554" min="12554" style="94" width="5.13"/>
    <col collapsed="false" customWidth="false" hidden="false" outlineLevel="0" max="12556" min="12555" style="94" width="9"/>
    <col collapsed="false" customWidth="true" hidden="false" outlineLevel="0" max="12557" min="12557" style="94" width="22.75"/>
    <col collapsed="false" customWidth="true" hidden="false" outlineLevel="0" max="12564" min="12558" style="94" width="13.63"/>
    <col collapsed="false" customWidth="false" hidden="false" outlineLevel="0" max="12800" min="12565" style="94" width="9"/>
    <col collapsed="false" customWidth="true" hidden="false" outlineLevel="0" max="12801" min="12801" style="94" width="5.13"/>
    <col collapsed="false" customWidth="true" hidden="false" outlineLevel="0" max="12809" min="12802" style="94" width="9.63"/>
    <col collapsed="false" customWidth="true" hidden="false" outlineLevel="0" max="12810" min="12810" style="94" width="5.13"/>
    <col collapsed="false" customWidth="false" hidden="false" outlineLevel="0" max="12812" min="12811" style="94" width="9"/>
    <col collapsed="false" customWidth="true" hidden="false" outlineLevel="0" max="12813" min="12813" style="94" width="22.75"/>
    <col collapsed="false" customWidth="true" hidden="false" outlineLevel="0" max="12820" min="12814" style="94" width="13.63"/>
    <col collapsed="false" customWidth="false" hidden="false" outlineLevel="0" max="13056" min="12821" style="94" width="9"/>
    <col collapsed="false" customWidth="true" hidden="false" outlineLevel="0" max="13057" min="13057" style="94" width="5.13"/>
    <col collapsed="false" customWidth="true" hidden="false" outlineLevel="0" max="13065" min="13058" style="94" width="9.63"/>
    <col collapsed="false" customWidth="true" hidden="false" outlineLevel="0" max="13066" min="13066" style="94" width="5.13"/>
    <col collapsed="false" customWidth="false" hidden="false" outlineLevel="0" max="13068" min="13067" style="94" width="9"/>
    <col collapsed="false" customWidth="true" hidden="false" outlineLevel="0" max="13069" min="13069" style="94" width="22.75"/>
    <col collapsed="false" customWidth="true" hidden="false" outlineLevel="0" max="13076" min="13070" style="94" width="13.63"/>
    <col collapsed="false" customWidth="false" hidden="false" outlineLevel="0" max="13312" min="13077" style="94" width="9"/>
    <col collapsed="false" customWidth="true" hidden="false" outlineLevel="0" max="13313" min="13313" style="94" width="5.13"/>
    <col collapsed="false" customWidth="true" hidden="false" outlineLevel="0" max="13321" min="13314" style="94" width="9.63"/>
    <col collapsed="false" customWidth="true" hidden="false" outlineLevel="0" max="13322" min="13322" style="94" width="5.13"/>
    <col collapsed="false" customWidth="false" hidden="false" outlineLevel="0" max="13324" min="13323" style="94" width="9"/>
    <col collapsed="false" customWidth="true" hidden="false" outlineLevel="0" max="13325" min="13325" style="94" width="22.75"/>
    <col collapsed="false" customWidth="true" hidden="false" outlineLevel="0" max="13332" min="13326" style="94" width="13.63"/>
    <col collapsed="false" customWidth="false" hidden="false" outlineLevel="0" max="13568" min="13333" style="94" width="9"/>
    <col collapsed="false" customWidth="true" hidden="false" outlineLevel="0" max="13569" min="13569" style="94" width="5.13"/>
    <col collapsed="false" customWidth="true" hidden="false" outlineLevel="0" max="13577" min="13570" style="94" width="9.63"/>
    <col collapsed="false" customWidth="true" hidden="false" outlineLevel="0" max="13578" min="13578" style="94" width="5.13"/>
    <col collapsed="false" customWidth="false" hidden="false" outlineLevel="0" max="13580" min="13579" style="94" width="9"/>
    <col collapsed="false" customWidth="true" hidden="false" outlineLevel="0" max="13581" min="13581" style="94" width="22.75"/>
    <col collapsed="false" customWidth="true" hidden="false" outlineLevel="0" max="13588" min="13582" style="94" width="13.63"/>
    <col collapsed="false" customWidth="false" hidden="false" outlineLevel="0" max="13824" min="13589" style="94" width="9"/>
    <col collapsed="false" customWidth="true" hidden="false" outlineLevel="0" max="13825" min="13825" style="94" width="5.13"/>
    <col collapsed="false" customWidth="true" hidden="false" outlineLevel="0" max="13833" min="13826" style="94" width="9.63"/>
    <col collapsed="false" customWidth="true" hidden="false" outlineLevel="0" max="13834" min="13834" style="94" width="5.13"/>
    <col collapsed="false" customWidth="false" hidden="false" outlineLevel="0" max="13836" min="13835" style="94" width="9"/>
    <col collapsed="false" customWidth="true" hidden="false" outlineLevel="0" max="13837" min="13837" style="94" width="22.75"/>
    <col collapsed="false" customWidth="true" hidden="false" outlineLevel="0" max="13844" min="13838" style="94" width="13.63"/>
    <col collapsed="false" customWidth="false" hidden="false" outlineLevel="0" max="14080" min="13845" style="94" width="9"/>
    <col collapsed="false" customWidth="true" hidden="false" outlineLevel="0" max="14081" min="14081" style="94" width="5.13"/>
    <col collapsed="false" customWidth="true" hidden="false" outlineLevel="0" max="14089" min="14082" style="94" width="9.63"/>
    <col collapsed="false" customWidth="true" hidden="false" outlineLevel="0" max="14090" min="14090" style="94" width="5.13"/>
    <col collapsed="false" customWidth="false" hidden="false" outlineLevel="0" max="14092" min="14091" style="94" width="9"/>
    <col collapsed="false" customWidth="true" hidden="false" outlineLevel="0" max="14093" min="14093" style="94" width="22.75"/>
    <col collapsed="false" customWidth="true" hidden="false" outlineLevel="0" max="14100" min="14094" style="94" width="13.63"/>
    <col collapsed="false" customWidth="false" hidden="false" outlineLevel="0" max="14336" min="14101" style="94" width="9"/>
    <col collapsed="false" customWidth="true" hidden="false" outlineLevel="0" max="14337" min="14337" style="94" width="5.13"/>
    <col collapsed="false" customWidth="true" hidden="false" outlineLevel="0" max="14345" min="14338" style="94" width="9.63"/>
    <col collapsed="false" customWidth="true" hidden="false" outlineLevel="0" max="14346" min="14346" style="94" width="5.13"/>
    <col collapsed="false" customWidth="false" hidden="false" outlineLevel="0" max="14348" min="14347" style="94" width="9"/>
    <col collapsed="false" customWidth="true" hidden="false" outlineLevel="0" max="14349" min="14349" style="94" width="22.75"/>
    <col collapsed="false" customWidth="true" hidden="false" outlineLevel="0" max="14356" min="14350" style="94" width="13.63"/>
    <col collapsed="false" customWidth="false" hidden="false" outlineLevel="0" max="14592" min="14357" style="94" width="9"/>
    <col collapsed="false" customWidth="true" hidden="false" outlineLevel="0" max="14593" min="14593" style="94" width="5.13"/>
    <col collapsed="false" customWidth="true" hidden="false" outlineLevel="0" max="14601" min="14594" style="94" width="9.63"/>
    <col collapsed="false" customWidth="true" hidden="false" outlineLevel="0" max="14602" min="14602" style="94" width="5.13"/>
    <col collapsed="false" customWidth="false" hidden="false" outlineLevel="0" max="14604" min="14603" style="94" width="9"/>
    <col collapsed="false" customWidth="true" hidden="false" outlineLevel="0" max="14605" min="14605" style="94" width="22.75"/>
    <col collapsed="false" customWidth="true" hidden="false" outlineLevel="0" max="14612" min="14606" style="94" width="13.63"/>
    <col collapsed="false" customWidth="false" hidden="false" outlineLevel="0" max="14848" min="14613" style="94" width="9"/>
    <col collapsed="false" customWidth="true" hidden="false" outlineLevel="0" max="14849" min="14849" style="94" width="5.13"/>
    <col collapsed="false" customWidth="true" hidden="false" outlineLevel="0" max="14857" min="14850" style="94" width="9.63"/>
    <col collapsed="false" customWidth="true" hidden="false" outlineLevel="0" max="14858" min="14858" style="94" width="5.13"/>
    <col collapsed="false" customWidth="false" hidden="false" outlineLevel="0" max="14860" min="14859" style="94" width="9"/>
    <col collapsed="false" customWidth="true" hidden="false" outlineLevel="0" max="14861" min="14861" style="94" width="22.75"/>
    <col collapsed="false" customWidth="true" hidden="false" outlineLevel="0" max="14868" min="14862" style="94" width="13.63"/>
    <col collapsed="false" customWidth="false" hidden="false" outlineLevel="0" max="15104" min="14869" style="94" width="9"/>
    <col collapsed="false" customWidth="true" hidden="false" outlineLevel="0" max="15105" min="15105" style="94" width="5.13"/>
    <col collapsed="false" customWidth="true" hidden="false" outlineLevel="0" max="15113" min="15106" style="94" width="9.63"/>
    <col collapsed="false" customWidth="true" hidden="false" outlineLevel="0" max="15114" min="15114" style="94" width="5.13"/>
    <col collapsed="false" customWidth="false" hidden="false" outlineLevel="0" max="15116" min="15115" style="94" width="9"/>
    <col collapsed="false" customWidth="true" hidden="false" outlineLevel="0" max="15117" min="15117" style="94" width="22.75"/>
    <col collapsed="false" customWidth="true" hidden="false" outlineLevel="0" max="15124" min="15118" style="94" width="13.63"/>
    <col collapsed="false" customWidth="false" hidden="false" outlineLevel="0" max="15360" min="15125" style="94" width="9"/>
    <col collapsed="false" customWidth="true" hidden="false" outlineLevel="0" max="15361" min="15361" style="94" width="5.13"/>
    <col collapsed="false" customWidth="true" hidden="false" outlineLevel="0" max="15369" min="15362" style="94" width="9.63"/>
    <col collapsed="false" customWidth="true" hidden="false" outlineLevel="0" max="15370" min="15370" style="94" width="5.13"/>
    <col collapsed="false" customWidth="false" hidden="false" outlineLevel="0" max="15372" min="15371" style="94" width="9"/>
    <col collapsed="false" customWidth="true" hidden="false" outlineLevel="0" max="15373" min="15373" style="94" width="22.75"/>
    <col collapsed="false" customWidth="true" hidden="false" outlineLevel="0" max="15380" min="15374" style="94" width="13.63"/>
    <col collapsed="false" customWidth="false" hidden="false" outlineLevel="0" max="15616" min="15381" style="94" width="9"/>
    <col collapsed="false" customWidth="true" hidden="false" outlineLevel="0" max="15617" min="15617" style="94" width="5.13"/>
    <col collapsed="false" customWidth="true" hidden="false" outlineLevel="0" max="15625" min="15618" style="94" width="9.63"/>
    <col collapsed="false" customWidth="true" hidden="false" outlineLevel="0" max="15626" min="15626" style="94" width="5.13"/>
    <col collapsed="false" customWidth="false" hidden="false" outlineLevel="0" max="15628" min="15627" style="94" width="9"/>
    <col collapsed="false" customWidth="true" hidden="false" outlineLevel="0" max="15629" min="15629" style="94" width="22.75"/>
    <col collapsed="false" customWidth="true" hidden="false" outlineLevel="0" max="15636" min="15630" style="94" width="13.63"/>
    <col collapsed="false" customWidth="false" hidden="false" outlineLevel="0" max="15872" min="15637" style="94" width="9"/>
    <col collapsed="false" customWidth="true" hidden="false" outlineLevel="0" max="15873" min="15873" style="94" width="5.13"/>
    <col collapsed="false" customWidth="true" hidden="false" outlineLevel="0" max="15881" min="15874" style="94" width="9.63"/>
    <col collapsed="false" customWidth="true" hidden="false" outlineLevel="0" max="15882" min="15882" style="94" width="5.13"/>
    <col collapsed="false" customWidth="false" hidden="false" outlineLevel="0" max="15884" min="15883" style="94" width="9"/>
    <col collapsed="false" customWidth="true" hidden="false" outlineLevel="0" max="15885" min="15885" style="94" width="22.75"/>
    <col collapsed="false" customWidth="true" hidden="false" outlineLevel="0" max="15892" min="15886" style="94" width="13.63"/>
    <col collapsed="false" customWidth="false" hidden="false" outlineLevel="0" max="16128" min="15893" style="94" width="9"/>
    <col collapsed="false" customWidth="true" hidden="false" outlineLevel="0" max="16129" min="16129" style="94" width="5.13"/>
    <col collapsed="false" customWidth="true" hidden="false" outlineLevel="0" max="16137" min="16130" style="94" width="9.63"/>
    <col collapsed="false" customWidth="true" hidden="false" outlineLevel="0" max="16138" min="16138" style="94" width="5.13"/>
    <col collapsed="false" customWidth="false" hidden="false" outlineLevel="0" max="16140" min="16139" style="94" width="9"/>
    <col collapsed="false" customWidth="true" hidden="false" outlineLevel="0" max="16141" min="16141" style="94" width="22.75"/>
    <col collapsed="false" customWidth="true" hidden="false" outlineLevel="0" max="16148" min="16142" style="94" width="13.63"/>
    <col collapsed="false" customWidth="false" hidden="false" outlineLevel="0" max="16384" min="16149" style="94" width="9"/>
  </cols>
  <sheetData>
    <row r="1" customFormat="false" ht="19.5" hidden="false" customHeight="false" outlineLevel="0" collapsed="false">
      <c r="A1" s="92" t="s">
        <v>112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customFormat="false" ht="19.5" hidden="false" customHeight="false" outlineLevel="0" collapsed="false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customFormat="false" ht="19.5" hidden="false" customHeight="false" outlineLevel="0" collapsed="false"/>
    <row r="4" customFormat="false" ht="19.5" hidden="false" customHeight="false" outlineLevel="0" collapsed="false"/>
    <row r="5" customFormat="false" ht="19.5" hidden="false" customHeight="false" outlineLevel="0" collapsed="false">
      <c r="A5" s="94" t="str">
        <f aca="false">CONCATENATE("■ 계  약  명 : ",환경설정!$B$1)</f>
        <v>■ 계  약  명 : 전라남도청 민원인 전용주차장 건립 전기공사 보안등주 등 구매</v>
      </c>
    </row>
    <row r="6" customFormat="false" ht="15" hidden="false" customHeight="true" outlineLevel="0" collapsed="false">
      <c r="C6" s="93"/>
      <c r="D6" s="93"/>
      <c r="E6" s="93"/>
      <c r="F6" s="93"/>
      <c r="G6" s="93"/>
    </row>
    <row r="7" customFormat="false" ht="15" hidden="false" customHeight="true" outlineLevel="0" collapsed="false">
      <c r="A7" s="94" t="s">
        <v>113</v>
      </c>
      <c r="C7" s="93"/>
      <c r="D7" s="93"/>
      <c r="E7" s="93"/>
      <c r="F7" s="93"/>
      <c r="G7" s="93"/>
    </row>
    <row r="8" customFormat="false" ht="15" hidden="false" customHeight="true" outlineLevel="0" collapsed="false">
      <c r="C8" s="93"/>
      <c r="D8" s="93"/>
      <c r="E8" s="93"/>
      <c r="F8" s="93"/>
      <c r="G8" s="93"/>
    </row>
    <row r="9" customFormat="false" ht="19.5" hidden="false" customHeight="false" outlineLevel="0" collapsed="false"/>
    <row r="10" customFormat="false" ht="19.5" hidden="false" customHeight="false" outlineLevel="0" collapsed="false"/>
    <row r="11" customFormat="false" ht="19.5" hidden="false" customHeight="false" outlineLevel="0" collapsed="false"/>
    <row r="12" customFormat="false" ht="19.5" hidden="false" customHeight="false" outlineLevel="0" collapsed="false"/>
    <row r="13" customFormat="false" ht="19.5" hidden="false" customHeight="false" outlineLevel="0" collapsed="false">
      <c r="C13" s="95"/>
      <c r="D13" s="95"/>
      <c r="E13" s="95"/>
      <c r="F13" s="95"/>
      <c r="G13" s="95"/>
    </row>
    <row r="14" customFormat="false" ht="19.5" hidden="false" customHeight="false" outlineLevel="0" collapsed="false">
      <c r="C14" s="95"/>
      <c r="D14" s="95"/>
      <c r="E14" s="95"/>
      <c r="F14" s="95"/>
      <c r="G14" s="95"/>
    </row>
    <row r="15" customFormat="false" ht="19.5" hidden="false" customHeight="false" outlineLevel="0" collapsed="false"/>
    <row r="16" customFormat="false" ht="19.5" hidden="false" customHeight="false" outlineLevel="0" collapsed="false"/>
    <row r="17" customFormat="false" ht="19.5" hidden="false" customHeight="false" outlineLevel="0" collapsed="false"/>
    <row r="18" customFormat="false" ht="19.5" hidden="false" customHeight="false" outlineLevel="0" collapsed="false"/>
    <row r="19" customFormat="false" ht="19.5" hidden="false" customHeight="false" outlineLevel="0" collapsed="false">
      <c r="C19" s="95"/>
      <c r="D19" s="95"/>
      <c r="E19" s="95"/>
      <c r="F19" s="95"/>
      <c r="G19" s="95"/>
    </row>
    <row r="20" customFormat="false" ht="19.5" hidden="false" customHeight="false" outlineLevel="0" collapsed="false">
      <c r="C20" s="95"/>
      <c r="D20" s="95"/>
      <c r="E20" s="95"/>
      <c r="F20" s="95"/>
      <c r="G20" s="95"/>
    </row>
    <row r="21" customFormat="false" ht="19.5" hidden="false" customHeight="false" outlineLevel="0" collapsed="false"/>
    <row r="22" customFormat="false" ht="19.5" hidden="false" customHeight="false" outlineLevel="0" collapsed="false"/>
    <row r="23" customFormat="false" ht="19.5" hidden="false" customHeight="false" outlineLevel="0" collapsed="false"/>
    <row r="24" customFormat="false" ht="19.5" hidden="false" customHeight="false" outlineLevel="0" collapsed="false"/>
    <row r="25" customFormat="false" ht="19.5" hidden="false" customHeight="false" outlineLevel="0" collapsed="false">
      <c r="C25" s="95"/>
      <c r="D25" s="95"/>
      <c r="E25" s="95"/>
      <c r="F25" s="95"/>
      <c r="G25" s="95"/>
    </row>
    <row r="26" customFormat="false" ht="19.5" hidden="false" customHeight="false" outlineLevel="0" collapsed="false">
      <c r="C26" s="95"/>
      <c r="D26" s="95"/>
      <c r="E26" s="95"/>
      <c r="F26" s="95"/>
      <c r="G26" s="95"/>
    </row>
    <row r="27" customFormat="false" ht="19.5" hidden="false" customHeight="false" outlineLevel="0" collapsed="false"/>
    <row r="28" customFormat="false" ht="19.5" hidden="false" customHeight="false" outlineLevel="0" collapsed="false"/>
    <row r="29" customFormat="false" ht="19.5" hidden="false" customHeight="false" outlineLevel="0" collapsed="false"/>
    <row r="30" customFormat="false" ht="19.5" hidden="false" customHeight="false" outlineLevel="0" collapsed="false"/>
    <row r="31" customFormat="false" ht="19.5" hidden="false" customHeight="false" outlineLevel="0" collapsed="false">
      <c r="C31" s="95"/>
      <c r="D31" s="95"/>
      <c r="E31" s="95"/>
      <c r="F31" s="95"/>
      <c r="G31" s="95"/>
    </row>
    <row r="32" customFormat="false" ht="19.5" hidden="false" customHeight="false" outlineLevel="0" collapsed="false">
      <c r="C32" s="95"/>
      <c r="D32" s="95"/>
      <c r="E32" s="95"/>
      <c r="F32" s="95"/>
      <c r="G32" s="95"/>
    </row>
    <row r="33" customFormat="false" ht="19.5" hidden="false" customHeight="false" outlineLevel="0" collapsed="false"/>
    <row r="34" customFormat="false" ht="19.5" hidden="false" customHeight="false" outlineLevel="0" collapsed="false"/>
    <row r="35" customFormat="false" ht="19.5" hidden="false" customHeight="false" outlineLevel="0" collapsed="false"/>
    <row r="36" customFormat="false" ht="19.5" hidden="false" customHeight="false" outlineLevel="0" collapsed="false"/>
    <row r="37" customFormat="false" ht="26.8" hidden="false" customHeight="false" outlineLevel="0" collapsed="false">
      <c r="C37" s="95"/>
      <c r="D37" s="95"/>
      <c r="E37" s="95"/>
      <c r="F37" s="95"/>
      <c r="G37" s="95"/>
    </row>
    <row r="38" customFormat="false" ht="19.5" hidden="false" customHeight="false" outlineLevel="0" collapsed="false"/>
    <row r="39" customFormat="false" ht="19.5" hidden="false" customHeight="false" outlineLevel="0" collapsed="false">
      <c r="S39" s="94" t="s">
        <v>114</v>
      </c>
    </row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</sheetData>
  <mergeCells count="6">
    <mergeCell ref="A1:M2"/>
    <mergeCell ref="C13:G14"/>
    <mergeCell ref="C19:G20"/>
    <mergeCell ref="C25:G26"/>
    <mergeCell ref="C31:G32"/>
    <mergeCell ref="C37:G37"/>
  </mergeCell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9" scale="9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7" activeCellId="0" sqref="O37"/>
    </sheetView>
  </sheetViews>
  <sheetFormatPr defaultColWidth="9" defaultRowHeight="19.5" zeroHeight="false" outlineLevelRow="0" outlineLevelCol="0"/>
  <cols>
    <col collapsed="false" customWidth="true" hidden="false" outlineLevel="0" max="1" min="1" style="94" width="5.13"/>
    <col collapsed="false" customWidth="true" hidden="false" outlineLevel="0" max="9" min="2" style="94" width="9.63"/>
    <col collapsed="false" customWidth="true" hidden="false" outlineLevel="0" max="10" min="10" style="94" width="5.13"/>
    <col collapsed="false" customWidth="false" hidden="false" outlineLevel="0" max="12" min="11" style="94" width="9"/>
    <col collapsed="false" customWidth="true" hidden="false" outlineLevel="0" max="13" min="13" style="94" width="22.75"/>
    <col collapsed="false" customWidth="true" hidden="false" outlineLevel="0" max="20" min="14" style="94" width="13.63"/>
    <col collapsed="false" customWidth="false" hidden="false" outlineLevel="0" max="256" min="21" style="94" width="9"/>
    <col collapsed="false" customWidth="true" hidden="false" outlineLevel="0" max="257" min="257" style="94" width="5.13"/>
    <col collapsed="false" customWidth="true" hidden="false" outlineLevel="0" max="265" min="258" style="94" width="9.63"/>
    <col collapsed="false" customWidth="true" hidden="false" outlineLevel="0" max="266" min="266" style="94" width="5.13"/>
    <col collapsed="false" customWidth="false" hidden="false" outlineLevel="0" max="268" min="267" style="94" width="9"/>
    <col collapsed="false" customWidth="true" hidden="false" outlineLevel="0" max="269" min="269" style="94" width="22.75"/>
    <col collapsed="false" customWidth="true" hidden="false" outlineLevel="0" max="276" min="270" style="94" width="13.63"/>
    <col collapsed="false" customWidth="false" hidden="false" outlineLevel="0" max="512" min="277" style="94" width="9"/>
    <col collapsed="false" customWidth="true" hidden="false" outlineLevel="0" max="513" min="513" style="94" width="5.13"/>
    <col collapsed="false" customWidth="true" hidden="false" outlineLevel="0" max="521" min="514" style="94" width="9.63"/>
    <col collapsed="false" customWidth="true" hidden="false" outlineLevel="0" max="522" min="522" style="94" width="5.13"/>
    <col collapsed="false" customWidth="false" hidden="false" outlineLevel="0" max="524" min="523" style="94" width="9"/>
    <col collapsed="false" customWidth="true" hidden="false" outlineLevel="0" max="525" min="525" style="94" width="22.75"/>
    <col collapsed="false" customWidth="true" hidden="false" outlineLevel="0" max="532" min="526" style="94" width="13.63"/>
    <col collapsed="false" customWidth="false" hidden="false" outlineLevel="0" max="768" min="533" style="94" width="9"/>
    <col collapsed="false" customWidth="true" hidden="false" outlineLevel="0" max="769" min="769" style="94" width="5.13"/>
    <col collapsed="false" customWidth="true" hidden="false" outlineLevel="0" max="777" min="770" style="94" width="9.63"/>
    <col collapsed="false" customWidth="true" hidden="false" outlineLevel="0" max="778" min="778" style="94" width="5.13"/>
    <col collapsed="false" customWidth="false" hidden="false" outlineLevel="0" max="780" min="779" style="94" width="9"/>
    <col collapsed="false" customWidth="true" hidden="false" outlineLevel="0" max="781" min="781" style="94" width="22.75"/>
    <col collapsed="false" customWidth="true" hidden="false" outlineLevel="0" max="788" min="782" style="94" width="13.63"/>
    <col collapsed="false" customWidth="false" hidden="false" outlineLevel="0" max="1024" min="789" style="94" width="9"/>
    <col collapsed="false" customWidth="true" hidden="false" outlineLevel="0" max="1025" min="1025" style="94" width="5.13"/>
    <col collapsed="false" customWidth="true" hidden="false" outlineLevel="0" max="1033" min="1026" style="94" width="9.63"/>
    <col collapsed="false" customWidth="true" hidden="false" outlineLevel="0" max="1034" min="1034" style="94" width="5.13"/>
    <col collapsed="false" customWidth="false" hidden="false" outlineLevel="0" max="1036" min="1035" style="94" width="9"/>
    <col collapsed="false" customWidth="true" hidden="false" outlineLevel="0" max="1037" min="1037" style="94" width="22.75"/>
    <col collapsed="false" customWidth="true" hidden="false" outlineLevel="0" max="1044" min="1038" style="94" width="13.63"/>
    <col collapsed="false" customWidth="false" hidden="false" outlineLevel="0" max="1280" min="1045" style="94" width="9"/>
    <col collapsed="false" customWidth="true" hidden="false" outlineLevel="0" max="1281" min="1281" style="94" width="5.13"/>
    <col collapsed="false" customWidth="true" hidden="false" outlineLevel="0" max="1289" min="1282" style="94" width="9.63"/>
    <col collapsed="false" customWidth="true" hidden="false" outlineLevel="0" max="1290" min="1290" style="94" width="5.13"/>
    <col collapsed="false" customWidth="false" hidden="false" outlineLevel="0" max="1292" min="1291" style="94" width="9"/>
    <col collapsed="false" customWidth="true" hidden="false" outlineLevel="0" max="1293" min="1293" style="94" width="22.75"/>
    <col collapsed="false" customWidth="true" hidden="false" outlineLevel="0" max="1300" min="1294" style="94" width="13.63"/>
    <col collapsed="false" customWidth="false" hidden="false" outlineLevel="0" max="1536" min="1301" style="94" width="9"/>
    <col collapsed="false" customWidth="true" hidden="false" outlineLevel="0" max="1537" min="1537" style="94" width="5.13"/>
    <col collapsed="false" customWidth="true" hidden="false" outlineLevel="0" max="1545" min="1538" style="94" width="9.63"/>
    <col collapsed="false" customWidth="true" hidden="false" outlineLevel="0" max="1546" min="1546" style="94" width="5.13"/>
    <col collapsed="false" customWidth="false" hidden="false" outlineLevel="0" max="1548" min="1547" style="94" width="9"/>
    <col collapsed="false" customWidth="true" hidden="false" outlineLevel="0" max="1549" min="1549" style="94" width="22.75"/>
    <col collapsed="false" customWidth="true" hidden="false" outlineLevel="0" max="1556" min="1550" style="94" width="13.63"/>
    <col collapsed="false" customWidth="false" hidden="false" outlineLevel="0" max="1792" min="1557" style="94" width="9"/>
    <col collapsed="false" customWidth="true" hidden="false" outlineLevel="0" max="1793" min="1793" style="94" width="5.13"/>
    <col collapsed="false" customWidth="true" hidden="false" outlineLevel="0" max="1801" min="1794" style="94" width="9.63"/>
    <col collapsed="false" customWidth="true" hidden="false" outlineLevel="0" max="1802" min="1802" style="94" width="5.13"/>
    <col collapsed="false" customWidth="false" hidden="false" outlineLevel="0" max="1804" min="1803" style="94" width="9"/>
    <col collapsed="false" customWidth="true" hidden="false" outlineLevel="0" max="1805" min="1805" style="94" width="22.75"/>
    <col collapsed="false" customWidth="true" hidden="false" outlineLevel="0" max="1812" min="1806" style="94" width="13.63"/>
    <col collapsed="false" customWidth="false" hidden="false" outlineLevel="0" max="2048" min="1813" style="94" width="9"/>
    <col collapsed="false" customWidth="true" hidden="false" outlineLevel="0" max="2049" min="2049" style="94" width="5.13"/>
    <col collapsed="false" customWidth="true" hidden="false" outlineLevel="0" max="2057" min="2050" style="94" width="9.63"/>
    <col collapsed="false" customWidth="true" hidden="false" outlineLevel="0" max="2058" min="2058" style="94" width="5.13"/>
    <col collapsed="false" customWidth="false" hidden="false" outlineLevel="0" max="2060" min="2059" style="94" width="9"/>
    <col collapsed="false" customWidth="true" hidden="false" outlineLevel="0" max="2061" min="2061" style="94" width="22.75"/>
    <col collapsed="false" customWidth="true" hidden="false" outlineLevel="0" max="2068" min="2062" style="94" width="13.63"/>
    <col collapsed="false" customWidth="false" hidden="false" outlineLevel="0" max="2304" min="2069" style="94" width="9"/>
    <col collapsed="false" customWidth="true" hidden="false" outlineLevel="0" max="2305" min="2305" style="94" width="5.13"/>
    <col collapsed="false" customWidth="true" hidden="false" outlineLevel="0" max="2313" min="2306" style="94" width="9.63"/>
    <col collapsed="false" customWidth="true" hidden="false" outlineLevel="0" max="2314" min="2314" style="94" width="5.13"/>
    <col collapsed="false" customWidth="false" hidden="false" outlineLevel="0" max="2316" min="2315" style="94" width="9"/>
    <col collapsed="false" customWidth="true" hidden="false" outlineLevel="0" max="2317" min="2317" style="94" width="22.75"/>
    <col collapsed="false" customWidth="true" hidden="false" outlineLevel="0" max="2324" min="2318" style="94" width="13.63"/>
    <col collapsed="false" customWidth="false" hidden="false" outlineLevel="0" max="2560" min="2325" style="94" width="9"/>
    <col collapsed="false" customWidth="true" hidden="false" outlineLevel="0" max="2561" min="2561" style="94" width="5.13"/>
    <col collapsed="false" customWidth="true" hidden="false" outlineLevel="0" max="2569" min="2562" style="94" width="9.63"/>
    <col collapsed="false" customWidth="true" hidden="false" outlineLevel="0" max="2570" min="2570" style="94" width="5.13"/>
    <col collapsed="false" customWidth="false" hidden="false" outlineLevel="0" max="2572" min="2571" style="94" width="9"/>
    <col collapsed="false" customWidth="true" hidden="false" outlineLevel="0" max="2573" min="2573" style="94" width="22.75"/>
    <col collapsed="false" customWidth="true" hidden="false" outlineLevel="0" max="2580" min="2574" style="94" width="13.63"/>
    <col collapsed="false" customWidth="false" hidden="false" outlineLevel="0" max="2816" min="2581" style="94" width="9"/>
    <col collapsed="false" customWidth="true" hidden="false" outlineLevel="0" max="2817" min="2817" style="94" width="5.13"/>
    <col collapsed="false" customWidth="true" hidden="false" outlineLevel="0" max="2825" min="2818" style="94" width="9.63"/>
    <col collapsed="false" customWidth="true" hidden="false" outlineLevel="0" max="2826" min="2826" style="94" width="5.13"/>
    <col collapsed="false" customWidth="false" hidden="false" outlineLevel="0" max="2828" min="2827" style="94" width="9"/>
    <col collapsed="false" customWidth="true" hidden="false" outlineLevel="0" max="2829" min="2829" style="94" width="22.75"/>
    <col collapsed="false" customWidth="true" hidden="false" outlineLevel="0" max="2836" min="2830" style="94" width="13.63"/>
    <col collapsed="false" customWidth="false" hidden="false" outlineLevel="0" max="3072" min="2837" style="94" width="9"/>
    <col collapsed="false" customWidth="true" hidden="false" outlineLevel="0" max="3073" min="3073" style="94" width="5.13"/>
    <col collapsed="false" customWidth="true" hidden="false" outlineLevel="0" max="3081" min="3074" style="94" width="9.63"/>
    <col collapsed="false" customWidth="true" hidden="false" outlineLevel="0" max="3082" min="3082" style="94" width="5.13"/>
    <col collapsed="false" customWidth="false" hidden="false" outlineLevel="0" max="3084" min="3083" style="94" width="9"/>
    <col collapsed="false" customWidth="true" hidden="false" outlineLevel="0" max="3085" min="3085" style="94" width="22.75"/>
    <col collapsed="false" customWidth="true" hidden="false" outlineLevel="0" max="3092" min="3086" style="94" width="13.63"/>
    <col collapsed="false" customWidth="false" hidden="false" outlineLevel="0" max="3328" min="3093" style="94" width="9"/>
    <col collapsed="false" customWidth="true" hidden="false" outlineLevel="0" max="3329" min="3329" style="94" width="5.13"/>
    <col collapsed="false" customWidth="true" hidden="false" outlineLevel="0" max="3337" min="3330" style="94" width="9.63"/>
    <col collapsed="false" customWidth="true" hidden="false" outlineLevel="0" max="3338" min="3338" style="94" width="5.13"/>
    <col collapsed="false" customWidth="false" hidden="false" outlineLevel="0" max="3340" min="3339" style="94" width="9"/>
    <col collapsed="false" customWidth="true" hidden="false" outlineLevel="0" max="3341" min="3341" style="94" width="22.75"/>
    <col collapsed="false" customWidth="true" hidden="false" outlineLevel="0" max="3348" min="3342" style="94" width="13.63"/>
    <col collapsed="false" customWidth="false" hidden="false" outlineLevel="0" max="3584" min="3349" style="94" width="9"/>
    <col collapsed="false" customWidth="true" hidden="false" outlineLevel="0" max="3585" min="3585" style="94" width="5.13"/>
    <col collapsed="false" customWidth="true" hidden="false" outlineLevel="0" max="3593" min="3586" style="94" width="9.63"/>
    <col collapsed="false" customWidth="true" hidden="false" outlineLevel="0" max="3594" min="3594" style="94" width="5.13"/>
    <col collapsed="false" customWidth="false" hidden="false" outlineLevel="0" max="3596" min="3595" style="94" width="9"/>
    <col collapsed="false" customWidth="true" hidden="false" outlineLevel="0" max="3597" min="3597" style="94" width="22.75"/>
    <col collapsed="false" customWidth="true" hidden="false" outlineLevel="0" max="3604" min="3598" style="94" width="13.63"/>
    <col collapsed="false" customWidth="false" hidden="false" outlineLevel="0" max="3840" min="3605" style="94" width="9"/>
    <col collapsed="false" customWidth="true" hidden="false" outlineLevel="0" max="3841" min="3841" style="94" width="5.13"/>
    <col collapsed="false" customWidth="true" hidden="false" outlineLevel="0" max="3849" min="3842" style="94" width="9.63"/>
    <col collapsed="false" customWidth="true" hidden="false" outlineLevel="0" max="3850" min="3850" style="94" width="5.13"/>
    <col collapsed="false" customWidth="false" hidden="false" outlineLevel="0" max="3852" min="3851" style="94" width="9"/>
    <col collapsed="false" customWidth="true" hidden="false" outlineLevel="0" max="3853" min="3853" style="94" width="22.75"/>
    <col collapsed="false" customWidth="true" hidden="false" outlineLevel="0" max="3860" min="3854" style="94" width="13.63"/>
    <col collapsed="false" customWidth="false" hidden="false" outlineLevel="0" max="4096" min="3861" style="94" width="9"/>
    <col collapsed="false" customWidth="true" hidden="false" outlineLevel="0" max="4097" min="4097" style="94" width="5.13"/>
    <col collapsed="false" customWidth="true" hidden="false" outlineLevel="0" max="4105" min="4098" style="94" width="9.63"/>
    <col collapsed="false" customWidth="true" hidden="false" outlineLevel="0" max="4106" min="4106" style="94" width="5.13"/>
    <col collapsed="false" customWidth="false" hidden="false" outlineLevel="0" max="4108" min="4107" style="94" width="9"/>
    <col collapsed="false" customWidth="true" hidden="false" outlineLevel="0" max="4109" min="4109" style="94" width="22.75"/>
    <col collapsed="false" customWidth="true" hidden="false" outlineLevel="0" max="4116" min="4110" style="94" width="13.63"/>
    <col collapsed="false" customWidth="false" hidden="false" outlineLevel="0" max="4352" min="4117" style="94" width="9"/>
    <col collapsed="false" customWidth="true" hidden="false" outlineLevel="0" max="4353" min="4353" style="94" width="5.13"/>
    <col collapsed="false" customWidth="true" hidden="false" outlineLevel="0" max="4361" min="4354" style="94" width="9.63"/>
    <col collapsed="false" customWidth="true" hidden="false" outlineLevel="0" max="4362" min="4362" style="94" width="5.13"/>
    <col collapsed="false" customWidth="false" hidden="false" outlineLevel="0" max="4364" min="4363" style="94" width="9"/>
    <col collapsed="false" customWidth="true" hidden="false" outlineLevel="0" max="4365" min="4365" style="94" width="22.75"/>
    <col collapsed="false" customWidth="true" hidden="false" outlineLevel="0" max="4372" min="4366" style="94" width="13.63"/>
    <col collapsed="false" customWidth="false" hidden="false" outlineLevel="0" max="4608" min="4373" style="94" width="9"/>
    <col collapsed="false" customWidth="true" hidden="false" outlineLevel="0" max="4609" min="4609" style="94" width="5.13"/>
    <col collapsed="false" customWidth="true" hidden="false" outlineLevel="0" max="4617" min="4610" style="94" width="9.63"/>
    <col collapsed="false" customWidth="true" hidden="false" outlineLevel="0" max="4618" min="4618" style="94" width="5.13"/>
    <col collapsed="false" customWidth="false" hidden="false" outlineLevel="0" max="4620" min="4619" style="94" width="9"/>
    <col collapsed="false" customWidth="true" hidden="false" outlineLevel="0" max="4621" min="4621" style="94" width="22.75"/>
    <col collapsed="false" customWidth="true" hidden="false" outlineLevel="0" max="4628" min="4622" style="94" width="13.63"/>
    <col collapsed="false" customWidth="false" hidden="false" outlineLevel="0" max="4864" min="4629" style="94" width="9"/>
    <col collapsed="false" customWidth="true" hidden="false" outlineLevel="0" max="4865" min="4865" style="94" width="5.13"/>
    <col collapsed="false" customWidth="true" hidden="false" outlineLevel="0" max="4873" min="4866" style="94" width="9.63"/>
    <col collapsed="false" customWidth="true" hidden="false" outlineLevel="0" max="4874" min="4874" style="94" width="5.13"/>
    <col collapsed="false" customWidth="false" hidden="false" outlineLevel="0" max="4876" min="4875" style="94" width="9"/>
    <col collapsed="false" customWidth="true" hidden="false" outlineLevel="0" max="4877" min="4877" style="94" width="22.75"/>
    <col collapsed="false" customWidth="true" hidden="false" outlineLevel="0" max="4884" min="4878" style="94" width="13.63"/>
    <col collapsed="false" customWidth="false" hidden="false" outlineLevel="0" max="5120" min="4885" style="94" width="9"/>
    <col collapsed="false" customWidth="true" hidden="false" outlineLevel="0" max="5121" min="5121" style="94" width="5.13"/>
    <col collapsed="false" customWidth="true" hidden="false" outlineLevel="0" max="5129" min="5122" style="94" width="9.63"/>
    <col collapsed="false" customWidth="true" hidden="false" outlineLevel="0" max="5130" min="5130" style="94" width="5.13"/>
    <col collapsed="false" customWidth="false" hidden="false" outlineLevel="0" max="5132" min="5131" style="94" width="9"/>
    <col collapsed="false" customWidth="true" hidden="false" outlineLevel="0" max="5133" min="5133" style="94" width="22.75"/>
    <col collapsed="false" customWidth="true" hidden="false" outlineLevel="0" max="5140" min="5134" style="94" width="13.63"/>
    <col collapsed="false" customWidth="false" hidden="false" outlineLevel="0" max="5376" min="5141" style="94" width="9"/>
    <col collapsed="false" customWidth="true" hidden="false" outlineLevel="0" max="5377" min="5377" style="94" width="5.13"/>
    <col collapsed="false" customWidth="true" hidden="false" outlineLevel="0" max="5385" min="5378" style="94" width="9.63"/>
    <col collapsed="false" customWidth="true" hidden="false" outlineLevel="0" max="5386" min="5386" style="94" width="5.13"/>
    <col collapsed="false" customWidth="false" hidden="false" outlineLevel="0" max="5388" min="5387" style="94" width="9"/>
    <col collapsed="false" customWidth="true" hidden="false" outlineLevel="0" max="5389" min="5389" style="94" width="22.75"/>
    <col collapsed="false" customWidth="true" hidden="false" outlineLevel="0" max="5396" min="5390" style="94" width="13.63"/>
    <col collapsed="false" customWidth="false" hidden="false" outlineLevel="0" max="5632" min="5397" style="94" width="9"/>
    <col collapsed="false" customWidth="true" hidden="false" outlineLevel="0" max="5633" min="5633" style="94" width="5.13"/>
    <col collapsed="false" customWidth="true" hidden="false" outlineLevel="0" max="5641" min="5634" style="94" width="9.63"/>
    <col collapsed="false" customWidth="true" hidden="false" outlineLevel="0" max="5642" min="5642" style="94" width="5.13"/>
    <col collapsed="false" customWidth="false" hidden="false" outlineLevel="0" max="5644" min="5643" style="94" width="9"/>
    <col collapsed="false" customWidth="true" hidden="false" outlineLevel="0" max="5645" min="5645" style="94" width="22.75"/>
    <col collapsed="false" customWidth="true" hidden="false" outlineLevel="0" max="5652" min="5646" style="94" width="13.63"/>
    <col collapsed="false" customWidth="false" hidden="false" outlineLevel="0" max="5888" min="5653" style="94" width="9"/>
    <col collapsed="false" customWidth="true" hidden="false" outlineLevel="0" max="5889" min="5889" style="94" width="5.13"/>
    <col collapsed="false" customWidth="true" hidden="false" outlineLevel="0" max="5897" min="5890" style="94" width="9.63"/>
    <col collapsed="false" customWidth="true" hidden="false" outlineLevel="0" max="5898" min="5898" style="94" width="5.13"/>
    <col collapsed="false" customWidth="false" hidden="false" outlineLevel="0" max="5900" min="5899" style="94" width="9"/>
    <col collapsed="false" customWidth="true" hidden="false" outlineLevel="0" max="5901" min="5901" style="94" width="22.75"/>
    <col collapsed="false" customWidth="true" hidden="false" outlineLevel="0" max="5908" min="5902" style="94" width="13.63"/>
    <col collapsed="false" customWidth="false" hidden="false" outlineLevel="0" max="6144" min="5909" style="94" width="9"/>
    <col collapsed="false" customWidth="true" hidden="false" outlineLevel="0" max="6145" min="6145" style="94" width="5.13"/>
    <col collapsed="false" customWidth="true" hidden="false" outlineLevel="0" max="6153" min="6146" style="94" width="9.63"/>
    <col collapsed="false" customWidth="true" hidden="false" outlineLevel="0" max="6154" min="6154" style="94" width="5.13"/>
    <col collapsed="false" customWidth="false" hidden="false" outlineLevel="0" max="6156" min="6155" style="94" width="9"/>
    <col collapsed="false" customWidth="true" hidden="false" outlineLevel="0" max="6157" min="6157" style="94" width="22.75"/>
    <col collapsed="false" customWidth="true" hidden="false" outlineLevel="0" max="6164" min="6158" style="94" width="13.63"/>
    <col collapsed="false" customWidth="false" hidden="false" outlineLevel="0" max="6400" min="6165" style="94" width="9"/>
    <col collapsed="false" customWidth="true" hidden="false" outlineLevel="0" max="6401" min="6401" style="94" width="5.13"/>
    <col collapsed="false" customWidth="true" hidden="false" outlineLevel="0" max="6409" min="6402" style="94" width="9.63"/>
    <col collapsed="false" customWidth="true" hidden="false" outlineLevel="0" max="6410" min="6410" style="94" width="5.13"/>
    <col collapsed="false" customWidth="false" hidden="false" outlineLevel="0" max="6412" min="6411" style="94" width="9"/>
    <col collapsed="false" customWidth="true" hidden="false" outlineLevel="0" max="6413" min="6413" style="94" width="22.75"/>
    <col collapsed="false" customWidth="true" hidden="false" outlineLevel="0" max="6420" min="6414" style="94" width="13.63"/>
    <col collapsed="false" customWidth="false" hidden="false" outlineLevel="0" max="6656" min="6421" style="94" width="9"/>
    <col collapsed="false" customWidth="true" hidden="false" outlineLevel="0" max="6657" min="6657" style="94" width="5.13"/>
    <col collapsed="false" customWidth="true" hidden="false" outlineLevel="0" max="6665" min="6658" style="94" width="9.63"/>
    <col collapsed="false" customWidth="true" hidden="false" outlineLevel="0" max="6666" min="6666" style="94" width="5.13"/>
    <col collapsed="false" customWidth="false" hidden="false" outlineLevel="0" max="6668" min="6667" style="94" width="9"/>
    <col collapsed="false" customWidth="true" hidden="false" outlineLevel="0" max="6669" min="6669" style="94" width="22.75"/>
    <col collapsed="false" customWidth="true" hidden="false" outlineLevel="0" max="6676" min="6670" style="94" width="13.63"/>
    <col collapsed="false" customWidth="false" hidden="false" outlineLevel="0" max="6912" min="6677" style="94" width="9"/>
    <col collapsed="false" customWidth="true" hidden="false" outlineLevel="0" max="6913" min="6913" style="94" width="5.13"/>
    <col collapsed="false" customWidth="true" hidden="false" outlineLevel="0" max="6921" min="6914" style="94" width="9.63"/>
    <col collapsed="false" customWidth="true" hidden="false" outlineLevel="0" max="6922" min="6922" style="94" width="5.13"/>
    <col collapsed="false" customWidth="false" hidden="false" outlineLevel="0" max="6924" min="6923" style="94" width="9"/>
    <col collapsed="false" customWidth="true" hidden="false" outlineLevel="0" max="6925" min="6925" style="94" width="22.75"/>
    <col collapsed="false" customWidth="true" hidden="false" outlineLevel="0" max="6932" min="6926" style="94" width="13.63"/>
    <col collapsed="false" customWidth="false" hidden="false" outlineLevel="0" max="7168" min="6933" style="94" width="9"/>
    <col collapsed="false" customWidth="true" hidden="false" outlineLevel="0" max="7169" min="7169" style="94" width="5.13"/>
    <col collapsed="false" customWidth="true" hidden="false" outlineLevel="0" max="7177" min="7170" style="94" width="9.63"/>
    <col collapsed="false" customWidth="true" hidden="false" outlineLevel="0" max="7178" min="7178" style="94" width="5.13"/>
    <col collapsed="false" customWidth="false" hidden="false" outlineLevel="0" max="7180" min="7179" style="94" width="9"/>
    <col collapsed="false" customWidth="true" hidden="false" outlineLevel="0" max="7181" min="7181" style="94" width="22.75"/>
    <col collapsed="false" customWidth="true" hidden="false" outlineLevel="0" max="7188" min="7182" style="94" width="13.63"/>
    <col collapsed="false" customWidth="false" hidden="false" outlineLevel="0" max="7424" min="7189" style="94" width="9"/>
    <col collapsed="false" customWidth="true" hidden="false" outlineLevel="0" max="7425" min="7425" style="94" width="5.13"/>
    <col collapsed="false" customWidth="true" hidden="false" outlineLevel="0" max="7433" min="7426" style="94" width="9.63"/>
    <col collapsed="false" customWidth="true" hidden="false" outlineLevel="0" max="7434" min="7434" style="94" width="5.13"/>
    <col collapsed="false" customWidth="false" hidden="false" outlineLevel="0" max="7436" min="7435" style="94" width="9"/>
    <col collapsed="false" customWidth="true" hidden="false" outlineLevel="0" max="7437" min="7437" style="94" width="22.75"/>
    <col collapsed="false" customWidth="true" hidden="false" outlineLevel="0" max="7444" min="7438" style="94" width="13.63"/>
    <col collapsed="false" customWidth="false" hidden="false" outlineLevel="0" max="7680" min="7445" style="94" width="9"/>
    <col collapsed="false" customWidth="true" hidden="false" outlineLevel="0" max="7681" min="7681" style="94" width="5.13"/>
    <col collapsed="false" customWidth="true" hidden="false" outlineLevel="0" max="7689" min="7682" style="94" width="9.63"/>
    <col collapsed="false" customWidth="true" hidden="false" outlineLevel="0" max="7690" min="7690" style="94" width="5.13"/>
    <col collapsed="false" customWidth="false" hidden="false" outlineLevel="0" max="7692" min="7691" style="94" width="9"/>
    <col collapsed="false" customWidth="true" hidden="false" outlineLevel="0" max="7693" min="7693" style="94" width="22.75"/>
    <col collapsed="false" customWidth="true" hidden="false" outlineLevel="0" max="7700" min="7694" style="94" width="13.63"/>
    <col collapsed="false" customWidth="false" hidden="false" outlineLevel="0" max="7936" min="7701" style="94" width="9"/>
    <col collapsed="false" customWidth="true" hidden="false" outlineLevel="0" max="7937" min="7937" style="94" width="5.13"/>
    <col collapsed="false" customWidth="true" hidden="false" outlineLevel="0" max="7945" min="7938" style="94" width="9.63"/>
    <col collapsed="false" customWidth="true" hidden="false" outlineLevel="0" max="7946" min="7946" style="94" width="5.13"/>
    <col collapsed="false" customWidth="false" hidden="false" outlineLevel="0" max="7948" min="7947" style="94" width="9"/>
    <col collapsed="false" customWidth="true" hidden="false" outlineLevel="0" max="7949" min="7949" style="94" width="22.75"/>
    <col collapsed="false" customWidth="true" hidden="false" outlineLevel="0" max="7956" min="7950" style="94" width="13.63"/>
    <col collapsed="false" customWidth="false" hidden="false" outlineLevel="0" max="8192" min="7957" style="94" width="9"/>
    <col collapsed="false" customWidth="true" hidden="false" outlineLevel="0" max="8193" min="8193" style="94" width="5.13"/>
    <col collapsed="false" customWidth="true" hidden="false" outlineLevel="0" max="8201" min="8194" style="94" width="9.63"/>
    <col collapsed="false" customWidth="true" hidden="false" outlineLevel="0" max="8202" min="8202" style="94" width="5.13"/>
    <col collapsed="false" customWidth="false" hidden="false" outlineLevel="0" max="8204" min="8203" style="94" width="9"/>
    <col collapsed="false" customWidth="true" hidden="false" outlineLevel="0" max="8205" min="8205" style="94" width="22.75"/>
    <col collapsed="false" customWidth="true" hidden="false" outlineLevel="0" max="8212" min="8206" style="94" width="13.63"/>
    <col collapsed="false" customWidth="false" hidden="false" outlineLevel="0" max="8448" min="8213" style="94" width="9"/>
    <col collapsed="false" customWidth="true" hidden="false" outlineLevel="0" max="8449" min="8449" style="94" width="5.13"/>
    <col collapsed="false" customWidth="true" hidden="false" outlineLevel="0" max="8457" min="8450" style="94" width="9.63"/>
    <col collapsed="false" customWidth="true" hidden="false" outlineLevel="0" max="8458" min="8458" style="94" width="5.13"/>
    <col collapsed="false" customWidth="false" hidden="false" outlineLevel="0" max="8460" min="8459" style="94" width="9"/>
    <col collapsed="false" customWidth="true" hidden="false" outlineLevel="0" max="8461" min="8461" style="94" width="22.75"/>
    <col collapsed="false" customWidth="true" hidden="false" outlineLevel="0" max="8468" min="8462" style="94" width="13.63"/>
    <col collapsed="false" customWidth="false" hidden="false" outlineLevel="0" max="8704" min="8469" style="94" width="9"/>
    <col collapsed="false" customWidth="true" hidden="false" outlineLevel="0" max="8705" min="8705" style="94" width="5.13"/>
    <col collapsed="false" customWidth="true" hidden="false" outlineLevel="0" max="8713" min="8706" style="94" width="9.63"/>
    <col collapsed="false" customWidth="true" hidden="false" outlineLevel="0" max="8714" min="8714" style="94" width="5.13"/>
    <col collapsed="false" customWidth="false" hidden="false" outlineLevel="0" max="8716" min="8715" style="94" width="9"/>
    <col collapsed="false" customWidth="true" hidden="false" outlineLevel="0" max="8717" min="8717" style="94" width="22.75"/>
    <col collapsed="false" customWidth="true" hidden="false" outlineLevel="0" max="8724" min="8718" style="94" width="13.63"/>
    <col collapsed="false" customWidth="false" hidden="false" outlineLevel="0" max="8960" min="8725" style="94" width="9"/>
    <col collapsed="false" customWidth="true" hidden="false" outlineLevel="0" max="8961" min="8961" style="94" width="5.13"/>
    <col collapsed="false" customWidth="true" hidden="false" outlineLevel="0" max="8969" min="8962" style="94" width="9.63"/>
    <col collapsed="false" customWidth="true" hidden="false" outlineLevel="0" max="8970" min="8970" style="94" width="5.13"/>
    <col collapsed="false" customWidth="false" hidden="false" outlineLevel="0" max="8972" min="8971" style="94" width="9"/>
    <col collapsed="false" customWidth="true" hidden="false" outlineLevel="0" max="8973" min="8973" style="94" width="22.75"/>
    <col collapsed="false" customWidth="true" hidden="false" outlineLevel="0" max="8980" min="8974" style="94" width="13.63"/>
    <col collapsed="false" customWidth="false" hidden="false" outlineLevel="0" max="9216" min="8981" style="94" width="9"/>
    <col collapsed="false" customWidth="true" hidden="false" outlineLevel="0" max="9217" min="9217" style="94" width="5.13"/>
    <col collapsed="false" customWidth="true" hidden="false" outlineLevel="0" max="9225" min="9218" style="94" width="9.63"/>
    <col collapsed="false" customWidth="true" hidden="false" outlineLevel="0" max="9226" min="9226" style="94" width="5.13"/>
    <col collapsed="false" customWidth="false" hidden="false" outlineLevel="0" max="9228" min="9227" style="94" width="9"/>
    <col collapsed="false" customWidth="true" hidden="false" outlineLevel="0" max="9229" min="9229" style="94" width="22.75"/>
    <col collapsed="false" customWidth="true" hidden="false" outlineLevel="0" max="9236" min="9230" style="94" width="13.63"/>
    <col collapsed="false" customWidth="false" hidden="false" outlineLevel="0" max="9472" min="9237" style="94" width="9"/>
    <col collapsed="false" customWidth="true" hidden="false" outlineLevel="0" max="9473" min="9473" style="94" width="5.13"/>
    <col collapsed="false" customWidth="true" hidden="false" outlineLevel="0" max="9481" min="9474" style="94" width="9.63"/>
    <col collapsed="false" customWidth="true" hidden="false" outlineLevel="0" max="9482" min="9482" style="94" width="5.13"/>
    <col collapsed="false" customWidth="false" hidden="false" outlineLevel="0" max="9484" min="9483" style="94" width="9"/>
    <col collapsed="false" customWidth="true" hidden="false" outlineLevel="0" max="9485" min="9485" style="94" width="22.75"/>
    <col collapsed="false" customWidth="true" hidden="false" outlineLevel="0" max="9492" min="9486" style="94" width="13.63"/>
    <col collapsed="false" customWidth="false" hidden="false" outlineLevel="0" max="9728" min="9493" style="94" width="9"/>
    <col collapsed="false" customWidth="true" hidden="false" outlineLevel="0" max="9729" min="9729" style="94" width="5.13"/>
    <col collapsed="false" customWidth="true" hidden="false" outlineLevel="0" max="9737" min="9730" style="94" width="9.63"/>
    <col collapsed="false" customWidth="true" hidden="false" outlineLevel="0" max="9738" min="9738" style="94" width="5.13"/>
    <col collapsed="false" customWidth="false" hidden="false" outlineLevel="0" max="9740" min="9739" style="94" width="9"/>
    <col collapsed="false" customWidth="true" hidden="false" outlineLevel="0" max="9741" min="9741" style="94" width="22.75"/>
    <col collapsed="false" customWidth="true" hidden="false" outlineLevel="0" max="9748" min="9742" style="94" width="13.63"/>
    <col collapsed="false" customWidth="false" hidden="false" outlineLevel="0" max="9984" min="9749" style="94" width="9"/>
    <col collapsed="false" customWidth="true" hidden="false" outlineLevel="0" max="9985" min="9985" style="94" width="5.13"/>
    <col collapsed="false" customWidth="true" hidden="false" outlineLevel="0" max="9993" min="9986" style="94" width="9.63"/>
    <col collapsed="false" customWidth="true" hidden="false" outlineLevel="0" max="9994" min="9994" style="94" width="5.13"/>
    <col collapsed="false" customWidth="false" hidden="false" outlineLevel="0" max="9996" min="9995" style="94" width="9"/>
    <col collapsed="false" customWidth="true" hidden="false" outlineLevel="0" max="9997" min="9997" style="94" width="22.75"/>
    <col collapsed="false" customWidth="true" hidden="false" outlineLevel="0" max="10004" min="9998" style="94" width="13.63"/>
    <col collapsed="false" customWidth="false" hidden="false" outlineLevel="0" max="10240" min="10005" style="94" width="9"/>
    <col collapsed="false" customWidth="true" hidden="false" outlineLevel="0" max="10241" min="10241" style="94" width="5.13"/>
    <col collapsed="false" customWidth="true" hidden="false" outlineLevel="0" max="10249" min="10242" style="94" width="9.63"/>
    <col collapsed="false" customWidth="true" hidden="false" outlineLevel="0" max="10250" min="10250" style="94" width="5.13"/>
    <col collapsed="false" customWidth="false" hidden="false" outlineLevel="0" max="10252" min="10251" style="94" width="9"/>
    <col collapsed="false" customWidth="true" hidden="false" outlineLevel="0" max="10253" min="10253" style="94" width="22.75"/>
    <col collapsed="false" customWidth="true" hidden="false" outlineLevel="0" max="10260" min="10254" style="94" width="13.63"/>
    <col collapsed="false" customWidth="false" hidden="false" outlineLevel="0" max="10496" min="10261" style="94" width="9"/>
    <col collapsed="false" customWidth="true" hidden="false" outlineLevel="0" max="10497" min="10497" style="94" width="5.13"/>
    <col collapsed="false" customWidth="true" hidden="false" outlineLevel="0" max="10505" min="10498" style="94" width="9.63"/>
    <col collapsed="false" customWidth="true" hidden="false" outlineLevel="0" max="10506" min="10506" style="94" width="5.13"/>
    <col collapsed="false" customWidth="false" hidden="false" outlineLevel="0" max="10508" min="10507" style="94" width="9"/>
    <col collapsed="false" customWidth="true" hidden="false" outlineLevel="0" max="10509" min="10509" style="94" width="22.75"/>
    <col collapsed="false" customWidth="true" hidden="false" outlineLevel="0" max="10516" min="10510" style="94" width="13.63"/>
    <col collapsed="false" customWidth="false" hidden="false" outlineLevel="0" max="10752" min="10517" style="94" width="9"/>
    <col collapsed="false" customWidth="true" hidden="false" outlineLevel="0" max="10753" min="10753" style="94" width="5.13"/>
    <col collapsed="false" customWidth="true" hidden="false" outlineLevel="0" max="10761" min="10754" style="94" width="9.63"/>
    <col collapsed="false" customWidth="true" hidden="false" outlineLevel="0" max="10762" min="10762" style="94" width="5.13"/>
    <col collapsed="false" customWidth="false" hidden="false" outlineLevel="0" max="10764" min="10763" style="94" width="9"/>
    <col collapsed="false" customWidth="true" hidden="false" outlineLevel="0" max="10765" min="10765" style="94" width="22.75"/>
    <col collapsed="false" customWidth="true" hidden="false" outlineLevel="0" max="10772" min="10766" style="94" width="13.63"/>
    <col collapsed="false" customWidth="false" hidden="false" outlineLevel="0" max="11008" min="10773" style="94" width="9"/>
    <col collapsed="false" customWidth="true" hidden="false" outlineLevel="0" max="11009" min="11009" style="94" width="5.13"/>
    <col collapsed="false" customWidth="true" hidden="false" outlineLevel="0" max="11017" min="11010" style="94" width="9.63"/>
    <col collapsed="false" customWidth="true" hidden="false" outlineLevel="0" max="11018" min="11018" style="94" width="5.13"/>
    <col collapsed="false" customWidth="false" hidden="false" outlineLevel="0" max="11020" min="11019" style="94" width="9"/>
    <col collapsed="false" customWidth="true" hidden="false" outlineLevel="0" max="11021" min="11021" style="94" width="22.75"/>
    <col collapsed="false" customWidth="true" hidden="false" outlineLevel="0" max="11028" min="11022" style="94" width="13.63"/>
    <col collapsed="false" customWidth="false" hidden="false" outlineLevel="0" max="11264" min="11029" style="94" width="9"/>
    <col collapsed="false" customWidth="true" hidden="false" outlineLevel="0" max="11265" min="11265" style="94" width="5.13"/>
    <col collapsed="false" customWidth="true" hidden="false" outlineLevel="0" max="11273" min="11266" style="94" width="9.63"/>
    <col collapsed="false" customWidth="true" hidden="false" outlineLevel="0" max="11274" min="11274" style="94" width="5.13"/>
    <col collapsed="false" customWidth="false" hidden="false" outlineLevel="0" max="11276" min="11275" style="94" width="9"/>
    <col collapsed="false" customWidth="true" hidden="false" outlineLevel="0" max="11277" min="11277" style="94" width="22.75"/>
    <col collapsed="false" customWidth="true" hidden="false" outlineLevel="0" max="11284" min="11278" style="94" width="13.63"/>
    <col collapsed="false" customWidth="false" hidden="false" outlineLevel="0" max="11520" min="11285" style="94" width="9"/>
    <col collapsed="false" customWidth="true" hidden="false" outlineLevel="0" max="11521" min="11521" style="94" width="5.13"/>
    <col collapsed="false" customWidth="true" hidden="false" outlineLevel="0" max="11529" min="11522" style="94" width="9.63"/>
    <col collapsed="false" customWidth="true" hidden="false" outlineLevel="0" max="11530" min="11530" style="94" width="5.13"/>
    <col collapsed="false" customWidth="false" hidden="false" outlineLevel="0" max="11532" min="11531" style="94" width="9"/>
    <col collapsed="false" customWidth="true" hidden="false" outlineLevel="0" max="11533" min="11533" style="94" width="22.75"/>
    <col collapsed="false" customWidth="true" hidden="false" outlineLevel="0" max="11540" min="11534" style="94" width="13.63"/>
    <col collapsed="false" customWidth="false" hidden="false" outlineLevel="0" max="11776" min="11541" style="94" width="9"/>
    <col collapsed="false" customWidth="true" hidden="false" outlineLevel="0" max="11777" min="11777" style="94" width="5.13"/>
    <col collapsed="false" customWidth="true" hidden="false" outlineLevel="0" max="11785" min="11778" style="94" width="9.63"/>
    <col collapsed="false" customWidth="true" hidden="false" outlineLevel="0" max="11786" min="11786" style="94" width="5.13"/>
    <col collapsed="false" customWidth="false" hidden="false" outlineLevel="0" max="11788" min="11787" style="94" width="9"/>
    <col collapsed="false" customWidth="true" hidden="false" outlineLevel="0" max="11789" min="11789" style="94" width="22.75"/>
    <col collapsed="false" customWidth="true" hidden="false" outlineLevel="0" max="11796" min="11790" style="94" width="13.63"/>
    <col collapsed="false" customWidth="false" hidden="false" outlineLevel="0" max="12032" min="11797" style="94" width="9"/>
    <col collapsed="false" customWidth="true" hidden="false" outlineLevel="0" max="12033" min="12033" style="94" width="5.13"/>
    <col collapsed="false" customWidth="true" hidden="false" outlineLevel="0" max="12041" min="12034" style="94" width="9.63"/>
    <col collapsed="false" customWidth="true" hidden="false" outlineLevel="0" max="12042" min="12042" style="94" width="5.13"/>
    <col collapsed="false" customWidth="false" hidden="false" outlineLevel="0" max="12044" min="12043" style="94" width="9"/>
    <col collapsed="false" customWidth="true" hidden="false" outlineLevel="0" max="12045" min="12045" style="94" width="22.75"/>
    <col collapsed="false" customWidth="true" hidden="false" outlineLevel="0" max="12052" min="12046" style="94" width="13.63"/>
    <col collapsed="false" customWidth="false" hidden="false" outlineLevel="0" max="12288" min="12053" style="94" width="9"/>
    <col collapsed="false" customWidth="true" hidden="false" outlineLevel="0" max="12289" min="12289" style="94" width="5.13"/>
    <col collapsed="false" customWidth="true" hidden="false" outlineLevel="0" max="12297" min="12290" style="94" width="9.63"/>
    <col collapsed="false" customWidth="true" hidden="false" outlineLevel="0" max="12298" min="12298" style="94" width="5.13"/>
    <col collapsed="false" customWidth="false" hidden="false" outlineLevel="0" max="12300" min="12299" style="94" width="9"/>
    <col collapsed="false" customWidth="true" hidden="false" outlineLevel="0" max="12301" min="12301" style="94" width="22.75"/>
    <col collapsed="false" customWidth="true" hidden="false" outlineLevel="0" max="12308" min="12302" style="94" width="13.63"/>
    <col collapsed="false" customWidth="false" hidden="false" outlineLevel="0" max="12544" min="12309" style="94" width="9"/>
    <col collapsed="false" customWidth="true" hidden="false" outlineLevel="0" max="12545" min="12545" style="94" width="5.13"/>
    <col collapsed="false" customWidth="true" hidden="false" outlineLevel="0" max="12553" min="12546" style="94" width="9.63"/>
    <col collapsed="false" customWidth="true" hidden="false" outlineLevel="0" max="12554" min="12554" style="94" width="5.13"/>
    <col collapsed="false" customWidth="false" hidden="false" outlineLevel="0" max="12556" min="12555" style="94" width="9"/>
    <col collapsed="false" customWidth="true" hidden="false" outlineLevel="0" max="12557" min="12557" style="94" width="22.75"/>
    <col collapsed="false" customWidth="true" hidden="false" outlineLevel="0" max="12564" min="12558" style="94" width="13.63"/>
    <col collapsed="false" customWidth="false" hidden="false" outlineLevel="0" max="12800" min="12565" style="94" width="9"/>
    <col collapsed="false" customWidth="true" hidden="false" outlineLevel="0" max="12801" min="12801" style="94" width="5.13"/>
    <col collapsed="false" customWidth="true" hidden="false" outlineLevel="0" max="12809" min="12802" style="94" width="9.63"/>
    <col collapsed="false" customWidth="true" hidden="false" outlineLevel="0" max="12810" min="12810" style="94" width="5.13"/>
    <col collapsed="false" customWidth="false" hidden="false" outlineLevel="0" max="12812" min="12811" style="94" width="9"/>
    <col collapsed="false" customWidth="true" hidden="false" outlineLevel="0" max="12813" min="12813" style="94" width="22.75"/>
    <col collapsed="false" customWidth="true" hidden="false" outlineLevel="0" max="12820" min="12814" style="94" width="13.63"/>
    <col collapsed="false" customWidth="false" hidden="false" outlineLevel="0" max="13056" min="12821" style="94" width="9"/>
    <col collapsed="false" customWidth="true" hidden="false" outlineLevel="0" max="13057" min="13057" style="94" width="5.13"/>
    <col collapsed="false" customWidth="true" hidden="false" outlineLevel="0" max="13065" min="13058" style="94" width="9.63"/>
    <col collapsed="false" customWidth="true" hidden="false" outlineLevel="0" max="13066" min="13066" style="94" width="5.13"/>
    <col collapsed="false" customWidth="false" hidden="false" outlineLevel="0" max="13068" min="13067" style="94" width="9"/>
    <col collapsed="false" customWidth="true" hidden="false" outlineLevel="0" max="13069" min="13069" style="94" width="22.75"/>
    <col collapsed="false" customWidth="true" hidden="false" outlineLevel="0" max="13076" min="13070" style="94" width="13.63"/>
    <col collapsed="false" customWidth="false" hidden="false" outlineLevel="0" max="13312" min="13077" style="94" width="9"/>
    <col collapsed="false" customWidth="true" hidden="false" outlineLevel="0" max="13313" min="13313" style="94" width="5.13"/>
    <col collapsed="false" customWidth="true" hidden="false" outlineLevel="0" max="13321" min="13314" style="94" width="9.63"/>
    <col collapsed="false" customWidth="true" hidden="false" outlineLevel="0" max="13322" min="13322" style="94" width="5.13"/>
    <col collapsed="false" customWidth="false" hidden="false" outlineLevel="0" max="13324" min="13323" style="94" width="9"/>
    <col collapsed="false" customWidth="true" hidden="false" outlineLevel="0" max="13325" min="13325" style="94" width="22.75"/>
    <col collapsed="false" customWidth="true" hidden="false" outlineLevel="0" max="13332" min="13326" style="94" width="13.63"/>
    <col collapsed="false" customWidth="false" hidden="false" outlineLevel="0" max="13568" min="13333" style="94" width="9"/>
    <col collapsed="false" customWidth="true" hidden="false" outlineLevel="0" max="13569" min="13569" style="94" width="5.13"/>
    <col collapsed="false" customWidth="true" hidden="false" outlineLevel="0" max="13577" min="13570" style="94" width="9.63"/>
    <col collapsed="false" customWidth="true" hidden="false" outlineLevel="0" max="13578" min="13578" style="94" width="5.13"/>
    <col collapsed="false" customWidth="false" hidden="false" outlineLevel="0" max="13580" min="13579" style="94" width="9"/>
    <col collapsed="false" customWidth="true" hidden="false" outlineLevel="0" max="13581" min="13581" style="94" width="22.75"/>
    <col collapsed="false" customWidth="true" hidden="false" outlineLevel="0" max="13588" min="13582" style="94" width="13.63"/>
    <col collapsed="false" customWidth="false" hidden="false" outlineLevel="0" max="13824" min="13589" style="94" width="9"/>
    <col collapsed="false" customWidth="true" hidden="false" outlineLevel="0" max="13825" min="13825" style="94" width="5.13"/>
    <col collapsed="false" customWidth="true" hidden="false" outlineLevel="0" max="13833" min="13826" style="94" width="9.63"/>
    <col collapsed="false" customWidth="true" hidden="false" outlineLevel="0" max="13834" min="13834" style="94" width="5.13"/>
    <col collapsed="false" customWidth="false" hidden="false" outlineLevel="0" max="13836" min="13835" style="94" width="9"/>
    <col collapsed="false" customWidth="true" hidden="false" outlineLevel="0" max="13837" min="13837" style="94" width="22.75"/>
    <col collapsed="false" customWidth="true" hidden="false" outlineLevel="0" max="13844" min="13838" style="94" width="13.63"/>
    <col collapsed="false" customWidth="false" hidden="false" outlineLevel="0" max="14080" min="13845" style="94" width="9"/>
    <col collapsed="false" customWidth="true" hidden="false" outlineLevel="0" max="14081" min="14081" style="94" width="5.13"/>
    <col collapsed="false" customWidth="true" hidden="false" outlineLevel="0" max="14089" min="14082" style="94" width="9.63"/>
    <col collapsed="false" customWidth="true" hidden="false" outlineLevel="0" max="14090" min="14090" style="94" width="5.13"/>
    <col collapsed="false" customWidth="false" hidden="false" outlineLevel="0" max="14092" min="14091" style="94" width="9"/>
    <col collapsed="false" customWidth="true" hidden="false" outlineLevel="0" max="14093" min="14093" style="94" width="22.75"/>
    <col collapsed="false" customWidth="true" hidden="false" outlineLevel="0" max="14100" min="14094" style="94" width="13.63"/>
    <col collapsed="false" customWidth="false" hidden="false" outlineLevel="0" max="14336" min="14101" style="94" width="9"/>
    <col collapsed="false" customWidth="true" hidden="false" outlineLevel="0" max="14337" min="14337" style="94" width="5.13"/>
    <col collapsed="false" customWidth="true" hidden="false" outlineLevel="0" max="14345" min="14338" style="94" width="9.63"/>
    <col collapsed="false" customWidth="true" hidden="false" outlineLevel="0" max="14346" min="14346" style="94" width="5.13"/>
    <col collapsed="false" customWidth="false" hidden="false" outlineLevel="0" max="14348" min="14347" style="94" width="9"/>
    <col collapsed="false" customWidth="true" hidden="false" outlineLevel="0" max="14349" min="14349" style="94" width="22.75"/>
    <col collapsed="false" customWidth="true" hidden="false" outlineLevel="0" max="14356" min="14350" style="94" width="13.63"/>
    <col collapsed="false" customWidth="false" hidden="false" outlineLevel="0" max="14592" min="14357" style="94" width="9"/>
    <col collapsed="false" customWidth="true" hidden="false" outlineLevel="0" max="14593" min="14593" style="94" width="5.13"/>
    <col collapsed="false" customWidth="true" hidden="false" outlineLevel="0" max="14601" min="14594" style="94" width="9.63"/>
    <col collapsed="false" customWidth="true" hidden="false" outlineLevel="0" max="14602" min="14602" style="94" width="5.13"/>
    <col collapsed="false" customWidth="false" hidden="false" outlineLevel="0" max="14604" min="14603" style="94" width="9"/>
    <col collapsed="false" customWidth="true" hidden="false" outlineLevel="0" max="14605" min="14605" style="94" width="22.75"/>
    <col collapsed="false" customWidth="true" hidden="false" outlineLevel="0" max="14612" min="14606" style="94" width="13.63"/>
    <col collapsed="false" customWidth="false" hidden="false" outlineLevel="0" max="14848" min="14613" style="94" width="9"/>
    <col collapsed="false" customWidth="true" hidden="false" outlineLevel="0" max="14849" min="14849" style="94" width="5.13"/>
    <col collapsed="false" customWidth="true" hidden="false" outlineLevel="0" max="14857" min="14850" style="94" width="9.63"/>
    <col collapsed="false" customWidth="true" hidden="false" outlineLevel="0" max="14858" min="14858" style="94" width="5.13"/>
    <col collapsed="false" customWidth="false" hidden="false" outlineLevel="0" max="14860" min="14859" style="94" width="9"/>
    <col collapsed="false" customWidth="true" hidden="false" outlineLevel="0" max="14861" min="14861" style="94" width="22.75"/>
    <col collapsed="false" customWidth="true" hidden="false" outlineLevel="0" max="14868" min="14862" style="94" width="13.63"/>
    <col collapsed="false" customWidth="false" hidden="false" outlineLevel="0" max="15104" min="14869" style="94" width="9"/>
    <col collapsed="false" customWidth="true" hidden="false" outlineLevel="0" max="15105" min="15105" style="94" width="5.13"/>
    <col collapsed="false" customWidth="true" hidden="false" outlineLevel="0" max="15113" min="15106" style="94" width="9.63"/>
    <col collapsed="false" customWidth="true" hidden="false" outlineLevel="0" max="15114" min="15114" style="94" width="5.13"/>
    <col collapsed="false" customWidth="false" hidden="false" outlineLevel="0" max="15116" min="15115" style="94" width="9"/>
    <col collapsed="false" customWidth="true" hidden="false" outlineLevel="0" max="15117" min="15117" style="94" width="22.75"/>
    <col collapsed="false" customWidth="true" hidden="false" outlineLevel="0" max="15124" min="15118" style="94" width="13.63"/>
    <col collapsed="false" customWidth="false" hidden="false" outlineLevel="0" max="15360" min="15125" style="94" width="9"/>
    <col collapsed="false" customWidth="true" hidden="false" outlineLevel="0" max="15361" min="15361" style="94" width="5.13"/>
    <col collapsed="false" customWidth="true" hidden="false" outlineLevel="0" max="15369" min="15362" style="94" width="9.63"/>
    <col collapsed="false" customWidth="true" hidden="false" outlineLevel="0" max="15370" min="15370" style="94" width="5.13"/>
    <col collapsed="false" customWidth="false" hidden="false" outlineLevel="0" max="15372" min="15371" style="94" width="9"/>
    <col collapsed="false" customWidth="true" hidden="false" outlineLevel="0" max="15373" min="15373" style="94" width="22.75"/>
    <col collapsed="false" customWidth="true" hidden="false" outlineLevel="0" max="15380" min="15374" style="94" width="13.63"/>
    <col collapsed="false" customWidth="false" hidden="false" outlineLevel="0" max="15616" min="15381" style="94" width="9"/>
    <col collapsed="false" customWidth="true" hidden="false" outlineLevel="0" max="15617" min="15617" style="94" width="5.13"/>
    <col collapsed="false" customWidth="true" hidden="false" outlineLevel="0" max="15625" min="15618" style="94" width="9.63"/>
    <col collapsed="false" customWidth="true" hidden="false" outlineLevel="0" max="15626" min="15626" style="94" width="5.13"/>
    <col collapsed="false" customWidth="false" hidden="false" outlineLevel="0" max="15628" min="15627" style="94" width="9"/>
    <col collapsed="false" customWidth="true" hidden="false" outlineLevel="0" max="15629" min="15629" style="94" width="22.75"/>
    <col collapsed="false" customWidth="true" hidden="false" outlineLevel="0" max="15636" min="15630" style="94" width="13.63"/>
    <col collapsed="false" customWidth="false" hidden="false" outlineLevel="0" max="15872" min="15637" style="94" width="9"/>
    <col collapsed="false" customWidth="true" hidden="false" outlineLevel="0" max="15873" min="15873" style="94" width="5.13"/>
    <col collapsed="false" customWidth="true" hidden="false" outlineLevel="0" max="15881" min="15874" style="94" width="9.63"/>
    <col collapsed="false" customWidth="true" hidden="false" outlineLevel="0" max="15882" min="15882" style="94" width="5.13"/>
    <col collapsed="false" customWidth="false" hidden="false" outlineLevel="0" max="15884" min="15883" style="94" width="9"/>
    <col collapsed="false" customWidth="true" hidden="false" outlineLevel="0" max="15885" min="15885" style="94" width="22.75"/>
    <col collapsed="false" customWidth="true" hidden="false" outlineLevel="0" max="15892" min="15886" style="94" width="13.63"/>
    <col collapsed="false" customWidth="false" hidden="false" outlineLevel="0" max="16128" min="15893" style="94" width="9"/>
    <col collapsed="false" customWidth="true" hidden="false" outlineLevel="0" max="16129" min="16129" style="94" width="5.13"/>
    <col collapsed="false" customWidth="true" hidden="false" outlineLevel="0" max="16137" min="16130" style="94" width="9.63"/>
    <col collapsed="false" customWidth="true" hidden="false" outlineLevel="0" max="16138" min="16138" style="94" width="5.13"/>
    <col collapsed="false" customWidth="false" hidden="false" outlineLevel="0" max="16140" min="16139" style="94" width="9"/>
    <col collapsed="false" customWidth="true" hidden="false" outlineLevel="0" max="16141" min="16141" style="94" width="22.75"/>
    <col collapsed="false" customWidth="true" hidden="false" outlineLevel="0" max="16148" min="16142" style="94" width="13.63"/>
    <col collapsed="false" customWidth="false" hidden="false" outlineLevel="0" max="16384" min="16149" style="94" width="9"/>
  </cols>
  <sheetData>
    <row r="1" customFormat="false" ht="19.5" hidden="false" customHeight="false" outlineLevel="0" collapsed="false">
      <c r="A1" s="92" t="s">
        <v>112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customFormat="false" ht="19.5" hidden="false" customHeight="false" outlineLevel="0" collapsed="false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customFormat="false" ht="19.5" hidden="false" customHeight="false" outlineLevel="0" collapsed="false"/>
    <row r="4" customFormat="false" ht="19.5" hidden="false" customHeight="false" outlineLevel="0" collapsed="false"/>
    <row r="5" customFormat="false" ht="19.5" hidden="false" customHeight="false" outlineLevel="0" collapsed="false">
      <c r="A5" s="94" t="str">
        <f aca="false">CONCATENATE("■ 계  약  명 : ",환경설정!$B$1)</f>
        <v>■ 계  약  명 : 전라남도청 민원인 전용주차장 건립 전기공사 보안등주 등 구매</v>
      </c>
    </row>
    <row r="6" customFormat="false" ht="15" hidden="false" customHeight="true" outlineLevel="0" collapsed="false">
      <c r="C6" s="93"/>
      <c r="D6" s="93"/>
      <c r="E6" s="93"/>
      <c r="F6" s="93"/>
      <c r="G6" s="93"/>
    </row>
    <row r="7" customFormat="false" ht="15" hidden="false" customHeight="true" outlineLevel="0" collapsed="false">
      <c r="A7" s="94" t="s">
        <v>113</v>
      </c>
      <c r="C7" s="93"/>
      <c r="D7" s="93"/>
      <c r="E7" s="93"/>
      <c r="F7" s="93"/>
      <c r="G7" s="93"/>
    </row>
    <row r="8" customFormat="false" ht="15" hidden="false" customHeight="true" outlineLevel="0" collapsed="false">
      <c r="C8" s="93"/>
      <c r="D8" s="93"/>
      <c r="E8" s="93"/>
      <c r="F8" s="93"/>
      <c r="G8" s="93"/>
    </row>
    <row r="9" customFormat="false" ht="19.5" hidden="false" customHeight="false" outlineLevel="0" collapsed="false"/>
    <row r="10" customFormat="false" ht="19.5" hidden="false" customHeight="false" outlineLevel="0" collapsed="false"/>
    <row r="11" customFormat="false" ht="19.5" hidden="false" customHeight="false" outlineLevel="0" collapsed="false"/>
    <row r="12" customFormat="false" ht="19.5" hidden="false" customHeight="false" outlineLevel="0" collapsed="false"/>
    <row r="13" customFormat="false" ht="19.5" hidden="false" customHeight="false" outlineLevel="0" collapsed="false">
      <c r="C13" s="95"/>
      <c r="D13" s="95"/>
      <c r="E13" s="95"/>
      <c r="F13" s="95"/>
      <c r="G13" s="95"/>
    </row>
    <row r="14" customFormat="false" ht="19.5" hidden="false" customHeight="false" outlineLevel="0" collapsed="false">
      <c r="C14" s="95"/>
      <c r="D14" s="95"/>
      <c r="E14" s="95"/>
      <c r="F14" s="95"/>
      <c r="G14" s="95"/>
    </row>
    <row r="15" customFormat="false" ht="19.5" hidden="false" customHeight="false" outlineLevel="0" collapsed="false"/>
    <row r="16" customFormat="false" ht="19.5" hidden="false" customHeight="false" outlineLevel="0" collapsed="false"/>
    <row r="17" customFormat="false" ht="19.5" hidden="false" customHeight="false" outlineLevel="0" collapsed="false"/>
    <row r="18" customFormat="false" ht="19.5" hidden="false" customHeight="false" outlineLevel="0" collapsed="false"/>
    <row r="19" customFormat="false" ht="19.5" hidden="false" customHeight="false" outlineLevel="0" collapsed="false">
      <c r="C19" s="95"/>
      <c r="D19" s="95"/>
      <c r="E19" s="95"/>
      <c r="F19" s="95"/>
      <c r="G19" s="95"/>
    </row>
    <row r="20" customFormat="false" ht="19.5" hidden="false" customHeight="false" outlineLevel="0" collapsed="false">
      <c r="C20" s="95"/>
      <c r="D20" s="95"/>
      <c r="E20" s="95"/>
      <c r="F20" s="95"/>
      <c r="G20" s="95"/>
    </row>
    <row r="21" customFormat="false" ht="19.5" hidden="false" customHeight="false" outlineLevel="0" collapsed="false"/>
    <row r="22" customFormat="false" ht="19.5" hidden="false" customHeight="false" outlineLevel="0" collapsed="false"/>
    <row r="23" customFormat="false" ht="19.5" hidden="false" customHeight="false" outlineLevel="0" collapsed="false"/>
    <row r="24" customFormat="false" ht="19.5" hidden="false" customHeight="false" outlineLevel="0" collapsed="false"/>
    <row r="25" customFormat="false" ht="19.5" hidden="false" customHeight="false" outlineLevel="0" collapsed="false">
      <c r="C25" s="95"/>
      <c r="D25" s="95"/>
      <c r="E25" s="95"/>
      <c r="F25" s="95"/>
      <c r="G25" s="95"/>
    </row>
    <row r="26" customFormat="false" ht="19.5" hidden="false" customHeight="false" outlineLevel="0" collapsed="false">
      <c r="C26" s="95"/>
      <c r="D26" s="95"/>
      <c r="E26" s="95"/>
      <c r="F26" s="95"/>
      <c r="G26" s="95"/>
    </row>
    <row r="27" customFormat="false" ht="19.5" hidden="false" customHeight="false" outlineLevel="0" collapsed="false"/>
    <row r="28" customFormat="false" ht="19.5" hidden="false" customHeight="false" outlineLevel="0" collapsed="false"/>
    <row r="29" customFormat="false" ht="19.5" hidden="false" customHeight="false" outlineLevel="0" collapsed="false"/>
    <row r="30" customFormat="false" ht="19.5" hidden="false" customHeight="false" outlineLevel="0" collapsed="false"/>
    <row r="31" customFormat="false" ht="19.5" hidden="false" customHeight="false" outlineLevel="0" collapsed="false">
      <c r="C31" s="95"/>
      <c r="D31" s="95"/>
      <c r="E31" s="95"/>
      <c r="F31" s="95"/>
      <c r="G31" s="95"/>
    </row>
    <row r="32" customFormat="false" ht="19.5" hidden="false" customHeight="false" outlineLevel="0" collapsed="false">
      <c r="C32" s="95"/>
      <c r="D32" s="95"/>
      <c r="E32" s="95"/>
      <c r="F32" s="95"/>
      <c r="G32" s="95"/>
    </row>
    <row r="33" customFormat="false" ht="19.5" hidden="false" customHeight="false" outlineLevel="0" collapsed="false"/>
    <row r="34" customFormat="false" ht="19.5" hidden="false" customHeight="false" outlineLevel="0" collapsed="false"/>
    <row r="35" customFormat="false" ht="19.5" hidden="false" customHeight="false" outlineLevel="0" collapsed="false"/>
    <row r="36" customFormat="false" ht="15" hidden="false" customHeight="false" outlineLevel="0" collapsed="false"/>
    <row r="37" customFormat="false" ht="29.25" hidden="false" customHeight="false" outlineLevel="0" collapsed="false">
      <c r="C37" s="95"/>
      <c r="D37" s="95"/>
      <c r="E37" s="95"/>
      <c r="F37" s="95"/>
      <c r="G37" s="95"/>
    </row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</sheetData>
  <mergeCells count="6">
    <mergeCell ref="A1:M2"/>
    <mergeCell ref="C13:G14"/>
    <mergeCell ref="C19:G20"/>
    <mergeCell ref="C25:G26"/>
    <mergeCell ref="C31:G32"/>
    <mergeCell ref="C37:G37"/>
  </mergeCells>
  <printOptions headings="false" gridLines="false" gridLinesSet="true" horizontalCentered="true" verticalCentered="false"/>
  <pageMargins left="0.39375" right="0.39375" top="0.196527777777778" bottom="0.196527777777778" header="0.511811023622047" footer="0.511811023622047"/>
  <pageSetup paperSize="9" scale="9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15" workbookViewId="0">
      <selection pane="topLeft" activeCell="D16" activeCellId="0" sqref="D16"/>
    </sheetView>
  </sheetViews>
  <sheetFormatPr defaultColWidth="9" defaultRowHeight="16.5" zeroHeight="false" outlineLevelRow="0" outlineLevelCol="0"/>
  <cols>
    <col collapsed="false" customWidth="true" hidden="false" outlineLevel="0" max="1" min="1" style="46" width="3.5"/>
    <col collapsed="false" customWidth="true" hidden="false" outlineLevel="0" max="2" min="2" style="46" width="19.88"/>
    <col collapsed="false" customWidth="true" hidden="false" outlineLevel="0" max="3" min="3" style="46" width="26.88"/>
    <col collapsed="false" customWidth="true" hidden="false" outlineLevel="0" max="5" min="4" style="46" width="7.63"/>
    <col collapsed="false" customWidth="true" hidden="false" outlineLevel="0" max="6" min="6" style="46" width="20"/>
    <col collapsed="false" customWidth="true" hidden="false" outlineLevel="0" max="7" min="7" style="46" width="3.13"/>
    <col collapsed="false" customWidth="false" hidden="false" outlineLevel="0" max="16384" min="8" style="46" width="9"/>
  </cols>
  <sheetData>
    <row r="1" customFormat="false" ht="18.75" hidden="false" customHeight="true" outlineLevel="0" collapsed="false"/>
    <row r="2" customFormat="false" ht="33.75" hidden="false" customHeight="true" outlineLevel="0" collapsed="false">
      <c r="A2" s="96" t="s">
        <v>115</v>
      </c>
      <c r="B2" s="96"/>
      <c r="C2" s="96"/>
      <c r="D2" s="96"/>
      <c r="E2" s="96"/>
      <c r="F2" s="96"/>
      <c r="G2" s="96"/>
    </row>
    <row r="3" customFormat="false" ht="16.5" hidden="false" customHeight="true" outlineLevel="0" collapsed="false">
      <c r="B3" s="97"/>
      <c r="C3" s="97"/>
      <c r="D3" s="97"/>
      <c r="E3" s="97"/>
      <c r="F3" s="97"/>
      <c r="G3" s="97"/>
    </row>
    <row r="4" customFormat="false" ht="26.25" hidden="false" customHeight="true" outlineLevel="0" collapsed="false">
      <c r="B4" s="98" t="s">
        <v>116</v>
      </c>
      <c r="C4" s="99" t="str">
        <f aca="false">환경설정!B1</f>
        <v>전라남도청 민원인 전용주차장 건립 전기공사 보안등주 등 구매</v>
      </c>
      <c r="D4" s="99"/>
      <c r="E4" s="99"/>
      <c r="F4" s="99"/>
      <c r="G4" s="99"/>
    </row>
    <row r="5" customFormat="false" ht="26.25" hidden="false" customHeight="true" outlineLevel="0" collapsed="false">
      <c r="B5" s="98" t="s">
        <v>117</v>
      </c>
      <c r="C5" s="100" t="n">
        <f aca="false">환경설정!B3</f>
        <v>45846</v>
      </c>
      <c r="D5" s="100"/>
      <c r="E5" s="100"/>
      <c r="F5" s="101"/>
    </row>
    <row r="6" customFormat="false" ht="26.25" hidden="false" customHeight="true" outlineLevel="0" collapsed="false">
      <c r="B6" s="98" t="s">
        <v>118</v>
      </c>
      <c r="C6" s="100" t="n">
        <f aca="false">환경설정!D3</f>
        <v>46380</v>
      </c>
      <c r="D6" s="100"/>
      <c r="E6" s="100"/>
    </row>
    <row r="7" customFormat="false" ht="26.25" hidden="false" customHeight="true" outlineLevel="0" collapsed="false">
      <c r="B7" s="98" t="s">
        <v>119</v>
      </c>
      <c r="C7" s="102" t="s">
        <v>120</v>
      </c>
      <c r="D7" s="102"/>
      <c r="E7" s="102"/>
    </row>
    <row r="8" customFormat="false" ht="8.25" hidden="false" customHeight="true" outlineLevel="0" collapsed="false">
      <c r="B8" s="103"/>
      <c r="C8" s="104"/>
      <c r="D8" s="104"/>
      <c r="E8" s="104"/>
      <c r="F8" s="105"/>
      <c r="G8" s="105"/>
    </row>
    <row r="9" customFormat="false" ht="29.25" hidden="false" customHeight="true" outlineLevel="0" collapsed="false">
      <c r="B9" s="63" t="s">
        <v>121</v>
      </c>
      <c r="C9" s="106"/>
      <c r="D9" s="106"/>
      <c r="E9" s="106"/>
    </row>
    <row r="10" customFormat="false" ht="24" hidden="false" customHeight="true" outlineLevel="0" collapsed="false">
      <c r="B10" s="107" t="s">
        <v>122</v>
      </c>
      <c r="C10" s="108" t="s">
        <v>123</v>
      </c>
      <c r="D10" s="108" t="s">
        <v>124</v>
      </c>
      <c r="E10" s="108" t="s">
        <v>28</v>
      </c>
      <c r="F10" s="109" t="s">
        <v>125</v>
      </c>
    </row>
    <row r="11" customFormat="false" ht="34.5" hidden="false" customHeight="true" outlineLevel="0" collapsed="false">
      <c r="B11" s="110" t="str">
        <f aca="false">VLOOKUP(환경설정!$B$8,data!$A:$C,2,0)</f>
        <v>철제가로등주</v>
      </c>
      <c r="C11" s="111" t="str">
        <f aca="false">VLOOKUP(환경설정!$B$8,data!$A:$C,3,0)</f>
        <v>철제가로등주, MTPF-201-5, 5m, 1등용, 원2단형</v>
      </c>
      <c r="D11" s="112" t="s">
        <v>126</v>
      </c>
      <c r="E11" s="112" t="n">
        <f aca="false">환경설정!B9</f>
        <v>9</v>
      </c>
      <c r="F11" s="113"/>
    </row>
    <row r="12" customFormat="false" ht="34.5" hidden="false" customHeight="true" outlineLevel="0" collapsed="false">
      <c r="B12" s="114" t="str">
        <f aca="false">IF(환경설정!B5&gt;=2,VLOOKUP(환경설정!$G$8,data!$A:$C,2,0),"")</f>
        <v>철제가로등주</v>
      </c>
      <c r="C12" s="111" t="str">
        <f aca="false">IF(환경설정!B5&gt;=2,VLOOKUP(환경설정!$G$8,data!$A:$C,3,0),"")</f>
        <v>철제가로등주, MTPF-201-5-2, 5m, 2등용, 원2단형</v>
      </c>
      <c r="D12" s="115" t="str">
        <f aca="false">IF(환경설정!B5&gt;=2,"EA","")</f>
        <v>EA</v>
      </c>
      <c r="E12" s="115" t="n">
        <f aca="false">IF(환경설정!B5&gt;=2,환경설정!G9,"")</f>
        <v>4</v>
      </c>
      <c r="F12" s="113"/>
    </row>
    <row r="13" customFormat="false" ht="34.5" hidden="false" customHeight="true" outlineLevel="0" collapsed="false">
      <c r="B13" s="114" t="str">
        <f aca="false">IF(환경설정!B5&gt;=3,VLOOKUP(환경설정!$L$8,data!$A:$C,2,0),"")</f>
        <v>가로등주부속자재</v>
      </c>
      <c r="C13" s="116" t="str">
        <f aca="false">IF(환경설정!B5&gt;=3,VLOOKUP(환경설정!$L$8,data!$A:$C,3,0),"")</f>
        <v>가로등주부속자재, MTPS-701, 베이스커버</v>
      </c>
      <c r="D13" s="115" t="str">
        <f aca="false">IF(환경설정!B5&gt;=3,"EA","")</f>
        <v>EA</v>
      </c>
      <c r="E13" s="115" t="n">
        <f aca="false">IF(환경설정!B5&gt;=3,환경설정!L9,"")</f>
        <v>13</v>
      </c>
      <c r="F13" s="117"/>
    </row>
    <row r="14" customFormat="false" ht="34.5" hidden="false" customHeight="true" outlineLevel="0" collapsed="false">
      <c r="B14" s="114"/>
      <c r="C14" s="116"/>
      <c r="D14" s="115"/>
      <c r="E14" s="115"/>
      <c r="F14" s="117"/>
    </row>
    <row r="15" customFormat="false" ht="34.5" hidden="false" customHeight="true" outlineLevel="0" collapsed="false">
      <c r="B15" s="114"/>
      <c r="C15" s="116"/>
      <c r="D15" s="115"/>
      <c r="E15" s="115"/>
      <c r="F15" s="117"/>
    </row>
    <row r="16" customFormat="false" ht="34.5" hidden="false" customHeight="true" outlineLevel="0" collapsed="false">
      <c r="B16" s="118"/>
      <c r="C16" s="116"/>
      <c r="D16" s="115"/>
      <c r="E16" s="115"/>
      <c r="F16" s="117"/>
    </row>
    <row r="17" customFormat="false" ht="34.5" hidden="false" customHeight="true" outlineLevel="0" collapsed="false">
      <c r="B17" s="114"/>
      <c r="C17" s="116"/>
      <c r="D17" s="115"/>
      <c r="E17" s="115"/>
      <c r="F17" s="117"/>
    </row>
    <row r="18" customFormat="false" ht="34.5" hidden="false" customHeight="true" outlineLevel="0" collapsed="false">
      <c r="B18" s="119"/>
      <c r="C18" s="120"/>
      <c r="D18" s="121"/>
      <c r="E18" s="121"/>
      <c r="F18" s="122"/>
    </row>
    <row r="19" customFormat="false" ht="14.25" hidden="false" customHeight="true" outlineLevel="0" collapsed="false">
      <c r="F19" s="52"/>
    </row>
    <row r="20" customFormat="false" ht="24" hidden="false" customHeight="true" outlineLevel="0" collapsed="false">
      <c r="A20" s="62" t="s">
        <v>127</v>
      </c>
      <c r="B20" s="62"/>
      <c r="C20" s="62"/>
      <c r="D20" s="62"/>
      <c r="E20" s="62"/>
      <c r="F20" s="62"/>
      <c r="G20" s="62"/>
    </row>
    <row r="21" customFormat="false" ht="17.25" hidden="false" customHeight="true" outlineLevel="0" collapsed="false"/>
    <row r="22" customFormat="false" ht="24.75" hidden="false" customHeight="true" outlineLevel="0" collapsed="false">
      <c r="A22" s="85" t="n">
        <f aca="false">환경설정!B4</f>
        <v>46107</v>
      </c>
      <c r="B22" s="85"/>
      <c r="C22" s="85"/>
      <c r="D22" s="85"/>
      <c r="E22" s="85"/>
      <c r="F22" s="85"/>
      <c r="G22" s="85"/>
    </row>
    <row r="23" customFormat="false" ht="18" hidden="false" customHeight="true" outlineLevel="0" collapsed="false"/>
    <row r="24" customFormat="false" ht="23.25" hidden="false" customHeight="true" outlineLevel="0" collapsed="false">
      <c r="D24" s="123" t="s">
        <v>128</v>
      </c>
      <c r="E24" s="123"/>
      <c r="F24" s="123"/>
      <c r="G24" s="123"/>
    </row>
    <row r="25" customFormat="false" ht="23.25" hidden="false" customHeight="true" outlineLevel="0" collapsed="false">
      <c r="D25" s="123" t="s">
        <v>81</v>
      </c>
      <c r="E25" s="123"/>
      <c r="F25" s="123"/>
      <c r="G25" s="123"/>
    </row>
    <row r="26" customFormat="false" ht="23.25" hidden="false" customHeight="true" outlineLevel="0" collapsed="false">
      <c r="D26" s="124" t="s">
        <v>82</v>
      </c>
      <c r="E26" s="124"/>
      <c r="F26" s="124"/>
      <c r="G26" s="124"/>
    </row>
    <row r="27" customFormat="false" ht="19.5" hidden="false" customHeight="true" outlineLevel="0" collapsed="false"/>
    <row r="28" customFormat="false" ht="24" hidden="false" customHeight="true" outlineLevel="0" collapsed="false">
      <c r="A28" s="74" t="str">
        <f aca="false">환경설정!B6&amp;"    귀하"</f>
        <v>전라남도    귀하</v>
      </c>
      <c r="B28" s="74"/>
      <c r="C28" s="74"/>
      <c r="D28" s="74"/>
      <c r="E28" s="74"/>
      <c r="F28" s="74"/>
      <c r="G28" s="74"/>
    </row>
    <row r="29" customFormat="false" ht="12" hidden="false" customHeight="true" outlineLevel="0" collapsed="false"/>
  </sheetData>
  <mergeCells count="11">
    <mergeCell ref="A2:G2"/>
    <mergeCell ref="C4:G4"/>
    <mergeCell ref="C5:E5"/>
    <mergeCell ref="C6:E6"/>
    <mergeCell ref="C7:E7"/>
    <mergeCell ref="A20:G20"/>
    <mergeCell ref="A22:G22"/>
    <mergeCell ref="D24:G24"/>
    <mergeCell ref="D25:G25"/>
    <mergeCell ref="D26:G26"/>
    <mergeCell ref="A28:G28"/>
  </mergeCells>
  <printOptions headings="false" gridLines="false" gridLinesSet="true" horizontalCentered="false" verticalCentered="true"/>
  <pageMargins left="0.39375" right="0.31527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2" activeCellId="0" sqref="C252"/>
    </sheetView>
  </sheetViews>
  <sheetFormatPr defaultColWidth="8.5390625" defaultRowHeight="16.5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13"/>
    <col collapsed="false" customWidth="true" hidden="false" outlineLevel="0" max="3" min="3" style="0" width="33.63"/>
  </cols>
  <sheetData>
    <row r="1" customFormat="false" ht="16.5" hidden="false" customHeight="false" outlineLevel="0" collapsed="false">
      <c r="A1" s="0" t="s">
        <v>129</v>
      </c>
      <c r="B1" s="0" t="s">
        <v>130</v>
      </c>
      <c r="C1" s="0" t="str">
        <f aca="false">CONCATENATE(B1,", ",A1,", ",E1)</f>
        <v>LED투광등기구, ARENA-200S, 200W</v>
      </c>
      <c r="E1" s="0" t="s">
        <v>131</v>
      </c>
    </row>
    <row r="2" customFormat="false" ht="16.5" hidden="false" customHeight="false" outlineLevel="0" collapsed="false">
      <c r="A2" s="0" t="s">
        <v>132</v>
      </c>
      <c r="B2" s="0" t="s">
        <v>130</v>
      </c>
      <c r="C2" s="0" t="str">
        <f aca="false">CONCATENATE(B2,", ",A2,", ",E2)</f>
        <v>LED투광등기구, ARENA-300S, 300W</v>
      </c>
      <c r="E2" s="0" t="s">
        <v>133</v>
      </c>
    </row>
    <row r="3" customFormat="false" ht="16.5" hidden="false" customHeight="false" outlineLevel="0" collapsed="false">
      <c r="A3" s="0" t="s">
        <v>134</v>
      </c>
      <c r="B3" s="0" t="s">
        <v>130</v>
      </c>
      <c r="C3" s="0" t="str">
        <f aca="false">CONCATENATE(B3,", ",A3,", ",E3)</f>
        <v>LED투광등기구, ARENA-400(3000K), 400W</v>
      </c>
      <c r="E3" s="0" t="s">
        <v>135</v>
      </c>
    </row>
    <row r="4" customFormat="false" ht="16.5" hidden="false" customHeight="false" outlineLevel="0" collapsed="false">
      <c r="A4" s="0" t="s">
        <v>136</v>
      </c>
      <c r="B4" s="0" t="s">
        <v>130</v>
      </c>
      <c r="C4" s="0" t="str">
        <f aca="false">CONCATENATE(B4,", ",A4,", ",E4)</f>
        <v>LED투광등기구, ARENA-400, 400W</v>
      </c>
      <c r="E4" s="0" t="s">
        <v>135</v>
      </c>
    </row>
    <row r="5" customFormat="false" ht="16.5" hidden="false" customHeight="false" outlineLevel="0" collapsed="false">
      <c r="A5" s="0" t="s">
        <v>137</v>
      </c>
      <c r="B5" s="0" t="s">
        <v>130</v>
      </c>
      <c r="C5" s="0" t="str">
        <f aca="false">CONCATENATE(B5,", ",A5,", ",E5)</f>
        <v>LED투광등기구, ARENA-400S, 400W</v>
      </c>
      <c r="E5" s="0" t="s">
        <v>135</v>
      </c>
    </row>
    <row r="6" customFormat="false" ht="16.5" hidden="false" customHeight="false" outlineLevel="0" collapsed="false">
      <c r="A6" s="0" t="s">
        <v>138</v>
      </c>
      <c r="B6" s="0" t="s">
        <v>130</v>
      </c>
      <c r="C6" s="0" t="str">
        <f aca="false">CONCATENATE(B6,", ",A6,", ",E6)</f>
        <v>LED투광등기구, ARENA-500(3000K), 500W</v>
      </c>
      <c r="E6" s="0" t="s">
        <v>139</v>
      </c>
    </row>
    <row r="7" customFormat="false" ht="16.5" hidden="false" customHeight="false" outlineLevel="0" collapsed="false">
      <c r="A7" s="0" t="s">
        <v>140</v>
      </c>
      <c r="B7" s="0" t="s">
        <v>130</v>
      </c>
      <c r="C7" s="0" t="str">
        <f aca="false">CONCATENATE(B7,", ",A7,", ",E7)</f>
        <v>LED투광등기구, ARENA-500, 500W</v>
      </c>
      <c r="E7" s="0" t="s">
        <v>139</v>
      </c>
    </row>
    <row r="8" customFormat="false" ht="16.5" hidden="false" customHeight="false" outlineLevel="0" collapsed="false">
      <c r="A8" s="0" t="s">
        <v>141</v>
      </c>
      <c r="B8" s="0" t="s">
        <v>130</v>
      </c>
      <c r="C8" s="0" t="str">
        <f aca="false">CONCATENATE(B8,", ",A8,", ",E8)</f>
        <v>LED투광등기구, ARENA-600(3000K), 600W</v>
      </c>
      <c r="E8" s="0" t="s">
        <v>142</v>
      </c>
    </row>
    <row r="9" customFormat="false" ht="16.5" hidden="false" customHeight="false" outlineLevel="0" collapsed="false">
      <c r="A9" s="0" t="s">
        <v>143</v>
      </c>
      <c r="B9" s="0" t="s">
        <v>130</v>
      </c>
      <c r="C9" s="0" t="str">
        <f aca="false">CONCATENATE(B9,", ",A9,", ",E9)</f>
        <v>LED투광등기구, ARENA-600, 600W</v>
      </c>
      <c r="E9" s="0" t="s">
        <v>142</v>
      </c>
    </row>
    <row r="10" customFormat="false" ht="16.5" hidden="false" customHeight="false" outlineLevel="0" collapsed="false">
      <c r="A10" s="0" t="s">
        <v>144</v>
      </c>
      <c r="B10" s="0" t="s">
        <v>130</v>
      </c>
      <c r="C10" s="0" t="str">
        <f aca="false">CONCATENATE(B10,", ",A10,", ",E10)</f>
        <v>LED투광등기구, ARENA-800(3000K), 800W</v>
      </c>
      <c r="E10" s="0" t="s">
        <v>145</v>
      </c>
    </row>
    <row r="11" customFormat="false" ht="16.5" hidden="false" customHeight="false" outlineLevel="0" collapsed="false">
      <c r="A11" s="0" t="s">
        <v>146</v>
      </c>
      <c r="B11" s="0" t="s">
        <v>130</v>
      </c>
      <c r="C11" s="0" t="str">
        <f aca="false">CONCATENATE(B11,", ",A11,", ",E11)</f>
        <v>LED투광등기구, ARENA-800, 800W</v>
      </c>
      <c r="E11" s="0" t="s">
        <v>145</v>
      </c>
    </row>
    <row r="12" customFormat="false" ht="16.5" hidden="false" customHeight="false" outlineLevel="0" collapsed="false">
      <c r="A12" s="0" t="s">
        <v>147</v>
      </c>
      <c r="B12" s="0" t="s">
        <v>130</v>
      </c>
      <c r="C12" s="0" t="str">
        <f aca="false">CONCATENATE(B12,", ",A12,", ",E12)</f>
        <v>LED투광등기구, ARENA(M)-200S, 200W</v>
      </c>
      <c r="E12" s="0" t="s">
        <v>131</v>
      </c>
    </row>
    <row r="13" customFormat="false" ht="16.5" hidden="false" customHeight="false" outlineLevel="0" collapsed="false">
      <c r="A13" s="0" t="s">
        <v>148</v>
      </c>
      <c r="B13" s="0" t="s">
        <v>130</v>
      </c>
      <c r="C13" s="0" t="str">
        <f aca="false">CONCATENATE(B13,", ",A13,", ",E13)</f>
        <v>LED투광등기구, ARENA(M)-300S, 300W</v>
      </c>
      <c r="E13" s="0" t="s">
        <v>133</v>
      </c>
    </row>
    <row r="14" customFormat="false" ht="16.5" hidden="false" customHeight="false" outlineLevel="0" collapsed="false">
      <c r="A14" s="0" t="s">
        <v>149</v>
      </c>
      <c r="B14" s="0" t="s">
        <v>130</v>
      </c>
      <c r="C14" s="0" t="str">
        <f aca="false">CONCATENATE(B14,", ",A14,", ",E14)</f>
        <v>LED투광등기구, ARENA(M)-400, 400W</v>
      </c>
      <c r="E14" s="0" t="s">
        <v>135</v>
      </c>
    </row>
    <row r="15" customFormat="false" ht="16.5" hidden="false" customHeight="false" outlineLevel="0" collapsed="false">
      <c r="A15" s="0" t="s">
        <v>150</v>
      </c>
      <c r="B15" s="0" t="s">
        <v>130</v>
      </c>
      <c r="C15" s="0" t="str">
        <f aca="false">CONCATENATE(B15,", ",A15,", ",E15)</f>
        <v>LED투광등기구, ARENA(M)-400S, 400W</v>
      </c>
      <c r="E15" s="0" t="s">
        <v>135</v>
      </c>
    </row>
    <row r="16" customFormat="false" ht="16.5" hidden="false" customHeight="false" outlineLevel="0" collapsed="false">
      <c r="A16" s="0" t="s">
        <v>151</v>
      </c>
      <c r="B16" s="0" t="s">
        <v>130</v>
      </c>
      <c r="C16" s="0" t="str">
        <f aca="false">CONCATENATE(B16,", ",A16,", ",E16)</f>
        <v>LED투광등기구, ARENA(M)-500, 500W</v>
      </c>
      <c r="E16" s="0" t="s">
        <v>139</v>
      </c>
    </row>
    <row r="17" customFormat="false" ht="16.5" hidden="false" customHeight="false" outlineLevel="0" collapsed="false">
      <c r="A17" s="0" t="s">
        <v>152</v>
      </c>
      <c r="B17" s="0" t="s">
        <v>130</v>
      </c>
      <c r="C17" s="0" t="str">
        <f aca="false">CONCATENATE(B17,", ",A17,", ",E17)</f>
        <v>LED투광등기구, ARENA(M)-600, 600W</v>
      </c>
      <c r="E17" s="0" t="s">
        <v>142</v>
      </c>
    </row>
    <row r="18" customFormat="false" ht="16.5" hidden="false" customHeight="false" outlineLevel="0" collapsed="false">
      <c r="A18" s="0" t="s">
        <v>153</v>
      </c>
      <c r="B18" s="0" t="s">
        <v>130</v>
      </c>
      <c r="C18" s="0" t="str">
        <f aca="false">CONCATENATE(B18,", ",A18,", ",E18)</f>
        <v>LED투광등기구, ARENA(M)-800, 800W</v>
      </c>
      <c r="E18" s="0" t="s">
        <v>145</v>
      </c>
    </row>
    <row r="19" customFormat="false" ht="16.5" hidden="false" customHeight="false" outlineLevel="0" collapsed="false">
      <c r="A19" s="0" t="s">
        <v>154</v>
      </c>
      <c r="B19" s="0" t="s">
        <v>130</v>
      </c>
      <c r="C19" s="0" t="str">
        <f aca="false">CONCATENATE(B19,", ",A19,", ",E19)</f>
        <v>LED투광등기구, ARENA(X)-200S, 200W</v>
      </c>
      <c r="E19" s="0" t="s">
        <v>131</v>
      </c>
    </row>
    <row r="20" customFormat="false" ht="16.5" hidden="false" customHeight="false" outlineLevel="0" collapsed="false">
      <c r="A20" s="0" t="s">
        <v>155</v>
      </c>
      <c r="B20" s="0" t="s">
        <v>130</v>
      </c>
      <c r="C20" s="0" t="str">
        <f aca="false">CONCATENATE(B20,", ",A20,", ",E20)</f>
        <v>LED투광등기구, ARENA(X)-300S, 300W</v>
      </c>
      <c r="E20" s="0" t="s">
        <v>133</v>
      </c>
    </row>
    <row r="21" customFormat="false" ht="16.5" hidden="false" customHeight="false" outlineLevel="0" collapsed="false">
      <c r="A21" s="0" t="s">
        <v>156</v>
      </c>
      <c r="B21" s="0" t="s">
        <v>130</v>
      </c>
      <c r="C21" s="0" t="str">
        <f aca="false">CONCATENATE(B21,", ",A21,", ",E21)</f>
        <v>LED투광등기구, ARENA(X)-400, 400W</v>
      </c>
      <c r="E21" s="0" t="s">
        <v>135</v>
      </c>
    </row>
    <row r="22" customFormat="false" ht="16.5" hidden="false" customHeight="false" outlineLevel="0" collapsed="false">
      <c r="A22" s="0" t="s">
        <v>157</v>
      </c>
      <c r="B22" s="0" t="s">
        <v>130</v>
      </c>
      <c r="C22" s="0" t="str">
        <f aca="false">CONCATENATE(B22,", ",A22,", ",E22)</f>
        <v>LED투광등기구, ARENA(X)-400S, 400W</v>
      </c>
      <c r="E22" s="0" t="s">
        <v>135</v>
      </c>
    </row>
    <row r="23" customFormat="false" ht="16.5" hidden="false" customHeight="false" outlineLevel="0" collapsed="false">
      <c r="A23" s="0" t="s">
        <v>158</v>
      </c>
      <c r="B23" s="0" t="s">
        <v>130</v>
      </c>
      <c r="C23" s="0" t="str">
        <f aca="false">CONCATENATE(B23,", ",A23,", ",E23)</f>
        <v>LED투광등기구, ARENA(X)-500, 500W</v>
      </c>
      <c r="E23" s="0" t="s">
        <v>139</v>
      </c>
    </row>
    <row r="24" customFormat="false" ht="16.5" hidden="false" customHeight="false" outlineLevel="0" collapsed="false">
      <c r="A24" s="0" t="s">
        <v>159</v>
      </c>
      <c r="B24" s="0" t="s">
        <v>130</v>
      </c>
      <c r="C24" s="0" t="str">
        <f aca="false">CONCATENATE(B24,", ",A24,", ",E24)</f>
        <v>LED투광등기구, ARENA(X)-600, 600W</v>
      </c>
      <c r="E24" s="0" t="s">
        <v>142</v>
      </c>
    </row>
    <row r="25" customFormat="false" ht="16.5" hidden="false" customHeight="false" outlineLevel="0" collapsed="false">
      <c r="A25" s="0" t="s">
        <v>160</v>
      </c>
      <c r="B25" s="0" t="s">
        <v>130</v>
      </c>
      <c r="C25" s="0" t="str">
        <f aca="false">CONCATENATE(B25,", ",A25,", ",E25)</f>
        <v>LED투광등기구, ARENA(X)-800, 800W</v>
      </c>
      <c r="E25" s="0" t="s">
        <v>145</v>
      </c>
    </row>
    <row r="26" customFormat="false" ht="16.5" hidden="false" customHeight="false" outlineLevel="0" collapsed="false">
      <c r="A26" s="0" t="s">
        <v>161</v>
      </c>
      <c r="B26" s="0" t="s">
        <v>130</v>
      </c>
      <c r="C26" s="0" t="str">
        <f aca="false">CONCATENATE(B26,", ",A26,", ",E26)</f>
        <v>LED투광등기구, BATOO-200, 200W</v>
      </c>
      <c r="E26" s="0" t="s">
        <v>131</v>
      </c>
    </row>
    <row r="27" customFormat="false" ht="16.5" hidden="false" customHeight="false" outlineLevel="0" collapsed="false">
      <c r="A27" s="0" t="s">
        <v>162</v>
      </c>
      <c r="B27" s="0" t="s">
        <v>163</v>
      </c>
      <c r="C27" s="0" t="str">
        <f aca="false">CONCATENATE(B27,", ",A27,", ",E27)</f>
        <v>LED경관조명기구, MT-BLCP-008-01, 8W</v>
      </c>
      <c r="E27" s="0" t="s">
        <v>164</v>
      </c>
    </row>
    <row r="28" customFormat="false" ht="16.5" hidden="false" customHeight="false" outlineLevel="0" collapsed="false">
      <c r="A28" s="0" t="s">
        <v>165</v>
      </c>
      <c r="B28" s="0" t="s">
        <v>163</v>
      </c>
      <c r="C28" s="0" t="str">
        <f aca="false">CONCATENATE(B28,", ",A28,", ",E28)</f>
        <v>LED경관조명기구, MT-BLCP-008-02, 8W</v>
      </c>
      <c r="E28" s="0" t="s">
        <v>164</v>
      </c>
    </row>
    <row r="29" customFormat="false" ht="16.5" hidden="false" customHeight="false" outlineLevel="0" collapsed="false">
      <c r="A29" s="0" t="s">
        <v>166</v>
      </c>
      <c r="B29" s="0" t="s">
        <v>163</v>
      </c>
      <c r="C29" s="0" t="str">
        <f aca="false">CONCATENATE(B29,", ",A29,", ",E29)</f>
        <v>LED경관조명기구, MT-BLCP-008-03, 8W</v>
      </c>
      <c r="E29" s="0" t="s">
        <v>164</v>
      </c>
    </row>
    <row r="30" customFormat="false" ht="16.5" hidden="false" customHeight="false" outlineLevel="0" collapsed="false">
      <c r="A30" s="0" t="s">
        <v>167</v>
      </c>
      <c r="B30" s="0" t="s">
        <v>163</v>
      </c>
      <c r="C30" s="0" t="str">
        <f aca="false">CONCATENATE(B30,", ",A30,", ",E30)</f>
        <v>LED경관조명기구, MT-BLCP-009-01, 9W</v>
      </c>
      <c r="E30" s="0" t="s">
        <v>168</v>
      </c>
    </row>
    <row r="31" customFormat="false" ht="16.5" hidden="false" customHeight="false" outlineLevel="0" collapsed="false">
      <c r="A31" s="0" t="s">
        <v>169</v>
      </c>
      <c r="B31" s="0" t="s">
        <v>163</v>
      </c>
      <c r="C31" s="0" t="str">
        <f aca="false">CONCATENATE(B31,", ",A31,", ",E31)</f>
        <v>LED경관조명기구, MT-BLCP-009-02, 9W</v>
      </c>
      <c r="E31" s="0" t="s">
        <v>168</v>
      </c>
    </row>
    <row r="32" customFormat="false" ht="16.5" hidden="false" customHeight="false" outlineLevel="0" collapsed="false">
      <c r="A32" s="0" t="s">
        <v>170</v>
      </c>
      <c r="B32" s="0" t="s">
        <v>163</v>
      </c>
      <c r="C32" s="0" t="str">
        <f aca="false">CONCATENATE(B32,", ",A32,", ",E32)</f>
        <v>LED경관조명기구, MT-BLCP-009-03, 9W</v>
      </c>
      <c r="E32" s="0" t="s">
        <v>168</v>
      </c>
    </row>
    <row r="33" customFormat="false" ht="16.5" hidden="false" customHeight="false" outlineLevel="0" collapsed="false">
      <c r="A33" s="0" t="s">
        <v>171</v>
      </c>
      <c r="B33" s="0" t="s">
        <v>163</v>
      </c>
      <c r="C33" s="0" t="str">
        <f aca="false">CONCATENATE(B33,", ",A33,", ",E33)</f>
        <v>LED경관조명기구, MT-BLCP-009-04, 9W</v>
      </c>
      <c r="E33" s="0" t="s">
        <v>168</v>
      </c>
    </row>
    <row r="34" customFormat="false" ht="16.5" hidden="false" customHeight="false" outlineLevel="0" collapsed="false">
      <c r="A34" s="0" t="s">
        <v>172</v>
      </c>
      <c r="B34" s="0" t="s">
        <v>163</v>
      </c>
      <c r="C34" s="0" t="str">
        <f aca="false">CONCATENATE(B34,", ",A34,", ",E34)</f>
        <v>LED경관조명기구, MT-BLCP-009-05, 9W</v>
      </c>
      <c r="E34" s="0" t="s">
        <v>168</v>
      </c>
    </row>
    <row r="35" customFormat="false" ht="16.5" hidden="false" customHeight="false" outlineLevel="0" collapsed="false">
      <c r="A35" s="0" t="s">
        <v>173</v>
      </c>
      <c r="B35" s="0" t="s">
        <v>163</v>
      </c>
      <c r="C35" s="0" t="str">
        <f aca="false">CONCATENATE(B35,", ",A35,", ",E35)</f>
        <v>LED경관조명기구, MT-BLCP-009-06, 9W</v>
      </c>
      <c r="E35" s="0" t="s">
        <v>168</v>
      </c>
    </row>
    <row r="36" customFormat="false" ht="16.5" hidden="false" customHeight="false" outlineLevel="0" collapsed="false">
      <c r="A36" s="0" t="s">
        <v>174</v>
      </c>
      <c r="B36" s="0" t="s">
        <v>163</v>
      </c>
      <c r="C36" s="0" t="str">
        <f aca="false">CONCATENATE(B36,", ",A36,", ",E36)</f>
        <v>LED경관조명기구, MT-BLCP-009-07, 9W</v>
      </c>
      <c r="E36" s="0" t="s">
        <v>168</v>
      </c>
    </row>
    <row r="37" customFormat="false" ht="16.5" hidden="false" customHeight="false" outlineLevel="0" collapsed="false">
      <c r="A37" s="0" t="s">
        <v>175</v>
      </c>
      <c r="B37" s="0" t="s">
        <v>163</v>
      </c>
      <c r="C37" s="0" t="str">
        <f aca="false">CONCATENATE(B37,", ",A37,", ",E37)</f>
        <v>LED경관조명기구, MT-BLCP-009-08, 9W</v>
      </c>
      <c r="E37" s="0" t="s">
        <v>168</v>
      </c>
    </row>
    <row r="38" customFormat="false" ht="16.5" hidden="false" customHeight="false" outlineLevel="0" collapsed="false">
      <c r="A38" s="0" t="s">
        <v>176</v>
      </c>
      <c r="B38" s="0" t="s">
        <v>163</v>
      </c>
      <c r="C38" s="0" t="str">
        <f aca="false">CONCATENATE(B38,", ",A38,", ",E38)</f>
        <v>LED경관조명기구, MT-BLCP-010-01, 10W</v>
      </c>
      <c r="E38" s="0" t="s">
        <v>177</v>
      </c>
    </row>
    <row r="39" customFormat="false" ht="16.5" hidden="false" customHeight="false" outlineLevel="0" collapsed="false">
      <c r="A39" s="0" t="s">
        <v>178</v>
      </c>
      <c r="B39" s="0" t="s">
        <v>163</v>
      </c>
      <c r="C39" s="0" t="str">
        <f aca="false">CONCATENATE(B39,", ",A39,", ",E39)</f>
        <v>LED경관조명기구, MT-BLCP-010-02, 10W</v>
      </c>
      <c r="E39" s="0" t="s">
        <v>177</v>
      </c>
    </row>
    <row r="40" customFormat="false" ht="16.5" hidden="false" customHeight="false" outlineLevel="0" collapsed="false">
      <c r="A40" s="0" t="s">
        <v>179</v>
      </c>
      <c r="B40" s="0" t="s">
        <v>163</v>
      </c>
      <c r="C40" s="0" t="str">
        <f aca="false">CONCATENATE(B40,", ",A40,", ",E40)</f>
        <v>LED경관조명기구, MT-BLCP-010-03, 10W</v>
      </c>
      <c r="E40" s="0" t="s">
        <v>177</v>
      </c>
    </row>
    <row r="41" customFormat="false" ht="16.5" hidden="false" customHeight="false" outlineLevel="0" collapsed="false">
      <c r="A41" s="0" t="s">
        <v>180</v>
      </c>
      <c r="B41" s="0" t="s">
        <v>163</v>
      </c>
      <c r="C41" s="0" t="str">
        <f aca="false">CONCATENATE(B41,", ",A41,", ",E41)</f>
        <v>LED경관조명기구, MT-BLCP-010-04, 10W</v>
      </c>
      <c r="E41" s="0" t="s">
        <v>177</v>
      </c>
    </row>
    <row r="42" customFormat="false" ht="16.5" hidden="false" customHeight="false" outlineLevel="0" collapsed="false">
      <c r="A42" s="0" t="s">
        <v>181</v>
      </c>
      <c r="B42" s="0" t="s">
        <v>163</v>
      </c>
      <c r="C42" s="0" t="str">
        <f aca="false">CONCATENATE(B42,", ",A42,", ",E42)</f>
        <v>LED경관조명기구, MT-BLCP-011-01, 11(3+8)W</v>
      </c>
      <c r="E42" s="0" t="s">
        <v>182</v>
      </c>
    </row>
    <row r="43" customFormat="false" ht="16.5" hidden="false" customHeight="false" outlineLevel="0" collapsed="false">
      <c r="A43" s="0" t="s">
        <v>183</v>
      </c>
      <c r="B43" s="125" t="s">
        <v>184</v>
      </c>
      <c r="C43" s="4" t="str">
        <f aca="false">CONCATENATE(B43,", ",A43,", ",E43)</f>
        <v>LED경관조명기구, MT-BLCP-012-01, 12(4+8)W</v>
      </c>
      <c r="E43" s="3" t="s">
        <v>185</v>
      </c>
    </row>
    <row r="44" customFormat="false" ht="16.5" hidden="false" customHeight="false" outlineLevel="0" collapsed="false">
      <c r="A44" s="0" t="s">
        <v>186</v>
      </c>
      <c r="B44" s="125" t="s">
        <v>184</v>
      </c>
      <c r="C44" s="4" t="str">
        <f aca="false">CONCATENATE(B44,", ",A44,", ",E44)</f>
        <v>LED경관조명기구, MT-BLCP-012-02, 12W</v>
      </c>
      <c r="E44" s="3" t="s">
        <v>187</v>
      </c>
    </row>
    <row r="45" customFormat="false" ht="16.5" hidden="false" customHeight="false" outlineLevel="0" collapsed="false">
      <c r="A45" s="0" t="s">
        <v>188</v>
      </c>
      <c r="B45" s="125" t="s">
        <v>184</v>
      </c>
      <c r="C45" s="4" t="str">
        <f aca="false">CONCATENATE(B45,", ",A45,", ",E45)</f>
        <v>LED경관조명기구, MT-BLCP-012-03, 12W</v>
      </c>
      <c r="E45" s="3" t="s">
        <v>187</v>
      </c>
    </row>
    <row r="46" customFormat="false" ht="16.5" hidden="false" customHeight="false" outlineLevel="0" collapsed="false">
      <c r="A46" s="0" t="s">
        <v>189</v>
      </c>
      <c r="B46" s="125" t="s">
        <v>184</v>
      </c>
      <c r="C46" s="4" t="str">
        <f aca="false">CONCATENATE(B46,", ",A46,", ",E46)</f>
        <v>LED경관조명기구, MT-BLCP-012-04, 12W</v>
      </c>
      <c r="E46" s="3" t="s">
        <v>187</v>
      </c>
    </row>
    <row r="47" customFormat="false" ht="16.5" hidden="false" customHeight="false" outlineLevel="0" collapsed="false">
      <c r="A47" s="0" t="s">
        <v>190</v>
      </c>
      <c r="B47" s="125" t="s">
        <v>184</v>
      </c>
      <c r="C47" s="4" t="str">
        <f aca="false">CONCATENATE(B47,", ",A47,", ",E47)</f>
        <v>LED경관조명기구, MT-BLCP-012-05, 12W</v>
      </c>
      <c r="E47" s="3" t="s">
        <v>187</v>
      </c>
    </row>
    <row r="48" customFormat="false" ht="16.5" hidden="false" customHeight="false" outlineLevel="0" collapsed="false">
      <c r="A48" s="0" t="s">
        <v>191</v>
      </c>
      <c r="B48" s="125" t="s">
        <v>184</v>
      </c>
      <c r="C48" s="4" t="str">
        <f aca="false">CONCATENATE(B48,", ",A48,", ",E48)</f>
        <v>LED경관조명기구, MT-BLCP-015-01, 15W</v>
      </c>
      <c r="E48" s="3" t="s">
        <v>192</v>
      </c>
    </row>
    <row r="49" customFormat="false" ht="16.5" hidden="false" customHeight="false" outlineLevel="0" collapsed="false">
      <c r="A49" s="0" t="s">
        <v>193</v>
      </c>
      <c r="B49" s="125" t="s">
        <v>184</v>
      </c>
      <c r="C49" s="4" t="str">
        <f aca="false">CONCATENATE(B49,", ",A49,", ",E49)</f>
        <v>LED경관조명기구, MT-BLCP-015-02, 15W</v>
      </c>
      <c r="E49" s="3" t="s">
        <v>192</v>
      </c>
    </row>
    <row r="50" customFormat="false" ht="16.5" hidden="false" customHeight="false" outlineLevel="0" collapsed="false">
      <c r="A50" s="0" t="s">
        <v>194</v>
      </c>
      <c r="B50" s="125" t="s">
        <v>184</v>
      </c>
      <c r="C50" s="4" t="str">
        <f aca="false">CONCATENATE(B50,", ",A50,", ",E50)</f>
        <v>LED경관조명기구, MT-BLCP-020-01, 20(10×2)W</v>
      </c>
      <c r="E50" s="3" t="s">
        <v>195</v>
      </c>
    </row>
    <row r="51" customFormat="false" ht="16.5" hidden="false" customHeight="false" outlineLevel="0" collapsed="false">
      <c r="A51" s="0" t="s">
        <v>196</v>
      </c>
      <c r="B51" s="125" t="s">
        <v>184</v>
      </c>
      <c r="C51" s="4" t="str">
        <f aca="false">CONCATENATE(B51,", ",A51,", ",E51)</f>
        <v>LED경관조명기구, MT-BLCP-020-02, 20W</v>
      </c>
      <c r="E51" s="3" t="s">
        <v>197</v>
      </c>
    </row>
    <row r="52" customFormat="false" ht="16.5" hidden="false" customHeight="false" outlineLevel="0" collapsed="false">
      <c r="A52" s="0" t="s">
        <v>198</v>
      </c>
      <c r="B52" s="125" t="s">
        <v>184</v>
      </c>
      <c r="C52" s="4" t="str">
        <f aca="false">CONCATENATE(B52,", ",A52,", ",E52)</f>
        <v>LED경관조명기구, MT-BLSP-008-01, 8W</v>
      </c>
      <c r="E52" s="3" t="s">
        <v>164</v>
      </c>
    </row>
    <row r="53" customFormat="false" ht="16.5" hidden="false" customHeight="false" outlineLevel="0" collapsed="false">
      <c r="A53" s="0" t="s">
        <v>199</v>
      </c>
      <c r="B53" s="125" t="s">
        <v>184</v>
      </c>
      <c r="C53" s="4" t="str">
        <f aca="false">CONCATENATE(B53,", ",A53,", ",E53)</f>
        <v>LED경관조명기구, MT-BLSP-008-02, 8W</v>
      </c>
      <c r="E53" s="3" t="s">
        <v>164</v>
      </c>
    </row>
    <row r="54" customFormat="false" ht="16.5" hidden="false" customHeight="false" outlineLevel="0" collapsed="false">
      <c r="A54" s="0" t="s">
        <v>200</v>
      </c>
      <c r="B54" s="125" t="s">
        <v>184</v>
      </c>
      <c r="C54" s="4" t="str">
        <f aca="false">CONCATENATE(B54,", ",A54,", ",E54)</f>
        <v>LED경관조명기구, MT-BLSP-010-01, 10W</v>
      </c>
      <c r="E54" s="3" t="s">
        <v>177</v>
      </c>
    </row>
    <row r="55" customFormat="false" ht="16.5" hidden="false" customHeight="false" outlineLevel="0" collapsed="false">
      <c r="A55" s="0" t="s">
        <v>201</v>
      </c>
      <c r="B55" s="125" t="s">
        <v>184</v>
      </c>
      <c r="C55" s="4" t="str">
        <f aca="false">CONCATENATE(B55,", ",A55,", ",E55)</f>
        <v>LED경관조명기구, MT-BLSP-012-01, 12W</v>
      </c>
      <c r="E55" s="3" t="s">
        <v>187</v>
      </c>
    </row>
    <row r="56" customFormat="false" ht="16.5" hidden="false" customHeight="false" outlineLevel="0" collapsed="false">
      <c r="A56" s="0" t="s">
        <v>202</v>
      </c>
      <c r="B56" s="125" t="s">
        <v>184</v>
      </c>
      <c r="C56" s="4" t="str">
        <f aca="false">CONCATENATE(B56,", ",A56,", ",E56)</f>
        <v>LED경관조명기구, MT-BLSP-012-02, 12W</v>
      </c>
      <c r="E56" s="3" t="s">
        <v>187</v>
      </c>
    </row>
    <row r="57" customFormat="false" ht="16.5" hidden="false" customHeight="false" outlineLevel="0" collapsed="false">
      <c r="A57" s="0" t="s">
        <v>203</v>
      </c>
      <c r="B57" s="125" t="s">
        <v>184</v>
      </c>
      <c r="C57" s="4" t="str">
        <f aca="false">CONCATENATE(B57,", ",A57,", ",E57)</f>
        <v>LED경관조명기구, MT-BLSP-016-01, 16(8×2)W</v>
      </c>
      <c r="E57" s="3" t="s">
        <v>204</v>
      </c>
    </row>
    <row r="58" customFormat="false" ht="16.5" hidden="false" customHeight="false" outlineLevel="0" collapsed="false">
      <c r="A58" s="0" t="s">
        <v>205</v>
      </c>
      <c r="B58" s="125" t="s">
        <v>184</v>
      </c>
      <c r="C58" s="4" t="str">
        <f aca="false">CONCATENATE(B58,", ",A58,", ",E58)</f>
        <v>LED경관조명기구, MT-BLSP-020-01, 20W</v>
      </c>
      <c r="E58" s="3" t="s">
        <v>197</v>
      </c>
    </row>
    <row r="59" customFormat="false" ht="16.5" hidden="false" customHeight="false" outlineLevel="0" collapsed="false">
      <c r="A59" s="0" t="s">
        <v>206</v>
      </c>
      <c r="B59" s="125" t="s">
        <v>184</v>
      </c>
      <c r="C59" s="4" t="str">
        <f aca="false">CONCATENATE(B59,", ",A59,", ",E59)</f>
        <v>LED경관조명기구, MT-BLSP-022-01, 22W</v>
      </c>
      <c r="E59" s="3" t="s">
        <v>207</v>
      </c>
    </row>
    <row r="60" customFormat="false" ht="16.5" hidden="false" customHeight="false" outlineLevel="0" collapsed="false">
      <c r="A60" s="0" t="s">
        <v>208</v>
      </c>
      <c r="B60" s="125" t="s">
        <v>184</v>
      </c>
      <c r="C60" s="4" t="str">
        <f aca="false">CONCATENATE(B60,", ",A60,", ",E60)</f>
        <v>LED경관조명기구, MT-BLSP-036-01, 36W</v>
      </c>
      <c r="E60" s="3" t="s">
        <v>209</v>
      </c>
    </row>
    <row r="61" customFormat="false" ht="16.5" hidden="false" customHeight="false" outlineLevel="0" collapsed="false">
      <c r="A61" s="0" t="s">
        <v>210</v>
      </c>
      <c r="B61" s="125" t="s">
        <v>184</v>
      </c>
      <c r="C61" s="4" t="str">
        <f aca="false">CONCATENATE(B61,", ",A61,", ",E61)</f>
        <v>LED경관조명기구, MT-BLTP-010-01, 10W</v>
      </c>
      <c r="E61" s="3" t="s">
        <v>177</v>
      </c>
    </row>
    <row r="62" customFormat="false" ht="16.5" hidden="false" customHeight="false" outlineLevel="0" collapsed="false">
      <c r="A62" s="0" t="s">
        <v>211</v>
      </c>
      <c r="B62" s="125" t="s">
        <v>184</v>
      </c>
      <c r="C62" s="4" t="str">
        <f aca="false">CONCATENATE(B62,", ",A62,", ",E62)</f>
        <v>LED경관조명기구, MT-CLCP-060-01, 60W</v>
      </c>
      <c r="E62" s="3" t="s">
        <v>212</v>
      </c>
    </row>
    <row r="63" customFormat="false" ht="16.5" hidden="false" customHeight="false" outlineLevel="0" collapsed="false">
      <c r="A63" s="0" t="s">
        <v>213</v>
      </c>
      <c r="B63" s="125" t="s">
        <v>184</v>
      </c>
      <c r="C63" s="4" t="str">
        <f aca="false">CONCATENATE(B63,", ",A63,", ",E63)</f>
        <v>LED경관조명기구, MT-CLCP-120-01, 120W</v>
      </c>
      <c r="E63" s="3" t="s">
        <v>214</v>
      </c>
    </row>
    <row r="64" customFormat="false" ht="16.5" hidden="false" customHeight="false" outlineLevel="0" collapsed="false">
      <c r="A64" s="0" t="s">
        <v>215</v>
      </c>
      <c r="B64" s="125" t="s">
        <v>184</v>
      </c>
      <c r="C64" s="4" t="str">
        <f aca="false">CONCATENATE(B64,", ",A64,", ",E64)</f>
        <v>LED경관조명기구, MT-CLCP-125-01, 125W</v>
      </c>
      <c r="E64" s="3" t="s">
        <v>216</v>
      </c>
    </row>
    <row r="65" customFormat="false" ht="16.5" hidden="false" customHeight="false" outlineLevel="0" collapsed="false">
      <c r="A65" s="0" t="s">
        <v>217</v>
      </c>
      <c r="B65" s="125" t="s">
        <v>184</v>
      </c>
      <c r="C65" s="4" t="str">
        <f aca="false">CONCATENATE(B65,", ",A65,", ",E65)</f>
        <v>LED경관조명기구, MT-CLFL-100-01, 100W</v>
      </c>
      <c r="E65" s="3" t="s">
        <v>218</v>
      </c>
    </row>
    <row r="66" customFormat="false" ht="16.5" hidden="false" customHeight="false" outlineLevel="0" collapsed="false">
      <c r="A66" s="0" t="s">
        <v>219</v>
      </c>
      <c r="B66" s="125" t="s">
        <v>184</v>
      </c>
      <c r="C66" s="4" t="str">
        <f aca="false">CONCATENATE(B66,", ",A66,", ",E66)</f>
        <v>LED경관조명기구, MT-CLFL-150-01, 150(50×3)W</v>
      </c>
      <c r="E66" s="3" t="s">
        <v>220</v>
      </c>
    </row>
    <row r="67" customFormat="false" ht="16.5" hidden="false" customHeight="false" outlineLevel="0" collapsed="false">
      <c r="A67" s="0" t="s">
        <v>221</v>
      </c>
      <c r="B67" s="125" t="s">
        <v>184</v>
      </c>
      <c r="C67" s="4" t="str">
        <f aca="false">CONCATENATE(B67,", ",A67,", ",E67)</f>
        <v>LED경관조명기구, MT-CLFL-260-01, 259(37×7)W</v>
      </c>
      <c r="E67" s="3" t="s">
        <v>222</v>
      </c>
    </row>
    <row r="68" customFormat="false" ht="16.5" hidden="false" customHeight="false" outlineLevel="0" collapsed="false">
      <c r="A68" s="0" t="s">
        <v>223</v>
      </c>
      <c r="B68" s="125" t="s">
        <v>184</v>
      </c>
      <c r="C68" s="4" t="str">
        <f aca="false">CONCATENATE(B68,", ",A68,", ",E68)</f>
        <v>LED경관조명기구, MT-CLPL-090-01, 90W</v>
      </c>
      <c r="E68" s="3" t="s">
        <v>224</v>
      </c>
    </row>
    <row r="69" customFormat="false" ht="16.5" hidden="false" customHeight="false" outlineLevel="0" collapsed="false">
      <c r="A69" s="0" t="s">
        <v>225</v>
      </c>
      <c r="B69" s="125" t="s">
        <v>184</v>
      </c>
      <c r="C69" s="4" t="str">
        <f aca="false">CONCATENATE(B69,", ",A69,", ",E69)</f>
        <v>LED경관조명기구, MT-CLPL-120-01, 120W</v>
      </c>
      <c r="E69" s="3" t="s">
        <v>214</v>
      </c>
    </row>
    <row r="70" customFormat="false" ht="16.5" hidden="false" customHeight="false" outlineLevel="0" collapsed="false">
      <c r="A70" s="0" t="s">
        <v>226</v>
      </c>
      <c r="B70" s="125" t="s">
        <v>184</v>
      </c>
      <c r="C70" s="4" t="str">
        <f aca="false">CONCATENATE(B70,", ",A70,", ",E70)</f>
        <v>LED경관조명기구, MT-CLSP-030-01, 30W</v>
      </c>
      <c r="E70" s="3" t="s">
        <v>227</v>
      </c>
    </row>
    <row r="71" customFormat="false" ht="16.5" hidden="false" customHeight="false" outlineLevel="0" collapsed="false">
      <c r="A71" s="0" t="s">
        <v>228</v>
      </c>
      <c r="B71" s="125" t="s">
        <v>184</v>
      </c>
      <c r="C71" s="4" t="str">
        <f aca="false">CONCATENATE(B71,", ",A71,", ",E71)</f>
        <v>LED경관조명기구, MT-CLSP-030-02, 30W</v>
      </c>
      <c r="E71" s="3" t="s">
        <v>227</v>
      </c>
    </row>
    <row r="72" customFormat="false" ht="16.5" hidden="false" customHeight="false" outlineLevel="0" collapsed="false">
      <c r="A72" s="0" t="s">
        <v>229</v>
      </c>
      <c r="B72" s="125" t="s">
        <v>230</v>
      </c>
      <c r="C72" s="4" t="str">
        <f aca="false">CONCATENATE(B72,", ",A72,", ",E72)</f>
        <v>LED투광등기구, MT-FL-1000A, 1000W</v>
      </c>
      <c r="E72" s="3" t="s">
        <v>231</v>
      </c>
    </row>
    <row r="73" customFormat="false" ht="16.5" hidden="false" customHeight="false" outlineLevel="0" collapsed="false">
      <c r="A73" s="0" t="s">
        <v>232</v>
      </c>
      <c r="B73" s="125" t="s">
        <v>230</v>
      </c>
      <c r="C73" s="4" t="str">
        <f aca="false">CONCATENATE(B73,", ",A73,", ",E73)</f>
        <v>LED투광등기구, MT-FL-1200A, 1200W</v>
      </c>
      <c r="E73" s="3" t="s">
        <v>233</v>
      </c>
    </row>
    <row r="74" customFormat="false" ht="16.5" hidden="false" customHeight="false" outlineLevel="0" collapsed="false">
      <c r="A74" s="0" t="s">
        <v>234</v>
      </c>
      <c r="B74" s="125" t="s">
        <v>230</v>
      </c>
      <c r="C74" s="4" t="str">
        <f aca="false">CONCATENATE(B74,", ",A74,", ",E74)</f>
        <v>LED투광등기구, MT-FL-300A, 300W</v>
      </c>
      <c r="E74" s="3" t="s">
        <v>133</v>
      </c>
    </row>
    <row r="75" customFormat="false" ht="16.5" hidden="false" customHeight="false" outlineLevel="0" collapsed="false">
      <c r="A75" s="0" t="s">
        <v>235</v>
      </c>
      <c r="B75" s="125" t="s">
        <v>230</v>
      </c>
      <c r="C75" s="4" t="str">
        <f aca="false">CONCATENATE(B75,", ",A75,", ",E75)</f>
        <v>LED투광등기구, MT-FL-400S, 400W</v>
      </c>
      <c r="E75" s="3" t="s">
        <v>135</v>
      </c>
    </row>
    <row r="76" customFormat="false" ht="16.5" hidden="false" customHeight="false" outlineLevel="0" collapsed="false">
      <c r="A76" s="0" t="s">
        <v>236</v>
      </c>
      <c r="B76" s="125" t="s">
        <v>230</v>
      </c>
      <c r="C76" s="4" t="str">
        <f aca="false">CONCATENATE(B76,", ",A76,", ",E76)</f>
        <v>LED투광등기구, MT-FL-600A, 600W</v>
      </c>
      <c r="E76" s="3" t="s">
        <v>142</v>
      </c>
    </row>
    <row r="77" customFormat="false" ht="16.5" hidden="false" customHeight="false" outlineLevel="0" collapsed="false">
      <c r="A77" s="0" t="s">
        <v>237</v>
      </c>
      <c r="B77" s="125" t="s">
        <v>184</v>
      </c>
      <c r="C77" s="4" t="str">
        <f aca="false">CONCATENATE(B77,", ",A77,", ",E77)</f>
        <v>LED경관조명기구, MT-FLCR-009-01, 9W</v>
      </c>
      <c r="E77" s="3" t="s">
        <v>168</v>
      </c>
    </row>
    <row r="78" customFormat="false" ht="16.5" hidden="false" customHeight="false" outlineLevel="0" collapsed="false">
      <c r="A78" s="0" t="s">
        <v>238</v>
      </c>
      <c r="B78" s="125" t="s">
        <v>184</v>
      </c>
      <c r="C78" s="4" t="str">
        <f aca="false">CONCATENATE(B78,", ",A78,", ",E78)</f>
        <v>LED경관조명기구, MT-FLCR-012-01, 12W</v>
      </c>
      <c r="E78" s="3" t="s">
        <v>187</v>
      </c>
    </row>
    <row r="79" customFormat="false" ht="16.5" hidden="false" customHeight="false" outlineLevel="0" collapsed="false">
      <c r="A79" s="0" t="s">
        <v>239</v>
      </c>
      <c r="B79" s="125" t="s">
        <v>184</v>
      </c>
      <c r="C79" s="4" t="str">
        <f aca="false">CONCATENATE(B79,", ",A79,", ",E79)</f>
        <v>LED경관조명기구, MT-FLCR-016-01, 16(8×2)W</v>
      </c>
      <c r="E79" s="3" t="s">
        <v>204</v>
      </c>
    </row>
    <row r="80" customFormat="false" ht="16.5" hidden="false" customHeight="false" outlineLevel="0" collapsed="false">
      <c r="A80" s="0" t="s">
        <v>240</v>
      </c>
      <c r="B80" s="125" t="s">
        <v>184</v>
      </c>
      <c r="C80" s="4" t="str">
        <f aca="false">CONCATENATE(B80,", ",A80,", ",E80)</f>
        <v>LED경관조명기구, MT-FLCR-018-01, 18W</v>
      </c>
      <c r="E80" s="3" t="s">
        <v>241</v>
      </c>
    </row>
    <row r="81" customFormat="false" ht="16.5" hidden="false" customHeight="false" outlineLevel="0" collapsed="false">
      <c r="A81" s="0" t="s">
        <v>242</v>
      </c>
      <c r="B81" s="125" t="s">
        <v>184</v>
      </c>
      <c r="C81" s="4" t="str">
        <f aca="false">CONCATENATE(B81,", ",A81,", ",E81)</f>
        <v>LED경관조명기구, MT-FLCR-018-02, 18W</v>
      </c>
      <c r="E81" s="3" t="s">
        <v>241</v>
      </c>
    </row>
    <row r="82" customFormat="false" ht="16.5" hidden="false" customHeight="false" outlineLevel="0" collapsed="false">
      <c r="A82" s="0" t="s">
        <v>243</v>
      </c>
      <c r="B82" s="125" t="s">
        <v>184</v>
      </c>
      <c r="C82" s="4" t="str">
        <f aca="false">CONCATENATE(B82,", ",A82,", ",E82)</f>
        <v>LED경관조명기구, MT-FLCR-024-01, 24W</v>
      </c>
      <c r="E82" s="3" t="s">
        <v>244</v>
      </c>
    </row>
    <row r="83" customFormat="false" ht="16.5" hidden="false" customHeight="false" outlineLevel="0" collapsed="false">
      <c r="A83" s="0" t="s">
        <v>245</v>
      </c>
      <c r="B83" s="125" t="s">
        <v>184</v>
      </c>
      <c r="C83" s="4" t="str">
        <f aca="false">CONCATENATE(B83,", ",A83,", ",E83)</f>
        <v>LED경관조명기구, MT-FLCR-024-02, 24W</v>
      </c>
      <c r="E83" s="3" t="s">
        <v>244</v>
      </c>
    </row>
    <row r="84" customFormat="false" ht="16.5" hidden="false" customHeight="false" outlineLevel="0" collapsed="false">
      <c r="A84" s="0" t="s">
        <v>246</v>
      </c>
      <c r="B84" s="125" t="s">
        <v>184</v>
      </c>
      <c r="C84" s="4" t="str">
        <f aca="false">CONCATENATE(B84,", ",A84,", ",E84)</f>
        <v>LED경관조명기구, MT-FLCR-025-01, 25W</v>
      </c>
      <c r="E84" s="3" t="s">
        <v>247</v>
      </c>
    </row>
    <row r="85" customFormat="false" ht="16.5" hidden="false" customHeight="false" outlineLevel="0" collapsed="false">
      <c r="A85" s="0" t="s">
        <v>248</v>
      </c>
      <c r="B85" s="125" t="s">
        <v>184</v>
      </c>
      <c r="C85" s="4" t="str">
        <f aca="false">CONCATENATE(B85,", ",A85,", ",E85)</f>
        <v>LED경관조명기구, MT-FLCR-036-01, 36W</v>
      </c>
      <c r="E85" s="3" t="s">
        <v>209</v>
      </c>
    </row>
    <row r="86" customFormat="false" ht="16.5" hidden="false" customHeight="false" outlineLevel="0" collapsed="false">
      <c r="A86" s="0" t="s">
        <v>249</v>
      </c>
      <c r="B86" s="125" t="s">
        <v>184</v>
      </c>
      <c r="C86" s="4" t="str">
        <f aca="false">CONCATENATE(B86,", ",A86,", ",E86)</f>
        <v>LED경관조명기구, MT-FLCR-045-01, 45W</v>
      </c>
      <c r="E86" s="3" t="s">
        <v>250</v>
      </c>
    </row>
    <row r="87" customFormat="false" ht="16.5" hidden="false" customHeight="false" outlineLevel="0" collapsed="false">
      <c r="A87" s="0" t="s">
        <v>251</v>
      </c>
      <c r="B87" s="125" t="s">
        <v>184</v>
      </c>
      <c r="C87" s="4" t="str">
        <f aca="false">CONCATENATE(B87,", ",A87,", ",E87)</f>
        <v>LED경관조명기구, MT-FLCR-048-01, 48W</v>
      </c>
      <c r="E87" s="3" t="s">
        <v>252</v>
      </c>
    </row>
    <row r="88" customFormat="false" ht="16.5" hidden="false" customHeight="false" outlineLevel="0" collapsed="false">
      <c r="A88" s="0" t="s">
        <v>253</v>
      </c>
      <c r="B88" s="125" t="s">
        <v>184</v>
      </c>
      <c r="C88" s="4" t="str">
        <f aca="false">CONCATENATE(B88,", ",A88,", ",E88)</f>
        <v>LED경관조명기구, MT-FLCR-050-01, 50W</v>
      </c>
      <c r="E88" s="3" t="s">
        <v>254</v>
      </c>
    </row>
    <row r="89" customFormat="false" ht="16.5" hidden="false" customHeight="false" outlineLevel="0" collapsed="false">
      <c r="A89" s="0" t="s">
        <v>255</v>
      </c>
      <c r="B89" s="125" t="s">
        <v>184</v>
      </c>
      <c r="C89" s="4" t="str">
        <f aca="false">CONCATENATE(B89,", ",A89,", ",E89)</f>
        <v>LED경관조명기구, MT-FLCR-060-01, 60W</v>
      </c>
      <c r="E89" s="3" t="s">
        <v>212</v>
      </c>
    </row>
    <row r="90" customFormat="false" ht="16.5" hidden="false" customHeight="false" outlineLevel="0" collapsed="false">
      <c r="A90" s="0" t="s">
        <v>256</v>
      </c>
      <c r="B90" s="125" t="s">
        <v>184</v>
      </c>
      <c r="C90" s="4" t="str">
        <f aca="false">CONCATENATE(B90,", ",A90,", ",E90)</f>
        <v>LED경관조명기구, MT-FLCR-060-02, 60W</v>
      </c>
      <c r="E90" s="3" t="s">
        <v>212</v>
      </c>
    </row>
    <row r="91" customFormat="false" ht="16.5" hidden="false" customHeight="false" outlineLevel="0" collapsed="false">
      <c r="A91" s="0" t="s">
        <v>257</v>
      </c>
      <c r="B91" s="125" t="s">
        <v>184</v>
      </c>
      <c r="C91" s="4" t="str">
        <f aca="false">CONCATENATE(B91,", ",A91,", ",E91)</f>
        <v>LED경관조명기구, MT-FLCR-060-03, 60W</v>
      </c>
      <c r="E91" s="3" t="s">
        <v>212</v>
      </c>
    </row>
    <row r="92" customFormat="false" ht="16.5" hidden="false" customHeight="false" outlineLevel="0" collapsed="false">
      <c r="A92" s="0" t="s">
        <v>258</v>
      </c>
      <c r="B92" s="125" t="s">
        <v>184</v>
      </c>
      <c r="C92" s="4" t="str">
        <f aca="false">CONCATENATE(B92,", ",A92,", ",E92)</f>
        <v>LED경관조명기구, MT-FLCR-072-01, 72W</v>
      </c>
      <c r="E92" s="3" t="s">
        <v>259</v>
      </c>
    </row>
    <row r="93" customFormat="false" ht="16.5" hidden="false" customHeight="false" outlineLevel="0" collapsed="false">
      <c r="A93" s="0" t="s">
        <v>260</v>
      </c>
      <c r="B93" s="125" t="s">
        <v>184</v>
      </c>
      <c r="C93" s="4" t="str">
        <f aca="false">CONCATENATE(B93,", ",A93,", ",E93)</f>
        <v>LED경관조명기구, MT-FLCR-072-02, 72W</v>
      </c>
      <c r="E93" s="3" t="s">
        <v>259</v>
      </c>
    </row>
    <row r="94" customFormat="false" ht="16.5" hidden="false" customHeight="false" outlineLevel="0" collapsed="false">
      <c r="A94" s="0" t="s">
        <v>261</v>
      </c>
      <c r="B94" s="125" t="s">
        <v>184</v>
      </c>
      <c r="C94" s="4" t="str">
        <f aca="false">CONCATENATE(B94,", ",A94,", ",E94)</f>
        <v>LED경관조명기구, MT-FLSQ-050-01, 50W</v>
      </c>
      <c r="E94" s="3" t="s">
        <v>254</v>
      </c>
    </row>
    <row r="95" customFormat="false" ht="16.5" hidden="false" customHeight="false" outlineLevel="0" collapsed="false">
      <c r="A95" s="0" t="s">
        <v>262</v>
      </c>
      <c r="B95" s="125" t="s">
        <v>184</v>
      </c>
      <c r="C95" s="4" t="str">
        <f aca="false">CONCATENATE(B95,", ",A95,", ",E95)</f>
        <v>LED경관조명기구, MT-FLSQ-060-01, 60W</v>
      </c>
      <c r="E95" s="3" t="s">
        <v>212</v>
      </c>
    </row>
    <row r="96" customFormat="false" ht="16.5" hidden="false" customHeight="false" outlineLevel="0" collapsed="false">
      <c r="A96" s="0" t="s">
        <v>263</v>
      </c>
      <c r="B96" s="125" t="s">
        <v>184</v>
      </c>
      <c r="C96" s="4" t="str">
        <f aca="false">CONCATENATE(B96,", ",A96,", ",E96)</f>
        <v>LED경관조명기구, MT-FLSQ-100-01, 100W</v>
      </c>
      <c r="E96" s="3" t="s">
        <v>218</v>
      </c>
    </row>
    <row r="97" customFormat="false" ht="16.5" hidden="false" customHeight="false" outlineLevel="0" collapsed="false">
      <c r="A97" s="0" t="s">
        <v>264</v>
      </c>
      <c r="B97" s="125" t="s">
        <v>184</v>
      </c>
      <c r="C97" s="4" t="str">
        <f aca="false">CONCATENATE(B97,", ",A97,", ",E97)</f>
        <v>LED경관조명기구, MT-FLSQ-120-01, 120W</v>
      </c>
      <c r="E97" s="3" t="s">
        <v>214</v>
      </c>
    </row>
    <row r="98" customFormat="false" ht="16.5" hidden="false" customHeight="false" outlineLevel="0" collapsed="false">
      <c r="A98" s="0" t="s">
        <v>265</v>
      </c>
      <c r="B98" s="125" t="s">
        <v>184</v>
      </c>
      <c r="C98" s="4" t="str">
        <f aca="false">CONCATENATE(B98,", ",A98,", ",E98)</f>
        <v>LED경관조명기구, MT-FLSQ-150-01, 150W</v>
      </c>
      <c r="E98" s="3" t="s">
        <v>266</v>
      </c>
    </row>
    <row r="99" customFormat="false" ht="16.5" hidden="false" customHeight="false" outlineLevel="0" collapsed="false">
      <c r="A99" s="0" t="s">
        <v>267</v>
      </c>
      <c r="B99" s="125" t="s">
        <v>184</v>
      </c>
      <c r="C99" s="4" t="str">
        <f aca="false">CONCATENATE(B99,", ",A99,", ",E99)</f>
        <v>LED경관조명기구, MT-FLSQ-200-01, 200W</v>
      </c>
      <c r="E99" s="3" t="s">
        <v>131</v>
      </c>
    </row>
    <row r="100" customFormat="false" ht="16.5" hidden="false" customHeight="false" outlineLevel="0" collapsed="false">
      <c r="A100" s="0" t="s">
        <v>268</v>
      </c>
      <c r="B100" s="125" t="s">
        <v>184</v>
      </c>
      <c r="C100" s="4" t="str">
        <f aca="false">CONCATENATE(B100,", ",A100,", ",E100)</f>
        <v>LED경관조명기구, MT-FLSQ-260-01, 260W</v>
      </c>
      <c r="E100" s="3" t="s">
        <v>269</v>
      </c>
    </row>
    <row r="101" customFormat="false" ht="16.5" hidden="false" customHeight="false" outlineLevel="0" collapsed="false">
      <c r="A101" s="0" t="s">
        <v>270</v>
      </c>
      <c r="B101" s="125" t="s">
        <v>184</v>
      </c>
      <c r="C101" s="4" t="str">
        <f aca="false">CONCATENATE(B101,", ",A101,", ",E101)</f>
        <v>LED경관조명기구, MT-FLSQ-450-01, 450W</v>
      </c>
      <c r="E101" s="3" t="s">
        <v>271</v>
      </c>
    </row>
    <row r="102" customFormat="false" ht="16.5" hidden="false" customHeight="false" outlineLevel="0" collapsed="false">
      <c r="A102" s="0" t="s">
        <v>272</v>
      </c>
      <c r="B102" s="125" t="s">
        <v>184</v>
      </c>
      <c r="C102" s="4" t="str">
        <f aca="false">CONCATENATE(B102,", ",A102,", ",E102)</f>
        <v>LED경관조명기구, MT-FLSQ-520-01, 520W</v>
      </c>
      <c r="E102" s="3" t="s">
        <v>273</v>
      </c>
    </row>
    <row r="103" customFormat="false" ht="16.5" hidden="false" customHeight="false" outlineLevel="0" collapsed="false">
      <c r="A103" s="0" t="s">
        <v>274</v>
      </c>
      <c r="B103" s="125" t="s">
        <v>184</v>
      </c>
      <c r="C103" s="4" t="str">
        <f aca="false">CONCATENATE(B103,", ",A103,", ",E103)</f>
        <v>LED경관조명기구, MT-FLSQ-900-01, 900W</v>
      </c>
      <c r="E103" s="3" t="s">
        <v>275</v>
      </c>
    </row>
    <row r="104" customFormat="false" ht="16.5" hidden="false" customHeight="false" outlineLevel="0" collapsed="false">
      <c r="A104" s="0" t="s">
        <v>276</v>
      </c>
      <c r="B104" s="125" t="s">
        <v>184</v>
      </c>
      <c r="C104" s="4" t="str">
        <f aca="false">CONCATENATE(B104,", ",A104,", ",E104)</f>
        <v>LED경관조명기구, MT-FXWR-012-01, 12W</v>
      </c>
      <c r="E104" s="3" t="s">
        <v>187</v>
      </c>
    </row>
    <row r="105" customFormat="false" ht="16.5" hidden="false" customHeight="false" outlineLevel="0" collapsed="false">
      <c r="A105" s="0" t="s">
        <v>277</v>
      </c>
      <c r="B105" s="125" t="s">
        <v>184</v>
      </c>
      <c r="C105" s="4" t="str">
        <f aca="false">CONCATENATE(B105,", ",A105,", ",E105)</f>
        <v>LED경관조명기구, MT-FXWR-023-01, 23W</v>
      </c>
      <c r="E105" s="3" t="s">
        <v>278</v>
      </c>
    </row>
    <row r="106" customFormat="false" ht="16.5" hidden="false" customHeight="false" outlineLevel="0" collapsed="false">
      <c r="A106" s="0" t="s">
        <v>279</v>
      </c>
      <c r="B106" s="125" t="s">
        <v>184</v>
      </c>
      <c r="C106" s="4" t="str">
        <f aca="false">CONCATENATE(B106,", ",A106,", ",E106)</f>
        <v>LED경관조명기구, MT-LBSQ-011-01, 11W</v>
      </c>
      <c r="E106" s="3" t="s">
        <v>280</v>
      </c>
    </row>
    <row r="107" customFormat="false" ht="16.5" hidden="false" customHeight="false" outlineLevel="0" collapsed="false">
      <c r="A107" s="0" t="s">
        <v>281</v>
      </c>
      <c r="B107" s="0" t="s">
        <v>163</v>
      </c>
      <c r="C107" s="0" t="str">
        <f aca="false">CONCATENATE(B107,", ",A107,", ",E107)</f>
        <v>LED경관조명기구, MT-LBSQ-015-01, 15W</v>
      </c>
      <c r="E107" s="0" t="s">
        <v>192</v>
      </c>
    </row>
    <row r="108" customFormat="false" ht="16.5" hidden="false" customHeight="false" outlineLevel="0" collapsed="false">
      <c r="A108" s="0" t="s">
        <v>282</v>
      </c>
      <c r="B108" s="0" t="s">
        <v>163</v>
      </c>
      <c r="C108" s="0" t="str">
        <f aca="false">CONCATENATE(B108,", ",A108,", ",E108)</f>
        <v>LED경관조명기구, MT-LBSQ-015-02, 15W</v>
      </c>
      <c r="E108" s="0" t="s">
        <v>192</v>
      </c>
    </row>
    <row r="109" customFormat="false" ht="16.5" hidden="false" customHeight="false" outlineLevel="0" collapsed="false">
      <c r="A109" s="0" t="s">
        <v>283</v>
      </c>
      <c r="B109" s="0" t="s">
        <v>163</v>
      </c>
      <c r="C109" s="0" t="str">
        <f aca="false">CONCATENATE(B109,", ",A109,", ",E109)</f>
        <v>LED경관조명기구, MT-LBST-008-01, 8W</v>
      </c>
      <c r="E109" s="0" t="s">
        <v>164</v>
      </c>
    </row>
    <row r="110" customFormat="false" ht="16.5" hidden="false" customHeight="false" outlineLevel="0" collapsed="false">
      <c r="A110" s="0" t="s">
        <v>284</v>
      </c>
      <c r="B110" s="0" t="s">
        <v>163</v>
      </c>
      <c r="C110" s="0" t="str">
        <f aca="false">CONCATENATE(B110,", ",A110,", ",E110)</f>
        <v>LED경관조명기구, MT-LBST-012-01, 12W</v>
      </c>
      <c r="E110" s="0" t="s">
        <v>187</v>
      </c>
    </row>
    <row r="111" customFormat="false" ht="16.5" hidden="false" customHeight="false" outlineLevel="0" collapsed="false">
      <c r="A111" s="0" t="s">
        <v>285</v>
      </c>
      <c r="B111" s="0" t="s">
        <v>163</v>
      </c>
      <c r="C111" s="0" t="str">
        <f aca="false">CONCATENATE(B111,", ",A111,", ",E111)</f>
        <v>LED경관조명기구, MT-LBST-015-01, 15W</v>
      </c>
      <c r="E111" s="0" t="s">
        <v>192</v>
      </c>
    </row>
    <row r="112" customFormat="false" ht="16.5" hidden="false" customHeight="false" outlineLevel="0" collapsed="false">
      <c r="A112" s="0" t="s">
        <v>286</v>
      </c>
      <c r="B112" s="0" t="s">
        <v>163</v>
      </c>
      <c r="C112" s="0" t="str">
        <f aca="false">CONCATENATE(B112,", ",A112,", ",E112)</f>
        <v>LED경관조명기구, MT-LBST-018-01, 18W</v>
      </c>
      <c r="E112" s="0" t="s">
        <v>241</v>
      </c>
    </row>
    <row r="113" customFormat="false" ht="16.5" hidden="false" customHeight="false" outlineLevel="0" collapsed="false">
      <c r="A113" s="0" t="s">
        <v>287</v>
      </c>
      <c r="B113" s="0" t="s">
        <v>163</v>
      </c>
      <c r="C113" s="0" t="str">
        <f aca="false">CONCATENATE(B113,", ",A113,", ",E113)</f>
        <v>LED경관조명기구, MT-LBST-018-02, 18W</v>
      </c>
      <c r="E113" s="0" t="s">
        <v>241</v>
      </c>
    </row>
    <row r="114" customFormat="false" ht="16.5" hidden="false" customHeight="false" outlineLevel="0" collapsed="false">
      <c r="A114" s="0" t="s">
        <v>288</v>
      </c>
      <c r="B114" s="0" t="s">
        <v>163</v>
      </c>
      <c r="C114" s="0" t="str">
        <f aca="false">CONCATENATE(B114,", ",A114,", ",E114)</f>
        <v>LED경관조명기구, MT-LBST-021-01, 21W</v>
      </c>
      <c r="E114" s="0" t="s">
        <v>289</v>
      </c>
    </row>
    <row r="115" customFormat="false" ht="16.5" hidden="false" customHeight="false" outlineLevel="0" collapsed="false">
      <c r="A115" s="0" t="s">
        <v>290</v>
      </c>
      <c r="B115" s="0" t="s">
        <v>163</v>
      </c>
      <c r="C115" s="0" t="str">
        <f aca="false">CONCATENATE(B115,", ",A115,", ",E115)</f>
        <v>LED경관조명기구, MT-LBST-021-02, 21W</v>
      </c>
      <c r="E115" s="0" t="s">
        <v>289</v>
      </c>
    </row>
    <row r="116" customFormat="false" ht="16.5" hidden="false" customHeight="false" outlineLevel="0" collapsed="false">
      <c r="A116" s="0" t="s">
        <v>291</v>
      </c>
      <c r="B116" s="0" t="s">
        <v>163</v>
      </c>
      <c r="C116" s="0" t="str">
        <f aca="false">CONCATENATE(B116,", ",A116,", ",E116)</f>
        <v>LED경관조명기구, MT-LBST-024-01, 24W</v>
      </c>
      <c r="E116" s="0" t="s">
        <v>244</v>
      </c>
    </row>
    <row r="117" customFormat="false" ht="16.5" hidden="false" customHeight="false" outlineLevel="0" collapsed="false">
      <c r="A117" s="0" t="s">
        <v>292</v>
      </c>
      <c r="B117" s="0" t="s">
        <v>163</v>
      </c>
      <c r="C117" s="0" t="str">
        <f aca="false">CONCATENATE(B117,", ",A117,", ",E117)</f>
        <v>LED경관조명기구, MT-LBST-024-02, 24W</v>
      </c>
      <c r="E117" s="0" t="s">
        <v>244</v>
      </c>
    </row>
    <row r="118" customFormat="false" ht="16.5" hidden="false" customHeight="false" outlineLevel="0" collapsed="false">
      <c r="A118" s="0" t="s">
        <v>293</v>
      </c>
      <c r="B118" s="0" t="s">
        <v>163</v>
      </c>
      <c r="C118" s="0" t="str">
        <f aca="false">CONCATENATE(B118,", ",A118,", ",E118)</f>
        <v>LED경관조명기구, MT-LBST-024-03, 24W</v>
      </c>
      <c r="E118" s="0" t="s">
        <v>244</v>
      </c>
    </row>
    <row r="119" customFormat="false" ht="16.5" hidden="false" customHeight="false" outlineLevel="0" collapsed="false">
      <c r="A119" s="0" t="s">
        <v>294</v>
      </c>
      <c r="B119" s="0" t="s">
        <v>163</v>
      </c>
      <c r="C119" s="0" t="str">
        <f aca="false">CONCATENATE(B119,", ",A119,", ",E119)</f>
        <v>LED경관조명기구, MT-LBST-036-01, 36W</v>
      </c>
      <c r="E119" s="0" t="s">
        <v>209</v>
      </c>
    </row>
    <row r="120" customFormat="false" ht="16.5" hidden="false" customHeight="false" outlineLevel="0" collapsed="false">
      <c r="A120" s="0" t="s">
        <v>295</v>
      </c>
      <c r="B120" s="0" t="s">
        <v>163</v>
      </c>
      <c r="C120" s="0" t="str">
        <f aca="false">CONCATENATE(B120,", ",A120,", ",E120)</f>
        <v>LED경관조명기구, MT-LBST-036-02, 36W</v>
      </c>
      <c r="E120" s="0" t="s">
        <v>209</v>
      </c>
    </row>
    <row r="121" customFormat="false" ht="16.5" hidden="false" customHeight="false" outlineLevel="0" collapsed="false">
      <c r="A121" s="0" t="s">
        <v>296</v>
      </c>
      <c r="B121" s="0" t="s">
        <v>163</v>
      </c>
      <c r="C121" s="0" t="str">
        <f aca="false">CONCATENATE(B121,", ",A121,", ",E121)</f>
        <v>LED경관조명기구, MT-LBST-036-03, 36W</v>
      </c>
      <c r="E121" s="0" t="s">
        <v>209</v>
      </c>
    </row>
    <row r="122" customFormat="false" ht="16.5" hidden="false" customHeight="false" outlineLevel="0" collapsed="false">
      <c r="A122" s="0" t="s">
        <v>297</v>
      </c>
      <c r="B122" s="0" t="s">
        <v>163</v>
      </c>
      <c r="C122" s="0" t="str">
        <f aca="false">CONCATENATE(B122,", ",A122,", ",E122)</f>
        <v>LED경관조명기구, MT-LBST-036-04, 36W</v>
      </c>
      <c r="E122" s="0" t="s">
        <v>209</v>
      </c>
    </row>
    <row r="123" customFormat="false" ht="16.5" hidden="false" customHeight="false" outlineLevel="0" collapsed="false">
      <c r="A123" s="0" t="s">
        <v>298</v>
      </c>
      <c r="B123" s="0" t="s">
        <v>163</v>
      </c>
      <c r="C123" s="0" t="str">
        <f aca="false">CONCATENATE(B123,", ",A123,", ",E123)</f>
        <v>LED경관조명기구, MT-LBST-054-01, 54W</v>
      </c>
      <c r="E123" s="0" t="s">
        <v>299</v>
      </c>
    </row>
    <row r="124" customFormat="false" ht="16.5" hidden="false" customHeight="false" outlineLevel="0" collapsed="false">
      <c r="A124" s="0" t="s">
        <v>300</v>
      </c>
      <c r="B124" s="0" t="s">
        <v>163</v>
      </c>
      <c r="C124" s="0" t="str">
        <f aca="false">CONCATENATE(B124,", ",A124,", ",E124)</f>
        <v>LED경관조명기구, MT-LFST-048-01, 48W</v>
      </c>
      <c r="E124" s="0" t="s">
        <v>252</v>
      </c>
    </row>
    <row r="125" customFormat="false" ht="16.5" hidden="false" customHeight="false" outlineLevel="0" collapsed="false">
      <c r="A125" s="0" t="s">
        <v>301</v>
      </c>
      <c r="B125" s="0" t="s">
        <v>163</v>
      </c>
      <c r="C125" s="0" t="str">
        <f aca="false">CONCATENATE(B125,", ",A125,", ",E125)</f>
        <v>LED경관조명기구, MT-LFST-072-01, 72W</v>
      </c>
      <c r="E125" s="0" t="s">
        <v>259</v>
      </c>
    </row>
    <row r="126" customFormat="false" ht="16.5" hidden="false" customHeight="false" outlineLevel="0" collapsed="false">
      <c r="A126" s="0" t="s">
        <v>302</v>
      </c>
      <c r="B126" s="0" t="s">
        <v>163</v>
      </c>
      <c r="C126" s="0" t="str">
        <f aca="false">CONCATENATE(B126,", ",A126,", ",E126)</f>
        <v>LED경관조명기구, MT-LFST-072-02, 72W</v>
      </c>
      <c r="E126" s="0" t="s">
        <v>259</v>
      </c>
    </row>
    <row r="127" customFormat="false" ht="16.5" hidden="false" customHeight="false" outlineLevel="0" collapsed="false">
      <c r="A127" s="0" t="s">
        <v>303</v>
      </c>
      <c r="B127" s="0" t="s">
        <v>163</v>
      </c>
      <c r="C127" s="0" t="str">
        <f aca="false">CONCATENATE(B127,", ",A127,", ",E127)</f>
        <v>LED경관조명기구, MT-LFST-072-03, 72W</v>
      </c>
      <c r="E127" s="0" t="s">
        <v>259</v>
      </c>
    </row>
    <row r="128" customFormat="false" ht="16.5" hidden="false" customHeight="false" outlineLevel="0" collapsed="false">
      <c r="A128" s="0" t="s">
        <v>304</v>
      </c>
      <c r="B128" s="0" t="s">
        <v>163</v>
      </c>
      <c r="C128" s="0" t="str">
        <f aca="false">CONCATENATE(B128,", ",A128,", ",E128)</f>
        <v>LED경관조명기구, MT-LFST-144-01, 144W</v>
      </c>
      <c r="E128" s="0" t="s">
        <v>305</v>
      </c>
    </row>
    <row r="129" customFormat="false" ht="16.5" hidden="false" customHeight="false" outlineLevel="0" collapsed="false">
      <c r="A129" s="0" t="s">
        <v>306</v>
      </c>
      <c r="B129" s="0" t="s">
        <v>163</v>
      </c>
      <c r="C129" s="0" t="str">
        <f aca="false">CONCATENATE(B129,", ",A129,", ",E129)</f>
        <v>LED경관조명기구, MT-MLSP-012-01, 12W</v>
      </c>
      <c r="E129" s="0" t="s">
        <v>187</v>
      </c>
    </row>
    <row r="130" customFormat="false" ht="16.5" hidden="false" customHeight="false" outlineLevel="0" collapsed="false">
      <c r="A130" s="0" t="s">
        <v>307</v>
      </c>
      <c r="B130" s="0" t="s">
        <v>163</v>
      </c>
      <c r="C130" s="0" t="str">
        <f aca="false">CONCATENATE(B130,", ",A130,", ",E130)</f>
        <v>LED경관조명기구, MT-MLSP-012-02, 12W</v>
      </c>
      <c r="E130" s="0" t="s">
        <v>187</v>
      </c>
    </row>
    <row r="131" customFormat="false" ht="16.5" hidden="false" customHeight="false" outlineLevel="0" collapsed="false">
      <c r="A131" s="0" t="s">
        <v>308</v>
      </c>
      <c r="B131" s="0" t="s">
        <v>163</v>
      </c>
      <c r="C131" s="0" t="str">
        <f aca="false">CONCATENATE(B131,", ",A131,", ",E131)</f>
        <v>LED경관조명기구, MT-MLSQ-009-01, 9W</v>
      </c>
      <c r="E131" s="0" t="s">
        <v>168</v>
      </c>
    </row>
    <row r="132" customFormat="false" ht="16.5" hidden="false" customHeight="false" outlineLevel="0" collapsed="false">
      <c r="A132" s="0" t="s">
        <v>309</v>
      </c>
      <c r="B132" s="0" t="s">
        <v>163</v>
      </c>
      <c r="C132" s="0" t="str">
        <f aca="false">CONCATENATE(B132,", ",A132,", ",E132)</f>
        <v>LED경관조명기구, MT-OBEL-005-01, 5W</v>
      </c>
      <c r="E132" s="0" t="s">
        <v>310</v>
      </c>
    </row>
    <row r="133" customFormat="false" ht="16.5" hidden="false" customHeight="false" outlineLevel="0" collapsed="false">
      <c r="A133" s="0" t="s">
        <v>311</v>
      </c>
      <c r="B133" s="0" t="s">
        <v>163</v>
      </c>
      <c r="C133" s="0" t="str">
        <f aca="false">CONCATENATE(B133,", ",A133,", ",E133)</f>
        <v>LED경관조명기구, MT-OBEL-3_5-01, 3.5W</v>
      </c>
      <c r="E133" s="0" t="s">
        <v>312</v>
      </c>
    </row>
    <row r="134" customFormat="false" ht="16.5" hidden="false" customHeight="false" outlineLevel="0" collapsed="false">
      <c r="A134" s="0" t="s">
        <v>313</v>
      </c>
      <c r="B134" s="0" t="s">
        <v>163</v>
      </c>
      <c r="C134" s="0" t="str">
        <f aca="false">CONCATENATE(B134,", ",A134,", ",E134)</f>
        <v>LED경관조명기구, MT-OBSC-100-01, 100W</v>
      </c>
      <c r="E134" s="0" t="s">
        <v>218</v>
      </c>
    </row>
    <row r="135" customFormat="false" ht="16.5" hidden="false" customHeight="false" outlineLevel="0" collapsed="false">
      <c r="A135" s="0" t="s">
        <v>314</v>
      </c>
      <c r="B135" s="0" t="s">
        <v>163</v>
      </c>
      <c r="C135" s="0" t="str">
        <f aca="false">CONCATENATE(B135,", ",A135,", ",E135)</f>
        <v>LED경관조명기구, MT-OBSQ-005-01, 5W</v>
      </c>
      <c r="E135" s="0" t="s">
        <v>310</v>
      </c>
    </row>
    <row r="136" customFormat="false" ht="16.5" hidden="false" customHeight="false" outlineLevel="0" collapsed="false">
      <c r="A136" s="0" t="s">
        <v>315</v>
      </c>
      <c r="B136" s="0" t="s">
        <v>163</v>
      </c>
      <c r="C136" s="0" t="str">
        <f aca="false">CONCATENATE(B136,", ",A136,", ",E136)</f>
        <v>LED경관조명기구, MT-OBSQ-005-02, 3.5W</v>
      </c>
      <c r="E136" s="0" t="s">
        <v>312</v>
      </c>
    </row>
    <row r="137" customFormat="false" ht="16.5" hidden="false" customHeight="false" outlineLevel="0" collapsed="false">
      <c r="A137" s="0" t="s">
        <v>316</v>
      </c>
      <c r="B137" s="0" t="s">
        <v>163</v>
      </c>
      <c r="C137" s="0" t="str">
        <f aca="false">CONCATENATE(B137,", ",A137,", ",E137)</f>
        <v>LED경관조명기구, MT-OBSR-005-01, 3.5W</v>
      </c>
      <c r="E137" s="0" t="s">
        <v>312</v>
      </c>
    </row>
    <row r="138" customFormat="false" ht="16.5" hidden="false" customHeight="false" outlineLevel="0" collapsed="false">
      <c r="A138" s="0" t="s">
        <v>317</v>
      </c>
      <c r="B138" s="0" t="s">
        <v>163</v>
      </c>
      <c r="C138" s="0" t="str">
        <f aca="false">CONCATENATE(B138,", ",A138,", ",E138)</f>
        <v>LED경관조명기구, MT-OBSR-007-01, 7W</v>
      </c>
      <c r="E138" s="0" t="s">
        <v>318</v>
      </c>
    </row>
    <row r="139" customFormat="false" ht="16.5" hidden="false" customHeight="false" outlineLevel="0" collapsed="false">
      <c r="A139" s="0" t="s">
        <v>319</v>
      </c>
      <c r="B139" s="0" t="s">
        <v>163</v>
      </c>
      <c r="C139" s="0" t="str">
        <f aca="false">CONCATENATE(B139,", ",A139,", ",E139)</f>
        <v>LED경관조명기구, MT-OBSR-007-02, 7W</v>
      </c>
      <c r="E139" s="0" t="s">
        <v>318</v>
      </c>
    </row>
    <row r="140" customFormat="false" ht="16.5" hidden="false" customHeight="false" outlineLevel="0" collapsed="false">
      <c r="A140" s="0" t="s">
        <v>320</v>
      </c>
      <c r="B140" s="0" t="s">
        <v>163</v>
      </c>
      <c r="C140" s="0" t="str">
        <f aca="false">CONCATENATE(B140,", ",A140,", ",E140)</f>
        <v>LED경관조명기구, MT-SCBC-005-01, 5W</v>
      </c>
      <c r="E140" s="0" t="s">
        <v>310</v>
      </c>
    </row>
    <row r="141" customFormat="false" ht="16.5" hidden="false" customHeight="false" outlineLevel="0" collapsed="false">
      <c r="A141" s="0" t="s">
        <v>321</v>
      </c>
      <c r="B141" s="0" t="s">
        <v>163</v>
      </c>
      <c r="C141" s="0" t="str">
        <f aca="false">CONCATENATE(B141,", ",A141,", ",E141)</f>
        <v>LED경관조명기구, MT-SCPL-120-01, 120W</v>
      </c>
      <c r="E141" s="0" t="s">
        <v>214</v>
      </c>
    </row>
    <row r="142" customFormat="false" ht="16.5" hidden="false" customHeight="false" outlineLevel="0" collapsed="false">
      <c r="A142" s="0" t="s">
        <v>322</v>
      </c>
      <c r="B142" s="0" t="s">
        <v>323</v>
      </c>
      <c r="C142" s="0" t="str">
        <f aca="false">CONCATENATE(B142,", ",A142,", ",E142)</f>
        <v>LED보안등기구, MT-SLA-030, 30W</v>
      </c>
      <c r="E142" s="0" t="s">
        <v>227</v>
      </c>
    </row>
    <row r="143" customFormat="false" ht="16.5" hidden="false" customHeight="false" outlineLevel="0" collapsed="false">
      <c r="A143" s="0" t="s">
        <v>324</v>
      </c>
      <c r="B143" s="0" t="s">
        <v>323</v>
      </c>
      <c r="C143" s="0" t="str">
        <f aca="false">CONCATENATE(B143,", ",A143,", ",E143)</f>
        <v>LED보안등기구, MT-SLA-040, 40W</v>
      </c>
      <c r="E143" s="0" t="s">
        <v>325</v>
      </c>
    </row>
    <row r="144" customFormat="false" ht="16.5" hidden="false" customHeight="false" outlineLevel="0" collapsed="false">
      <c r="A144" s="0" t="s">
        <v>326</v>
      </c>
      <c r="B144" s="0" t="s">
        <v>323</v>
      </c>
      <c r="C144" s="0" t="str">
        <f aca="false">CONCATENATE(B144,", ",A144,", ",E144)</f>
        <v>LED보안등기구, MT-SLA-050, 50W</v>
      </c>
      <c r="E144" s="0" t="s">
        <v>254</v>
      </c>
    </row>
    <row r="145" customFormat="false" ht="16.5" hidden="false" customHeight="false" outlineLevel="0" collapsed="false">
      <c r="A145" s="0" t="s">
        <v>327</v>
      </c>
      <c r="B145" s="0" t="s">
        <v>328</v>
      </c>
      <c r="C145" s="0" t="str">
        <f aca="false">CONCATENATE(B145,", ",A145,", ",E145)</f>
        <v>LED가로등기구, MT-SLA-075, 75W</v>
      </c>
      <c r="E145" s="0" t="s">
        <v>329</v>
      </c>
    </row>
    <row r="146" customFormat="false" ht="16.5" hidden="false" customHeight="false" outlineLevel="0" collapsed="false">
      <c r="A146" s="0" t="s">
        <v>330</v>
      </c>
      <c r="B146" s="0" t="s">
        <v>328</v>
      </c>
      <c r="C146" s="0" t="str">
        <f aca="false">CONCATENATE(B146,", ",A146,", ",E146)</f>
        <v>LED가로등기구, MT-SLA-100, 100W</v>
      </c>
      <c r="E146" s="0" t="s">
        <v>218</v>
      </c>
    </row>
    <row r="147" customFormat="false" ht="16.5" hidden="false" customHeight="false" outlineLevel="0" collapsed="false">
      <c r="A147" s="0" t="s">
        <v>331</v>
      </c>
      <c r="B147" s="0" t="s">
        <v>328</v>
      </c>
      <c r="C147" s="0" t="str">
        <f aca="false">CONCATENATE(B147,", ",A147,", ",E147)</f>
        <v>LED가로등기구, MT-SLA-125, 125W</v>
      </c>
      <c r="E147" s="0" t="s">
        <v>216</v>
      </c>
    </row>
    <row r="148" customFormat="false" ht="16.5" hidden="false" customHeight="false" outlineLevel="0" collapsed="false">
      <c r="A148" s="0" t="s">
        <v>332</v>
      </c>
      <c r="B148" s="0" t="s">
        <v>328</v>
      </c>
      <c r="C148" s="0" t="str">
        <f aca="false">CONCATENATE(B148,", ",A148,", ",E148)</f>
        <v>LED가로등기구, MT-SLA-150, 150W</v>
      </c>
      <c r="E148" s="0" t="s">
        <v>266</v>
      </c>
    </row>
    <row r="149" customFormat="false" ht="16.5" hidden="false" customHeight="false" outlineLevel="0" collapsed="false">
      <c r="A149" s="0" t="s">
        <v>333</v>
      </c>
      <c r="B149" s="0" t="s">
        <v>323</v>
      </c>
      <c r="C149" s="0" t="str">
        <f aca="false">CONCATENATE(B149,", ",A149,", ",E149)</f>
        <v>LED보안등기구, MT-SLA(D)-040, 40W</v>
      </c>
      <c r="E149" s="0" t="s">
        <v>325</v>
      </c>
    </row>
    <row r="150" customFormat="false" ht="16.5" hidden="false" customHeight="false" outlineLevel="0" collapsed="false">
      <c r="A150" s="0" t="s">
        <v>334</v>
      </c>
      <c r="B150" s="0" t="s">
        <v>323</v>
      </c>
      <c r="C150" s="0" t="str">
        <f aca="false">CONCATENATE(B150,", ",A150,", ",E150)</f>
        <v>LED보안등기구, MT-SLA(D)-050, 50W</v>
      </c>
      <c r="E150" s="0" t="s">
        <v>254</v>
      </c>
    </row>
    <row r="151" customFormat="false" ht="16.5" hidden="false" customHeight="false" outlineLevel="0" collapsed="false">
      <c r="A151" s="0" t="s">
        <v>335</v>
      </c>
      <c r="B151" s="0" t="s">
        <v>328</v>
      </c>
      <c r="C151" s="0" t="str">
        <f aca="false">CONCATENATE(B151,", ",A151,", ",E151)</f>
        <v>LED가로등기구, MT-SLA(D)-100, 100W</v>
      </c>
      <c r="E151" s="0" t="s">
        <v>218</v>
      </c>
    </row>
    <row r="152" customFormat="false" ht="16.5" hidden="false" customHeight="false" outlineLevel="0" collapsed="false">
      <c r="A152" s="0" t="s">
        <v>336</v>
      </c>
      <c r="B152" s="0" t="s">
        <v>328</v>
      </c>
      <c r="C152" s="0" t="str">
        <f aca="false">CONCATENATE(B152,", ",A152,", ",E152)</f>
        <v>LED가로등기구, MT-SLA(D)-125, 125W</v>
      </c>
      <c r="E152" s="0" t="s">
        <v>216</v>
      </c>
    </row>
    <row r="153" customFormat="false" ht="16.5" hidden="false" customHeight="false" outlineLevel="0" collapsed="false">
      <c r="A153" s="0" t="s">
        <v>337</v>
      </c>
      <c r="B153" s="0" t="s">
        <v>328</v>
      </c>
      <c r="C153" s="0" t="str">
        <f aca="false">CONCATENATE(B153,", ",A153,", ",E153)</f>
        <v>LED가로등기구, MT-SLA(D)-150, 150W</v>
      </c>
      <c r="E153" s="0" t="s">
        <v>266</v>
      </c>
    </row>
    <row r="154" customFormat="false" ht="16.5" hidden="false" customHeight="false" outlineLevel="0" collapsed="false">
      <c r="A154" s="0" t="s">
        <v>338</v>
      </c>
      <c r="B154" s="0" t="s">
        <v>323</v>
      </c>
      <c r="C154" s="0" t="str">
        <f aca="false">CONCATENATE(B154,", ",A154,", ",E154)</f>
        <v>LED보안등기구, MT-SLC-025-35, 25W</v>
      </c>
      <c r="E154" s="0" t="s">
        <v>247</v>
      </c>
    </row>
    <row r="155" customFormat="false" ht="16.5" hidden="false" customHeight="false" outlineLevel="0" collapsed="false">
      <c r="A155" s="0" t="s">
        <v>339</v>
      </c>
      <c r="B155" s="0" t="s">
        <v>323</v>
      </c>
      <c r="C155" s="0" t="str">
        <f aca="false">CONCATENATE(B155,", ",A155,", ",E155)</f>
        <v>LED보안등기구, MT-SLC-050-35, 50W</v>
      </c>
      <c r="E155" s="0" t="s">
        <v>254</v>
      </c>
    </row>
    <row r="156" customFormat="false" ht="16.5" hidden="false" customHeight="false" outlineLevel="0" collapsed="false">
      <c r="A156" s="0" t="s">
        <v>340</v>
      </c>
      <c r="B156" s="0" t="s">
        <v>323</v>
      </c>
      <c r="C156" s="0" t="str">
        <f aca="false">CONCATENATE(B156,", ",A156,", ",E156)</f>
        <v>LED보안등기구, MT-SLC-060, 60W</v>
      </c>
      <c r="E156" s="0" t="s">
        <v>212</v>
      </c>
    </row>
    <row r="157" customFormat="false" ht="16.5" hidden="false" customHeight="false" outlineLevel="0" collapsed="false">
      <c r="A157" s="0" t="s">
        <v>341</v>
      </c>
      <c r="B157" s="0" t="s">
        <v>328</v>
      </c>
      <c r="C157" s="0" t="str">
        <f aca="false">CONCATENATE(B157,", ",A157,", ",E157)</f>
        <v>LED가로등기구, MT-SLC-075-40, 75W</v>
      </c>
      <c r="E157" s="0" t="s">
        <v>329</v>
      </c>
    </row>
    <row r="158" customFormat="false" ht="16.5" hidden="false" customHeight="false" outlineLevel="0" collapsed="false">
      <c r="A158" s="0" t="s">
        <v>342</v>
      </c>
      <c r="B158" s="0" t="s">
        <v>328</v>
      </c>
      <c r="C158" s="0" t="str">
        <f aca="false">CONCATENATE(B158,", ",A158,", ",E158)</f>
        <v>LED가로등기구, MT-SLC-075-45, 75W</v>
      </c>
      <c r="E158" s="0" t="s">
        <v>329</v>
      </c>
    </row>
    <row r="159" customFormat="false" ht="16.5" hidden="false" customHeight="false" outlineLevel="0" collapsed="false">
      <c r="A159" s="0" t="s">
        <v>343</v>
      </c>
      <c r="B159" s="0" t="s">
        <v>328</v>
      </c>
      <c r="C159" s="0" t="str">
        <f aca="false">CONCATENATE(B159,", ",A159,", ",E159)</f>
        <v>LED가로등기구, MT-SLC-075, 75W</v>
      </c>
      <c r="E159" s="0" t="s">
        <v>329</v>
      </c>
    </row>
    <row r="160" customFormat="false" ht="16.5" hidden="false" customHeight="false" outlineLevel="0" collapsed="false">
      <c r="A160" s="0" t="s">
        <v>344</v>
      </c>
      <c r="B160" s="0" t="s">
        <v>328</v>
      </c>
      <c r="C160" s="0" t="str">
        <f aca="false">CONCATENATE(B160,", ",A160,", ",E160)</f>
        <v>LED가로등기구, MT-SLC-100-40, 100W</v>
      </c>
      <c r="E160" s="0" t="s">
        <v>218</v>
      </c>
    </row>
    <row r="161" customFormat="false" ht="16.5" hidden="false" customHeight="false" outlineLevel="0" collapsed="false">
      <c r="A161" s="0" t="s">
        <v>345</v>
      </c>
      <c r="B161" s="0" t="s">
        <v>328</v>
      </c>
      <c r="C161" s="0" t="str">
        <f aca="false">CONCATENATE(B161,", ",A161,", ",E161)</f>
        <v>LED가로등기구, MT-SLC-100-45, 100W</v>
      </c>
      <c r="E161" s="0" t="s">
        <v>218</v>
      </c>
    </row>
    <row r="162" customFormat="false" ht="16.5" hidden="false" customHeight="false" outlineLevel="0" collapsed="false">
      <c r="A162" s="0" t="s">
        <v>346</v>
      </c>
      <c r="B162" s="0" t="s">
        <v>328</v>
      </c>
      <c r="C162" s="0" t="str">
        <f aca="false">CONCATENATE(B162,", ",A162,", ",E162)</f>
        <v>LED가로등기구, MT-SLC-125-40, 125W</v>
      </c>
      <c r="E162" s="0" t="s">
        <v>216</v>
      </c>
    </row>
    <row r="163" customFormat="false" ht="16.5" hidden="false" customHeight="false" outlineLevel="0" collapsed="false">
      <c r="A163" s="0" t="s">
        <v>347</v>
      </c>
      <c r="B163" s="0" t="s">
        <v>328</v>
      </c>
      <c r="C163" s="0" t="str">
        <f aca="false">CONCATENATE(B163,", ",A163,", ",E163)</f>
        <v>LED가로등기구, MT-SLC-125-45, 125W</v>
      </c>
      <c r="E163" s="0" t="s">
        <v>216</v>
      </c>
    </row>
    <row r="164" customFormat="false" ht="16.5" hidden="false" customHeight="false" outlineLevel="0" collapsed="false">
      <c r="A164" s="0" t="s">
        <v>348</v>
      </c>
      <c r="B164" s="0" t="s">
        <v>328</v>
      </c>
      <c r="C164" s="0" t="str">
        <f aca="false">CONCATENATE(B164,", ",A164,", ",E164)</f>
        <v>LED가로등기구, MT-SLC-150-40, 150W</v>
      </c>
      <c r="E164" s="0" t="s">
        <v>266</v>
      </c>
    </row>
    <row r="165" customFormat="false" ht="16.5" hidden="false" customHeight="false" outlineLevel="0" collapsed="false">
      <c r="A165" s="0" t="s">
        <v>349</v>
      </c>
      <c r="B165" s="0" t="s">
        <v>328</v>
      </c>
      <c r="C165" s="0" t="str">
        <f aca="false">CONCATENATE(B165,", ",A165,", ",E165)</f>
        <v>LED가로등기구, MT-SLC-150-45, 150W</v>
      </c>
      <c r="E165" s="0" t="s">
        <v>266</v>
      </c>
    </row>
    <row r="166" customFormat="false" ht="16.5" hidden="false" customHeight="false" outlineLevel="0" collapsed="false">
      <c r="A166" s="0" t="s">
        <v>350</v>
      </c>
      <c r="B166" s="0" t="s">
        <v>328</v>
      </c>
      <c r="C166" s="0" t="str">
        <f aca="false">CONCATENATE(B166,", ",A166,", ",E166)</f>
        <v>LED가로등기구, MT-SLC-200, 200W</v>
      </c>
      <c r="E166" s="0" t="s">
        <v>131</v>
      </c>
    </row>
    <row r="167" customFormat="false" ht="16.5" hidden="false" customHeight="false" outlineLevel="0" collapsed="false">
      <c r="A167" s="0" t="s">
        <v>351</v>
      </c>
      <c r="B167" s="0" t="s">
        <v>328</v>
      </c>
      <c r="C167" s="0" t="str">
        <f aca="false">CONCATENATE(B167,", ",A167,", ",E167)</f>
        <v>LED가로등기구, MT-SLC-240, 240W</v>
      </c>
      <c r="E167" s="0" t="s">
        <v>352</v>
      </c>
    </row>
    <row r="168" customFormat="false" ht="16.5" hidden="false" customHeight="false" outlineLevel="0" collapsed="false">
      <c r="A168" s="0" t="s">
        <v>353</v>
      </c>
      <c r="B168" s="0" t="s">
        <v>163</v>
      </c>
      <c r="C168" s="0" t="str">
        <f aca="false">CONCATENATE(B168,", ",A168,", ",E168)</f>
        <v>LED경관조명기구, MT-SPAR-008-01, 8W</v>
      </c>
      <c r="E168" s="0" t="s">
        <v>164</v>
      </c>
    </row>
    <row r="169" customFormat="false" ht="16.5" hidden="false" customHeight="false" outlineLevel="0" collapsed="false">
      <c r="A169" s="0" t="s">
        <v>354</v>
      </c>
      <c r="B169" s="0" t="s">
        <v>163</v>
      </c>
      <c r="C169" s="0" t="str">
        <f aca="false">CONCATENATE(B169,", ",A169,", ",E169)</f>
        <v>LED경관조명기구, MT-SPCR-1_8-01, 1.8W</v>
      </c>
      <c r="E169" s="0" t="s">
        <v>355</v>
      </c>
    </row>
    <row r="170" customFormat="false" ht="16.5" hidden="false" customHeight="false" outlineLevel="0" collapsed="false">
      <c r="A170" s="0" t="s">
        <v>356</v>
      </c>
      <c r="B170" s="0" t="s">
        <v>163</v>
      </c>
      <c r="C170" s="0" t="str">
        <f aca="false">CONCATENATE(B170,", ",A170,", ",E170)</f>
        <v>LED경관조명기구, MT-SPEL-012-01, 12W</v>
      </c>
      <c r="E170" s="0" t="s">
        <v>187</v>
      </c>
    </row>
    <row r="171" customFormat="false" ht="16.5" hidden="false" customHeight="false" outlineLevel="0" collapsed="false">
      <c r="A171" s="0" t="s">
        <v>357</v>
      </c>
      <c r="B171" s="0" t="s">
        <v>163</v>
      </c>
      <c r="C171" s="0" t="str">
        <f aca="false">CONCATENATE(B171,", ",A171,", ",E171)</f>
        <v>LED경관조명기구, MT-SPWR-005-01, 5W</v>
      </c>
      <c r="E171" s="0" t="s">
        <v>310</v>
      </c>
    </row>
    <row r="172" customFormat="false" ht="16.5" hidden="false" customHeight="false" outlineLevel="0" collapsed="false">
      <c r="A172" s="0" t="s">
        <v>358</v>
      </c>
      <c r="B172" s="0" t="s">
        <v>163</v>
      </c>
      <c r="C172" s="0" t="str">
        <f aca="false">CONCATENATE(B172,", ",A172,", ",E172)</f>
        <v>LED경관조명기구, MT-ULCR-003-01, 3W</v>
      </c>
      <c r="E172" s="0" t="s">
        <v>359</v>
      </c>
    </row>
    <row r="173" customFormat="false" ht="16.5" hidden="false" customHeight="false" outlineLevel="0" collapsed="false">
      <c r="A173" s="0" t="s">
        <v>360</v>
      </c>
      <c r="B173" s="0" t="s">
        <v>163</v>
      </c>
      <c r="C173" s="0" t="str">
        <f aca="false">CONCATENATE(B173,", ",A173,", ",E173)</f>
        <v>LED경관조명기구, MT-ULCR-004-01, 4W</v>
      </c>
      <c r="E173" s="0" t="s">
        <v>361</v>
      </c>
    </row>
    <row r="174" customFormat="false" ht="16.5" hidden="false" customHeight="false" outlineLevel="0" collapsed="false">
      <c r="A174" s="0" t="s">
        <v>362</v>
      </c>
      <c r="B174" s="0" t="s">
        <v>163</v>
      </c>
      <c r="C174" s="0" t="str">
        <f aca="false">CONCATENATE(B174,", ",A174,", ",E174)</f>
        <v>LED경관조명기구, MT-ULCR-005-01, 5W</v>
      </c>
      <c r="E174" s="0" t="s">
        <v>310</v>
      </c>
    </row>
    <row r="175" customFormat="false" ht="16.5" hidden="false" customHeight="false" outlineLevel="0" collapsed="false">
      <c r="A175" s="0" t="s">
        <v>363</v>
      </c>
      <c r="B175" s="0" t="s">
        <v>163</v>
      </c>
      <c r="C175" s="0" t="str">
        <f aca="false">CONCATENATE(B175,", ",A175,", ",E175)</f>
        <v>LED경관조명기구, MT-ULCR-012-01, 12W</v>
      </c>
      <c r="E175" s="0" t="s">
        <v>187</v>
      </c>
    </row>
    <row r="176" customFormat="false" ht="16.5" hidden="false" customHeight="false" outlineLevel="0" collapsed="false">
      <c r="A176" s="0" t="s">
        <v>364</v>
      </c>
      <c r="B176" s="0" t="s">
        <v>163</v>
      </c>
      <c r="C176" s="0" t="str">
        <f aca="false">CONCATENATE(B176,", ",A176,", ",E176)</f>
        <v>LED경관조명기구, MT-ULCR-014-01, 14W</v>
      </c>
      <c r="E176" s="0" t="s">
        <v>365</v>
      </c>
    </row>
    <row r="177" customFormat="false" ht="16.5" hidden="false" customHeight="false" outlineLevel="0" collapsed="false">
      <c r="A177" s="0" t="s">
        <v>366</v>
      </c>
      <c r="B177" s="0" t="s">
        <v>163</v>
      </c>
      <c r="C177" s="0" t="str">
        <f aca="false">CONCATENATE(B177,", ",A177,", ",E177)</f>
        <v>LED경관조명기구, MT-ULCR-016-01, 16(8×2)W</v>
      </c>
      <c r="E177" s="0" t="s">
        <v>204</v>
      </c>
    </row>
    <row r="178" customFormat="false" ht="16.5" hidden="false" customHeight="false" outlineLevel="0" collapsed="false">
      <c r="A178" s="0" t="s">
        <v>367</v>
      </c>
      <c r="B178" s="0" t="s">
        <v>163</v>
      </c>
      <c r="C178" s="0" t="str">
        <f aca="false">CONCATENATE(B178,", ",A178,", ",E178)</f>
        <v>LED경관조명기구, MT-ULCR-032-01, 32W</v>
      </c>
      <c r="E178" s="0" t="s">
        <v>368</v>
      </c>
    </row>
    <row r="179" customFormat="false" ht="16.5" hidden="false" customHeight="false" outlineLevel="0" collapsed="false">
      <c r="A179" s="0" t="s">
        <v>369</v>
      </c>
      <c r="B179" s="0" t="s">
        <v>130</v>
      </c>
      <c r="C179" s="0" t="str">
        <f aca="false">CONCATENATE(B179,", ",A179,", ",E179)</f>
        <v>LED투광등기구, MT-VM, (부품)눈부심방지장치</v>
      </c>
      <c r="E179" s="0" t="s">
        <v>370</v>
      </c>
    </row>
    <row r="180" customFormat="false" ht="16.5" hidden="false" customHeight="false" outlineLevel="0" collapsed="false">
      <c r="A180" s="0" t="s">
        <v>371</v>
      </c>
      <c r="B180" s="0" t="s">
        <v>163</v>
      </c>
      <c r="C180" s="0" t="str">
        <f aca="false">CONCATENATE(B180,", ",A180,", ",E180)</f>
        <v>LED경관조명기구, MT-WMCP-024-01, 24W</v>
      </c>
      <c r="E180" s="0" t="s">
        <v>244</v>
      </c>
    </row>
    <row r="181" customFormat="false" ht="16.5" hidden="false" customHeight="false" outlineLevel="0" collapsed="false">
      <c r="A181" s="0" t="s">
        <v>372</v>
      </c>
      <c r="B181" s="0" t="s">
        <v>163</v>
      </c>
      <c r="C181" s="0" t="str">
        <f aca="false">CONCATENATE(B181,", ",A181,", ",E181)</f>
        <v>LED경관조명기구, MT-WMCR-020-01, 20(10×2)W</v>
      </c>
      <c r="E181" s="0" t="s">
        <v>195</v>
      </c>
    </row>
    <row r="182" customFormat="false" ht="16.5" hidden="false" customHeight="false" outlineLevel="0" collapsed="false">
      <c r="A182" s="0" t="s">
        <v>373</v>
      </c>
      <c r="B182" s="0" t="s">
        <v>163</v>
      </c>
      <c r="C182" s="0" t="str">
        <f aca="false">CONCATENATE(B182,", ",A182,", ",E182)</f>
        <v>LED경관조명기구, MT-WMCR-030-01, 30W</v>
      </c>
      <c r="E182" s="0" t="s">
        <v>227</v>
      </c>
    </row>
    <row r="183" customFormat="false" ht="16.5" hidden="false" customHeight="false" outlineLevel="0" collapsed="false">
      <c r="A183" s="0" t="s">
        <v>374</v>
      </c>
      <c r="B183" s="0" t="s">
        <v>163</v>
      </c>
      <c r="C183" s="0" t="str">
        <f aca="false">CONCATENATE(B183,", ",A183,", ",E183)</f>
        <v>LED경관조명기구, MT-WMSQ-003-01, 3W</v>
      </c>
      <c r="E183" s="0" t="s">
        <v>359</v>
      </c>
    </row>
    <row r="184" customFormat="false" ht="16.5" hidden="false" customHeight="false" outlineLevel="0" collapsed="false">
      <c r="A184" s="0" t="s">
        <v>375</v>
      </c>
      <c r="B184" s="0" t="s">
        <v>163</v>
      </c>
      <c r="C184" s="0" t="str">
        <f aca="false">CONCATENATE(B184,", ",A184,", ",E184)</f>
        <v>LED경관조명기구, MT-WMSQ-006-01, 6W</v>
      </c>
      <c r="E184" s="0" t="s">
        <v>376</v>
      </c>
    </row>
    <row r="185" customFormat="false" ht="16.5" hidden="false" customHeight="false" outlineLevel="0" collapsed="false">
      <c r="A185" s="0" t="s">
        <v>377</v>
      </c>
      <c r="B185" s="0" t="s">
        <v>163</v>
      </c>
      <c r="C185" s="0" t="str">
        <f aca="false">CONCATENATE(B185,", ",A185,", ",E185)</f>
        <v>LED경관조명기구, MT-WMSQ-006-02, 6W</v>
      </c>
      <c r="E185" s="0" t="s">
        <v>376</v>
      </c>
    </row>
    <row r="186" customFormat="false" ht="16.5" hidden="false" customHeight="false" outlineLevel="0" collapsed="false">
      <c r="A186" s="0" t="s">
        <v>378</v>
      </c>
      <c r="B186" s="0" t="s">
        <v>163</v>
      </c>
      <c r="C186" s="0" t="str">
        <f aca="false">CONCATENATE(B186,", ",A186,", ",E186)</f>
        <v>LED경관조명기구, MT-WMSQ-006-03, 6W</v>
      </c>
      <c r="E186" s="0" t="s">
        <v>376</v>
      </c>
    </row>
    <row r="187" customFormat="false" ht="16.5" hidden="false" customHeight="false" outlineLevel="0" collapsed="false">
      <c r="A187" s="0" t="s">
        <v>379</v>
      </c>
      <c r="B187" s="0" t="s">
        <v>163</v>
      </c>
      <c r="C187" s="0" t="str">
        <f aca="false">CONCATENATE(B187,", ",A187,", ",E187)</f>
        <v>LED경관조명기구, MT-WMSQ-006-04, 6W</v>
      </c>
      <c r="E187" s="0" t="s">
        <v>376</v>
      </c>
    </row>
    <row r="188" customFormat="false" ht="16.5" hidden="false" customHeight="false" outlineLevel="0" collapsed="false">
      <c r="A188" s="0" t="s">
        <v>380</v>
      </c>
      <c r="B188" s="0" t="s">
        <v>163</v>
      </c>
      <c r="C188" s="0" t="str">
        <f aca="false">CONCATENATE(B188,", ",A188,", ",E188)</f>
        <v>LED경관조명기구, MT-WPCR-016-01, 16(8×2)W</v>
      </c>
      <c r="E188" s="0" t="s">
        <v>204</v>
      </c>
    </row>
    <row r="189" customFormat="false" ht="16.5" hidden="false" customHeight="false" outlineLevel="0" collapsed="false">
      <c r="A189" s="0" t="s">
        <v>381</v>
      </c>
      <c r="B189" s="0" t="s">
        <v>130</v>
      </c>
      <c r="C189" s="0" t="str">
        <f aca="false">CONCATENATE(B189,", ",A189,", ",E189)</f>
        <v>LED투광등기구, STA-400, 400W</v>
      </c>
      <c r="E189" s="0" t="s">
        <v>135</v>
      </c>
    </row>
    <row r="190" customFormat="false" ht="16.5" hidden="false" customHeight="false" outlineLevel="0" collapsed="false">
      <c r="A190" s="0" t="s">
        <v>382</v>
      </c>
      <c r="B190" s="0" t="s">
        <v>130</v>
      </c>
      <c r="C190" s="0" t="str">
        <f aca="false">CONCATENATE(B190,", ",A190,", ",E190)</f>
        <v>LED투광등기구, STA-500, 500W</v>
      </c>
      <c r="E190" s="0" t="s">
        <v>139</v>
      </c>
    </row>
    <row r="191" customFormat="false" ht="16.5" hidden="false" customHeight="false" outlineLevel="0" collapsed="false">
      <c r="A191" s="0" t="s">
        <v>383</v>
      </c>
      <c r="B191" s="0" t="s">
        <v>130</v>
      </c>
      <c r="C191" s="0" t="str">
        <f aca="false">CONCATENATE(B191,", ",A191,", ",E191)</f>
        <v>LED투광등기구, STA-600, 600W</v>
      </c>
      <c r="E191" s="0" t="s">
        <v>142</v>
      </c>
    </row>
    <row r="192" customFormat="false" ht="16.5" hidden="false" customHeight="false" outlineLevel="0" collapsed="false">
      <c r="A192" s="0" t="s">
        <v>384</v>
      </c>
      <c r="B192" s="0" t="s">
        <v>130</v>
      </c>
      <c r="C192" s="0" t="str">
        <f aca="false">CONCATENATE(B192,", ",A192,", ",E192)</f>
        <v>LED투광등기구, STA-700, 700W</v>
      </c>
      <c r="E192" s="0" t="s">
        <v>385</v>
      </c>
    </row>
    <row r="193" customFormat="false" ht="16.5" hidden="false" customHeight="false" outlineLevel="0" collapsed="false">
      <c r="A193" s="0" t="s">
        <v>386</v>
      </c>
      <c r="B193" s="0" t="s">
        <v>130</v>
      </c>
      <c r="C193" s="0" t="str">
        <f aca="false">CONCATENATE(B193,", ",A193,", ",E193)</f>
        <v>LED투광등기구, STA-800, 800W</v>
      </c>
      <c r="E193" s="0" t="s">
        <v>145</v>
      </c>
    </row>
    <row r="194" customFormat="false" ht="16.5" hidden="false" customHeight="false" outlineLevel="0" collapsed="false">
      <c r="A194" s="0" t="s">
        <v>387</v>
      </c>
      <c r="B194" s="0" t="s">
        <v>130</v>
      </c>
      <c r="C194" s="0" t="str">
        <f aca="false">CONCATENATE(B194,", ",A194,", ",E194)</f>
        <v>LED투광등기구, STA(M)-1000, 1000W</v>
      </c>
      <c r="E194" s="0" t="s">
        <v>231</v>
      </c>
    </row>
    <row r="195" customFormat="false" ht="16.5" hidden="false" customHeight="false" outlineLevel="0" collapsed="false">
      <c r="A195" s="0" t="s">
        <v>388</v>
      </c>
      <c r="B195" s="0" t="s">
        <v>130</v>
      </c>
      <c r="C195" s="0" t="str">
        <f aca="false">CONCATENATE(B195,", ",A195,", ",E195)</f>
        <v>LED투광등기구, STA(M)-1200, 1200W</v>
      </c>
      <c r="E195" s="0" t="s">
        <v>233</v>
      </c>
    </row>
    <row r="196" customFormat="false" ht="16.5" hidden="false" customHeight="false" outlineLevel="0" collapsed="false">
      <c r="A196" s="0" t="s">
        <v>389</v>
      </c>
      <c r="B196" s="4" t="s">
        <v>390</v>
      </c>
      <c r="C196" s="0" t="str">
        <f aca="false">CONCATENATE(B196,", ",A196,", ",E196)</f>
        <v>철제가로등주, MTPF-101-10, 10m, 1등용, 원2단형</v>
      </c>
      <c r="E196" s="0" t="s">
        <v>391</v>
      </c>
    </row>
    <row r="197" customFormat="false" ht="16.5" hidden="false" customHeight="false" outlineLevel="0" collapsed="false">
      <c r="A197" s="0" t="s">
        <v>392</v>
      </c>
      <c r="B197" s="4" t="s">
        <v>390</v>
      </c>
      <c r="C197" s="0" t="str">
        <f aca="false">CONCATENATE(B197,", ",A197,", ",E197)</f>
        <v>철제가로등주, MTPF-101-10-2, 10m, 2등용, 원2단형</v>
      </c>
      <c r="E197" s="0" t="s">
        <v>393</v>
      </c>
    </row>
    <row r="198" customFormat="false" ht="16.5" hidden="false" customHeight="false" outlineLevel="0" collapsed="false">
      <c r="A198" s="0" t="s">
        <v>394</v>
      </c>
      <c r="B198" s="4" t="s">
        <v>390</v>
      </c>
      <c r="C198" s="0" t="str">
        <f aca="false">CONCATENATE(B198,", ",A198,", ",E198)</f>
        <v>철제가로등주, MTPF-101-12, 12m, 1등용, 원2단형</v>
      </c>
      <c r="E198" s="0" t="s">
        <v>395</v>
      </c>
    </row>
    <row r="199" customFormat="false" ht="16.5" hidden="false" customHeight="false" outlineLevel="0" collapsed="false">
      <c r="A199" s="0" t="s">
        <v>396</v>
      </c>
      <c r="B199" s="4" t="s">
        <v>390</v>
      </c>
      <c r="C199" s="0" t="str">
        <f aca="false">CONCATENATE(B199,", ",A199,", ",E199)</f>
        <v>철제가로등주, MTPF-101-12-2, 12m, 2등용, 원2단형</v>
      </c>
      <c r="E199" s="0" t="s">
        <v>397</v>
      </c>
    </row>
    <row r="200" customFormat="false" ht="16.5" hidden="false" customHeight="false" outlineLevel="0" collapsed="false">
      <c r="A200" s="0" t="s">
        <v>398</v>
      </c>
      <c r="B200" s="4" t="s">
        <v>390</v>
      </c>
      <c r="C200" s="0" t="str">
        <f aca="false">CONCATENATE(B200,", ",A200,", ",E200)</f>
        <v>철제가로등주, MTPF-101-8-2, 8m, 2등용, 원2단형</v>
      </c>
      <c r="E200" s="0" t="s">
        <v>399</v>
      </c>
    </row>
    <row r="201" customFormat="false" ht="16.5" hidden="false" customHeight="false" outlineLevel="0" collapsed="false">
      <c r="A201" s="0" t="s">
        <v>400</v>
      </c>
      <c r="B201" s="4" t="s">
        <v>390</v>
      </c>
      <c r="C201" s="0" t="str">
        <f aca="false">CONCATENATE(B201,", ",A201,", ",E201)</f>
        <v>철제가로등주, MTPF-101-8, 8m, 1등용, 원2단형</v>
      </c>
      <c r="E201" s="0" t="s">
        <v>401</v>
      </c>
    </row>
    <row r="202" customFormat="false" ht="16.5" hidden="false" customHeight="false" outlineLevel="0" collapsed="false">
      <c r="A202" s="0" t="s">
        <v>402</v>
      </c>
      <c r="B202" s="4" t="s">
        <v>390</v>
      </c>
      <c r="C202" s="0" t="str">
        <f aca="false">CONCATENATE(B202,", ",A202,", ",E202)</f>
        <v>철제가로등주, MTPF-101-9-2, 9m, 2등용, 원2단형</v>
      </c>
      <c r="E202" s="0" t="s">
        <v>403</v>
      </c>
    </row>
    <row r="203" customFormat="false" ht="16.5" hidden="false" customHeight="false" outlineLevel="0" collapsed="false">
      <c r="A203" s="0" t="s">
        <v>404</v>
      </c>
      <c r="B203" s="4" t="s">
        <v>390</v>
      </c>
      <c r="C203" s="0" t="str">
        <f aca="false">CONCATENATE(B203,", ",A203,", ",E203)</f>
        <v>철제가로등주, MTPF-101-9, 9m, 1등용, 원2단형</v>
      </c>
      <c r="E203" s="0" t="s">
        <v>405</v>
      </c>
    </row>
    <row r="204" customFormat="false" ht="16.5" hidden="false" customHeight="false" outlineLevel="0" collapsed="false">
      <c r="A204" s="0" t="s">
        <v>406</v>
      </c>
      <c r="B204" s="4" t="s">
        <v>390</v>
      </c>
      <c r="C204" s="0" t="str">
        <f aca="false">CONCATENATE(B204,", ",A204,", ",E204)</f>
        <v>철제가로등주, MTPF-201-4-2, 4m, 2등용, 원2단형</v>
      </c>
      <c r="E204" s="0" t="s">
        <v>407</v>
      </c>
    </row>
    <row r="205" customFormat="false" ht="16.5" hidden="false" customHeight="false" outlineLevel="0" collapsed="false">
      <c r="A205" s="0" t="s">
        <v>408</v>
      </c>
      <c r="B205" s="4" t="s">
        <v>390</v>
      </c>
      <c r="C205" s="0" t="str">
        <f aca="false">CONCATENATE(B205,", ",A205,", ",E205)</f>
        <v>철제가로등주, MTPF-201-4, 4m, 1등용, 원2단형</v>
      </c>
      <c r="E205" s="0" t="s">
        <v>409</v>
      </c>
    </row>
    <row r="206" customFormat="false" ht="16.5" hidden="false" customHeight="false" outlineLevel="0" collapsed="false">
      <c r="A206" s="0" t="s">
        <v>26</v>
      </c>
      <c r="B206" s="4" t="s">
        <v>390</v>
      </c>
      <c r="C206" s="0" t="str">
        <f aca="false">CONCATENATE(B206,", ",A206,", ",E206)</f>
        <v>철제가로등주, MTPF-201-5-2, 5m, 2등용, 원2단형</v>
      </c>
      <c r="E206" s="0" t="s">
        <v>410</v>
      </c>
    </row>
    <row r="207" customFormat="false" ht="16.5" hidden="false" customHeight="false" outlineLevel="0" collapsed="false">
      <c r="A207" s="0" t="s">
        <v>24</v>
      </c>
      <c r="B207" s="4" t="s">
        <v>390</v>
      </c>
      <c r="C207" s="0" t="str">
        <f aca="false">CONCATENATE(B207,", ",A207,", ",E207)</f>
        <v>철제가로등주, MTPF-201-5, 5m, 1등용, 원2단형</v>
      </c>
      <c r="E207" s="0" t="s">
        <v>411</v>
      </c>
    </row>
    <row r="208" customFormat="false" ht="16.5" hidden="false" customHeight="false" outlineLevel="0" collapsed="false">
      <c r="A208" s="0" t="s">
        <v>412</v>
      </c>
      <c r="B208" s="4" t="s">
        <v>413</v>
      </c>
      <c r="C208" s="0" t="str">
        <f aca="false">CONCATENATE(B208,", ",A208,", ",E208)</f>
        <v>스테인리스가로등주, MTPS-101-10, 10m, 1등용, 원2단형</v>
      </c>
      <c r="E208" s="0" t="s">
        <v>391</v>
      </c>
    </row>
    <row r="209" customFormat="false" ht="16.5" hidden="false" customHeight="false" outlineLevel="0" collapsed="false">
      <c r="A209" s="0" t="s">
        <v>414</v>
      </c>
      <c r="B209" s="4" t="s">
        <v>413</v>
      </c>
      <c r="C209" s="0" t="str">
        <f aca="false">CONCATENATE(B209,", ",A209,", ",E209)</f>
        <v>스테인리스가로등주, MTPS-101-8, 8m, 1등용, 원2단형</v>
      </c>
      <c r="E209" s="0" t="s">
        <v>401</v>
      </c>
    </row>
    <row r="210" customFormat="false" ht="16.5" hidden="false" customHeight="false" outlineLevel="0" collapsed="false">
      <c r="A210" s="0" t="s">
        <v>415</v>
      </c>
      <c r="B210" s="4" t="s">
        <v>413</v>
      </c>
      <c r="C210" s="0" t="str">
        <f aca="false">CONCATENATE(B210,", ",A210,", ",E210)</f>
        <v>스테인리스가로등주, MTPS-101-9, 9m, 1등용, 원2단형</v>
      </c>
      <c r="E210" s="0" t="s">
        <v>405</v>
      </c>
    </row>
    <row r="211" customFormat="false" ht="16.5" hidden="false" customHeight="false" outlineLevel="0" collapsed="false">
      <c r="A211" s="0" t="s">
        <v>416</v>
      </c>
      <c r="B211" s="4" t="s">
        <v>413</v>
      </c>
      <c r="C211" s="0" t="str">
        <f aca="false">CONCATENATE(B211,", ",A211,", ",E211)</f>
        <v>스테인리스가로등주, MTPS-102-10, 10m, 1등용, 원2단형</v>
      </c>
      <c r="E211" s="0" t="s">
        <v>391</v>
      </c>
    </row>
    <row r="212" customFormat="false" ht="16.5" hidden="false" customHeight="false" outlineLevel="0" collapsed="false">
      <c r="A212" s="0" t="s">
        <v>417</v>
      </c>
      <c r="B212" s="4" t="s">
        <v>413</v>
      </c>
      <c r="C212" s="0" t="str">
        <f aca="false">CONCATENATE(B212,", ",A212,", ",E212)</f>
        <v>스테인리스가로등주, MTPS-102-8, 8m, 1등용, 원2단형</v>
      </c>
      <c r="E212" s="0" t="s">
        <v>401</v>
      </c>
    </row>
    <row r="213" customFormat="false" ht="16.5" hidden="false" customHeight="false" outlineLevel="0" collapsed="false">
      <c r="A213" s="0" t="s">
        <v>418</v>
      </c>
      <c r="B213" s="4" t="s">
        <v>413</v>
      </c>
      <c r="C213" s="0" t="str">
        <f aca="false">CONCATENATE(B213,", ",A213,", ",E213)</f>
        <v>스테인리스가로등주, MTPS-102-9, 9m, 1등용, 원2단형</v>
      </c>
      <c r="E213" s="0" t="s">
        <v>405</v>
      </c>
    </row>
    <row r="214" customFormat="false" ht="16.5" hidden="false" customHeight="false" outlineLevel="0" collapsed="false">
      <c r="A214" s="0" t="s">
        <v>419</v>
      </c>
      <c r="B214" s="4" t="s">
        <v>413</v>
      </c>
      <c r="C214" s="0" t="str">
        <f aca="false">CONCATENATE(B214,", ",A214,", ",E214)</f>
        <v>스테인리스가로등주, MTPS-103-10, 10m, 1등용, 원2단형</v>
      </c>
      <c r="E214" s="0" t="s">
        <v>391</v>
      </c>
    </row>
    <row r="215" customFormat="false" ht="16.5" hidden="false" customHeight="false" outlineLevel="0" collapsed="false">
      <c r="A215" s="0" t="s">
        <v>420</v>
      </c>
      <c r="B215" s="4" t="s">
        <v>413</v>
      </c>
      <c r="C215" s="0" t="str">
        <f aca="false">CONCATENATE(B215,", ",A215,", ",E215)</f>
        <v>스테인리스가로등주, MTPS-103-10-2, 10m, 2등용, 원2단형</v>
      </c>
      <c r="E215" s="0" t="s">
        <v>393</v>
      </c>
    </row>
    <row r="216" customFormat="false" ht="16.5" hidden="false" customHeight="false" outlineLevel="0" collapsed="false">
      <c r="A216" s="0" t="s">
        <v>421</v>
      </c>
      <c r="B216" s="4" t="s">
        <v>413</v>
      </c>
      <c r="C216" s="0" t="str">
        <f aca="false">CONCATENATE(B216,", ",A216,", ",E216)</f>
        <v>스테인리스가로등주, MTPS-103-8, 8m, 1등용, 원2단형</v>
      </c>
      <c r="E216" s="0" t="s">
        <v>401</v>
      </c>
    </row>
    <row r="217" customFormat="false" ht="16.5" hidden="false" customHeight="false" outlineLevel="0" collapsed="false">
      <c r="A217" s="0" t="s">
        <v>422</v>
      </c>
      <c r="B217" s="4" t="s">
        <v>413</v>
      </c>
      <c r="C217" s="0" t="str">
        <f aca="false">CONCATENATE(B217,", ",A217,", ",E217)</f>
        <v>스테인리스가로등주, MTPS-103-9, 9m, 1등용, 원2단형</v>
      </c>
      <c r="E217" s="0" t="s">
        <v>405</v>
      </c>
    </row>
    <row r="218" customFormat="false" ht="16.5" hidden="false" customHeight="false" outlineLevel="0" collapsed="false">
      <c r="A218" s="0" t="s">
        <v>423</v>
      </c>
      <c r="B218" s="4" t="s">
        <v>413</v>
      </c>
      <c r="C218" s="0" t="str">
        <f aca="false">CONCATENATE(B218,", ",A218,", ",E218)</f>
        <v>스테인리스가로등주, MTPS-104-10, 10m, 1등용, 원2단형</v>
      </c>
      <c r="E218" s="0" t="s">
        <v>391</v>
      </c>
    </row>
    <row r="219" customFormat="false" ht="16.5" hidden="false" customHeight="false" outlineLevel="0" collapsed="false">
      <c r="A219" s="0" t="s">
        <v>424</v>
      </c>
      <c r="B219" s="4" t="s">
        <v>413</v>
      </c>
      <c r="C219" s="0" t="str">
        <f aca="false">CONCATENATE(B219,", ",A219,", ",E219)</f>
        <v>스테인리스가로등주, MTPS-104-8, 8m, 1등용, 원2단형</v>
      </c>
      <c r="E219" s="0" t="s">
        <v>401</v>
      </c>
    </row>
    <row r="220" customFormat="false" ht="16.5" hidden="false" customHeight="false" outlineLevel="0" collapsed="false">
      <c r="A220" s="0" t="s">
        <v>425</v>
      </c>
      <c r="B220" s="4" t="s">
        <v>413</v>
      </c>
      <c r="C220" s="0" t="str">
        <f aca="false">CONCATENATE(B220,", ",A220,", ",E220)</f>
        <v>스테인리스가로등주, MTPS-104-9, 9m, 1등용, 원2단형</v>
      </c>
      <c r="E220" s="0" t="s">
        <v>405</v>
      </c>
    </row>
    <row r="221" customFormat="false" ht="16.5" hidden="false" customHeight="false" outlineLevel="0" collapsed="false">
      <c r="A221" s="0" t="s">
        <v>426</v>
      </c>
      <c r="B221" s="4" t="s">
        <v>413</v>
      </c>
      <c r="C221" s="0" t="str">
        <f aca="false">CONCATENATE(B221,", ",A221,", ",E221)</f>
        <v>스테인리스가로등주, MTPS-105-10, 10m, 1등용, 원2단형</v>
      </c>
      <c r="E221" s="0" t="s">
        <v>391</v>
      </c>
    </row>
    <row r="222" customFormat="false" ht="16.5" hidden="false" customHeight="false" outlineLevel="0" collapsed="false">
      <c r="A222" s="0" t="s">
        <v>427</v>
      </c>
      <c r="B222" s="4" t="s">
        <v>413</v>
      </c>
      <c r="C222" s="0" t="str">
        <f aca="false">CONCATENATE(B222,", ",A222,", ",E222)</f>
        <v>스테인리스가로등주, MTPS-105-10-2, 10m, 2등용, 원2단형</v>
      </c>
      <c r="E222" s="0" t="s">
        <v>393</v>
      </c>
    </row>
    <row r="223" customFormat="false" ht="16.5" hidden="false" customHeight="false" outlineLevel="0" collapsed="false">
      <c r="A223" s="0" t="s">
        <v>428</v>
      </c>
      <c r="B223" s="4" t="s">
        <v>413</v>
      </c>
      <c r="C223" s="0" t="str">
        <f aca="false">CONCATENATE(B223,", ",A223,", ",E223)</f>
        <v>스테인리스가로등주, MTPS-105-8, 8m, 1등용, 원2단형</v>
      </c>
      <c r="E223" s="0" t="s">
        <v>401</v>
      </c>
    </row>
    <row r="224" customFormat="false" ht="16.5" hidden="false" customHeight="false" outlineLevel="0" collapsed="false">
      <c r="A224" s="0" t="s">
        <v>429</v>
      </c>
      <c r="B224" s="4" t="s">
        <v>413</v>
      </c>
      <c r="C224" s="0" t="str">
        <f aca="false">CONCATENATE(B224,", ",A224,", ",E224)</f>
        <v>스테인리스가로등주, MTPS-105-9-2, 9m, 2등용, 원2단형</v>
      </c>
      <c r="E224" s="0" t="s">
        <v>403</v>
      </c>
    </row>
    <row r="225" customFormat="false" ht="16.5" hidden="false" customHeight="false" outlineLevel="0" collapsed="false">
      <c r="A225" s="0" t="s">
        <v>430</v>
      </c>
      <c r="B225" s="4" t="s">
        <v>413</v>
      </c>
      <c r="C225" s="0" t="str">
        <f aca="false">CONCATENATE(B225,", ",A225,", ",E225)</f>
        <v>스테인리스가로등주, MTPS-105-9, 9m, 1등용, 원2단형</v>
      </c>
      <c r="E225" s="0" t="s">
        <v>405</v>
      </c>
    </row>
    <row r="226" customFormat="false" ht="16.5" hidden="false" customHeight="false" outlineLevel="0" collapsed="false">
      <c r="A226" s="0" t="s">
        <v>431</v>
      </c>
      <c r="B226" s="4" t="s">
        <v>413</v>
      </c>
      <c r="C226" s="0" t="str">
        <f aca="false">CONCATENATE(B226,", ",A226,", ",E226)</f>
        <v>스테인리스가로등주, MTPS-201-4, 4m, 1등용, 원2단형</v>
      </c>
      <c r="E226" s="0" t="s">
        <v>409</v>
      </c>
    </row>
    <row r="227" customFormat="false" ht="16.5" hidden="false" customHeight="false" outlineLevel="0" collapsed="false">
      <c r="A227" s="0" t="s">
        <v>432</v>
      </c>
      <c r="B227" s="4" t="s">
        <v>413</v>
      </c>
      <c r="C227" s="0" t="str">
        <f aca="false">CONCATENATE(B227,", ",A227,", ",E227)</f>
        <v>스테인리스가로등주, MTPS-201-5, 5m, 1등용, 원2단형</v>
      </c>
      <c r="E227" s="0" t="s">
        <v>411</v>
      </c>
    </row>
    <row r="228" customFormat="false" ht="16.5" hidden="false" customHeight="false" outlineLevel="0" collapsed="false">
      <c r="A228" s="0" t="s">
        <v>433</v>
      </c>
      <c r="B228" s="4" t="s">
        <v>413</v>
      </c>
      <c r="C228" s="0" t="str">
        <f aca="false">CONCATENATE(B228,", ",A228,", ",E228)</f>
        <v>스테인리스가로등주, MTPS-201-6, 6m, 1등용, 원2단형</v>
      </c>
      <c r="E228" s="0" t="s">
        <v>434</v>
      </c>
    </row>
    <row r="229" customFormat="false" ht="16.5" hidden="false" customHeight="false" outlineLevel="0" collapsed="false">
      <c r="A229" s="0" t="s">
        <v>435</v>
      </c>
      <c r="B229" s="4" t="s">
        <v>413</v>
      </c>
      <c r="C229" s="0" t="str">
        <f aca="false">CONCATENATE(B229,", ",A229,", ",E229)</f>
        <v>스테인리스가로등주, MTPS-202-4, 4m, 1등용, 원2단형</v>
      </c>
      <c r="E229" s="0" t="s">
        <v>409</v>
      </c>
    </row>
    <row r="230" customFormat="false" ht="16.5" hidden="false" customHeight="false" outlineLevel="0" collapsed="false">
      <c r="A230" s="0" t="s">
        <v>436</v>
      </c>
      <c r="B230" s="4" t="s">
        <v>413</v>
      </c>
      <c r="C230" s="0" t="str">
        <f aca="false">CONCATENATE(B230,", ",A230,", ",E230)</f>
        <v>스테인리스가로등주, MTPS-202-5, 5m, 1등용, 원2단형</v>
      </c>
      <c r="E230" s="0" t="s">
        <v>411</v>
      </c>
    </row>
    <row r="231" customFormat="false" ht="16.5" hidden="false" customHeight="false" outlineLevel="0" collapsed="false">
      <c r="A231" s="0" t="s">
        <v>437</v>
      </c>
      <c r="B231" s="4" t="s">
        <v>413</v>
      </c>
      <c r="C231" s="0" t="str">
        <f aca="false">CONCATENATE(B231,", ",A231,", ",E231)</f>
        <v>스테인리스가로등주, MTPS-202-6, 6m, 1등용, 원2단형</v>
      </c>
      <c r="E231" s="0" t="s">
        <v>434</v>
      </c>
    </row>
    <row r="232" customFormat="false" ht="16.5" hidden="false" customHeight="false" outlineLevel="0" collapsed="false">
      <c r="A232" s="0" t="s">
        <v>438</v>
      </c>
      <c r="B232" s="4" t="s">
        <v>413</v>
      </c>
      <c r="C232" s="0" t="str">
        <f aca="false">CONCATENATE(B232,", ",A232,", ",E232)</f>
        <v>스테인리스가로등주, MTPS-203-4, 4m, 1등용, 원1단형</v>
      </c>
      <c r="E232" s="0" t="s">
        <v>439</v>
      </c>
    </row>
    <row r="233" customFormat="false" ht="16.5" hidden="false" customHeight="false" outlineLevel="0" collapsed="false">
      <c r="A233" s="0" t="s">
        <v>440</v>
      </c>
      <c r="B233" s="4" t="s">
        <v>413</v>
      </c>
      <c r="C233" s="0" t="str">
        <f aca="false">CONCATENATE(B233,", ",A233,", ",E233)</f>
        <v>스테인리스가로등주, MTPS-203-5-2, 5m, 2등용, 원2단형</v>
      </c>
      <c r="E233" s="0" t="s">
        <v>410</v>
      </c>
    </row>
    <row r="234" customFormat="false" ht="16.5" hidden="false" customHeight="false" outlineLevel="0" collapsed="false">
      <c r="A234" s="0" t="s">
        <v>441</v>
      </c>
      <c r="B234" s="4" t="s">
        <v>413</v>
      </c>
      <c r="C234" s="0" t="str">
        <f aca="false">CONCATENATE(B234,", ",A234,", ",E234)</f>
        <v>스테인리스가로등주, MTPS-203-5, 5m, 1등용, 원1단형</v>
      </c>
      <c r="E234" s="0" t="s">
        <v>442</v>
      </c>
    </row>
    <row r="235" customFormat="false" ht="16.5" hidden="false" customHeight="false" outlineLevel="0" collapsed="false">
      <c r="A235" s="0" t="s">
        <v>443</v>
      </c>
      <c r="B235" s="4" t="s">
        <v>413</v>
      </c>
      <c r="C235" s="0" t="str">
        <f aca="false">CONCATENATE(B235,", ",A235,", ",E235)</f>
        <v>스테인리스가로등주, MTPS-203-6, 6m, 1등용, 원1단형</v>
      </c>
      <c r="E235" s="0" t="s">
        <v>444</v>
      </c>
    </row>
    <row r="236" customFormat="false" ht="16.5" hidden="false" customHeight="false" outlineLevel="0" collapsed="false">
      <c r="A236" s="0" t="s">
        <v>445</v>
      </c>
      <c r="B236" s="4" t="s">
        <v>413</v>
      </c>
      <c r="C236" s="0" t="str">
        <f aca="false">CONCATENATE(B236,", ",A236,", ",E236)</f>
        <v>스테인리스가로등주, MTPS-204-4-2, 4m, 2등용, 원2단형</v>
      </c>
      <c r="E236" s="0" t="s">
        <v>407</v>
      </c>
    </row>
    <row r="237" customFormat="false" ht="16.5" hidden="false" customHeight="false" outlineLevel="0" collapsed="false">
      <c r="A237" s="0" t="s">
        <v>446</v>
      </c>
      <c r="B237" s="4" t="s">
        <v>413</v>
      </c>
      <c r="C237" s="0" t="str">
        <f aca="false">CONCATENATE(B237,", ",A237,", ",E237)</f>
        <v>스테인리스가로등주, MTPS-204-4, 4m, 1등용, 원2단형</v>
      </c>
      <c r="E237" s="0" t="s">
        <v>409</v>
      </c>
    </row>
    <row r="238" customFormat="false" ht="16.5" hidden="false" customHeight="false" outlineLevel="0" collapsed="false">
      <c r="A238" s="0" t="s">
        <v>447</v>
      </c>
      <c r="B238" s="4" t="s">
        <v>413</v>
      </c>
      <c r="C238" s="0" t="str">
        <f aca="false">CONCATENATE(B238,", ",A238,", ",E238)</f>
        <v>스테인리스가로등주, MTPS-204-5-2, 5m, 2등용, 원2단형</v>
      </c>
      <c r="E238" s="0" t="s">
        <v>410</v>
      </c>
    </row>
    <row r="239" customFormat="false" ht="16.5" hidden="false" customHeight="false" outlineLevel="0" collapsed="false">
      <c r="A239" s="0" t="s">
        <v>448</v>
      </c>
      <c r="B239" s="4" t="s">
        <v>413</v>
      </c>
      <c r="C239" s="0" t="str">
        <f aca="false">CONCATENATE(B239,", ",A239,", ",E239)</f>
        <v>스테인리스가로등주, MTPS-204-5, 5m, 1등용, 원2단형</v>
      </c>
      <c r="E239" s="0" t="s">
        <v>411</v>
      </c>
    </row>
    <row r="240" customFormat="false" ht="16.5" hidden="false" customHeight="false" outlineLevel="0" collapsed="false">
      <c r="A240" s="0" t="s">
        <v>449</v>
      </c>
      <c r="B240" s="4" t="s">
        <v>413</v>
      </c>
      <c r="C240" s="0" t="str">
        <f aca="false">CONCATENATE(B240,", ",A240,", ",E240)</f>
        <v>스테인리스가로등주, MTPS-204-6-2, 6m, 2등용, 원2단형</v>
      </c>
      <c r="E240" s="0" t="s">
        <v>450</v>
      </c>
    </row>
    <row r="241" customFormat="false" ht="16.5" hidden="false" customHeight="false" outlineLevel="0" collapsed="false">
      <c r="A241" s="0" t="s">
        <v>451</v>
      </c>
      <c r="B241" s="4" t="s">
        <v>413</v>
      </c>
      <c r="C241" s="0" t="str">
        <f aca="false">CONCATENATE(B241,", ",A241,", ",E241)</f>
        <v>스테인리스가로등주, MTPS-204-6, 6m, 1등용, 원2단형</v>
      </c>
      <c r="E241" s="0" t="s">
        <v>434</v>
      </c>
    </row>
    <row r="242" customFormat="false" ht="16.5" hidden="false" customHeight="false" outlineLevel="0" collapsed="false">
      <c r="A242" s="0" t="s">
        <v>452</v>
      </c>
      <c r="B242" s="4" t="s">
        <v>413</v>
      </c>
      <c r="C242" s="0" t="str">
        <f aca="false">CONCATENATE(B242,", ",A242,", ",E242)</f>
        <v>스테인리스가로등주, MTPS-205-65, 6.5m, 1등용, 원2단형</v>
      </c>
      <c r="E242" s="0" t="s">
        <v>453</v>
      </c>
    </row>
    <row r="243" customFormat="false" ht="16.5" hidden="false" customHeight="false" outlineLevel="0" collapsed="false">
      <c r="A243" s="0" t="s">
        <v>27</v>
      </c>
      <c r="B243" s="4" t="s">
        <v>454</v>
      </c>
      <c r="C243" s="0" t="str">
        <f aca="false">CONCATENATE(B243,", ",A243,", ",E243)</f>
        <v>가로등주부속자재, MTPS-701, 베이스커버</v>
      </c>
      <c r="E243" s="4" t="s">
        <v>455</v>
      </c>
    </row>
    <row r="244" customFormat="false" ht="16.5" hidden="false" customHeight="false" outlineLevel="0" collapsed="false">
      <c r="A244" s="0" t="s">
        <v>456</v>
      </c>
      <c r="B244" s="4" t="s">
        <v>454</v>
      </c>
      <c r="C244" s="0" t="str">
        <f aca="false">CONCATENATE(B244,", ",A244,", ",E244)</f>
        <v>가로등주부속자재, MTPS-702, 배너걸이</v>
      </c>
      <c r="E244" s="4" t="s">
        <v>457</v>
      </c>
    </row>
    <row r="245" customFormat="false" ht="16.5" hidden="false" customHeight="false" outlineLevel="0" collapsed="false">
      <c r="A245" s="0" t="s">
        <v>458</v>
      </c>
      <c r="B245" s="4" t="s">
        <v>454</v>
      </c>
      <c r="C245" s="0" t="str">
        <f aca="false">CONCATENATE(B245,", ",A245,", ",E245)</f>
        <v>가로등주부속자재, MTPS-703, 로고판</v>
      </c>
      <c r="E245" s="4" t="s">
        <v>459</v>
      </c>
    </row>
    <row r="246" customFormat="false" ht="16.5" hidden="false" customHeight="false" outlineLevel="0" collapsed="false">
      <c r="A246" s="0" t="s">
        <v>460</v>
      </c>
      <c r="B246" s="4" t="s">
        <v>454</v>
      </c>
      <c r="C246" s="0" t="str">
        <f aca="false">CONCATENATE(B246,", ",A246,", ",E246)</f>
        <v>가로등주부속자재, MTPS-704, 암대</v>
      </c>
      <c r="E246" s="4" t="s">
        <v>461</v>
      </c>
    </row>
    <row r="247" customFormat="false" ht="16.5" hidden="false" customHeight="false" outlineLevel="0" collapsed="false">
      <c r="A247" s="0" t="s">
        <v>462</v>
      </c>
      <c r="B247" s="4" t="s">
        <v>454</v>
      </c>
      <c r="C247" s="0" t="str">
        <f aca="false">CONCATENATE(B247,", ",A247,", ",E247)</f>
        <v>가로등주부속자재, MTPS-705, 암대</v>
      </c>
      <c r="E247" s="4" t="s">
        <v>461</v>
      </c>
    </row>
    <row r="248" customFormat="false" ht="16.5" hidden="false" customHeight="false" outlineLevel="0" collapsed="false">
      <c r="A248" s="0" t="s">
        <v>463</v>
      </c>
      <c r="B248" s="4" t="s">
        <v>454</v>
      </c>
      <c r="C248" s="0" t="str">
        <f aca="false">CONCATENATE(B248,", ",A248,", ",E248)</f>
        <v>가로등주부속자재, MTPS-706, 암대</v>
      </c>
      <c r="E248" s="4" t="s">
        <v>461</v>
      </c>
    </row>
    <row r="249" customFormat="false" ht="16.5" hidden="false" customHeight="false" outlineLevel="0" collapsed="false">
      <c r="A249" s="0" t="s">
        <v>464</v>
      </c>
      <c r="B249" s="4" t="s">
        <v>454</v>
      </c>
      <c r="C249" s="0" t="str">
        <f aca="false">CONCATENATE(B249,", ",A249,", ",E249)</f>
        <v>가로등주부속자재, MTPS-707, 암대</v>
      </c>
      <c r="E249" s="4" t="s">
        <v>461</v>
      </c>
    </row>
    <row r="250" customFormat="false" ht="16.5" hidden="false" customHeight="false" outlineLevel="0" collapsed="false">
      <c r="A250" s="0" t="s">
        <v>465</v>
      </c>
      <c r="B250" s="4" t="s">
        <v>454</v>
      </c>
      <c r="C250" s="0" t="str">
        <f aca="false">CONCATENATE(B250,", ",A250,", ",E250)</f>
        <v>가로등주부속자재, MTPS-708, 암대</v>
      </c>
      <c r="E250" s="4" t="s">
        <v>461</v>
      </c>
    </row>
    <row r="251" customFormat="false" ht="16.5" hidden="false" customHeight="false" outlineLevel="0" collapsed="false">
      <c r="A251" s="0" t="s">
        <v>466</v>
      </c>
      <c r="B251" s="4" t="s">
        <v>467</v>
      </c>
      <c r="C251" s="0" t="str">
        <f aca="false">CONCATENATE(B251,", ",A251,", ",E251)</f>
        <v>도로표지병, MT-RS138-BW, Φ138×68mm, 백색, LED/전지, 점등형</v>
      </c>
      <c r="E251" s="0" t="s">
        <v>468</v>
      </c>
    </row>
    <row r="252" customFormat="false" ht="16.5" hidden="false" customHeight="false" outlineLevel="0" collapsed="false">
      <c r="A252" s="0" t="s">
        <v>469</v>
      </c>
      <c r="B252" s="4" t="s">
        <v>467</v>
      </c>
      <c r="C252" s="0" t="str">
        <f aca="false">CONCATENATE(B252,", ",A252,", ",E252)</f>
        <v>도로표지병, MT-RS138-BY, Φ138×68mm, 황색, LED/전지, 점등형</v>
      </c>
      <c r="E252" s="0" t="s">
        <v>470</v>
      </c>
    </row>
    <row r="253" customFormat="false" ht="16.5" hidden="false" customHeight="false" outlineLevel="0" collapsed="false">
      <c r="A253" s="0" t="s">
        <v>471</v>
      </c>
      <c r="B253" s="4" t="s">
        <v>467</v>
      </c>
      <c r="C253" s="0" t="str">
        <f aca="false">CONCATENATE(B253,", ",A253,", ",E253)</f>
        <v>도로표지병, MT-RS138-HW, Φ138×68mm, 백색, 태양광/LED/전지, 점등형</v>
      </c>
      <c r="E253" s="0" t="s">
        <v>472</v>
      </c>
    </row>
    <row r="254" customFormat="false" ht="16.5" hidden="false" customHeight="false" outlineLevel="0" collapsed="false">
      <c r="A254" s="0" t="s">
        <v>473</v>
      </c>
      <c r="B254" s="4" t="s">
        <v>467</v>
      </c>
      <c r="C254" s="0" t="str">
        <f aca="false">CONCATENATE(B254,", ",A254,", ",E254)</f>
        <v>도로표지병, MT-RS138-HY, Φ138×68mm, 황색, 태양광/LED/전지, 점등형</v>
      </c>
      <c r="E254" s="0" t="s">
        <v>474</v>
      </c>
    </row>
    <row r="255" customFormat="false" ht="16.5" hidden="false" customHeight="false" outlineLevel="0" collapsed="false">
      <c r="A255" s="0" t="s">
        <v>475</v>
      </c>
      <c r="B255" s="4" t="s">
        <v>467</v>
      </c>
      <c r="C255" s="0" t="str">
        <f aca="false">CONCATENATE(B255,", ",A255,", ",E255)</f>
        <v>도로표지병, MT-RS138-SW, Φ138×47mm, 백색, 태양광/LED, 점등형</v>
      </c>
      <c r="E255" s="0" t="s">
        <v>476</v>
      </c>
    </row>
    <row r="256" customFormat="false" ht="16.5" hidden="false" customHeight="false" outlineLevel="0" collapsed="false">
      <c r="A256" s="0" t="s">
        <v>477</v>
      </c>
      <c r="B256" s="4" t="s">
        <v>467</v>
      </c>
      <c r="C256" s="0" t="str">
        <f aca="false">CONCATENATE(B256,", ",A256,", ",E256)</f>
        <v>도로표지병, MT-RS138-SY, Φ138×47mm, 황색, 태양광/LED, 점등형</v>
      </c>
      <c r="E256" s="0" t="s">
        <v>478</v>
      </c>
    </row>
    <row r="257" customFormat="false" ht="16.5" hidden="false" customHeight="false" outlineLevel="0" collapsed="false">
      <c r="A257" s="0" t="s">
        <v>479</v>
      </c>
      <c r="B257" s="4" t="s">
        <v>480</v>
      </c>
      <c r="C257" s="0" t="str">
        <f aca="false">CONCATENATE(B257,", ",A257,", ",E257)</f>
        <v>태양광가로등, MTSOLAR-50A, 50W, 5m</v>
      </c>
      <c r="E257" s="0" t="s">
        <v>481</v>
      </c>
    </row>
    <row r="258" customFormat="false" ht="16.5" hidden="false" customHeight="false" outlineLevel="0" collapsed="false">
      <c r="A258" s="0" t="s">
        <v>482</v>
      </c>
      <c r="B258" s="4" t="s">
        <v>480</v>
      </c>
      <c r="C258" s="0" t="str">
        <f aca="false">CONCATENATE(B258,", ",A258,", ",E258)</f>
        <v>태양광가로등, MTSOLAR-50B, 50W, 5m</v>
      </c>
      <c r="E258" s="0" t="s">
        <v>481</v>
      </c>
    </row>
    <row r="259" customFormat="false" ht="16.5" hidden="false" customHeight="false" outlineLevel="0" collapsed="false">
      <c r="A259" s="0" t="s">
        <v>483</v>
      </c>
      <c r="B259" s="4" t="s">
        <v>484</v>
      </c>
      <c r="C259" s="0" t="str">
        <f aca="false">CONCATENATE(B259,", ",A259,", ",E259)</f>
        <v>조명타워, MTT12B, 12m, 12등용</v>
      </c>
      <c r="E259" s="0" t="s">
        <v>485</v>
      </c>
    </row>
    <row r="260" customFormat="false" ht="16.5" hidden="false" customHeight="false" outlineLevel="0" collapsed="false">
      <c r="A260" s="0" t="s">
        <v>486</v>
      </c>
      <c r="B260" s="4" t="s">
        <v>484</v>
      </c>
      <c r="C260" s="0" t="str">
        <f aca="false">CONCATENATE(B260,", ",A260,", ",E260)</f>
        <v>조명타워, MTT15A, 15m, 6등용</v>
      </c>
      <c r="E260" s="0" t="s">
        <v>487</v>
      </c>
    </row>
    <row r="261" customFormat="false" ht="16.5" hidden="false" customHeight="false" outlineLevel="0" collapsed="false">
      <c r="A261" s="0" t="s">
        <v>488</v>
      </c>
      <c r="B261" s="4" t="s">
        <v>484</v>
      </c>
      <c r="C261" s="0" t="str">
        <f aca="false">CONCATENATE(B261,", ",A261,", ",E261)</f>
        <v>조명타워, MTT15B, 15m, 12등용</v>
      </c>
      <c r="E261" s="0" t="s">
        <v>489</v>
      </c>
    </row>
    <row r="262" customFormat="false" ht="16.5" hidden="false" customHeight="false" outlineLevel="0" collapsed="false">
      <c r="A262" s="0" t="s">
        <v>490</v>
      </c>
      <c r="B262" s="4" t="s">
        <v>484</v>
      </c>
      <c r="C262" s="0" t="str">
        <f aca="false">CONCATENATE(B262,", ",A262,", ",E262)</f>
        <v>조명타워, MTT18A, 18m, 6등용</v>
      </c>
      <c r="E262" s="0" t="s">
        <v>491</v>
      </c>
    </row>
    <row r="263" customFormat="false" ht="16.5" hidden="false" customHeight="false" outlineLevel="0" collapsed="false">
      <c r="A263" s="0" t="s">
        <v>492</v>
      </c>
      <c r="B263" s="4" t="s">
        <v>484</v>
      </c>
      <c r="C263" s="0" t="str">
        <f aca="false">CONCATENATE(B263,", ",A263,", ",E263)</f>
        <v>조명타워, MTT18B, 18m, 12등용</v>
      </c>
      <c r="E263" s="0" t="s">
        <v>493</v>
      </c>
    </row>
    <row r="264" customFormat="false" ht="16.5" hidden="false" customHeight="false" outlineLevel="0" collapsed="false">
      <c r="A264" s="0" t="s">
        <v>494</v>
      </c>
      <c r="B264" s="4" t="s">
        <v>484</v>
      </c>
      <c r="C264" s="0" t="str">
        <f aca="false">CONCATENATE(B264,", ",A264,", ",E264)</f>
        <v>조명타워, MTT20A, 20m, 10등용</v>
      </c>
      <c r="E264" s="0" t="s">
        <v>495</v>
      </c>
    </row>
    <row r="265" customFormat="false" ht="16.5" hidden="false" customHeight="false" outlineLevel="0" collapsed="false">
      <c r="A265" s="0" t="s">
        <v>496</v>
      </c>
      <c r="B265" s="4" t="s">
        <v>484</v>
      </c>
      <c r="C265" s="0" t="str">
        <f aca="false">CONCATENATE(B265,", ",A265,", ",E265)</f>
        <v>조명타워, MTT20B, 20m, 18등용</v>
      </c>
      <c r="E265" s="0" t="s">
        <v>497</v>
      </c>
    </row>
    <row r="266" customFormat="false" ht="16.5" hidden="false" customHeight="false" outlineLevel="0" collapsed="false">
      <c r="A266" s="0" t="s">
        <v>498</v>
      </c>
      <c r="B266" s="4" t="s">
        <v>484</v>
      </c>
      <c r="C266" s="0" t="str">
        <f aca="false">CONCATENATE(B266,", ",A266,", ",E266)</f>
        <v>조명타워, MTT24A, 24m, 10등용</v>
      </c>
      <c r="E266" s="0" t="s">
        <v>499</v>
      </c>
    </row>
    <row r="267" customFormat="false" ht="16.5" hidden="false" customHeight="false" outlineLevel="0" collapsed="false">
      <c r="A267" s="0" t="s">
        <v>500</v>
      </c>
      <c r="B267" s="4" t="s">
        <v>484</v>
      </c>
      <c r="C267" s="0" t="str">
        <f aca="false">CONCATENATE(B267,", ",A267,", ",E267)</f>
        <v>조명타워, MTT24B, 24m, 18등용</v>
      </c>
      <c r="E267" s="0" t="s">
        <v>501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2012-06-24T10:12:13Z</dcterms:created>
  <dc:creator>wind</dc:creator>
  <dc:description/>
  <dc:language>en-US</dc:language>
  <cp:lastModifiedBy>npa</cp:lastModifiedBy>
  <cp:lastPrinted>2026-03-26T02:25:08Z</cp:lastPrinted>
  <dcterms:modified xsi:type="dcterms:W3CDTF">2026-03-26T02:25:36Z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