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"/>
    </mc:Choice>
  </mc:AlternateContent>
  <xr:revisionPtr revIDLastSave="791" documentId="13_ncr:1_{EBFAD385-6486-443D-BE50-FB30E4EF1E56}" xr6:coauthVersionLast="45" xr6:coauthVersionMax="45" xr10:uidLastSave="{D5D12780-E3FD-4C3E-A3C1-52CC23DF7C24}"/>
  <bookViews>
    <workbookView xWindow="810" yWindow="-120" windowWidth="28110" windowHeight="16440" xr2:uid="{B6C51BFD-1DEA-4255-AF06-56BC33E33424}"/>
  </bookViews>
  <sheets>
    <sheet name="ACTION" sheetId="3" r:id="rId1"/>
    <sheet name="MONITOR" sheetId="1" r:id="rId2"/>
    <sheet name="TRADE" sheetId="2" r:id="rId3"/>
    <sheet name="joey_calculat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46" i="3"/>
  <c r="G146" i="3" s="1"/>
  <c r="M146" i="3" s="1"/>
  <c r="S146" i="3" s="1"/>
  <c r="Y146" i="3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s="1"/>
  <c r="M124" i="3" s="1"/>
  <c r="S124" i="3" s="1"/>
  <c r="Y124" i="3" s="1"/>
  <c r="Q20" i="1" l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<sst xmlns="http://schemas.openxmlformats.org/spreadsheetml/2006/main" count="600" uniqueCount="163">
  <si>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</si>
  <si>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</si>
  <si>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</si>
  <si>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</si>
  <si>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</si>
  <si>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</si>
  <si>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</si>
  <si>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</si>
  <si>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</si>
  <si>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</si>
  <si>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</si>
  <si>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</si>
  <si>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</si>
  <si>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</si>
  <si>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</si>
  <si>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</si>
  <si>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</si>
  <si>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</si>
  <si>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</si>
  <si>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</si>
  <si>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</si>
  <si>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</si>
  <si>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</si>
  <si>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</si>
  <si>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</si>
  <si>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</si>
  <si>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</si>
  <si>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</si>
  <si>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</si>
  <si>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</si>
  <si>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</si>
  <si>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</si>
  <si>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</si>
  <si>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</si>
  <si>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</si>
  <si>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</si>
  <si>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</si>
  <si>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</si>
  <si>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</si>
  <si>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</si>
  <si>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</si>
  <si>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</si>
  <si>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</si>
  <si>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</si>
  <si>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</si>
  <si>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</si>
  <si>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</si>
  <si>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</si>
  <si>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</si>
  <si>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</si>
  <si>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</si>
  <si>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</si>
  <si>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</si>
  <si>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</si>
  <si>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</si>
  <si>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</si>
  <si>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</si>
  <si>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</si>
  <si>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</si>
  <si>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</si>
  <si>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</si>
  <si>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</si>
  <si>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</si>
  <si>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</si>
  <si>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</si>
  <si>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</si>
  <si>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</si>
  <si>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</si>
  <si>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</si>
  <si>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</si>
  <si>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</si>
  <si>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</si>
  <si>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</si>
  <si>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</si>
  <si>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</si>
  <si>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</si>
  <si>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</si>
  <si>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</si>
  <si>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</si>
  <si>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</si>
  <si>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</si>
  <si>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</si>
  <si>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</si>
  <si>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</si>
  <si>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</si>
  <si>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</si>
  <si>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</si>
  <si>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</si>
  <si>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</si>
  <si>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</si>
  <si>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</si>
  <si>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</si>
  <si>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</si>
  <si>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</si>
  <si>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</si>
  <si>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</si>
  <si>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</si>
  <si>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</si>
  <si>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</si>
  <si>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</si>
  <si>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</si>
  <si>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</si>
  <si>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</si>
  <si>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</si>
  <si>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</si>
  <si>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</si>
  <si>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</si>
  <si>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</si>
  <si>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</si>
  <si>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</si>
  <si>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</si>
  <si>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</si>
  <si>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</si>
  <si>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</si>
  <si>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</si>
  <si>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</si>
  <si>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</si>
  <si>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</si>
  <si>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</si>
  <si>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</si>
  <si>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</si>
  <si>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</si>
  <si>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</si>
  <si>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</si>
  <si>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</si>
  <si>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</si>
  <si>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INVEST FUND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</si>
  <si>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</si>
  <si>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</si>
  <si>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</si>
  <si>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</si>
  <si>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</si>
  <si>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</si>
  <si>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</si>
  <si>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</si>
  <si>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</si>
  <si>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</si>
  <si>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</si>
  <si>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</si>
  <si>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</si>
  <si>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</si>
  <si>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</si>
  <si>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</si>
  <si>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</si>
  <si>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</si>
  <si>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</si>
  <si>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</si>
  <si>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</si>
  <si>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</si>
  <si>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</si>
  <si>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</si>
  <si>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</si>
  <si>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</si>
  <si>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</si>
  <si>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</si>
  <si>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</si>
  <si>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</si>
  <si>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</si>
  <si>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</si>
  <si>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</si>
  <si>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</si>
  <si>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</si>
  <si>
    <t>KRETAM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</si>
</sst>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174" fontId="24" fillId="0" borderId="0" xfId="0" applyNumberFormat="1" applyFont="1" applyAlignment="1">
      <alignment horizontal="left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3" fontId="16" fillId="0" borderId="0" xfId="0" applyNumberFormat="1" applyFont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167"/>
  <sheetViews>
    <sheetView tabSelected="1" topLeftCell="E89" zoomScaleNormal="100" workbookViewId="0">
      <selection activeCell="S104" sqref="S104"/>
    </sheetView>
  </sheetViews>
  <sheetFormatPr defaultColWidth="15.7109375" defaultRowHeight="15" x14ac:dyDescent="0.25"/>
  <cols>
    <col min="1" max="2" width="15.7109375" style="72"/>
    <col min="3" max="3" width="15.7109375" style="72" customWidth="1"/>
    <col min="4" max="16384" width="15.7109375" style="72"/>
  </cols>
  <sheetData>
    <row r="1" spans="1:30" ht="15.75" x14ac:dyDescent="0.25">
      <c r="A1" s="149">
        <v>43864</v>
      </c>
      <c r="B1" s="149"/>
      <c r="C1" s="149"/>
      <c r="D1" s="149"/>
      <c r="E1" s="149"/>
      <c r="F1" s="149"/>
      <c r="G1" s="149">
        <f>A1+1</f>
        <v>43865</v>
      </c>
      <c r="H1" s="149"/>
      <c r="I1" s="149"/>
      <c r="J1" s="149"/>
      <c r="K1" s="149"/>
      <c r="L1" s="149"/>
      <c r="M1" s="149">
        <f t="shared" ref="M1" si="0">G1+1</f>
        <v>43866</v>
      </c>
      <c r="N1" s="149"/>
      <c r="O1" s="149"/>
      <c r="P1" s="149"/>
      <c r="Q1" s="149"/>
      <c r="R1" s="149"/>
      <c r="S1" s="149">
        <f t="shared" ref="S1" si="1">M1+1</f>
        <v>43867</v>
      </c>
      <c r="T1" s="149"/>
      <c r="U1" s="149"/>
      <c r="V1" s="149"/>
      <c r="W1" s="149"/>
      <c r="X1" s="149"/>
      <c r="Y1" s="149">
        <f t="shared" ref="Y1" si="2">S1+1</f>
        <v>43868</v>
      </c>
      <c r="Z1" s="149"/>
      <c r="AA1" s="149"/>
      <c r="AB1" s="149"/>
      <c r="AC1" s="149"/>
      <c r="AD1" s="149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49">
        <f>A1+7</f>
        <v>43871</v>
      </c>
      <c r="B15" s="149"/>
      <c r="C15" s="149"/>
      <c r="D15" s="149"/>
      <c r="E15" s="149"/>
      <c r="F15" s="149"/>
      <c r="G15" s="149">
        <f>A15+1</f>
        <v>43872</v>
      </c>
      <c r="H15" s="149"/>
      <c r="I15" s="149"/>
      <c r="J15" s="149"/>
      <c r="K15" s="149"/>
      <c r="L15" s="149"/>
      <c r="M15" s="149">
        <f t="shared" ref="M15" si="3">G15+1</f>
        <v>43873</v>
      </c>
      <c r="N15" s="149"/>
      <c r="O15" s="149"/>
      <c r="P15" s="149"/>
      <c r="Q15" s="149"/>
      <c r="R15" s="149"/>
      <c r="S15" s="149">
        <f t="shared" ref="S15" si="4">M15+1</f>
        <v>43874</v>
      </c>
      <c r="T15" s="149"/>
      <c r="U15" s="149"/>
      <c r="V15" s="149"/>
      <c r="W15" s="149"/>
      <c r="X15" s="149"/>
      <c r="Y15" s="149">
        <f t="shared" ref="Y15" si="5">S15+1</f>
        <v>43875</v>
      </c>
      <c r="Z15" s="149"/>
      <c r="AA15" s="149"/>
      <c r="AB15" s="149"/>
      <c r="AC15" s="149"/>
      <c r="AD15" s="149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49">
        <f>A15+7</f>
        <v>43878</v>
      </c>
      <c r="B30" s="149"/>
      <c r="C30" s="149"/>
      <c r="D30" s="149"/>
      <c r="E30" s="149"/>
      <c r="F30" s="149"/>
      <c r="G30" s="149">
        <f>A30+1</f>
        <v>43879</v>
      </c>
      <c r="H30" s="149"/>
      <c r="I30" s="149"/>
      <c r="J30" s="149"/>
      <c r="K30" s="149"/>
      <c r="L30" s="149"/>
      <c r="M30" s="149">
        <f t="shared" ref="M30" si="6">G30+1</f>
        <v>43880</v>
      </c>
      <c r="N30" s="149"/>
      <c r="O30" s="149"/>
      <c r="P30" s="149"/>
      <c r="Q30" s="149"/>
      <c r="R30" s="149"/>
      <c r="S30" s="149">
        <f t="shared" ref="S30" si="7">M30+1</f>
        <v>43881</v>
      </c>
      <c r="T30" s="149"/>
      <c r="U30" s="149"/>
      <c r="V30" s="149"/>
      <c r="W30" s="149"/>
      <c r="X30" s="149"/>
      <c r="Y30" s="149">
        <f t="shared" ref="Y30" si="8">S30+1</f>
        <v>43882</v>
      </c>
      <c r="Z30" s="149"/>
      <c r="AA30" s="149"/>
      <c r="AB30" s="149"/>
      <c r="AC30" s="149"/>
      <c r="AD30" s="149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49">
        <f>A30+7</f>
        <v>43885</v>
      </c>
      <c r="B53" s="149"/>
      <c r="C53" s="149"/>
      <c r="D53" s="149"/>
      <c r="E53" s="149"/>
      <c r="F53" s="149"/>
      <c r="G53" s="149">
        <f>A53+1</f>
        <v>43886</v>
      </c>
      <c r="H53" s="149"/>
      <c r="I53" s="149"/>
      <c r="J53" s="149"/>
      <c r="K53" s="149"/>
      <c r="L53" s="149"/>
      <c r="M53" s="149">
        <f t="shared" ref="M53" si="9">G53+1</f>
        <v>43887</v>
      </c>
      <c r="N53" s="149"/>
      <c r="O53" s="149"/>
      <c r="P53" s="149"/>
      <c r="Q53" s="149"/>
      <c r="R53" s="149"/>
      <c r="S53" s="149">
        <f t="shared" ref="S53" si="10">M53+1</f>
        <v>43888</v>
      </c>
      <c r="T53" s="149"/>
      <c r="U53" s="149"/>
      <c r="V53" s="149"/>
      <c r="W53" s="149"/>
      <c r="X53" s="149"/>
      <c r="Y53" s="149">
        <f t="shared" ref="Y53" si="11">S53+1</f>
        <v>43889</v>
      </c>
      <c r="Z53" s="149"/>
      <c r="AA53" s="149"/>
      <c r="AB53" s="149"/>
      <c r="AC53" s="149"/>
      <c r="AD53" s="149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152</v>
      </c>
      <c r="H55" s="91"/>
      <c r="I55" s="92"/>
      <c r="J55" s="92"/>
      <c r="K55" s="92"/>
      <c r="L55" s="93"/>
      <c r="M55" s="90" t="s">
        <v>154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153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49">
        <f>A53+7</f>
        <v>43892</v>
      </c>
      <c r="B80" s="149"/>
      <c r="C80" s="149"/>
      <c r="D80" s="149"/>
      <c r="E80" s="149"/>
      <c r="F80" s="149"/>
      <c r="G80" s="149">
        <f>A80+1</f>
        <v>43893</v>
      </c>
      <c r="H80" s="149"/>
      <c r="I80" s="149"/>
      <c r="J80" s="149"/>
      <c r="K80" s="149"/>
      <c r="L80" s="149"/>
      <c r="M80" s="149">
        <f t="shared" ref="M80" si="12">G80+1</f>
        <v>43894</v>
      </c>
      <c r="N80" s="149"/>
      <c r="O80" s="149"/>
      <c r="P80" s="149"/>
      <c r="Q80" s="149"/>
      <c r="R80" s="149"/>
      <c r="S80" s="149">
        <f t="shared" ref="S80" si="13">M80+1</f>
        <v>43895</v>
      </c>
      <c r="T80" s="149"/>
      <c r="U80" s="149"/>
      <c r="V80" s="149"/>
      <c r="W80" s="149"/>
      <c r="X80" s="149"/>
      <c r="Y80" s="149">
        <f t="shared" ref="Y80" si="14">S80+1</f>
        <v>43896</v>
      </c>
      <c r="Z80" s="149"/>
      <c r="AA80" s="149"/>
      <c r="AB80" s="149"/>
      <c r="AC80" s="149"/>
      <c r="AD80" s="149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155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157</v>
      </c>
      <c r="N82" s="91"/>
      <c r="O82" s="92"/>
      <c r="P82" s="92"/>
      <c r="Q82" s="92"/>
      <c r="R82" s="93"/>
      <c r="S82" s="90" t="s">
        <v>158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156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158</v>
      </c>
      <c r="N83" s="91"/>
      <c r="O83" s="92"/>
      <c r="P83" s="92"/>
      <c r="Q83" s="92"/>
      <c r="R83" s="93"/>
      <c r="S83" s="90" t="s">
        <v>159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153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49">
        <f>A80+7</f>
        <v>43899</v>
      </c>
      <c r="B102" s="149"/>
      <c r="C102" s="149"/>
      <c r="D102" s="149"/>
      <c r="E102" s="149"/>
      <c r="F102" s="149"/>
      <c r="G102" s="149">
        <f>A102+1</f>
        <v>43900</v>
      </c>
      <c r="H102" s="149"/>
      <c r="I102" s="149"/>
      <c r="J102" s="149"/>
      <c r="K102" s="149"/>
      <c r="L102" s="149"/>
      <c r="M102" s="149">
        <f t="shared" ref="M102" si="15">G102+1</f>
        <v>43901</v>
      </c>
      <c r="N102" s="149"/>
      <c r="O102" s="149"/>
      <c r="P102" s="149"/>
      <c r="Q102" s="149"/>
      <c r="R102" s="149"/>
      <c r="S102" s="149">
        <f t="shared" ref="S102" si="16">M102+1</f>
        <v>43902</v>
      </c>
      <c r="T102" s="149"/>
      <c r="U102" s="149"/>
      <c r="V102" s="149"/>
      <c r="W102" s="149"/>
      <c r="X102" s="149"/>
      <c r="Y102" s="149">
        <f t="shared" ref="Y102" si="17">S102+1</f>
        <v>43903</v>
      </c>
      <c r="Z102" s="149"/>
      <c r="AA102" s="149"/>
      <c r="AB102" s="149"/>
      <c r="AC102" s="149"/>
      <c r="AD102" s="149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 t="s">
        <v>162</v>
      </c>
      <c r="T104" s="91"/>
      <c r="U104" s="92"/>
      <c r="V104" s="92"/>
      <c r="W104" s="92"/>
      <c r="X104" s="93"/>
      <c r="Y104" s="90"/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/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/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/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/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155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160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161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49">
        <f>A102+7</f>
        <v>43906</v>
      </c>
      <c r="B124" s="149"/>
      <c r="C124" s="149"/>
      <c r="D124" s="149"/>
      <c r="E124" s="149"/>
      <c r="F124" s="149"/>
      <c r="G124" s="149">
        <f>A124+1</f>
        <v>43907</v>
      </c>
      <c r="H124" s="149"/>
      <c r="I124" s="149"/>
      <c r="J124" s="149"/>
      <c r="K124" s="149"/>
      <c r="L124" s="149"/>
      <c r="M124" s="149">
        <f t="shared" ref="M124" si="18">G124+1</f>
        <v>43908</v>
      </c>
      <c r="N124" s="149"/>
      <c r="O124" s="149"/>
      <c r="P124" s="149"/>
      <c r="Q124" s="149"/>
      <c r="R124" s="149"/>
      <c r="S124" s="149">
        <f t="shared" ref="S124" si="19">M124+1</f>
        <v>43909</v>
      </c>
      <c r="T124" s="149"/>
      <c r="U124" s="149"/>
      <c r="V124" s="149"/>
      <c r="W124" s="149"/>
      <c r="X124" s="149"/>
      <c r="Y124" s="149">
        <f t="shared" ref="Y124" si="20">S124+1</f>
        <v>43910</v>
      </c>
      <c r="Z124" s="149"/>
      <c r="AA124" s="149"/>
      <c r="AB124" s="149"/>
      <c r="AC124" s="149"/>
      <c r="AD124" s="149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/>
      <c r="B126" s="91"/>
      <c r="C126" s="92"/>
      <c r="D126" s="92"/>
      <c r="E126" s="92"/>
      <c r="F126" s="93"/>
      <c r="G126" s="90"/>
      <c r="H126" s="91"/>
      <c r="I126" s="92"/>
      <c r="J126" s="92"/>
      <c r="K126" s="92"/>
      <c r="L126" s="93"/>
      <c r="M126" s="90"/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/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/>
      <c r="H127" s="91"/>
      <c r="I127" s="92"/>
      <c r="J127" s="92"/>
      <c r="K127" s="92"/>
      <c r="L127" s="93"/>
      <c r="M127" s="90"/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/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/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/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/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/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/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/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/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/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/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/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/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/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/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/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/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/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/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/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/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/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/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/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/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/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/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90"/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/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/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/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/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/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/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/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/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/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/>
      <c r="Z145" s="91"/>
      <c r="AA145" s="92"/>
      <c r="AB145" s="92"/>
      <c r="AC145" s="92"/>
      <c r="AD145" s="93"/>
    </row>
    <row r="146" spans="1:30" ht="15.75" x14ac:dyDescent="0.25">
      <c r="A146" s="149">
        <f>A124+7</f>
        <v>43913</v>
      </c>
      <c r="B146" s="149"/>
      <c r="C146" s="149"/>
      <c r="D146" s="149"/>
      <c r="E146" s="149"/>
      <c r="F146" s="149"/>
      <c r="G146" s="149">
        <f>A146+1</f>
        <v>43914</v>
      </c>
      <c r="H146" s="149"/>
      <c r="I146" s="149"/>
      <c r="J146" s="149"/>
      <c r="K146" s="149"/>
      <c r="L146" s="149"/>
      <c r="M146" s="149">
        <f t="shared" ref="M146" si="21">G146+1</f>
        <v>43915</v>
      </c>
      <c r="N146" s="149"/>
      <c r="O146" s="149"/>
      <c r="P146" s="149"/>
      <c r="Q146" s="149"/>
      <c r="R146" s="149"/>
      <c r="S146" s="149">
        <f t="shared" ref="S146" si="22">M146+1</f>
        <v>43916</v>
      </c>
      <c r="T146" s="149"/>
      <c r="U146" s="149"/>
      <c r="V146" s="149"/>
      <c r="W146" s="149"/>
      <c r="X146" s="149"/>
      <c r="Y146" s="149">
        <f t="shared" ref="Y146" si="23">S146+1</f>
        <v>43917</v>
      </c>
      <c r="Z146" s="149"/>
      <c r="AA146" s="149"/>
      <c r="AB146" s="149"/>
      <c r="AC146" s="149"/>
      <c r="AD146" s="149"/>
    </row>
    <row r="147" spans="1:30" ht="15.75" x14ac:dyDescent="0.25">
      <c r="A147" s="87" t="s">
        <v>0</v>
      </c>
      <c r="B147" s="88" t="s">
        <v>1</v>
      </c>
      <c r="C147" s="89" t="s">
        <v>2</v>
      </c>
      <c r="D147" s="88" t="s">
        <v>3</v>
      </c>
      <c r="E147" s="88" t="s">
        <v>4</v>
      </c>
      <c r="F147" s="88" t="s">
        <v>5</v>
      </c>
      <c r="G147" s="87" t="s">
        <v>0</v>
      </c>
      <c r="H147" s="88" t="s">
        <v>1</v>
      </c>
      <c r="I147" s="89" t="s">
        <v>2</v>
      </c>
      <c r="J147" s="88" t="s">
        <v>3</v>
      </c>
      <c r="K147" s="88" t="s">
        <v>4</v>
      </c>
      <c r="L147" s="88" t="s">
        <v>5</v>
      </c>
      <c r="M147" s="87" t="s">
        <v>0</v>
      </c>
      <c r="N147" s="88" t="s">
        <v>1</v>
      </c>
      <c r="O147" s="89" t="s">
        <v>2</v>
      </c>
      <c r="P147" s="88" t="s">
        <v>3</v>
      </c>
      <c r="Q147" s="88" t="s">
        <v>4</v>
      </c>
      <c r="R147" s="88" t="s">
        <v>5</v>
      </c>
      <c r="S147" s="87" t="s">
        <v>0</v>
      </c>
      <c r="T147" s="88" t="s">
        <v>1</v>
      </c>
      <c r="U147" s="89" t="s">
        <v>2</v>
      </c>
      <c r="V147" s="88" t="s">
        <v>3</v>
      </c>
      <c r="W147" s="88" t="s">
        <v>4</v>
      </c>
      <c r="X147" s="88" t="s">
        <v>5</v>
      </c>
      <c r="Y147" s="87" t="s">
        <v>0</v>
      </c>
      <c r="Z147" s="88" t="s">
        <v>1</v>
      </c>
      <c r="AA147" s="89" t="s">
        <v>2</v>
      </c>
      <c r="AB147" s="88" t="s">
        <v>3</v>
      </c>
      <c r="AC147" s="88" t="s">
        <v>4</v>
      </c>
      <c r="AD147" s="88" t="s">
        <v>5</v>
      </c>
    </row>
    <row r="148" spans="1:30" ht="15.75" x14ac:dyDescent="0.25">
      <c r="A148" s="90"/>
      <c r="B148" s="91"/>
      <c r="C148" s="92"/>
      <c r="D148" s="92"/>
      <c r="E148" s="92"/>
      <c r="F148" s="93"/>
      <c r="G148" s="90"/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/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/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/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/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/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/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90"/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/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90"/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/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/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/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/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/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/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/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/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/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/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/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/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/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/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/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/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/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/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/>
      <c r="Z167" s="91"/>
      <c r="AA167" s="92"/>
      <c r="AB167" s="92"/>
      <c r="AC167" s="92"/>
      <c r="AD167" s="93"/>
    </row>
  </sheetData>
  <mergeCells count="40">
    <mergeCell ref="A124:F124"/>
    <mergeCell ref="G124:L124"/>
    <mergeCell ref="M124:R124"/>
    <mergeCell ref="S124:X124"/>
    <mergeCell ref="Y124:AD124"/>
    <mergeCell ref="A146:F146"/>
    <mergeCell ref="G146:L146"/>
    <mergeCell ref="M146:R146"/>
    <mergeCell ref="S146:X146"/>
    <mergeCell ref="Y146:AD146"/>
    <mergeCell ref="A80:F80"/>
    <mergeCell ref="G80:L80"/>
    <mergeCell ref="M80:R80"/>
    <mergeCell ref="S80:X80"/>
    <mergeCell ref="Y80:AD80"/>
    <mergeCell ref="A102:F102"/>
    <mergeCell ref="G102:L102"/>
    <mergeCell ref="M102:R102"/>
    <mergeCell ref="S102:X102"/>
    <mergeCell ref="Y102:AD102"/>
    <mergeCell ref="A30:F30"/>
    <mergeCell ref="G30:L30"/>
    <mergeCell ref="M30:R30"/>
    <mergeCell ref="S30:X30"/>
    <mergeCell ref="Y30:AD30"/>
    <mergeCell ref="A53:F53"/>
    <mergeCell ref="G53:L53"/>
    <mergeCell ref="M53:R53"/>
    <mergeCell ref="S53:X53"/>
    <mergeCell ref="Y53:AD53"/>
    <mergeCell ref="A15:F15"/>
    <mergeCell ref="G15:L15"/>
    <mergeCell ref="M15:R15"/>
    <mergeCell ref="S15:X15"/>
    <mergeCell ref="Y15:AD15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J18" sqref="J18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50" t="s">
        <v>71</v>
      </c>
      <c r="B2" s="151"/>
      <c r="C2" s="151"/>
      <c r="D2" s="151"/>
      <c r="E2" s="151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52" t="s">
        <v>103</v>
      </c>
      <c r="B3" s="153"/>
      <c r="C3" s="153"/>
      <c r="D3" s="154"/>
      <c r="E3" s="153"/>
      <c r="F3" s="155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56" t="s">
        <v>106</v>
      </c>
      <c r="F4" s="157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58"/>
      <c r="B6" s="159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60" t="s">
        <v>119</v>
      </c>
      <c r="F11" s="161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65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7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50" t="s">
        <v>71</v>
      </c>
      <c r="B14" s="151"/>
      <c r="C14" s="151"/>
      <c r="D14" s="151"/>
      <c r="E14" s="151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52" t="s">
        <v>103</v>
      </c>
      <c r="B15" s="153"/>
      <c r="C15" s="153"/>
      <c r="D15" s="154"/>
      <c r="E15" s="153"/>
      <c r="F15" s="155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56" t="s">
        <v>106</v>
      </c>
      <c r="F16" s="157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58"/>
      <c r="B18" s="159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60" t="s">
        <v>119</v>
      </c>
      <c r="F23" s="161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4"/>
    </row>
  </sheetData>
  <mergeCells count="12">
    <mergeCell ref="A24:AK24"/>
    <mergeCell ref="A2:E2"/>
    <mergeCell ref="A3:F3"/>
    <mergeCell ref="E4:F4"/>
    <mergeCell ref="A6:B6"/>
    <mergeCell ref="E11:F11"/>
    <mergeCell ref="A12:AK12"/>
    <mergeCell ref="A14:E14"/>
    <mergeCell ref="A15:F15"/>
    <mergeCell ref="E16:F16"/>
    <mergeCell ref="A18:B18"/>
    <mergeCell ref="E23:F23"/>
  </mergeCells>
  <phoneticPr fontId="3" type="noConversion"/>
  <conditionalFormatting sqref="H10:AK10">
    <cfRule type="cellIs" dxfId="9" priority="165" operator="greaterThan">
      <formula>0</formula>
    </cfRule>
  </conditionalFormatting>
  <conditionalFormatting sqref="H10:AK10">
    <cfRule type="cellIs" dxfId="8" priority="164" operator="lessThan">
      <formula>0</formula>
    </cfRule>
  </conditionalFormatting>
  <conditionalFormatting sqref="G2">
    <cfRule type="cellIs" dxfId="7" priority="161" operator="notEqual">
      <formula>"&lt;name&gt;"</formula>
    </cfRule>
  </conditionalFormatting>
  <conditionalFormatting sqref="H6:AK6">
    <cfRule type="cellIs" dxfId="6" priority="62" operator="lessThanOrEqual">
      <formula>H8</formula>
    </cfRule>
  </conditionalFormatting>
  <conditionalFormatting sqref="H22:AK22">
    <cfRule type="cellIs" dxfId="5" priority="13" operator="greaterThan">
      <formula>0</formula>
    </cfRule>
  </conditionalFormatting>
  <conditionalFormatting sqref="H22:AK22">
    <cfRule type="cellIs" dxfId="4" priority="12" operator="lessThan">
      <formula>0</formula>
    </cfRule>
  </conditionalFormatting>
  <conditionalFormatting sqref="G14">
    <cfRule type="cellIs" dxfId="3" priority="11" operator="notEqual">
      <formula>"&lt;name&gt;"</formula>
    </cfRule>
  </conditionalFormatting>
  <conditionalFormatting sqref="H18:AK18">
    <cfRule type="cellIs" dxfId="2" priority="10" operator="lessThanOrEqual">
      <formula>H20</formula>
    </cfRule>
  </conditionalFormatting>
  <conditionalFormatting sqref="I9:AK9">
    <cfRule type="cellIs" dxfId="1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L29"/>
  <sheetViews>
    <sheetView workbookViewId="0">
      <selection activeCell="H25" sqref="H25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6384" width="9.140625" style="1"/>
  </cols>
  <sheetData>
    <row r="1" spans="1:12" ht="15.75" thickBot="1" x14ac:dyDescent="0.3">
      <c r="A1" s="168">
        <v>43862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70"/>
    </row>
    <row r="2" spans="1:12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126</v>
      </c>
      <c r="G2" s="118" t="s">
        <v>127</v>
      </c>
      <c r="H2" s="118" t="s">
        <v>128</v>
      </c>
      <c r="I2" s="118" t="s">
        <v>124</v>
      </c>
      <c r="J2" s="120" t="s">
        <v>129</v>
      </c>
      <c r="K2" s="83" t="s">
        <v>130</v>
      </c>
      <c r="L2" s="81" t="s">
        <v>131</v>
      </c>
    </row>
    <row r="3" spans="1:12" x14ac:dyDescent="0.25">
      <c r="A3" s="131">
        <v>43880</v>
      </c>
      <c r="B3" s="132" t="s">
        <v>132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2" x14ac:dyDescent="0.25">
      <c r="A4" s="139">
        <v>43881</v>
      </c>
      <c r="B4" s="129" t="s">
        <v>133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2" x14ac:dyDescent="0.25">
      <c r="A5" s="139">
        <v>43881</v>
      </c>
      <c r="B5" s="129" t="s">
        <v>134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2" x14ac:dyDescent="0.25">
      <c r="A6" s="139">
        <v>43881</v>
      </c>
      <c r="B6" s="129" t="s">
        <v>135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2" x14ac:dyDescent="0.25">
      <c r="A7" s="139">
        <v>43881</v>
      </c>
      <c r="B7" s="129" t="s">
        <v>136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2" x14ac:dyDescent="0.25">
      <c r="A8" s="139">
        <v>43882</v>
      </c>
      <c r="B8" s="129" t="s">
        <v>137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2" x14ac:dyDescent="0.25">
      <c r="A9" s="139">
        <v>43882</v>
      </c>
      <c r="B9" s="129" t="s">
        <v>138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2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2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2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2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2" ht="15.75" thickBot="1" x14ac:dyDescent="0.3">
      <c r="A14" s="121" t="s">
        <v>139</v>
      </c>
      <c r="B14" s="122"/>
      <c r="C14" s="123"/>
      <c r="D14" s="124" t="s">
        <v>140</v>
      </c>
      <c r="E14" s="125">
        <f>SUM(E3:E13)</f>
        <v>71.06</v>
      </c>
      <c r="F14" s="126"/>
      <c r="G14" s="123"/>
      <c r="H14" s="123"/>
      <c r="I14" s="124" t="s">
        <v>140</v>
      </c>
      <c r="J14" s="125">
        <f>SUM(J3:J13)</f>
        <v>70.69</v>
      </c>
      <c r="K14" s="79" t="s">
        <v>141</v>
      </c>
      <c r="L14" s="82">
        <f>SUM(L3:L13)</f>
        <v>-1401.75</v>
      </c>
    </row>
    <row r="15" spans="1:12" ht="15.75" thickBot="1" x14ac:dyDescent="0.3"/>
    <row r="16" spans="1:12" ht="15.75" thickBot="1" x14ac:dyDescent="0.3">
      <c r="A16" s="168">
        <v>43891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70"/>
    </row>
    <row r="17" spans="1:12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126</v>
      </c>
      <c r="G17" s="118" t="s">
        <v>127</v>
      </c>
      <c r="H17" s="118" t="s">
        <v>128</v>
      </c>
      <c r="I17" s="118" t="s">
        <v>124</v>
      </c>
      <c r="J17" s="120" t="s">
        <v>129</v>
      </c>
      <c r="K17" s="83" t="s">
        <v>130</v>
      </c>
      <c r="L17" s="81" t="s">
        <v>131</v>
      </c>
    </row>
    <row r="18" spans="1:12" x14ac:dyDescent="0.25">
      <c r="A18" s="131"/>
      <c r="B18" s="132"/>
      <c r="C18" s="133"/>
      <c r="D18" s="134"/>
      <c r="E18" s="135"/>
      <c r="F18" s="136"/>
      <c r="G18" s="137"/>
      <c r="H18" s="133"/>
      <c r="I18" s="134"/>
      <c r="J18" s="138"/>
      <c r="K18" s="112" t="e">
        <f>L18/F18</f>
        <v>#DIV/0!</v>
      </c>
      <c r="L18" s="80">
        <f>SUM(H18*I18)-F18-E18-J18</f>
        <v>0</v>
      </c>
    </row>
    <row r="19" spans="1:12" x14ac:dyDescent="0.25">
      <c r="A19" s="139"/>
      <c r="B19" s="129"/>
      <c r="C19" s="128"/>
      <c r="D19" s="74"/>
      <c r="E19" s="75"/>
      <c r="F19" s="76"/>
      <c r="G19" s="127"/>
      <c r="H19" s="128"/>
      <c r="I19" s="74"/>
      <c r="J19" s="140"/>
      <c r="K19" s="113" t="e">
        <f t="shared" ref="K19:K21" si="6">L19/F19</f>
        <v>#DIV/0!</v>
      </c>
      <c r="L19" s="77">
        <f t="shared" ref="L19:L21" si="7">SUM(H19*I19)-F19-E19-J19</f>
        <v>0</v>
      </c>
    </row>
    <row r="20" spans="1:12" x14ac:dyDescent="0.25">
      <c r="A20" s="139"/>
      <c r="B20" s="129"/>
      <c r="C20" s="128"/>
      <c r="D20" s="74"/>
      <c r="E20" s="75"/>
      <c r="F20" s="76"/>
      <c r="G20" s="127"/>
      <c r="H20" s="128"/>
      <c r="I20" s="74"/>
      <c r="J20" s="140"/>
      <c r="K20" s="113" t="e">
        <f t="shared" si="6"/>
        <v>#DIV/0!</v>
      </c>
      <c r="L20" s="77">
        <f t="shared" si="7"/>
        <v>0</v>
      </c>
    </row>
    <row r="21" spans="1:12" x14ac:dyDescent="0.25">
      <c r="A21" s="139"/>
      <c r="B21" s="129"/>
      <c r="C21" s="128"/>
      <c r="D21" s="74"/>
      <c r="E21" s="75"/>
      <c r="F21" s="76"/>
      <c r="G21" s="127"/>
      <c r="H21" s="128"/>
      <c r="I21" s="74"/>
      <c r="J21" s="140"/>
      <c r="K21" s="113" t="e">
        <f t="shared" si="6"/>
        <v>#DIV/0!</v>
      </c>
      <c r="L21" s="77">
        <f t="shared" si="7"/>
        <v>0</v>
      </c>
    </row>
    <row r="22" spans="1:12" x14ac:dyDescent="0.25">
      <c r="A22" s="139"/>
      <c r="B22" s="129"/>
      <c r="C22" s="128"/>
      <c r="D22" s="74"/>
      <c r="E22" s="75"/>
      <c r="F22" s="76"/>
      <c r="G22" s="127"/>
      <c r="H22" s="128"/>
      <c r="I22" s="74"/>
      <c r="J22" s="140"/>
      <c r="K22" s="113" t="e">
        <f>L22/F22</f>
        <v>#DIV/0!</v>
      </c>
      <c r="L22" s="77">
        <f t="shared" ref="L22" si="8">SUM(H22*I22)-F22-E22-J22</f>
        <v>0</v>
      </c>
    </row>
    <row r="23" spans="1:12" x14ac:dyDescent="0.25">
      <c r="A23" s="139"/>
      <c r="B23" s="129"/>
      <c r="C23" s="128"/>
      <c r="D23" s="74"/>
      <c r="E23" s="75"/>
      <c r="F23" s="76"/>
      <c r="G23" s="127"/>
      <c r="H23" s="128"/>
      <c r="I23" s="74"/>
      <c r="J23" s="140"/>
      <c r="K23" s="113" t="e">
        <f t="shared" ref="K23:K28" si="9">L23/F23</f>
        <v>#DIV/0!</v>
      </c>
      <c r="L23" s="77">
        <f t="shared" ref="L23:L28" si="10">SUM(H23*I23)-F23-E23-J23</f>
        <v>0</v>
      </c>
    </row>
    <row r="24" spans="1:12" x14ac:dyDescent="0.25">
      <c r="A24" s="139"/>
      <c r="B24" s="129"/>
      <c r="C24" s="128"/>
      <c r="D24" s="74"/>
      <c r="E24" s="75"/>
      <c r="F24" s="76"/>
      <c r="G24" s="127"/>
      <c r="H24" s="128"/>
      <c r="I24" s="74"/>
      <c r="J24" s="140"/>
      <c r="K24" s="113" t="e">
        <f t="shared" si="9"/>
        <v>#DIV/0!</v>
      </c>
      <c r="L24" s="77">
        <f t="shared" si="10"/>
        <v>0</v>
      </c>
    </row>
    <row r="25" spans="1:12" x14ac:dyDescent="0.25">
      <c r="A25" s="139"/>
      <c r="B25" s="130"/>
      <c r="C25" s="128"/>
      <c r="D25" s="74"/>
      <c r="E25" s="75"/>
      <c r="F25" s="76"/>
      <c r="G25" s="73"/>
      <c r="H25" s="128"/>
      <c r="I25" s="74"/>
      <c r="J25" s="140"/>
      <c r="K25" s="113" t="e">
        <f t="shared" si="9"/>
        <v>#DIV/0!</v>
      </c>
      <c r="L25" s="77">
        <f t="shared" si="10"/>
        <v>0</v>
      </c>
    </row>
    <row r="26" spans="1:12" x14ac:dyDescent="0.25">
      <c r="A26" s="139"/>
      <c r="B26" s="130"/>
      <c r="C26" s="128"/>
      <c r="D26" s="74"/>
      <c r="E26" s="75"/>
      <c r="F26" s="76"/>
      <c r="G26" s="73"/>
      <c r="H26" s="128"/>
      <c r="I26" s="74"/>
      <c r="J26" s="140"/>
      <c r="K26" s="113" t="e">
        <f t="shared" si="9"/>
        <v>#DIV/0!</v>
      </c>
      <c r="L26" s="77">
        <f t="shared" si="10"/>
        <v>0</v>
      </c>
    </row>
    <row r="27" spans="1:12" x14ac:dyDescent="0.25">
      <c r="A27" s="139"/>
      <c r="B27" s="130"/>
      <c r="C27" s="128"/>
      <c r="D27" s="74"/>
      <c r="E27" s="75"/>
      <c r="F27" s="76"/>
      <c r="G27" s="73"/>
      <c r="H27" s="128"/>
      <c r="I27" s="74"/>
      <c r="J27" s="140"/>
      <c r="K27" s="113" t="e">
        <f t="shared" si="9"/>
        <v>#DIV/0!</v>
      </c>
      <c r="L27" s="77">
        <f t="shared" si="10"/>
        <v>0</v>
      </c>
    </row>
    <row r="28" spans="1:12" ht="15.75" thickBot="1" x14ac:dyDescent="0.3">
      <c r="A28" s="141"/>
      <c r="B28" s="142"/>
      <c r="C28" s="143"/>
      <c r="D28" s="144"/>
      <c r="E28" s="145"/>
      <c r="F28" s="146"/>
      <c r="G28" s="147"/>
      <c r="H28" s="143"/>
      <c r="I28" s="144"/>
      <c r="J28" s="148"/>
      <c r="K28" s="114" t="e">
        <f t="shared" si="9"/>
        <v>#DIV/0!</v>
      </c>
      <c r="L28" s="78">
        <f t="shared" si="10"/>
        <v>0</v>
      </c>
    </row>
    <row r="29" spans="1:12" ht="15.75" thickBot="1" x14ac:dyDescent="0.3">
      <c r="A29" s="121" t="s">
        <v>139</v>
      </c>
      <c r="B29" s="122"/>
      <c r="C29" s="123"/>
      <c r="D29" s="124" t="s">
        <v>140</v>
      </c>
      <c r="E29" s="125">
        <f>SUM(E18:E28)</f>
        <v>0</v>
      </c>
      <c r="F29" s="126"/>
      <c r="G29" s="123"/>
      <c r="H29" s="123"/>
      <c r="I29" s="124" t="s">
        <v>140</v>
      </c>
      <c r="J29" s="125">
        <f>SUM(J18:J28)</f>
        <v>0</v>
      </c>
      <c r="K29" s="79" t="s">
        <v>141</v>
      </c>
      <c r="L29" s="82">
        <f>SUM(L18:L28)</f>
        <v>0</v>
      </c>
    </row>
  </sheetData>
  <mergeCells count="2">
    <mergeCell ref="A1:L1"/>
    <mergeCell ref="A16:L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E16" sqref="E16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142</v>
      </c>
      <c r="B1" s="171">
        <v>0.51</v>
      </c>
      <c r="C1" s="171"/>
      <c r="D1" s="98"/>
      <c r="E1" s="107"/>
      <c r="F1" s="98"/>
    </row>
    <row r="2" spans="1:6" ht="17.25" x14ac:dyDescent="0.25">
      <c r="A2" s="110" t="s">
        <v>109</v>
      </c>
      <c r="B2" s="171">
        <v>0.54</v>
      </c>
      <c r="C2" s="171"/>
      <c r="D2" s="102"/>
      <c r="E2" s="107"/>
      <c r="F2" s="98"/>
    </row>
    <row r="3" spans="1:6" ht="17.25" x14ac:dyDescent="0.25">
      <c r="A3" s="110" t="s">
        <v>143</v>
      </c>
      <c r="B3" s="171">
        <v>0.51</v>
      </c>
      <c r="C3" s="171"/>
      <c r="D3" s="102"/>
      <c r="E3" s="107"/>
      <c r="F3" s="98"/>
    </row>
    <row r="4" spans="1:6" ht="17.25" x14ac:dyDescent="0.25">
      <c r="A4" s="109" t="s">
        <v>144</v>
      </c>
      <c r="B4" s="171">
        <v>0.54</v>
      </c>
      <c r="C4" s="171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145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146</v>
      </c>
      <c r="B8" s="172" t="s">
        <v>147</v>
      </c>
      <c r="C8" s="173">
        <v>1</v>
      </c>
      <c r="D8" s="98"/>
      <c r="E8" s="174">
        <f>((B4-B1)/B1)*100</f>
        <v>5.8823529411764754</v>
      </c>
      <c r="F8" s="97"/>
    </row>
    <row r="9" spans="1:6" ht="20.25" x14ac:dyDescent="0.35">
      <c r="A9" s="99" t="s">
        <v>142</v>
      </c>
      <c r="B9" s="172"/>
      <c r="C9" s="172"/>
      <c r="D9" s="98"/>
      <c r="E9" s="174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148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146</v>
      </c>
      <c r="B13" s="172" t="s">
        <v>147</v>
      </c>
      <c r="C13" s="173">
        <v>1</v>
      </c>
      <c r="D13" s="98"/>
      <c r="E13" s="174">
        <f>((B4-B1)/(B2-B3))*100</f>
        <v>100</v>
      </c>
      <c r="F13" s="97"/>
    </row>
    <row r="14" spans="1:6" ht="20.25" x14ac:dyDescent="0.35">
      <c r="A14" s="99" t="s">
        <v>149</v>
      </c>
      <c r="B14" s="172"/>
      <c r="C14" s="172"/>
      <c r="D14" s="98"/>
      <c r="E14" s="174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150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151</v>
      </c>
      <c r="B18" s="172" t="s">
        <v>147</v>
      </c>
      <c r="C18" s="173">
        <v>1</v>
      </c>
      <c r="D18" s="98"/>
      <c r="E18" s="174">
        <f>((B2-B4)/(B4-B1))*100</f>
        <v>0</v>
      </c>
      <c r="F18" s="97"/>
    </row>
    <row r="19" spans="1:6" ht="20.25" x14ac:dyDescent="0.35">
      <c r="A19" s="99" t="s">
        <v>146</v>
      </c>
      <c r="B19" s="172"/>
      <c r="C19" s="172"/>
      <c r="D19" s="98"/>
      <c r="E19" s="174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E8:E9"/>
    <mergeCell ref="B13:B14"/>
    <mergeCell ref="C13:C14"/>
    <mergeCell ref="E13:E14"/>
    <mergeCell ref="B18:B19"/>
    <mergeCell ref="C18:C19"/>
    <mergeCell ref="E18:E19"/>
    <mergeCell ref="B1:C1"/>
    <mergeCell ref="B2:C2"/>
    <mergeCell ref="B3:C3"/>
    <mergeCell ref="B4:C4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</vt:lpstr>
      <vt:lpstr>MONITOR</vt:lpstr>
      <vt:lpstr>TRADE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2020-03-12T14:45:02Z</dcterms:modified>
  <cp:category/>
  <cp:contentStatus/>
</cp:coreProperties>
</file>