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"/>
    </mc:Choice>
  </mc:AlternateContent>
  <xr:revisionPtr revIDLastSave="612" documentId="13_ncr:1_{EBFAD385-6486-443D-BE50-FB30E4EF1E56}" xr6:coauthVersionLast="45" xr6:coauthVersionMax="45" xr10:uidLastSave="{8896F9C4-0255-4BB8-B0CC-86A91653FDCF}"/>
  <bookViews>
    <workbookView xWindow="930" yWindow="0" windowWidth="27870" windowHeight="16200" xr2:uid="{B6C51BFD-1DEA-4255-AF06-56BC33E33424}"/>
  </bookViews>
  <sheets>
    <sheet name="ACTION" sheetId="3" r:id="rId1"/>
    <sheet name="MONITOR" sheetId="1" r:id="rId2"/>
    <sheet name="TRADE" sheetId="2" r:id="rId3"/>
    <sheet name="joey_calculato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E29" i="2"/>
  <c r="L28" i="2"/>
  <c r="K28" i="2" s="1"/>
  <c r="L27" i="2"/>
  <c r="K27" i="2" s="1"/>
  <c r="L26" i="2"/>
  <c r="K26" i="2" s="1"/>
  <c r="L25" i="2"/>
  <c r="K25" i="2" s="1"/>
  <c r="L24" i="2"/>
  <c r="K24" i="2" s="1"/>
  <c r="L23" i="2"/>
  <c r="K23" i="2" s="1"/>
  <c r="L22" i="2"/>
  <c r="K22" i="2" s="1"/>
  <c r="L21" i="2"/>
  <c r="K21" i="2" s="1"/>
  <c r="L20" i="2"/>
  <c r="K20" i="2" s="1"/>
  <c r="L19" i="2"/>
  <c r="K19" i="2" s="1"/>
  <c r="L18" i="2"/>
  <c r="L29" i="2" l="1"/>
  <c r="K18" i="2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B275" i="1"/>
  <c r="A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F273" i="1"/>
  <c r="H272" i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F270" i="1"/>
  <c r="D268" i="1"/>
  <c r="B268" i="1"/>
  <c r="I265" i="1"/>
  <c r="J265" i="1" s="1"/>
  <c r="K265" i="1" s="1"/>
  <c r="L265" i="1" s="1"/>
  <c r="M265" i="1" s="1"/>
  <c r="N265" i="1" s="1"/>
  <c r="O265" i="1" s="1"/>
  <c r="P265" i="1" s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B263" i="1"/>
  <c r="A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H261" i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F261" i="1"/>
  <c r="H260" i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F258" i="1"/>
  <c r="D256" i="1"/>
  <c r="B256" i="1"/>
  <c r="I253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B251" i="1"/>
  <c r="A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F249" i="1"/>
  <c r="H248" i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F246" i="1"/>
  <c r="D244" i="1"/>
  <c r="B244" i="1"/>
  <c r="I241" i="1"/>
  <c r="J241" i="1" s="1"/>
  <c r="K241" i="1" s="1"/>
  <c r="L241" i="1" s="1"/>
  <c r="M241" i="1" s="1"/>
  <c r="N241" i="1" s="1"/>
  <c r="O241" i="1" s="1"/>
  <c r="P241" i="1" s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D40" i="1"/>
  <c r="I248" i="1" l="1"/>
  <c r="J248" i="1" s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H273" i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H236" i="1"/>
  <c r="H224" i="1"/>
  <c r="H212" i="1"/>
  <c r="H200" i="1"/>
  <c r="H188" i="1"/>
  <c r="H176" i="1"/>
  <c r="H164" i="1"/>
  <c r="H152" i="1"/>
  <c r="H140" i="1"/>
  <c r="H128" i="1"/>
  <c r="H116" i="1"/>
  <c r="H104" i="1"/>
  <c r="H92" i="1"/>
  <c r="H80" i="1"/>
  <c r="H68" i="1"/>
  <c r="H56" i="1"/>
  <c r="H8" i="1"/>
  <c r="H32" i="1"/>
  <c r="H44" i="1"/>
  <c r="E8" i="4" l="1"/>
  <c r="E13" i="4"/>
  <c r="E18" i="4"/>
  <c r="AK239" i="1" l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B239" i="1"/>
  <c r="A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F237" i="1"/>
  <c r="I236" i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H237" i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F234" i="1"/>
  <c r="D232" i="1"/>
  <c r="B232" i="1"/>
  <c r="I229" i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B227" i="1"/>
  <c r="A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H225" i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F225" i="1"/>
  <c r="I224" i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F222" i="1"/>
  <c r="D220" i="1"/>
  <c r="B220" i="1"/>
  <c r="I217" i="1"/>
  <c r="J217" i="1" s="1"/>
  <c r="K217" i="1" s="1"/>
  <c r="L217" i="1" s="1"/>
  <c r="M217" i="1" s="1"/>
  <c r="N217" i="1" s="1"/>
  <c r="O217" i="1" s="1"/>
  <c r="P217" i="1" s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B215" i="1"/>
  <c r="A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F213" i="1"/>
  <c r="I212" i="1"/>
  <c r="J212" i="1" s="1"/>
  <c r="K212" i="1" s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F210" i="1"/>
  <c r="D208" i="1"/>
  <c r="B208" i="1"/>
  <c r="I205" i="1"/>
  <c r="J205" i="1" s="1"/>
  <c r="K205" i="1" s="1"/>
  <c r="L205" i="1" s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B203" i="1"/>
  <c r="A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F201" i="1"/>
  <c r="I200" i="1"/>
  <c r="J200" i="1" s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F198" i="1"/>
  <c r="D196" i="1"/>
  <c r="B196" i="1"/>
  <c r="I193" i="1"/>
  <c r="J193" i="1" s="1"/>
  <c r="K193" i="1" s="1"/>
  <c r="L193" i="1" s="1"/>
  <c r="M193" i="1" s="1"/>
  <c r="N193" i="1" s="1"/>
  <c r="O193" i="1" s="1"/>
  <c r="P193" i="1" s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B191" i="1"/>
  <c r="A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F189" i="1"/>
  <c r="H189" i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F186" i="1"/>
  <c r="D184" i="1"/>
  <c r="B184" i="1"/>
  <c r="I181" i="1"/>
  <c r="J181" i="1" s="1"/>
  <c r="K181" i="1" s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B179" i="1"/>
  <c r="A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F177" i="1"/>
  <c r="I176" i="1"/>
  <c r="J176" i="1" s="1"/>
  <c r="K176" i="1" s="1"/>
  <c r="L176" i="1" s="1"/>
  <c r="M176" i="1" s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H177" i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F174" i="1"/>
  <c r="D172" i="1"/>
  <c r="B172" i="1"/>
  <c r="I169" i="1"/>
  <c r="J169" i="1" s="1"/>
  <c r="K169" i="1" s="1"/>
  <c r="L169" i="1" s="1"/>
  <c r="M169" i="1" s="1"/>
  <c r="N169" i="1" s="1"/>
  <c r="O169" i="1" s="1"/>
  <c r="P169" i="1" s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B167" i="1"/>
  <c r="A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F165" i="1"/>
  <c r="H165" i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F162" i="1"/>
  <c r="D160" i="1"/>
  <c r="B160" i="1"/>
  <c r="I157" i="1"/>
  <c r="J157" i="1" s="1"/>
  <c r="K157" i="1" s="1"/>
  <c r="L157" i="1" s="1"/>
  <c r="M157" i="1" s="1"/>
  <c r="N157" i="1" s="1"/>
  <c r="O157" i="1" s="1"/>
  <c r="P157" i="1" s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B155" i="1"/>
  <c r="A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H153" i="1"/>
  <c r="I153" i="1" s="1"/>
  <c r="J153" i="1" s="1"/>
  <c r="K153" i="1" s="1"/>
  <c r="L153" i="1" s="1"/>
  <c r="M153" i="1" s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F153" i="1"/>
  <c r="I152" i="1"/>
  <c r="J152" i="1" s="1"/>
  <c r="K152" i="1" s="1"/>
  <c r="L152" i="1" s="1"/>
  <c r="M152" i="1" s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F150" i="1"/>
  <c r="D148" i="1"/>
  <c r="B148" i="1"/>
  <c r="I145" i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B143" i="1"/>
  <c r="A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H141" i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F141" i="1"/>
  <c r="I140" i="1"/>
  <c r="J140" i="1" s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F138" i="1"/>
  <c r="D136" i="1"/>
  <c r="B136" i="1"/>
  <c r="I133" i="1"/>
  <c r="J133" i="1" s="1"/>
  <c r="K133" i="1" s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131" i="1"/>
  <c r="A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F129" i="1"/>
  <c r="I128" i="1"/>
  <c r="J128" i="1" s="1"/>
  <c r="K128" i="1" s="1"/>
  <c r="L128" i="1" s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F126" i="1"/>
  <c r="D124" i="1"/>
  <c r="B124" i="1"/>
  <c r="I121" i="1"/>
  <c r="J121" i="1" s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119" i="1"/>
  <c r="A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F117" i="1"/>
  <c r="H117" i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F114" i="1"/>
  <c r="D112" i="1"/>
  <c r="B112" i="1"/>
  <c r="I109" i="1"/>
  <c r="J109" i="1" s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X109" i="1" s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B107" i="1"/>
  <c r="A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F105" i="1"/>
  <c r="H105" i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F102" i="1"/>
  <c r="D100" i="1"/>
  <c r="B100" i="1"/>
  <c r="I97" i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95" i="1"/>
  <c r="A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F93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F90" i="1"/>
  <c r="D88" i="1"/>
  <c r="B88" i="1"/>
  <c r="I85" i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83" i="1"/>
  <c r="A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F81" i="1"/>
  <c r="I80" i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F78" i="1"/>
  <c r="D76" i="1"/>
  <c r="B76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B71" i="1"/>
  <c r="A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F69" i="1"/>
  <c r="I68" i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F66" i="1"/>
  <c r="D64" i="1"/>
  <c r="B64" i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B35" i="1"/>
  <c r="A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H33" i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F33" i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F30" i="1"/>
  <c r="D28" i="1"/>
  <c r="B28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B47" i="1"/>
  <c r="A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H45" i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F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F42" i="1"/>
  <c r="B40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D52" i="1"/>
  <c r="D4" i="1"/>
  <c r="D16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B59" i="1"/>
  <c r="A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F57" i="1"/>
  <c r="H57" i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F54" i="1"/>
  <c r="B52" i="1"/>
  <c r="I49" i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I8" i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46" i="3"/>
  <c r="G146" i="3" s="1"/>
  <c r="M146" i="3" s="1"/>
  <c r="S146" i="3" s="1"/>
  <c r="Y146" i="3" s="1"/>
  <c r="A15" i="3"/>
  <c r="A30" i="3" s="1"/>
  <c r="I188" i="1" l="1"/>
  <c r="H213" i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H201" i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I164" i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I116" i="1"/>
  <c r="J116" i="1" s="1"/>
  <c r="K116" i="1" s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I92" i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I56" i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G30" i="3"/>
  <c r="M30" i="3" s="1"/>
  <c r="S30" i="3" s="1"/>
  <c r="Y30" i="3" s="1"/>
  <c r="A53" i="3"/>
  <c r="J188" i="1" l="1"/>
  <c r="K188" i="1" s="1"/>
  <c r="L188" i="1" s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G53" i="3"/>
  <c r="M53" i="3" s="1"/>
  <c r="S53" i="3" s="1"/>
  <c r="Y53" i="3" s="1"/>
  <c r="A80" i="3"/>
  <c r="G80" i="3" l="1"/>
  <c r="M80" i="3" s="1"/>
  <c r="S80" i="3" s="1"/>
  <c r="Y80" i="3" s="1"/>
  <c r="A102" i="3"/>
  <c r="G102" i="3" l="1"/>
  <c r="M102" i="3" s="1"/>
  <c r="S102" i="3" s="1"/>
  <c r="Y102" i="3" s="1"/>
  <c r="A124" i="3"/>
  <c r="G124" i="3" s="1"/>
  <c r="M124" i="3" s="1"/>
  <c r="S124" i="3" s="1"/>
  <c r="Y124" i="3" s="1"/>
  <c r="G15" i="3" l="1"/>
  <c r="M15" i="3" s="1"/>
  <c r="S15" i="3" s="1"/>
  <c r="Y15" i="3" s="1"/>
  <c r="G1" i="3"/>
  <c r="M1" i="3" s="1"/>
  <c r="S1" i="3" s="1"/>
  <c r="Y1" i="3" s="1"/>
  <c r="E14" i="2"/>
  <c r="J14" i="2"/>
  <c r="L13" i="2"/>
  <c r="K13" i="2" s="1"/>
  <c r="L12" i="2"/>
  <c r="K12" i="2" s="1"/>
  <c r="L11" i="2"/>
  <c r="K11" i="2" s="1"/>
  <c r="L10" i="2"/>
  <c r="K10" i="2" s="1"/>
  <c r="F9" i="2"/>
  <c r="L9" i="2" s="1"/>
  <c r="K9" i="2" s="1"/>
  <c r="F8" i="2"/>
  <c r="L8" i="2" s="1"/>
  <c r="K8" i="2" s="1"/>
  <c r="F7" i="2"/>
  <c r="L7" i="2" s="1"/>
  <c r="K7" i="2" s="1"/>
  <c r="F6" i="2"/>
  <c r="L6" i="2" s="1"/>
  <c r="K6" i="2" s="1"/>
  <c r="F5" i="2"/>
  <c r="L5" i="2" s="1"/>
  <c r="K5" i="2" s="1"/>
  <c r="F4" i="2"/>
  <c r="L4" i="2" s="1"/>
  <c r="K4" i="2" s="1"/>
  <c r="F3" i="2"/>
  <c r="L3" i="2" s="1"/>
  <c r="K3" i="2" s="1"/>
  <c r="F21" i="1"/>
  <c r="F18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I20" i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L14" i="2" l="1"/>
  <c r="H21" i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</calcChain>
</file>

<file path=xl/sharedStrings.xml><?xml version="1.0" encoding="utf-8"?>
<sst xmlns="http://schemas.openxmlformats.org/spreadsheetml/2006/main" count="1841" uniqueCount="179">
  <si>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</si>
  <si>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</si>
  <si>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</si>
  <si>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</si>
  <si>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</si>
  <si>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</si>
  <si>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</si>
  <si>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</si>
  <si>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</si>
  <si>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</si>
  <si>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</si>
  <si>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</si>
  <si>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</si>
  <si>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</si>
  <si>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</si>
  <si>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</si>
  <si>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</si>
  <si>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</si>
  <si>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</si>
  <si>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</si>
  <si>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</si>
  <si>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</si>
  <si>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</si>
  <si>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</si>
  <si>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</si>
  <si>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</si>
  <si>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</si>
  <si>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</si>
  <si>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</si>
  <si>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</si>
  <si>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</si>
  <si>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</si>
  <si>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</si>
  <si>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</si>
  <si>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</si>
  <si>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</si>
  <si>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</si>
  <si>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</si>
  <si>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</si>
  <si>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</si>
  <si>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</si>
  <si>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</si>
  <si>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</si>
  <si>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</si>
  <si>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</si>
  <si>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</si>
  <si>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</si>
  <si>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</si>
  <si>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</si>
  <si>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</si>
  <si>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</si>
  <si>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</si>
  <si>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</si>
  <si>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</si>
  <si>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</si>
  <si>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</si>
  <si>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</si>
  <si>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</si>
  <si>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</si>
  <si>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</si>
  <si>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</si>
  <si>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</si>
  <si>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</si>
  <si>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</si>
  <si>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</si>
  <si>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</si>
  <si>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</si>
  <si>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</si>
  <si>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</si>
  <si>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</si>
  <si>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</si>
  <si>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</si>
  <si>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</si>
  <si>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</si>
  <si>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</si>
  <si>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</si>
  <si>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</si>
  <si>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</si>
  <si>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</si>
  <si>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</si>
  <si>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</si>
  <si>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</si>
  <si>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</si>
  <si>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</si>
  <si>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</si>
  <si>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</si>
  <si>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</si>
  <si>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</si>
  <si>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</si>
  <si>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</si>
  <si>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</si>
  <si>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</si>
  <si>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</si>
  <si>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</si>
  <si>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</si>
  <si>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</si>
  <si>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</si>
  <si>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</si>
  <si>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</si>
  <si>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</si>
  <si>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</si>
  <si>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</si>
  <si>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</si>
  <si>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</si>
  <si>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</si>
  <si>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</si>
  <si>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</si>
  <si>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</si>
  <si>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</si>
  <si>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</si>
  <si>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</si>
  <si>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</si>
  <si>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</si>
  <si>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</si>
  <si>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</si>
  <si>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</si>
  <si>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</si>
  <si>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</si>
  <si>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</si>
  <si>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</si>
  <si>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</si>
  <si>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0128</t>
  </si>
  <si>
    <t>5275</t>
  </si>
  <si>
    <t>5277</t>
  </si>
  <si>
    <t>7095</t>
  </si>
  <si>
    <t>9679</t>
  </si>
  <si>
    <t>5293</t>
  </si>
  <si>
    <t>8877</t>
  </si>
  <si>
    <t>1651</t>
  </si>
  <si>
    <t>1589</t>
  </si>
  <si>
    <t>5259</t>
  </si>
  <si>
    <t>5073</t>
  </si>
  <si>
    <t>9008</t>
  </si>
  <si>
    <t>0215</t>
  </si>
  <si>
    <t>0082</t>
  </si>
  <si>
    <t>1538</t>
  </si>
  <si>
    <t>9466</t>
  </si>
  <si>
    <t>5286</t>
  </si>
  <si>
    <t>ENTRY DATE</t>
  </si>
  <si>
    <t>COUNTER</t>
  </si>
  <si>
    <t>ENTRY PRICE</t>
  </si>
  <si>
    <t>SHARE UNIT</t>
  </si>
  <si>
    <t>BROKERAGE(B)</t>
  </si>
  <si>
    <t>INVEST FUND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</si>
  <si>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</si>
  <si>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</si>
  <si>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</si>
  <si>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</si>
  <si>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</si>
  <si>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</si>
  <si>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</si>
  <si>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</si>
  <si>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</si>
  <si>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</si>
  <si>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</si>
  <si>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</si>
  <si>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</si>
  <si>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</si>
  <si>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</si>
  <si>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</si>
  <si>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</si>
  <si>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</si>
  <si>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</si>
  <si>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</si>
  <si>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</si>
  <si>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</si>
  <si>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</si>
  <si>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</si>
  <si>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</si>
  <si>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</si>
  <si>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</si>
  <si>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</si>
  <si>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5257</t>
  </si>
  <si>
    <t>5151</t>
  </si>
  <si>
    <t>3557</t>
  </si>
  <si>
    <t>UWC</t>
  </si>
  <si>
    <t>PARAMON</t>
  </si>
  <si>
    <t>OCNCASH</t>
  </si>
  <si>
    <t>PERMAJU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</si>
</sst>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6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7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166" fontId="2" fillId="3" borderId="2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166" fontId="9" fillId="16" borderId="4" xfId="0" applyNumberFormat="1" applyFont="1" applyFill="1" applyBorder="1" applyAlignment="1">
      <alignment horizontal="center"/>
    </xf>
    <xf numFmtId="166" fontId="9" fillId="16" borderId="36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92"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167"/>
  <sheetViews>
    <sheetView tabSelected="1" topLeftCell="G77" zoomScaleNormal="100" workbookViewId="0">
      <selection activeCell="M82" sqref="M82:M83"/>
    </sheetView>
  </sheetViews>
  <sheetFormatPr defaultColWidth="15.7109375" defaultRowHeight="15" x14ac:dyDescent="0.25"/>
  <cols>
    <col min="1" max="2" width="15.7109375" style="76"/>
    <col min="3" max="3" width="15.7109375" style="76" customWidth="1"/>
    <col min="4" max="16384" width="15.7109375" style="76"/>
  </cols>
  <sheetData>
    <row r="1" spans="1:30" ht="15.75" x14ac:dyDescent="0.25">
      <c r="A1" s="153">
        <v>43864</v>
      </c>
      <c r="B1" s="153"/>
      <c r="C1" s="153"/>
      <c r="D1" s="153"/>
      <c r="E1" s="153"/>
      <c r="F1" s="153"/>
      <c r="G1" s="153">
        <f>A1+1</f>
        <v>43865</v>
      </c>
      <c r="H1" s="153"/>
      <c r="I1" s="153"/>
      <c r="J1" s="153"/>
      <c r="K1" s="153"/>
      <c r="L1" s="153"/>
      <c r="M1" s="153">
        <f t="shared" ref="M1" si="0">G1+1</f>
        <v>43866</v>
      </c>
      <c r="N1" s="153"/>
      <c r="O1" s="153"/>
      <c r="P1" s="153"/>
      <c r="Q1" s="153"/>
      <c r="R1" s="153"/>
      <c r="S1" s="153">
        <f t="shared" ref="S1" si="1">M1+1</f>
        <v>43867</v>
      </c>
      <c r="T1" s="153"/>
      <c r="U1" s="153"/>
      <c r="V1" s="153"/>
      <c r="W1" s="153"/>
      <c r="X1" s="153"/>
      <c r="Y1" s="153">
        <f t="shared" ref="Y1" si="2">S1+1</f>
        <v>43868</v>
      </c>
      <c r="Z1" s="153"/>
      <c r="AA1" s="153"/>
      <c r="AB1" s="153"/>
      <c r="AC1" s="153"/>
      <c r="AD1" s="153"/>
    </row>
    <row r="2" spans="1:30" ht="15.75" x14ac:dyDescent="0.25">
      <c r="A2" s="91" t="s">
        <v>0</v>
      </c>
      <c r="B2" s="92" t="s">
        <v>1</v>
      </c>
      <c r="C2" s="93" t="s">
        <v>2</v>
      </c>
      <c r="D2" s="92" t="s">
        <v>3</v>
      </c>
      <c r="E2" s="92" t="s">
        <v>4</v>
      </c>
      <c r="F2" s="92" t="s">
        <v>5</v>
      </c>
      <c r="G2" s="91" t="s">
        <v>0</v>
      </c>
      <c r="H2" s="92" t="s">
        <v>1</v>
      </c>
      <c r="I2" s="93" t="s">
        <v>2</v>
      </c>
      <c r="J2" s="92" t="s">
        <v>3</v>
      </c>
      <c r="K2" s="92" t="s">
        <v>4</v>
      </c>
      <c r="L2" s="92" t="s">
        <v>5</v>
      </c>
      <c r="M2" s="91" t="s">
        <v>0</v>
      </c>
      <c r="N2" s="92" t="s">
        <v>1</v>
      </c>
      <c r="O2" s="93" t="s">
        <v>2</v>
      </c>
      <c r="P2" s="92" t="s">
        <v>3</v>
      </c>
      <c r="Q2" s="92" t="s">
        <v>4</v>
      </c>
      <c r="R2" s="92" t="s">
        <v>5</v>
      </c>
      <c r="S2" s="91" t="s">
        <v>0</v>
      </c>
      <c r="T2" s="92" t="s">
        <v>1</v>
      </c>
      <c r="U2" s="93" t="s">
        <v>2</v>
      </c>
      <c r="V2" s="92" t="s">
        <v>3</v>
      </c>
      <c r="W2" s="92" t="s">
        <v>4</v>
      </c>
      <c r="X2" s="92" t="s">
        <v>5</v>
      </c>
      <c r="Y2" s="91" t="s">
        <v>0</v>
      </c>
      <c r="Z2" s="92" t="s">
        <v>1</v>
      </c>
      <c r="AA2" s="93" t="s">
        <v>2</v>
      </c>
      <c r="AB2" s="92" t="s">
        <v>3</v>
      </c>
      <c r="AC2" s="92" t="s">
        <v>4</v>
      </c>
      <c r="AD2" s="92" t="s">
        <v>5</v>
      </c>
    </row>
    <row r="3" spans="1:30" ht="15.75" x14ac:dyDescent="0.25">
      <c r="A3" s="94" t="s">
        <v>6</v>
      </c>
      <c r="B3" s="95"/>
      <c r="C3" s="96"/>
      <c r="D3" s="96"/>
      <c r="E3" s="96"/>
      <c r="F3" s="97"/>
      <c r="G3" s="94" t="s">
        <v>7</v>
      </c>
      <c r="H3" s="95"/>
      <c r="I3" s="96"/>
      <c r="J3" s="96"/>
      <c r="K3" s="96"/>
      <c r="L3" s="97"/>
      <c r="M3" s="94" t="s">
        <v>8</v>
      </c>
      <c r="N3" s="95"/>
      <c r="O3" s="96"/>
      <c r="P3" s="96"/>
      <c r="Q3" s="96"/>
      <c r="R3" s="97"/>
      <c r="S3" s="94" t="s">
        <v>9</v>
      </c>
      <c r="T3" s="95"/>
      <c r="U3" s="96"/>
      <c r="V3" s="96"/>
      <c r="W3" s="96"/>
      <c r="X3" s="97"/>
      <c r="Y3" s="94" t="s">
        <v>10</v>
      </c>
      <c r="Z3" s="95"/>
      <c r="AA3" s="96"/>
      <c r="AB3" s="96"/>
      <c r="AC3" s="96"/>
      <c r="AD3" s="97"/>
    </row>
    <row r="4" spans="1:30" ht="15.75" x14ac:dyDescent="0.25">
      <c r="A4" s="94" t="s">
        <v>11</v>
      </c>
      <c r="B4" s="95"/>
      <c r="C4" s="96"/>
      <c r="D4" s="96"/>
      <c r="E4" s="96"/>
      <c r="F4" s="97"/>
      <c r="G4" s="94" t="s">
        <v>12</v>
      </c>
      <c r="H4" s="95"/>
      <c r="I4" s="96"/>
      <c r="J4" s="96"/>
      <c r="K4" s="96"/>
      <c r="L4" s="97"/>
      <c r="M4" s="94" t="s">
        <v>13</v>
      </c>
      <c r="N4" s="95"/>
      <c r="O4" s="96"/>
      <c r="P4" s="96"/>
      <c r="Q4" s="96"/>
      <c r="R4" s="97"/>
      <c r="S4" s="94" t="s">
        <v>14</v>
      </c>
      <c r="T4" s="95"/>
      <c r="U4" s="96"/>
      <c r="V4" s="96"/>
      <c r="W4" s="96"/>
      <c r="X4" s="97"/>
      <c r="Y4" s="94" t="s">
        <v>15</v>
      </c>
      <c r="Z4" s="95"/>
      <c r="AA4" s="96"/>
      <c r="AB4" s="96"/>
      <c r="AC4" s="96"/>
      <c r="AD4" s="97"/>
    </row>
    <row r="5" spans="1:30" ht="15.75" x14ac:dyDescent="0.25">
      <c r="A5" s="94" t="s">
        <v>16</v>
      </c>
      <c r="B5" s="95"/>
      <c r="C5" s="96"/>
      <c r="D5" s="96"/>
      <c r="E5" s="96"/>
      <c r="F5" s="97"/>
      <c r="G5" s="94"/>
      <c r="H5" s="95"/>
      <c r="I5" s="96"/>
      <c r="J5" s="96"/>
      <c r="K5" s="96"/>
      <c r="L5" s="97"/>
      <c r="M5" s="94"/>
      <c r="N5" s="95"/>
      <c r="O5" s="96"/>
      <c r="P5" s="96"/>
      <c r="Q5" s="96"/>
      <c r="R5" s="97"/>
      <c r="S5" s="94" t="s">
        <v>17</v>
      </c>
      <c r="T5" s="95"/>
      <c r="U5" s="96"/>
      <c r="V5" s="96"/>
      <c r="W5" s="96"/>
      <c r="X5" s="97"/>
      <c r="Y5" s="94" t="s">
        <v>18</v>
      </c>
      <c r="Z5" s="95"/>
      <c r="AA5" s="96"/>
      <c r="AB5" s="96"/>
      <c r="AC5" s="96"/>
      <c r="AD5" s="97"/>
    </row>
    <row r="6" spans="1:30" ht="15.75" x14ac:dyDescent="0.25">
      <c r="A6" s="94" t="s">
        <v>19</v>
      </c>
      <c r="B6" s="95"/>
      <c r="C6" s="96"/>
      <c r="D6" s="96"/>
      <c r="E6" s="96"/>
      <c r="F6" s="97"/>
      <c r="G6" s="94"/>
      <c r="H6" s="95"/>
      <c r="I6" s="96"/>
      <c r="J6" s="96"/>
      <c r="K6" s="96"/>
      <c r="L6" s="97"/>
      <c r="M6" s="94"/>
      <c r="N6" s="95"/>
      <c r="O6" s="96"/>
      <c r="P6" s="96"/>
      <c r="Q6" s="96"/>
      <c r="R6" s="97"/>
      <c r="S6" s="94" t="s">
        <v>20</v>
      </c>
      <c r="T6" s="95"/>
      <c r="U6" s="96"/>
      <c r="V6" s="96"/>
      <c r="W6" s="96"/>
      <c r="X6" s="97"/>
      <c r="Y6" s="94" t="s">
        <v>7</v>
      </c>
      <c r="Z6" s="95"/>
      <c r="AA6" s="96"/>
      <c r="AB6" s="96"/>
      <c r="AC6" s="96"/>
      <c r="AD6" s="97"/>
    </row>
    <row r="7" spans="1:30" ht="15.75" x14ac:dyDescent="0.25">
      <c r="A7" s="94" t="s">
        <v>21</v>
      </c>
      <c r="B7" s="95"/>
      <c r="C7" s="96"/>
      <c r="D7" s="96"/>
      <c r="E7" s="96"/>
      <c r="F7" s="97"/>
      <c r="G7" s="94"/>
      <c r="H7" s="95"/>
      <c r="I7" s="96"/>
      <c r="J7" s="96"/>
      <c r="K7" s="96"/>
      <c r="L7" s="97"/>
      <c r="M7" s="94"/>
      <c r="N7" s="95"/>
      <c r="O7" s="96"/>
      <c r="P7" s="96"/>
      <c r="Q7" s="96"/>
      <c r="R7" s="97"/>
      <c r="S7" s="94" t="s">
        <v>22</v>
      </c>
      <c r="T7" s="95"/>
      <c r="U7" s="96"/>
      <c r="V7" s="96"/>
      <c r="W7" s="96"/>
      <c r="X7" s="97"/>
      <c r="Y7" s="94"/>
      <c r="Z7" s="95"/>
      <c r="AA7" s="96"/>
      <c r="AB7" s="96"/>
      <c r="AC7" s="96"/>
      <c r="AD7" s="97"/>
    </row>
    <row r="8" spans="1:30" ht="15.75" x14ac:dyDescent="0.25">
      <c r="A8" s="94" t="s">
        <v>16</v>
      </c>
      <c r="B8" s="95"/>
      <c r="C8" s="96"/>
      <c r="D8" s="96"/>
      <c r="E8" s="96"/>
      <c r="F8" s="97"/>
      <c r="G8" s="94"/>
      <c r="H8" s="95"/>
      <c r="I8" s="96"/>
      <c r="J8" s="96"/>
      <c r="K8" s="96"/>
      <c r="L8" s="97"/>
      <c r="M8" s="94"/>
      <c r="N8" s="95"/>
      <c r="O8" s="96"/>
      <c r="P8" s="96"/>
      <c r="Q8" s="96"/>
      <c r="R8" s="97"/>
      <c r="S8" s="94" t="s">
        <v>23</v>
      </c>
      <c r="T8" s="95"/>
      <c r="U8" s="96"/>
      <c r="V8" s="96"/>
      <c r="W8" s="96"/>
      <c r="X8" s="97"/>
      <c r="Y8" s="94"/>
      <c r="Z8" s="95"/>
      <c r="AA8" s="96"/>
      <c r="AB8" s="96"/>
      <c r="AC8" s="96"/>
      <c r="AD8" s="97"/>
    </row>
    <row r="9" spans="1:30" ht="15.75" x14ac:dyDescent="0.25">
      <c r="A9" s="94" t="s">
        <v>24</v>
      </c>
      <c r="B9" s="95"/>
      <c r="C9" s="96"/>
      <c r="D9" s="96"/>
      <c r="E9" s="96"/>
      <c r="F9" s="97"/>
      <c r="G9" s="94"/>
      <c r="H9" s="95"/>
      <c r="I9" s="96"/>
      <c r="J9" s="96"/>
      <c r="K9" s="96"/>
      <c r="L9" s="97"/>
      <c r="M9" s="94"/>
      <c r="N9" s="95"/>
      <c r="O9" s="96"/>
      <c r="P9" s="96"/>
      <c r="Q9" s="96"/>
      <c r="R9" s="97"/>
      <c r="S9" s="94"/>
      <c r="T9" s="95"/>
      <c r="U9" s="96"/>
      <c r="V9" s="96"/>
      <c r="W9" s="96"/>
      <c r="X9" s="97"/>
      <c r="Y9" s="94"/>
      <c r="Z9" s="95"/>
      <c r="AA9" s="96"/>
      <c r="AB9" s="96"/>
      <c r="AC9" s="96"/>
      <c r="AD9" s="97"/>
    </row>
    <row r="10" spans="1:30" ht="15.75" x14ac:dyDescent="0.25">
      <c r="A10" s="94" t="s">
        <v>25</v>
      </c>
      <c r="B10" s="95"/>
      <c r="C10" s="96"/>
      <c r="D10" s="96"/>
      <c r="E10" s="96"/>
      <c r="F10" s="97"/>
      <c r="G10" s="94"/>
      <c r="H10" s="95"/>
      <c r="I10" s="96"/>
      <c r="J10" s="96"/>
      <c r="K10" s="96"/>
      <c r="L10" s="97"/>
      <c r="M10" s="94"/>
      <c r="N10" s="95"/>
      <c r="O10" s="96"/>
      <c r="P10" s="96"/>
      <c r="Q10" s="96"/>
      <c r="R10" s="97"/>
      <c r="S10" s="94"/>
      <c r="T10" s="95"/>
      <c r="U10" s="96"/>
      <c r="V10" s="96"/>
      <c r="W10" s="96"/>
      <c r="X10" s="97"/>
      <c r="Y10" s="94"/>
      <c r="Z10" s="95"/>
      <c r="AA10" s="96"/>
      <c r="AB10" s="96"/>
      <c r="AC10" s="96"/>
      <c r="AD10" s="97"/>
    </row>
    <row r="11" spans="1:30" ht="15.75" x14ac:dyDescent="0.25">
      <c r="A11" s="94" t="s">
        <v>26</v>
      </c>
      <c r="B11" s="95"/>
      <c r="C11" s="96"/>
      <c r="D11" s="96"/>
      <c r="E11" s="96"/>
      <c r="F11" s="97"/>
      <c r="G11" s="94"/>
      <c r="H11" s="95"/>
      <c r="I11" s="96"/>
      <c r="J11" s="96"/>
      <c r="K11" s="96"/>
      <c r="L11" s="97"/>
      <c r="M11" s="94"/>
      <c r="N11" s="95"/>
      <c r="O11" s="96"/>
      <c r="P11" s="96"/>
      <c r="Q11" s="96"/>
      <c r="R11" s="97"/>
      <c r="S11" s="94"/>
      <c r="T11" s="95"/>
      <c r="U11" s="96"/>
      <c r="V11" s="96"/>
      <c r="W11" s="96"/>
      <c r="X11" s="97"/>
      <c r="Y11" s="94"/>
      <c r="Z11" s="95"/>
      <c r="AA11" s="96"/>
      <c r="AB11" s="96"/>
      <c r="AC11" s="96"/>
      <c r="AD11" s="97"/>
    </row>
    <row r="12" spans="1:30" ht="15.75" x14ac:dyDescent="0.25">
      <c r="A12" s="94" t="s">
        <v>27</v>
      </c>
      <c r="B12" s="95"/>
      <c r="C12" s="96"/>
      <c r="D12" s="96"/>
      <c r="E12" s="96"/>
      <c r="F12" s="97"/>
      <c r="G12" s="94"/>
      <c r="H12" s="95"/>
      <c r="I12" s="96"/>
      <c r="J12" s="96"/>
      <c r="K12" s="96"/>
      <c r="L12" s="97"/>
      <c r="M12" s="94"/>
      <c r="N12" s="95"/>
      <c r="O12" s="96"/>
      <c r="P12" s="96"/>
      <c r="Q12" s="96"/>
      <c r="R12" s="97"/>
      <c r="S12" s="94"/>
      <c r="T12" s="95"/>
      <c r="U12" s="96"/>
      <c r="V12" s="96"/>
      <c r="W12" s="96"/>
      <c r="X12" s="97"/>
      <c r="Y12" s="94"/>
      <c r="Z12" s="95"/>
      <c r="AA12" s="96"/>
      <c r="AB12" s="96"/>
      <c r="AC12" s="96"/>
      <c r="AD12" s="97"/>
    </row>
    <row r="13" spans="1:30" ht="15.75" x14ac:dyDescent="0.25">
      <c r="A13" s="94" t="s">
        <v>9</v>
      </c>
      <c r="B13" s="95"/>
      <c r="C13" s="96"/>
      <c r="D13" s="96"/>
      <c r="E13" s="96"/>
      <c r="F13" s="97"/>
      <c r="G13" s="94"/>
      <c r="H13" s="95"/>
      <c r="I13" s="96"/>
      <c r="J13" s="96"/>
      <c r="K13" s="96"/>
      <c r="L13" s="97"/>
      <c r="M13" s="94"/>
      <c r="N13" s="95"/>
      <c r="O13" s="96"/>
      <c r="P13" s="96"/>
      <c r="Q13" s="96"/>
      <c r="R13" s="97"/>
      <c r="S13" s="94"/>
      <c r="T13" s="95"/>
      <c r="U13" s="96"/>
      <c r="V13" s="96"/>
      <c r="W13" s="96"/>
      <c r="X13" s="97"/>
      <c r="Y13" s="94"/>
      <c r="Z13" s="95"/>
      <c r="AA13" s="96"/>
      <c r="AB13" s="96"/>
      <c r="AC13" s="96"/>
      <c r="AD13" s="97"/>
    </row>
    <row r="14" spans="1:30" ht="15.75" x14ac:dyDescent="0.25">
      <c r="A14" s="94"/>
      <c r="B14" s="95"/>
      <c r="C14" s="96"/>
      <c r="D14" s="96"/>
      <c r="E14" s="96"/>
      <c r="F14" s="97"/>
      <c r="G14" s="94"/>
      <c r="H14" s="95"/>
      <c r="I14" s="96"/>
      <c r="J14" s="96"/>
      <c r="K14" s="96"/>
      <c r="L14" s="97"/>
      <c r="M14" s="94"/>
      <c r="N14" s="95"/>
      <c r="O14" s="96"/>
      <c r="P14" s="96"/>
      <c r="Q14" s="96"/>
      <c r="R14" s="97"/>
      <c r="S14" s="94"/>
      <c r="T14" s="95"/>
      <c r="U14" s="96"/>
      <c r="V14" s="96"/>
      <c r="W14" s="96"/>
      <c r="X14" s="97"/>
      <c r="Y14" s="94"/>
      <c r="Z14" s="95"/>
      <c r="AA14" s="96"/>
      <c r="AB14" s="96"/>
      <c r="AC14" s="96"/>
      <c r="AD14" s="97"/>
    </row>
    <row r="15" spans="1:30" ht="15.75" x14ac:dyDescent="0.25">
      <c r="A15" s="153">
        <f>A1+7</f>
        <v>43871</v>
      </c>
      <c r="B15" s="153"/>
      <c r="C15" s="153"/>
      <c r="D15" s="153"/>
      <c r="E15" s="153"/>
      <c r="F15" s="153"/>
      <c r="G15" s="153">
        <f>A15+1</f>
        <v>43872</v>
      </c>
      <c r="H15" s="153"/>
      <c r="I15" s="153"/>
      <c r="J15" s="153"/>
      <c r="K15" s="153"/>
      <c r="L15" s="153"/>
      <c r="M15" s="153">
        <f t="shared" ref="M15" si="3">G15+1</f>
        <v>43873</v>
      </c>
      <c r="N15" s="153"/>
      <c r="O15" s="153"/>
      <c r="P15" s="153"/>
      <c r="Q15" s="153"/>
      <c r="R15" s="153"/>
      <c r="S15" s="153">
        <f t="shared" ref="S15" si="4">M15+1</f>
        <v>43874</v>
      </c>
      <c r="T15" s="153"/>
      <c r="U15" s="153"/>
      <c r="V15" s="153"/>
      <c r="W15" s="153"/>
      <c r="X15" s="153"/>
      <c r="Y15" s="153">
        <f t="shared" ref="Y15" si="5">S15+1</f>
        <v>43875</v>
      </c>
      <c r="Z15" s="153"/>
      <c r="AA15" s="153"/>
      <c r="AB15" s="153"/>
      <c r="AC15" s="153"/>
      <c r="AD15" s="153"/>
    </row>
    <row r="16" spans="1:30" ht="15.75" x14ac:dyDescent="0.25">
      <c r="A16" s="91" t="s">
        <v>0</v>
      </c>
      <c r="B16" s="92" t="s">
        <v>1</v>
      </c>
      <c r="C16" s="93" t="s">
        <v>2</v>
      </c>
      <c r="D16" s="92" t="s">
        <v>3</v>
      </c>
      <c r="E16" s="92" t="s">
        <v>4</v>
      </c>
      <c r="F16" s="92" t="s">
        <v>5</v>
      </c>
      <c r="G16" s="91" t="s">
        <v>0</v>
      </c>
      <c r="H16" s="92" t="s">
        <v>1</v>
      </c>
      <c r="I16" s="93" t="s">
        <v>2</v>
      </c>
      <c r="J16" s="92" t="s">
        <v>3</v>
      </c>
      <c r="K16" s="92" t="s">
        <v>4</v>
      </c>
      <c r="L16" s="92" t="s">
        <v>5</v>
      </c>
      <c r="M16" s="91" t="s">
        <v>0</v>
      </c>
      <c r="N16" s="92" t="s">
        <v>1</v>
      </c>
      <c r="O16" s="93" t="s">
        <v>2</v>
      </c>
      <c r="P16" s="92" t="s">
        <v>3</v>
      </c>
      <c r="Q16" s="92" t="s">
        <v>4</v>
      </c>
      <c r="R16" s="92" t="s">
        <v>5</v>
      </c>
      <c r="S16" s="91" t="s">
        <v>0</v>
      </c>
      <c r="T16" s="92" t="s">
        <v>1</v>
      </c>
      <c r="U16" s="93" t="s">
        <v>2</v>
      </c>
      <c r="V16" s="92" t="s">
        <v>3</v>
      </c>
      <c r="W16" s="92" t="s">
        <v>4</v>
      </c>
      <c r="X16" s="92" t="s">
        <v>5</v>
      </c>
      <c r="Y16" s="91" t="s">
        <v>0</v>
      </c>
      <c r="Z16" s="92" t="s">
        <v>1</v>
      </c>
      <c r="AA16" s="93" t="s">
        <v>2</v>
      </c>
      <c r="AB16" s="92" t="s">
        <v>3</v>
      </c>
      <c r="AC16" s="92" t="s">
        <v>4</v>
      </c>
      <c r="AD16" s="92" t="s">
        <v>5</v>
      </c>
    </row>
    <row r="17" spans="1:30" ht="15.75" x14ac:dyDescent="0.25">
      <c r="A17" s="94" t="s">
        <v>28</v>
      </c>
      <c r="B17" s="95"/>
      <c r="C17" s="96"/>
      <c r="D17" s="96"/>
      <c r="E17" s="96"/>
      <c r="F17" s="97"/>
      <c r="G17" s="94" t="s">
        <v>29</v>
      </c>
      <c r="H17" s="95" t="s">
        <v>11</v>
      </c>
      <c r="I17" s="96">
        <v>0.36499999999999999</v>
      </c>
      <c r="J17" s="96">
        <v>0.39</v>
      </c>
      <c r="K17" s="96">
        <v>0.39</v>
      </c>
      <c r="L17" s="97">
        <v>800000</v>
      </c>
      <c r="M17" s="94" t="s">
        <v>30</v>
      </c>
      <c r="N17" s="95" t="s">
        <v>11</v>
      </c>
      <c r="O17" s="96">
        <v>0.36499999999999999</v>
      </c>
      <c r="P17" s="96">
        <v>0.39</v>
      </c>
      <c r="Q17" s="96">
        <v>0.39</v>
      </c>
      <c r="R17" s="97">
        <v>800000</v>
      </c>
      <c r="S17" s="94" t="s">
        <v>31</v>
      </c>
      <c r="T17" s="95"/>
      <c r="U17" s="96"/>
      <c r="V17" s="96"/>
      <c r="W17" s="96"/>
      <c r="X17" s="97"/>
      <c r="Y17" s="94" t="s">
        <v>32</v>
      </c>
      <c r="Z17" s="95"/>
      <c r="AA17" s="96"/>
      <c r="AB17" s="96"/>
      <c r="AC17" s="96"/>
      <c r="AD17" s="97"/>
    </row>
    <row r="18" spans="1:30" ht="15.75" x14ac:dyDescent="0.25">
      <c r="A18" s="94"/>
      <c r="B18" s="95"/>
      <c r="C18" s="96"/>
      <c r="D18" s="96"/>
      <c r="E18" s="96"/>
      <c r="F18" s="97"/>
      <c r="G18" s="94" t="s">
        <v>33</v>
      </c>
      <c r="H18" s="95" t="s">
        <v>16</v>
      </c>
      <c r="I18" s="96">
        <v>1.31</v>
      </c>
      <c r="J18" s="96">
        <v>1.34</v>
      </c>
      <c r="K18" s="96">
        <v>1.39</v>
      </c>
      <c r="L18" s="97">
        <v>33000</v>
      </c>
      <c r="M18" s="94" t="s">
        <v>34</v>
      </c>
      <c r="N18" s="95" t="s">
        <v>16</v>
      </c>
      <c r="O18" s="96">
        <v>1.31</v>
      </c>
      <c r="P18" s="96">
        <v>1.34</v>
      </c>
      <c r="Q18" s="96">
        <v>1.39</v>
      </c>
      <c r="R18" s="97">
        <v>33000</v>
      </c>
      <c r="S18" s="94" t="s">
        <v>35</v>
      </c>
      <c r="T18" s="95"/>
      <c r="U18" s="96"/>
      <c r="V18" s="96"/>
      <c r="W18" s="96"/>
      <c r="X18" s="97"/>
      <c r="Y18" s="94" t="s">
        <v>36</v>
      </c>
      <c r="Z18" s="95"/>
      <c r="AA18" s="96"/>
      <c r="AB18" s="96"/>
      <c r="AC18" s="96"/>
      <c r="AD18" s="97"/>
    </row>
    <row r="19" spans="1:30" ht="15.75" x14ac:dyDescent="0.25">
      <c r="A19" s="94"/>
      <c r="B19" s="95"/>
      <c r="C19" s="96"/>
      <c r="D19" s="96"/>
      <c r="E19" s="96"/>
      <c r="F19" s="97"/>
      <c r="G19" s="94" t="s">
        <v>37</v>
      </c>
      <c r="H19" s="95" t="s">
        <v>19</v>
      </c>
      <c r="I19" s="96">
        <v>2.4300000000000002</v>
      </c>
      <c r="J19" s="96">
        <v>2.4700000000000002</v>
      </c>
      <c r="K19" s="96">
        <v>2.56</v>
      </c>
      <c r="L19" s="97">
        <v>90000</v>
      </c>
      <c r="M19" s="94" t="s">
        <v>22</v>
      </c>
      <c r="N19" s="95" t="s">
        <v>19</v>
      </c>
      <c r="O19" s="96">
        <v>2.4300000000000002</v>
      </c>
      <c r="P19" s="96">
        <v>2.4700000000000002</v>
      </c>
      <c r="Q19" s="96">
        <v>2.56</v>
      </c>
      <c r="R19" s="97">
        <v>90000</v>
      </c>
      <c r="S19" s="94" t="s">
        <v>38</v>
      </c>
      <c r="T19" s="95"/>
      <c r="U19" s="96"/>
      <c r="V19" s="96"/>
      <c r="W19" s="96"/>
      <c r="X19" s="97"/>
      <c r="Y19" s="94" t="s">
        <v>39</v>
      </c>
      <c r="Z19" s="95"/>
      <c r="AA19" s="96"/>
      <c r="AB19" s="96"/>
      <c r="AC19" s="96"/>
      <c r="AD19" s="97"/>
    </row>
    <row r="20" spans="1:30" ht="15.75" x14ac:dyDescent="0.25">
      <c r="A20" s="94"/>
      <c r="B20" s="95"/>
      <c r="C20" s="96"/>
      <c r="D20" s="96"/>
      <c r="E20" s="96"/>
      <c r="F20" s="97"/>
      <c r="G20" s="94" t="s">
        <v>40</v>
      </c>
      <c r="H20" s="95" t="s">
        <v>21</v>
      </c>
      <c r="I20" s="96">
        <v>1.91</v>
      </c>
      <c r="J20" s="96">
        <v>1.95</v>
      </c>
      <c r="K20" s="96">
        <v>2.02</v>
      </c>
      <c r="L20" s="97">
        <v>20000</v>
      </c>
      <c r="M20" s="94" t="s">
        <v>41</v>
      </c>
      <c r="N20" s="95" t="s">
        <v>21</v>
      </c>
      <c r="O20" s="96">
        <v>1.91</v>
      </c>
      <c r="P20" s="96">
        <v>1.95</v>
      </c>
      <c r="Q20" s="96">
        <v>2.02</v>
      </c>
      <c r="R20" s="97">
        <v>20000</v>
      </c>
      <c r="S20" s="94" t="s">
        <v>42</v>
      </c>
      <c r="T20" s="95"/>
      <c r="U20" s="96"/>
      <c r="V20" s="96"/>
      <c r="W20" s="96"/>
      <c r="X20" s="97"/>
      <c r="Y20" s="94" t="s">
        <v>23</v>
      </c>
      <c r="Z20" s="95"/>
      <c r="AA20" s="96"/>
      <c r="AB20" s="96"/>
      <c r="AC20" s="96"/>
      <c r="AD20" s="97"/>
    </row>
    <row r="21" spans="1:30" ht="15.75" x14ac:dyDescent="0.25">
      <c r="A21" s="94"/>
      <c r="B21" s="95"/>
      <c r="C21" s="96"/>
      <c r="D21" s="96"/>
      <c r="E21" s="96"/>
      <c r="F21" s="97"/>
      <c r="G21" s="94" t="s">
        <v>43</v>
      </c>
      <c r="H21" s="95" t="s">
        <v>25</v>
      </c>
      <c r="I21" s="96">
        <v>1.19</v>
      </c>
      <c r="J21" s="96">
        <v>1.23</v>
      </c>
      <c r="K21" s="96">
        <v>1.26</v>
      </c>
      <c r="L21" s="97">
        <v>30000</v>
      </c>
      <c r="M21" s="94" t="s">
        <v>44</v>
      </c>
      <c r="N21" s="95" t="s">
        <v>25</v>
      </c>
      <c r="O21" s="96">
        <v>1.19</v>
      </c>
      <c r="P21" s="96">
        <v>1.23</v>
      </c>
      <c r="Q21" s="96">
        <v>1.26</v>
      </c>
      <c r="R21" s="97">
        <v>30000</v>
      </c>
      <c r="S21" s="94" t="s">
        <v>45</v>
      </c>
      <c r="T21" s="95"/>
      <c r="U21" s="96"/>
      <c r="V21" s="96"/>
      <c r="W21" s="96"/>
      <c r="X21" s="97"/>
      <c r="Y21" s="94"/>
      <c r="Z21" s="95"/>
      <c r="AA21" s="96"/>
      <c r="AB21" s="96"/>
      <c r="AC21" s="96"/>
      <c r="AD21" s="97"/>
    </row>
    <row r="22" spans="1:30" ht="15.75" x14ac:dyDescent="0.25">
      <c r="A22" s="94"/>
      <c r="B22" s="95"/>
      <c r="C22" s="96"/>
      <c r="D22" s="96"/>
      <c r="E22" s="96"/>
      <c r="F22" s="97"/>
      <c r="G22" s="94" t="s">
        <v>46</v>
      </c>
      <c r="H22" s="95" t="s">
        <v>12</v>
      </c>
      <c r="I22" s="96">
        <v>1.01</v>
      </c>
      <c r="J22" s="96">
        <v>1.04</v>
      </c>
      <c r="K22" s="96">
        <v>1.07</v>
      </c>
      <c r="L22" s="97">
        <v>18000</v>
      </c>
      <c r="M22" s="94" t="s">
        <v>14</v>
      </c>
      <c r="N22" s="95" t="s">
        <v>12</v>
      </c>
      <c r="O22" s="96">
        <v>1.01</v>
      </c>
      <c r="P22" s="96">
        <v>1.04</v>
      </c>
      <c r="Q22" s="96">
        <v>1.07</v>
      </c>
      <c r="R22" s="97">
        <v>18000</v>
      </c>
      <c r="S22" s="94" t="s">
        <v>47</v>
      </c>
      <c r="T22" s="95"/>
      <c r="U22" s="96"/>
      <c r="V22" s="96"/>
      <c r="W22" s="96"/>
      <c r="X22" s="97"/>
      <c r="Y22" s="94"/>
      <c r="Z22" s="95"/>
      <c r="AA22" s="96"/>
      <c r="AB22" s="96"/>
      <c r="AC22" s="96"/>
      <c r="AD22" s="97"/>
    </row>
    <row r="23" spans="1:30" ht="15.75" x14ac:dyDescent="0.25">
      <c r="A23" s="94"/>
      <c r="B23" s="95"/>
      <c r="C23" s="96"/>
      <c r="D23" s="96"/>
      <c r="E23" s="96"/>
      <c r="F23" s="97"/>
      <c r="G23" s="94" t="s">
        <v>48</v>
      </c>
      <c r="H23" s="95" t="s">
        <v>20</v>
      </c>
      <c r="I23" s="96">
        <v>0.435</v>
      </c>
      <c r="J23" s="96">
        <v>0.44</v>
      </c>
      <c r="K23" s="96">
        <v>0.46</v>
      </c>
      <c r="L23" s="97">
        <v>17000</v>
      </c>
      <c r="M23" s="94" t="s">
        <v>49</v>
      </c>
      <c r="N23" s="95" t="s">
        <v>20</v>
      </c>
      <c r="O23" s="96">
        <v>0.435</v>
      </c>
      <c r="P23" s="96">
        <v>0.44</v>
      </c>
      <c r="Q23" s="96">
        <v>0.46</v>
      </c>
      <c r="R23" s="97">
        <v>17000</v>
      </c>
      <c r="S23" s="94" t="s">
        <v>50</v>
      </c>
      <c r="T23" s="95"/>
      <c r="U23" s="96"/>
      <c r="V23" s="96"/>
      <c r="W23" s="96"/>
      <c r="X23" s="97"/>
      <c r="Y23" s="94"/>
      <c r="Z23" s="95"/>
      <c r="AA23" s="96"/>
      <c r="AB23" s="96"/>
      <c r="AC23" s="96"/>
      <c r="AD23" s="97"/>
    </row>
    <row r="24" spans="1:30" ht="15.75" x14ac:dyDescent="0.25">
      <c r="A24" s="94"/>
      <c r="B24" s="95"/>
      <c r="C24" s="96"/>
      <c r="D24" s="96"/>
      <c r="E24" s="96"/>
      <c r="F24" s="97"/>
      <c r="G24" s="94"/>
      <c r="H24" s="95" t="s">
        <v>18</v>
      </c>
      <c r="I24" s="96">
        <v>0.73499999999999999</v>
      </c>
      <c r="J24" s="96">
        <v>0.76</v>
      </c>
      <c r="K24" s="96">
        <v>0.78</v>
      </c>
      <c r="L24" s="97">
        <v>125000</v>
      </c>
      <c r="M24" s="94" t="s">
        <v>25</v>
      </c>
      <c r="N24" s="95"/>
      <c r="O24" s="96"/>
      <c r="P24" s="96"/>
      <c r="Q24" s="96"/>
      <c r="R24" s="97"/>
      <c r="S24" s="94" t="s">
        <v>51</v>
      </c>
      <c r="T24" s="95"/>
      <c r="U24" s="96"/>
      <c r="V24" s="96"/>
      <c r="W24" s="96"/>
      <c r="X24" s="97"/>
      <c r="Y24" s="94"/>
      <c r="Z24" s="95"/>
      <c r="AA24" s="96"/>
      <c r="AB24" s="96"/>
      <c r="AC24" s="96"/>
      <c r="AD24" s="97"/>
    </row>
    <row r="25" spans="1:30" ht="15.75" x14ac:dyDescent="0.25">
      <c r="A25" s="94"/>
      <c r="B25" s="95"/>
      <c r="C25" s="96"/>
      <c r="D25" s="96"/>
      <c r="E25" s="96"/>
      <c r="F25" s="97"/>
      <c r="G25" s="94"/>
      <c r="H25" s="95" t="s">
        <v>24</v>
      </c>
      <c r="I25" s="96">
        <v>0.36499999999999999</v>
      </c>
      <c r="J25" s="96">
        <v>0.38</v>
      </c>
      <c r="K25" s="96">
        <v>0.39</v>
      </c>
      <c r="L25" s="97">
        <v>30000</v>
      </c>
      <c r="M25" s="94" t="s">
        <v>37</v>
      </c>
      <c r="N25" s="95"/>
      <c r="O25" s="96"/>
      <c r="P25" s="96"/>
      <c r="Q25" s="96"/>
      <c r="R25" s="97"/>
      <c r="S25" s="94" t="s">
        <v>52</v>
      </c>
      <c r="T25" s="95"/>
      <c r="U25" s="96"/>
      <c r="V25" s="96"/>
      <c r="W25" s="96"/>
      <c r="X25" s="97"/>
      <c r="Y25" s="94"/>
      <c r="Z25" s="95"/>
      <c r="AA25" s="96"/>
      <c r="AB25" s="96"/>
      <c r="AC25" s="96"/>
      <c r="AD25" s="97"/>
    </row>
    <row r="26" spans="1:30" ht="15.75" x14ac:dyDescent="0.25">
      <c r="A26" s="94"/>
      <c r="B26" s="95"/>
      <c r="C26" s="96"/>
      <c r="D26" s="96"/>
      <c r="E26" s="96"/>
      <c r="F26" s="97"/>
      <c r="G26" s="94"/>
      <c r="H26" s="95"/>
      <c r="I26" s="96"/>
      <c r="J26" s="96"/>
      <c r="K26" s="96"/>
      <c r="L26" s="97"/>
      <c r="M26" s="94"/>
      <c r="N26" s="95"/>
      <c r="O26" s="96"/>
      <c r="P26" s="96"/>
      <c r="Q26" s="96"/>
      <c r="R26" s="97"/>
      <c r="S26" s="94" t="s">
        <v>53</v>
      </c>
      <c r="T26" s="95"/>
      <c r="U26" s="96"/>
      <c r="V26" s="96"/>
      <c r="W26" s="96"/>
      <c r="X26" s="97"/>
      <c r="Y26" s="94"/>
      <c r="Z26" s="95"/>
      <c r="AA26" s="96"/>
      <c r="AB26" s="96"/>
      <c r="AC26" s="96"/>
      <c r="AD26" s="97"/>
    </row>
    <row r="27" spans="1:30" ht="15.75" x14ac:dyDescent="0.25">
      <c r="A27" s="94"/>
      <c r="B27" s="95"/>
      <c r="C27" s="96"/>
      <c r="D27" s="96"/>
      <c r="E27" s="96"/>
      <c r="F27" s="97"/>
      <c r="G27" s="94"/>
      <c r="H27" s="95"/>
      <c r="I27" s="96"/>
      <c r="J27" s="96"/>
      <c r="K27" s="96"/>
      <c r="L27" s="97"/>
      <c r="M27" s="94"/>
      <c r="N27" s="95"/>
      <c r="O27" s="96"/>
      <c r="P27" s="96"/>
      <c r="Q27" s="96"/>
      <c r="R27" s="97"/>
      <c r="S27" s="94" t="s">
        <v>54</v>
      </c>
      <c r="T27" s="95"/>
      <c r="U27" s="96"/>
      <c r="V27" s="96"/>
      <c r="W27" s="96"/>
      <c r="X27" s="97"/>
      <c r="Y27" s="94"/>
      <c r="Z27" s="95"/>
      <c r="AA27" s="96"/>
      <c r="AB27" s="96"/>
      <c r="AC27" s="96"/>
      <c r="AD27" s="97"/>
    </row>
    <row r="28" spans="1:30" ht="15.75" x14ac:dyDescent="0.25">
      <c r="A28" s="94"/>
      <c r="B28" s="95"/>
      <c r="C28" s="96"/>
      <c r="D28" s="96"/>
      <c r="E28" s="96"/>
      <c r="F28" s="97"/>
      <c r="G28" s="94"/>
      <c r="H28" s="95"/>
      <c r="I28" s="96"/>
      <c r="J28" s="96"/>
      <c r="K28" s="96"/>
      <c r="L28" s="97"/>
      <c r="M28" s="94"/>
      <c r="N28" s="95"/>
      <c r="O28" s="96"/>
      <c r="P28" s="96"/>
      <c r="Q28" s="96"/>
      <c r="R28" s="97"/>
      <c r="S28" s="94" t="s">
        <v>55</v>
      </c>
      <c r="T28" s="95"/>
      <c r="U28" s="96"/>
      <c r="V28" s="96"/>
      <c r="W28" s="96"/>
      <c r="X28" s="97"/>
      <c r="Y28" s="94"/>
      <c r="Z28" s="95"/>
      <c r="AA28" s="96"/>
      <c r="AB28" s="96"/>
      <c r="AC28" s="96"/>
      <c r="AD28" s="97"/>
    </row>
    <row r="29" spans="1:30" ht="15.75" x14ac:dyDescent="0.25">
      <c r="A29" s="94"/>
      <c r="B29" s="95"/>
      <c r="C29" s="96"/>
      <c r="D29" s="96"/>
      <c r="E29" s="96"/>
      <c r="F29" s="97"/>
      <c r="G29" s="94"/>
      <c r="H29" s="95"/>
      <c r="I29" s="96"/>
      <c r="J29" s="96"/>
      <c r="K29" s="96"/>
      <c r="L29" s="97"/>
      <c r="M29" s="94"/>
      <c r="N29" s="95"/>
      <c r="O29" s="96"/>
      <c r="P29" s="96"/>
      <c r="Q29" s="96"/>
      <c r="R29" s="97"/>
      <c r="S29" s="94"/>
      <c r="T29" s="95"/>
      <c r="U29" s="96"/>
      <c r="V29" s="96"/>
      <c r="W29" s="96"/>
      <c r="X29" s="97"/>
      <c r="Y29" s="94"/>
      <c r="Z29" s="95"/>
      <c r="AA29" s="96"/>
      <c r="AB29" s="96"/>
      <c r="AC29" s="96"/>
      <c r="AD29" s="97"/>
    </row>
    <row r="30" spans="1:30" ht="15.75" x14ac:dyDescent="0.25">
      <c r="A30" s="153">
        <f>A15+7</f>
        <v>43878</v>
      </c>
      <c r="B30" s="153"/>
      <c r="C30" s="153"/>
      <c r="D30" s="153"/>
      <c r="E30" s="153"/>
      <c r="F30" s="153"/>
      <c r="G30" s="153">
        <f>A30+1</f>
        <v>43879</v>
      </c>
      <c r="H30" s="153"/>
      <c r="I30" s="153"/>
      <c r="J30" s="153"/>
      <c r="K30" s="153"/>
      <c r="L30" s="153"/>
      <c r="M30" s="153">
        <f t="shared" ref="M30" si="6">G30+1</f>
        <v>43880</v>
      </c>
      <c r="N30" s="153"/>
      <c r="O30" s="153"/>
      <c r="P30" s="153"/>
      <c r="Q30" s="153"/>
      <c r="R30" s="153"/>
      <c r="S30" s="153">
        <f t="shared" ref="S30" si="7">M30+1</f>
        <v>43881</v>
      </c>
      <c r="T30" s="153"/>
      <c r="U30" s="153"/>
      <c r="V30" s="153"/>
      <c r="W30" s="153"/>
      <c r="X30" s="153"/>
      <c r="Y30" s="153">
        <f t="shared" ref="Y30" si="8">S30+1</f>
        <v>43882</v>
      </c>
      <c r="Z30" s="153"/>
      <c r="AA30" s="153"/>
      <c r="AB30" s="153"/>
      <c r="AC30" s="153"/>
      <c r="AD30" s="153"/>
    </row>
    <row r="31" spans="1:30" ht="15.75" x14ac:dyDescent="0.25">
      <c r="A31" s="91" t="s">
        <v>0</v>
      </c>
      <c r="B31" s="92" t="s">
        <v>1</v>
      </c>
      <c r="C31" s="93" t="s">
        <v>2</v>
      </c>
      <c r="D31" s="92" t="s">
        <v>3</v>
      </c>
      <c r="E31" s="92" t="s">
        <v>4</v>
      </c>
      <c r="F31" s="92" t="s">
        <v>5</v>
      </c>
      <c r="G31" s="91" t="s">
        <v>0</v>
      </c>
      <c r="H31" s="92" t="s">
        <v>1</v>
      </c>
      <c r="I31" s="93" t="s">
        <v>2</v>
      </c>
      <c r="J31" s="92" t="s">
        <v>3</v>
      </c>
      <c r="K31" s="92" t="s">
        <v>4</v>
      </c>
      <c r="L31" s="92" t="s">
        <v>5</v>
      </c>
      <c r="M31" s="91" t="s">
        <v>0</v>
      </c>
      <c r="N31" s="92" t="s">
        <v>1</v>
      </c>
      <c r="O31" s="93" t="s">
        <v>2</v>
      </c>
      <c r="P31" s="92" t="s">
        <v>3</v>
      </c>
      <c r="Q31" s="92" t="s">
        <v>4</v>
      </c>
      <c r="R31" s="92" t="s">
        <v>5</v>
      </c>
      <c r="S31" s="91" t="s">
        <v>0</v>
      </c>
      <c r="T31" s="92" t="s">
        <v>1</v>
      </c>
      <c r="U31" s="93" t="s">
        <v>2</v>
      </c>
      <c r="V31" s="92" t="s">
        <v>3</v>
      </c>
      <c r="W31" s="92" t="s">
        <v>4</v>
      </c>
      <c r="X31" s="92" t="s">
        <v>5</v>
      </c>
      <c r="Y31" s="91" t="s">
        <v>0</v>
      </c>
      <c r="Z31" s="92" t="s">
        <v>1</v>
      </c>
      <c r="AA31" s="93" t="s">
        <v>2</v>
      </c>
      <c r="AB31" s="92" t="s">
        <v>3</v>
      </c>
      <c r="AC31" s="92" t="s">
        <v>4</v>
      </c>
      <c r="AD31" s="92" t="s">
        <v>5</v>
      </c>
    </row>
    <row r="32" spans="1:30" ht="15.75" x14ac:dyDescent="0.25">
      <c r="A32" s="94" t="s">
        <v>26</v>
      </c>
      <c r="B32" s="95" t="s">
        <v>11</v>
      </c>
      <c r="C32" s="96">
        <v>0.36499999999999999</v>
      </c>
      <c r="D32" s="96">
        <v>0.38</v>
      </c>
      <c r="E32" s="96">
        <v>0.39</v>
      </c>
      <c r="F32" s="97">
        <v>860000</v>
      </c>
      <c r="G32" s="94" t="s">
        <v>56</v>
      </c>
      <c r="H32" s="95"/>
      <c r="I32" s="96"/>
      <c r="J32" s="96"/>
      <c r="K32" s="96"/>
      <c r="L32" s="97"/>
      <c r="M32" s="94" t="s">
        <v>57</v>
      </c>
      <c r="N32" s="95" t="s">
        <v>11</v>
      </c>
      <c r="O32" s="96">
        <v>0.36499999999999999</v>
      </c>
      <c r="P32" s="96">
        <v>0.38</v>
      </c>
      <c r="Q32" s="96">
        <v>0.39</v>
      </c>
      <c r="R32" s="97">
        <v>860000</v>
      </c>
      <c r="S32" s="94"/>
      <c r="T32" s="95" t="s">
        <v>11</v>
      </c>
      <c r="U32" s="96">
        <v>0.36499999999999999</v>
      </c>
      <c r="V32" s="96">
        <v>0.38</v>
      </c>
      <c r="W32" s="96">
        <v>0.39</v>
      </c>
      <c r="X32" s="97">
        <v>860000</v>
      </c>
      <c r="Y32" s="94" t="s">
        <v>21</v>
      </c>
      <c r="Z32" s="95" t="s">
        <v>33</v>
      </c>
      <c r="AA32" s="96">
        <v>1.24</v>
      </c>
      <c r="AB32" s="96">
        <v>1.29</v>
      </c>
      <c r="AC32" s="96">
        <v>1.31</v>
      </c>
      <c r="AD32" s="97">
        <v>930000</v>
      </c>
    </row>
    <row r="33" spans="1:30" ht="15.75" x14ac:dyDescent="0.25">
      <c r="A33" s="94" t="s">
        <v>57</v>
      </c>
      <c r="B33" s="95" t="s">
        <v>16</v>
      </c>
      <c r="C33" s="96">
        <v>1.31</v>
      </c>
      <c r="D33" s="96">
        <v>1.34</v>
      </c>
      <c r="E33" s="96">
        <v>1.38</v>
      </c>
      <c r="F33" s="97">
        <v>30000</v>
      </c>
      <c r="G33" s="94"/>
      <c r="H33" s="95"/>
      <c r="I33" s="96"/>
      <c r="J33" s="96"/>
      <c r="K33" s="96"/>
      <c r="L33" s="97"/>
      <c r="M33" s="94" t="s">
        <v>23</v>
      </c>
      <c r="N33" s="95" t="s">
        <v>19</v>
      </c>
      <c r="O33" s="98">
        <v>2.4300000000000002</v>
      </c>
      <c r="P33" s="96">
        <v>2.4900000000000002</v>
      </c>
      <c r="Q33" s="96">
        <v>2.56</v>
      </c>
      <c r="R33" s="97">
        <v>93000</v>
      </c>
      <c r="S33" s="94"/>
      <c r="T33" s="95" t="s">
        <v>19</v>
      </c>
      <c r="U33" s="96">
        <v>2.4300000000000002</v>
      </c>
      <c r="V33" s="96">
        <v>2.4900000000000002</v>
      </c>
      <c r="W33" s="96">
        <v>2.56</v>
      </c>
      <c r="X33" s="97">
        <v>93000</v>
      </c>
      <c r="Y33" s="94" t="s">
        <v>58</v>
      </c>
      <c r="Z33" s="95" t="s">
        <v>46</v>
      </c>
      <c r="AA33" s="96">
        <v>0.65500000000000003</v>
      </c>
      <c r="AB33" s="96">
        <v>0.66500000000000004</v>
      </c>
      <c r="AC33" s="96">
        <v>0.69</v>
      </c>
      <c r="AD33" s="97">
        <v>43000</v>
      </c>
    </row>
    <row r="34" spans="1:30" ht="15.75" x14ac:dyDescent="0.25">
      <c r="A34" s="94" t="s">
        <v>59</v>
      </c>
      <c r="B34" s="95" t="s">
        <v>19</v>
      </c>
      <c r="C34" s="96">
        <v>2.4300000000000002</v>
      </c>
      <c r="D34" s="96">
        <v>2.5</v>
      </c>
      <c r="E34" s="96">
        <v>2.56</v>
      </c>
      <c r="F34" s="97">
        <v>93000</v>
      </c>
      <c r="G34" s="94"/>
      <c r="H34" s="95"/>
      <c r="I34" s="96"/>
      <c r="J34" s="96"/>
      <c r="K34" s="96"/>
      <c r="L34" s="97"/>
      <c r="M34" s="94" t="s">
        <v>60</v>
      </c>
      <c r="N34" s="95" t="s">
        <v>9</v>
      </c>
      <c r="O34" s="96">
        <v>0.65</v>
      </c>
      <c r="P34" s="96">
        <v>0.68500000000000005</v>
      </c>
      <c r="Q34" s="96">
        <v>0.69</v>
      </c>
      <c r="R34" s="97">
        <v>73000</v>
      </c>
      <c r="S34" s="94"/>
      <c r="T34" s="95" t="s">
        <v>8</v>
      </c>
      <c r="U34" s="96">
        <v>0.77500000000000002</v>
      </c>
      <c r="V34" s="96">
        <v>0.8</v>
      </c>
      <c r="W34" s="96">
        <v>0.81</v>
      </c>
      <c r="X34" s="97">
        <v>60000</v>
      </c>
      <c r="Y34" s="94" t="s">
        <v>61</v>
      </c>
      <c r="Z34" s="95" t="s">
        <v>41</v>
      </c>
      <c r="AA34" s="98">
        <v>1.79</v>
      </c>
      <c r="AB34" s="96">
        <v>1.84</v>
      </c>
      <c r="AC34" s="96">
        <v>1.89</v>
      </c>
      <c r="AD34" s="97">
        <v>15000</v>
      </c>
    </row>
    <row r="35" spans="1:30" ht="15.75" x14ac:dyDescent="0.25">
      <c r="A35" s="94"/>
      <c r="B35" s="95" t="s">
        <v>21</v>
      </c>
      <c r="C35" s="96">
        <v>1.91</v>
      </c>
      <c r="D35" s="96">
        <v>1.95</v>
      </c>
      <c r="E35" s="96">
        <v>2.02</v>
      </c>
      <c r="F35" s="97">
        <v>20000</v>
      </c>
      <c r="G35" s="94"/>
      <c r="H35" s="95"/>
      <c r="I35" s="96"/>
      <c r="J35" s="96"/>
      <c r="K35" s="96"/>
      <c r="L35" s="97"/>
      <c r="M35" s="94" t="s">
        <v>21</v>
      </c>
      <c r="N35" s="95" t="s">
        <v>7</v>
      </c>
      <c r="O35" s="96">
        <v>0.505</v>
      </c>
      <c r="P35" s="96">
        <v>0.53</v>
      </c>
      <c r="Q35" s="96">
        <v>0.6</v>
      </c>
      <c r="R35" s="97">
        <v>310000</v>
      </c>
      <c r="S35" s="94"/>
      <c r="T35" s="95" t="s">
        <v>15</v>
      </c>
      <c r="U35" s="96">
        <v>0.86499999999999999</v>
      </c>
      <c r="V35" s="96">
        <v>0.91</v>
      </c>
      <c r="W35" s="96">
        <v>0.91</v>
      </c>
      <c r="X35" s="97">
        <v>23000</v>
      </c>
      <c r="Y35" s="94" t="s">
        <v>62</v>
      </c>
      <c r="Z35" s="95" t="s">
        <v>31</v>
      </c>
      <c r="AA35" s="96">
        <v>0.89500000000000002</v>
      </c>
      <c r="AB35" s="96">
        <v>0.91500000000000004</v>
      </c>
      <c r="AC35" s="96">
        <v>0.95</v>
      </c>
      <c r="AD35" s="97">
        <v>32000</v>
      </c>
    </row>
    <row r="36" spans="1:30" ht="15.75" x14ac:dyDescent="0.25">
      <c r="A36" s="94"/>
      <c r="B36" s="95" t="s">
        <v>9</v>
      </c>
      <c r="C36" s="96">
        <v>0.69499999999999995</v>
      </c>
      <c r="D36" s="96">
        <v>0.72</v>
      </c>
      <c r="E36" s="96">
        <v>0.73</v>
      </c>
      <c r="F36" s="97">
        <v>70000</v>
      </c>
      <c r="G36" s="94"/>
      <c r="H36" s="95"/>
      <c r="I36" s="96"/>
      <c r="J36" s="96"/>
      <c r="K36" s="96"/>
      <c r="L36" s="97"/>
      <c r="M36" s="94"/>
      <c r="N36" s="95" t="s">
        <v>8</v>
      </c>
      <c r="O36" s="96">
        <v>0.77500000000000002</v>
      </c>
      <c r="P36" s="96">
        <v>0.8</v>
      </c>
      <c r="Q36" s="96">
        <v>0.81</v>
      </c>
      <c r="R36" s="97">
        <v>60000</v>
      </c>
      <c r="S36" s="94"/>
      <c r="T36" s="95" t="s">
        <v>33</v>
      </c>
      <c r="U36" s="96">
        <v>1.24</v>
      </c>
      <c r="V36" s="96">
        <v>1.29</v>
      </c>
      <c r="W36" s="96">
        <v>1.31</v>
      </c>
      <c r="X36" s="97">
        <v>930000</v>
      </c>
      <c r="Y36" s="94" t="s">
        <v>63</v>
      </c>
      <c r="Z36" s="95" t="s">
        <v>45</v>
      </c>
      <c r="AA36" s="96">
        <v>0.39500000000000002</v>
      </c>
      <c r="AB36" s="96">
        <v>0.40500000000000003</v>
      </c>
      <c r="AC36" s="96">
        <v>0.42</v>
      </c>
      <c r="AD36" s="97">
        <v>33000</v>
      </c>
    </row>
    <row r="37" spans="1:30" ht="15.75" x14ac:dyDescent="0.25">
      <c r="A37" s="94"/>
      <c r="B37" s="95" t="s">
        <v>7</v>
      </c>
      <c r="C37" s="96">
        <v>0.53500000000000003</v>
      </c>
      <c r="D37" s="96">
        <v>0.56000000000000005</v>
      </c>
      <c r="E37" s="96">
        <v>0.56999999999999995</v>
      </c>
      <c r="F37" s="97">
        <v>300000</v>
      </c>
      <c r="G37" s="94"/>
      <c r="H37" s="95"/>
      <c r="I37" s="96"/>
      <c r="J37" s="96"/>
      <c r="K37" s="96"/>
      <c r="L37" s="97"/>
      <c r="M37" s="94"/>
      <c r="N37" s="95" t="s">
        <v>15</v>
      </c>
      <c r="O37" s="98">
        <v>0.86499999999999999</v>
      </c>
      <c r="P37" s="96">
        <v>0.91</v>
      </c>
      <c r="Q37" s="96">
        <v>0.91</v>
      </c>
      <c r="R37" s="97">
        <v>23000</v>
      </c>
      <c r="S37" s="94"/>
      <c r="T37" s="95" t="s">
        <v>46</v>
      </c>
      <c r="U37" s="96">
        <v>0.65500000000000003</v>
      </c>
      <c r="V37" s="96">
        <v>0.66500000000000004</v>
      </c>
      <c r="W37" s="96">
        <v>0.69</v>
      </c>
      <c r="X37" s="97">
        <v>43000</v>
      </c>
      <c r="Y37" s="94"/>
      <c r="Z37" s="95" t="s">
        <v>51</v>
      </c>
      <c r="AA37" s="96">
        <v>1.83</v>
      </c>
      <c r="AB37" s="96">
        <v>1.87</v>
      </c>
      <c r="AC37" s="96">
        <v>1.93</v>
      </c>
      <c r="AD37" s="97">
        <v>13000</v>
      </c>
    </row>
    <row r="38" spans="1:30" ht="15.75" x14ac:dyDescent="0.25">
      <c r="A38" s="94"/>
      <c r="B38" s="95" t="s">
        <v>8</v>
      </c>
      <c r="C38" s="96">
        <v>0.77500000000000002</v>
      </c>
      <c r="D38" s="96">
        <v>0.80500000000000005</v>
      </c>
      <c r="E38" s="96">
        <v>0.81</v>
      </c>
      <c r="F38" s="97">
        <v>60000</v>
      </c>
      <c r="G38" s="94"/>
      <c r="H38" s="95"/>
      <c r="I38" s="96"/>
      <c r="J38" s="96"/>
      <c r="K38" s="96"/>
      <c r="L38" s="97"/>
      <c r="M38" s="94"/>
      <c r="N38" s="95" t="s">
        <v>33</v>
      </c>
      <c r="O38" s="96">
        <v>1.24</v>
      </c>
      <c r="P38" s="96">
        <v>1.29</v>
      </c>
      <c r="Q38" s="96">
        <v>1.31</v>
      </c>
      <c r="R38" s="97">
        <v>930000</v>
      </c>
      <c r="S38" s="94"/>
      <c r="T38" s="95" t="s">
        <v>41</v>
      </c>
      <c r="U38" s="96">
        <v>1.79</v>
      </c>
      <c r="V38" s="96">
        <v>1.84</v>
      </c>
      <c r="W38" s="96">
        <v>1.89</v>
      </c>
      <c r="X38" s="97">
        <v>15000</v>
      </c>
      <c r="Y38" s="94"/>
      <c r="Z38" s="95" t="s">
        <v>52</v>
      </c>
      <c r="AA38" s="96">
        <v>0.70499999999999996</v>
      </c>
      <c r="AB38" s="96">
        <v>0.72499999999999998</v>
      </c>
      <c r="AC38" s="96">
        <v>0.74</v>
      </c>
      <c r="AD38" s="97">
        <v>300000</v>
      </c>
    </row>
    <row r="39" spans="1:30" ht="15.75" x14ac:dyDescent="0.25">
      <c r="A39" s="94"/>
      <c r="B39" s="95" t="s">
        <v>15</v>
      </c>
      <c r="C39" s="96">
        <v>0.86499999999999999</v>
      </c>
      <c r="D39" s="96">
        <v>0.91</v>
      </c>
      <c r="E39" s="96">
        <v>0.91</v>
      </c>
      <c r="F39" s="97">
        <v>23000</v>
      </c>
      <c r="G39" s="94"/>
      <c r="H39" s="95"/>
      <c r="I39" s="96"/>
      <c r="J39" s="96"/>
      <c r="K39" s="96"/>
      <c r="L39" s="97"/>
      <c r="M39" s="94"/>
      <c r="N39" s="95" t="s">
        <v>46</v>
      </c>
      <c r="O39" s="96">
        <v>0.65500000000000003</v>
      </c>
      <c r="P39" s="96">
        <v>0.66500000000000004</v>
      </c>
      <c r="Q39" s="96">
        <v>0.69</v>
      </c>
      <c r="R39" s="97">
        <v>43000</v>
      </c>
      <c r="S39" s="94"/>
      <c r="T39" s="95" t="s">
        <v>49</v>
      </c>
      <c r="U39" s="96">
        <v>1.49</v>
      </c>
      <c r="V39" s="96">
        <v>1.54</v>
      </c>
      <c r="W39" s="96">
        <v>1.57</v>
      </c>
      <c r="X39" s="97">
        <v>25000</v>
      </c>
      <c r="Y39" s="94"/>
      <c r="Z39" s="95" t="s">
        <v>56</v>
      </c>
      <c r="AA39" s="96">
        <v>0.42499999999999999</v>
      </c>
      <c r="AB39" s="96">
        <v>0.435</v>
      </c>
      <c r="AC39" s="96">
        <v>0.45</v>
      </c>
      <c r="AD39" s="97">
        <v>18000</v>
      </c>
    </row>
    <row r="40" spans="1:30" ht="15.75" x14ac:dyDescent="0.25">
      <c r="A40" s="94"/>
      <c r="B40" s="95" t="s">
        <v>28</v>
      </c>
      <c r="C40" s="96">
        <v>0.66500000000000004</v>
      </c>
      <c r="D40" s="96">
        <v>0.68500000000000005</v>
      </c>
      <c r="E40" s="96">
        <v>0.71</v>
      </c>
      <c r="F40" s="97">
        <v>30000</v>
      </c>
      <c r="G40" s="94"/>
      <c r="H40" s="95"/>
      <c r="I40" s="96"/>
      <c r="J40" s="96"/>
      <c r="K40" s="96"/>
      <c r="L40" s="97"/>
      <c r="M40" s="94"/>
      <c r="N40" s="95" t="s">
        <v>49</v>
      </c>
      <c r="O40" s="98">
        <v>1.49</v>
      </c>
      <c r="P40" s="96">
        <v>1.54</v>
      </c>
      <c r="Q40" s="96">
        <v>1.57</v>
      </c>
      <c r="R40" s="97">
        <v>25000</v>
      </c>
      <c r="S40" s="94"/>
      <c r="T40" s="95" t="s">
        <v>31</v>
      </c>
      <c r="U40" s="96">
        <v>0.89500000000000002</v>
      </c>
      <c r="V40" s="96">
        <v>0.91500000000000004</v>
      </c>
      <c r="W40" s="96">
        <v>0.95</v>
      </c>
      <c r="X40" s="97">
        <v>32000</v>
      </c>
      <c r="Y40" s="94"/>
      <c r="Z40" s="95"/>
      <c r="AA40" s="96"/>
      <c r="AB40" s="96"/>
      <c r="AC40" s="96"/>
      <c r="AD40" s="97"/>
    </row>
    <row r="41" spans="1:30" ht="15.75" x14ac:dyDescent="0.25">
      <c r="A41" s="94"/>
      <c r="B41" s="95"/>
      <c r="C41" s="96"/>
      <c r="D41" s="96"/>
      <c r="E41" s="96"/>
      <c r="F41" s="97"/>
      <c r="G41" s="94"/>
      <c r="H41" s="95"/>
      <c r="I41" s="96"/>
      <c r="J41" s="96"/>
      <c r="K41" s="96"/>
      <c r="L41" s="97"/>
      <c r="M41" s="94"/>
      <c r="N41" s="95" t="s">
        <v>31</v>
      </c>
      <c r="O41" s="98">
        <v>0.89500000000000002</v>
      </c>
      <c r="P41" s="96">
        <v>0.91500000000000004</v>
      </c>
      <c r="Q41" s="96">
        <v>0.95</v>
      </c>
      <c r="R41" s="97">
        <v>32000</v>
      </c>
      <c r="S41" s="94"/>
      <c r="T41" s="95" t="s">
        <v>38</v>
      </c>
      <c r="U41" s="96">
        <v>0.75</v>
      </c>
      <c r="V41" s="96">
        <v>0.76</v>
      </c>
      <c r="W41" s="96">
        <v>0.79</v>
      </c>
      <c r="X41" s="97">
        <v>49000</v>
      </c>
      <c r="Y41" s="94"/>
      <c r="Z41" s="95"/>
      <c r="AA41" s="96"/>
      <c r="AB41" s="96"/>
      <c r="AC41" s="96"/>
      <c r="AD41" s="97"/>
    </row>
    <row r="42" spans="1:30" ht="15.75" x14ac:dyDescent="0.25">
      <c r="A42" s="94"/>
      <c r="B42" s="95"/>
      <c r="C42" s="96"/>
      <c r="D42" s="96"/>
      <c r="E42" s="96"/>
      <c r="F42" s="97"/>
      <c r="G42" s="94"/>
      <c r="H42" s="95"/>
      <c r="I42" s="96"/>
      <c r="J42" s="96"/>
      <c r="K42" s="96"/>
      <c r="L42" s="97"/>
      <c r="M42" s="94"/>
      <c r="N42" s="95" t="s">
        <v>51</v>
      </c>
      <c r="O42" s="96">
        <v>1.83</v>
      </c>
      <c r="P42" s="96">
        <v>1.87</v>
      </c>
      <c r="Q42" s="96">
        <v>1.93</v>
      </c>
      <c r="R42" s="97">
        <v>13000</v>
      </c>
      <c r="S42" s="94"/>
      <c r="T42" s="95" t="s">
        <v>42</v>
      </c>
      <c r="U42" s="96">
        <v>1.06</v>
      </c>
      <c r="V42" s="96">
        <v>1.1100000000000001</v>
      </c>
      <c r="W42" s="96">
        <v>1.1200000000000001</v>
      </c>
      <c r="X42" s="97">
        <v>13000</v>
      </c>
      <c r="Y42" s="94"/>
      <c r="Z42" s="95"/>
      <c r="AA42" s="96"/>
      <c r="AB42" s="96"/>
      <c r="AC42" s="96"/>
      <c r="AD42" s="97"/>
    </row>
    <row r="43" spans="1:30" ht="15.75" x14ac:dyDescent="0.25">
      <c r="A43" s="94"/>
      <c r="B43" s="95"/>
      <c r="C43" s="96"/>
      <c r="D43" s="96"/>
      <c r="E43" s="96"/>
      <c r="F43" s="97"/>
      <c r="G43" s="94"/>
      <c r="H43" s="95"/>
      <c r="I43" s="96"/>
      <c r="J43" s="96"/>
      <c r="K43" s="96"/>
      <c r="L43" s="97"/>
      <c r="M43" s="94"/>
      <c r="N43" s="95" t="s">
        <v>52</v>
      </c>
      <c r="O43" s="96">
        <v>0.70499999999999996</v>
      </c>
      <c r="P43" s="96">
        <v>0.72499999999999998</v>
      </c>
      <c r="Q43" s="96">
        <v>0.74</v>
      </c>
      <c r="R43" s="97">
        <v>300000</v>
      </c>
      <c r="S43" s="94"/>
      <c r="T43" s="95" t="s">
        <v>45</v>
      </c>
      <c r="U43" s="96">
        <v>0.39500000000000002</v>
      </c>
      <c r="V43" s="96">
        <v>0.40500000000000003</v>
      </c>
      <c r="W43" s="96">
        <v>0.42</v>
      </c>
      <c r="X43" s="97">
        <v>33000</v>
      </c>
      <c r="Y43" s="94"/>
      <c r="Z43" s="95"/>
      <c r="AA43" s="96"/>
      <c r="AB43" s="96"/>
      <c r="AC43" s="96"/>
      <c r="AD43" s="97"/>
    </row>
    <row r="44" spans="1:30" ht="15.75" x14ac:dyDescent="0.25">
      <c r="A44" s="94"/>
      <c r="B44" s="95"/>
      <c r="C44" s="96"/>
      <c r="D44" s="96"/>
      <c r="E44" s="96"/>
      <c r="F44" s="97"/>
      <c r="G44" s="94"/>
      <c r="H44" s="95"/>
      <c r="I44" s="96"/>
      <c r="J44" s="96"/>
      <c r="K44" s="96"/>
      <c r="L44" s="97"/>
      <c r="M44" s="94"/>
      <c r="N44" s="95" t="s">
        <v>54</v>
      </c>
      <c r="O44" s="98">
        <v>0.625</v>
      </c>
      <c r="P44" s="96">
        <v>0.64500000000000002</v>
      </c>
      <c r="Q44" s="96">
        <v>0.66</v>
      </c>
      <c r="R44" s="97">
        <v>26000</v>
      </c>
      <c r="S44" s="94"/>
      <c r="T44" s="95" t="s">
        <v>51</v>
      </c>
      <c r="U44" s="96">
        <v>1.83</v>
      </c>
      <c r="V44" s="96">
        <v>1.87</v>
      </c>
      <c r="W44" s="96">
        <v>1.93</v>
      </c>
      <c r="X44" s="97">
        <v>13000</v>
      </c>
      <c r="Y44" s="94"/>
      <c r="Z44" s="95"/>
      <c r="AA44" s="96"/>
      <c r="AB44" s="96"/>
      <c r="AC44" s="96"/>
      <c r="AD44" s="97"/>
    </row>
    <row r="45" spans="1:30" ht="15.75" x14ac:dyDescent="0.25">
      <c r="A45" s="94"/>
      <c r="B45" s="95"/>
      <c r="C45" s="96"/>
      <c r="D45" s="96"/>
      <c r="E45" s="96"/>
      <c r="F45" s="97"/>
      <c r="G45" s="94"/>
      <c r="H45" s="95"/>
      <c r="I45" s="96"/>
      <c r="J45" s="96"/>
      <c r="K45" s="96"/>
      <c r="L45" s="97"/>
      <c r="M45" s="94"/>
      <c r="N45" s="95" t="s">
        <v>55</v>
      </c>
      <c r="O45" s="98">
        <v>0.745</v>
      </c>
      <c r="P45" s="96">
        <v>0.76</v>
      </c>
      <c r="Q45" s="96">
        <v>0.78</v>
      </c>
      <c r="R45" s="97">
        <v>130000</v>
      </c>
      <c r="S45" s="94"/>
      <c r="T45" s="95" t="s">
        <v>52</v>
      </c>
      <c r="U45" s="96">
        <v>0.70499999999999996</v>
      </c>
      <c r="V45" s="96">
        <v>0.72499999999999998</v>
      </c>
      <c r="W45" s="96">
        <v>0.74</v>
      </c>
      <c r="X45" s="97">
        <v>300000</v>
      </c>
      <c r="Y45" s="94"/>
      <c r="Z45" s="95"/>
      <c r="AA45" s="96"/>
      <c r="AB45" s="96"/>
      <c r="AC45" s="96"/>
      <c r="AD45" s="97"/>
    </row>
    <row r="46" spans="1:30" ht="15.75" x14ac:dyDescent="0.25">
      <c r="A46" s="94"/>
      <c r="B46" s="95"/>
      <c r="C46" s="96"/>
      <c r="D46" s="96"/>
      <c r="E46" s="96"/>
      <c r="F46" s="97"/>
      <c r="G46" s="94"/>
      <c r="H46" s="95"/>
      <c r="I46" s="96"/>
      <c r="J46" s="96"/>
      <c r="K46" s="96"/>
      <c r="L46" s="97"/>
      <c r="M46" s="94"/>
      <c r="N46" s="95" t="s">
        <v>36</v>
      </c>
      <c r="O46" s="96">
        <v>1.29</v>
      </c>
      <c r="P46" s="96">
        <v>1.33</v>
      </c>
      <c r="Q46" s="96">
        <v>1.37</v>
      </c>
      <c r="R46" s="97">
        <v>76000</v>
      </c>
      <c r="S46" s="94"/>
      <c r="T46" s="95" t="s">
        <v>53</v>
      </c>
      <c r="U46" s="96">
        <v>0.66500000000000004</v>
      </c>
      <c r="V46" s="96">
        <v>0.68500000000000005</v>
      </c>
      <c r="W46" s="96">
        <v>0.7</v>
      </c>
      <c r="X46" s="97">
        <v>160000</v>
      </c>
      <c r="Y46" s="94"/>
      <c r="Z46" s="95"/>
      <c r="AA46" s="96"/>
      <c r="AB46" s="96"/>
      <c r="AC46" s="96"/>
      <c r="AD46" s="97"/>
    </row>
    <row r="47" spans="1:30" ht="15.75" x14ac:dyDescent="0.25">
      <c r="A47" s="94"/>
      <c r="B47" s="95"/>
      <c r="C47" s="96"/>
      <c r="D47" s="96"/>
      <c r="E47" s="96"/>
      <c r="F47" s="97"/>
      <c r="G47" s="94"/>
      <c r="H47" s="95"/>
      <c r="I47" s="96"/>
      <c r="J47" s="96"/>
      <c r="K47" s="96"/>
      <c r="L47" s="97"/>
      <c r="M47" s="94"/>
      <c r="N47" s="95" t="s">
        <v>23</v>
      </c>
      <c r="O47" s="96">
        <v>1.21</v>
      </c>
      <c r="P47" s="96">
        <v>1.24</v>
      </c>
      <c r="Q47" s="96">
        <v>1.28</v>
      </c>
      <c r="R47" s="97">
        <v>125000</v>
      </c>
      <c r="S47" s="94"/>
      <c r="T47" s="95" t="s">
        <v>54</v>
      </c>
      <c r="U47" s="96">
        <v>0.625</v>
      </c>
      <c r="V47" s="96">
        <v>0.64500000000000002</v>
      </c>
      <c r="W47" s="96">
        <v>0.66</v>
      </c>
      <c r="X47" s="97">
        <v>26000</v>
      </c>
      <c r="Y47" s="94"/>
      <c r="Z47" s="95"/>
      <c r="AA47" s="96"/>
      <c r="AB47" s="96"/>
      <c r="AC47" s="96"/>
      <c r="AD47" s="97"/>
    </row>
    <row r="48" spans="1:30" ht="15.75" x14ac:dyDescent="0.25">
      <c r="A48" s="94"/>
      <c r="B48" s="95"/>
      <c r="C48" s="96"/>
      <c r="D48" s="96"/>
      <c r="E48" s="96"/>
      <c r="F48" s="97"/>
      <c r="G48" s="94"/>
      <c r="H48" s="95"/>
      <c r="I48" s="96"/>
      <c r="J48" s="96"/>
      <c r="K48" s="96"/>
      <c r="L48" s="97"/>
      <c r="M48" s="94"/>
      <c r="N48" s="95"/>
      <c r="O48" s="96"/>
      <c r="P48" s="96"/>
      <c r="Q48" s="96"/>
      <c r="R48" s="97"/>
      <c r="S48" s="94"/>
      <c r="T48" s="95" t="s">
        <v>55</v>
      </c>
      <c r="U48" s="96">
        <v>0.745</v>
      </c>
      <c r="V48" s="96">
        <v>0.76</v>
      </c>
      <c r="W48" s="96">
        <v>0.78</v>
      </c>
      <c r="X48" s="97">
        <v>130000</v>
      </c>
      <c r="Y48" s="94"/>
      <c r="Z48" s="95"/>
      <c r="AA48" s="96"/>
      <c r="AB48" s="96"/>
      <c r="AC48" s="96"/>
      <c r="AD48" s="97"/>
    </row>
    <row r="49" spans="1:30" ht="15.75" x14ac:dyDescent="0.25">
      <c r="A49" s="94"/>
      <c r="B49" s="95"/>
      <c r="C49" s="96"/>
      <c r="D49" s="96"/>
      <c r="E49" s="96"/>
      <c r="F49" s="97"/>
      <c r="G49" s="94"/>
      <c r="H49" s="95"/>
      <c r="I49" s="96"/>
      <c r="J49" s="96"/>
      <c r="K49" s="96"/>
      <c r="L49" s="97"/>
      <c r="M49" s="94"/>
      <c r="N49" s="95"/>
      <c r="O49" s="96"/>
      <c r="P49" s="96"/>
      <c r="Q49" s="96"/>
      <c r="R49" s="97"/>
      <c r="S49" s="94"/>
      <c r="T49" s="95" t="s">
        <v>32</v>
      </c>
      <c r="U49" s="96">
        <v>0.35499999999999998</v>
      </c>
      <c r="V49" s="96">
        <v>0.36499999999999999</v>
      </c>
      <c r="W49" s="96">
        <v>0.38</v>
      </c>
      <c r="X49" s="97">
        <v>27000</v>
      </c>
      <c r="Y49" s="94"/>
      <c r="Z49" s="95"/>
      <c r="AA49" s="96"/>
      <c r="AB49" s="96"/>
      <c r="AC49" s="96"/>
      <c r="AD49" s="97"/>
    </row>
    <row r="50" spans="1:30" ht="15.75" x14ac:dyDescent="0.25">
      <c r="A50" s="94"/>
      <c r="B50" s="95"/>
      <c r="C50" s="96"/>
      <c r="D50" s="96"/>
      <c r="E50" s="96"/>
      <c r="F50" s="97"/>
      <c r="G50" s="94"/>
      <c r="H50" s="95"/>
      <c r="I50" s="96"/>
      <c r="J50" s="96"/>
      <c r="K50" s="96"/>
      <c r="L50" s="97"/>
      <c r="M50" s="94"/>
      <c r="N50" s="95"/>
      <c r="O50" s="96"/>
      <c r="P50" s="96"/>
      <c r="Q50" s="96"/>
      <c r="R50" s="97"/>
      <c r="S50" s="94"/>
      <c r="T50" s="95" t="s">
        <v>36</v>
      </c>
      <c r="U50" s="96">
        <v>1.29</v>
      </c>
      <c r="V50" s="96">
        <v>1.33</v>
      </c>
      <c r="W50" s="96">
        <v>1.37</v>
      </c>
      <c r="X50" s="97">
        <v>76000</v>
      </c>
      <c r="Y50" s="94"/>
      <c r="Z50" s="95"/>
      <c r="AA50" s="96"/>
      <c r="AB50" s="96"/>
      <c r="AC50" s="96"/>
      <c r="AD50" s="97"/>
    </row>
    <row r="51" spans="1:30" ht="15.75" x14ac:dyDescent="0.25">
      <c r="A51" s="94"/>
      <c r="B51" s="95"/>
      <c r="C51" s="96"/>
      <c r="D51" s="96"/>
      <c r="E51" s="96"/>
      <c r="F51" s="97"/>
      <c r="G51" s="94"/>
      <c r="H51" s="95"/>
      <c r="I51" s="96"/>
      <c r="J51" s="96"/>
      <c r="K51" s="96"/>
      <c r="L51" s="97"/>
      <c r="M51" s="94"/>
      <c r="N51" s="95"/>
      <c r="O51" s="96"/>
      <c r="P51" s="96"/>
      <c r="Q51" s="96"/>
      <c r="R51" s="97"/>
      <c r="S51" s="94"/>
      <c r="T51" s="95" t="s">
        <v>39</v>
      </c>
      <c r="U51" s="96">
        <v>0.57499999999999996</v>
      </c>
      <c r="V51" s="96">
        <v>0.59</v>
      </c>
      <c r="W51" s="96">
        <v>0.61</v>
      </c>
      <c r="X51" s="97">
        <v>40000</v>
      </c>
      <c r="Y51" s="94"/>
      <c r="Z51" s="95"/>
      <c r="AA51" s="96"/>
      <c r="AB51" s="96"/>
      <c r="AC51" s="96"/>
      <c r="AD51" s="97"/>
    </row>
    <row r="52" spans="1:30" ht="15.75" x14ac:dyDescent="0.25">
      <c r="A52" s="94"/>
      <c r="B52" s="95"/>
      <c r="C52" s="96"/>
      <c r="D52" s="96"/>
      <c r="E52" s="96"/>
      <c r="F52" s="97"/>
      <c r="G52" s="94"/>
      <c r="H52" s="95"/>
      <c r="I52" s="96"/>
      <c r="J52" s="96"/>
      <c r="K52" s="96"/>
      <c r="L52" s="97"/>
      <c r="M52" s="94"/>
      <c r="N52" s="95"/>
      <c r="O52" s="96"/>
      <c r="P52" s="96"/>
      <c r="Q52" s="96"/>
      <c r="R52" s="97"/>
      <c r="S52" s="94"/>
      <c r="T52" s="95"/>
      <c r="U52" s="96"/>
      <c r="V52" s="96"/>
      <c r="W52" s="96"/>
      <c r="X52" s="97"/>
      <c r="Y52" s="94"/>
      <c r="Z52" s="95"/>
      <c r="AA52" s="96"/>
      <c r="AB52" s="96"/>
      <c r="AC52" s="96"/>
      <c r="AD52" s="97"/>
    </row>
    <row r="53" spans="1:30" ht="15.75" x14ac:dyDescent="0.25">
      <c r="A53" s="153">
        <f>A30+7</f>
        <v>43885</v>
      </c>
      <c r="B53" s="153"/>
      <c r="C53" s="153"/>
      <c r="D53" s="153"/>
      <c r="E53" s="153"/>
      <c r="F53" s="153"/>
      <c r="G53" s="153">
        <f>A53+1</f>
        <v>43886</v>
      </c>
      <c r="H53" s="153"/>
      <c r="I53" s="153"/>
      <c r="J53" s="153"/>
      <c r="K53" s="153"/>
      <c r="L53" s="153"/>
      <c r="M53" s="153">
        <f t="shared" ref="M53" si="9">G53+1</f>
        <v>43887</v>
      </c>
      <c r="N53" s="153"/>
      <c r="O53" s="153"/>
      <c r="P53" s="153"/>
      <c r="Q53" s="153"/>
      <c r="R53" s="153"/>
      <c r="S53" s="153">
        <f t="shared" ref="S53" si="10">M53+1</f>
        <v>43888</v>
      </c>
      <c r="T53" s="153"/>
      <c r="U53" s="153"/>
      <c r="V53" s="153"/>
      <c r="W53" s="153"/>
      <c r="X53" s="153"/>
      <c r="Y53" s="153">
        <f t="shared" ref="Y53" si="11">S53+1</f>
        <v>43889</v>
      </c>
      <c r="Z53" s="153"/>
      <c r="AA53" s="153"/>
      <c r="AB53" s="153"/>
      <c r="AC53" s="153"/>
      <c r="AD53" s="153"/>
    </row>
    <row r="54" spans="1:30" ht="15.75" x14ac:dyDescent="0.25">
      <c r="A54" s="91" t="s">
        <v>0</v>
      </c>
      <c r="B54" s="92" t="s">
        <v>1</v>
      </c>
      <c r="C54" s="93" t="s">
        <v>2</v>
      </c>
      <c r="D54" s="92" t="s">
        <v>3</v>
      </c>
      <c r="E54" s="92" t="s">
        <v>4</v>
      </c>
      <c r="F54" s="92" t="s">
        <v>5</v>
      </c>
      <c r="G54" s="91" t="s">
        <v>0</v>
      </c>
      <c r="H54" s="92" t="s">
        <v>1</v>
      </c>
      <c r="I54" s="93" t="s">
        <v>2</v>
      </c>
      <c r="J54" s="92" t="s">
        <v>3</v>
      </c>
      <c r="K54" s="92" t="s">
        <v>4</v>
      </c>
      <c r="L54" s="92" t="s">
        <v>5</v>
      </c>
      <c r="M54" s="91" t="s">
        <v>0</v>
      </c>
      <c r="N54" s="92" t="s">
        <v>1</v>
      </c>
      <c r="O54" s="93" t="s">
        <v>2</v>
      </c>
      <c r="P54" s="92" t="s">
        <v>3</v>
      </c>
      <c r="Q54" s="92" t="s">
        <v>4</v>
      </c>
      <c r="R54" s="92" t="s">
        <v>5</v>
      </c>
      <c r="S54" s="91" t="s">
        <v>0</v>
      </c>
      <c r="T54" s="92" t="s">
        <v>1</v>
      </c>
      <c r="U54" s="93" t="s">
        <v>2</v>
      </c>
      <c r="V54" s="92" t="s">
        <v>3</v>
      </c>
      <c r="W54" s="92" t="s">
        <v>4</v>
      </c>
      <c r="X54" s="92" t="s">
        <v>5</v>
      </c>
      <c r="Y54" s="91" t="s">
        <v>0</v>
      </c>
      <c r="Z54" s="92" t="s">
        <v>1</v>
      </c>
      <c r="AA54" s="93" t="s">
        <v>2</v>
      </c>
      <c r="AB54" s="92" t="s">
        <v>3</v>
      </c>
      <c r="AC54" s="92" t="s">
        <v>4</v>
      </c>
      <c r="AD54" s="92" t="s">
        <v>5</v>
      </c>
    </row>
    <row r="55" spans="1:30" ht="15.75" x14ac:dyDescent="0.25">
      <c r="A55" s="94"/>
      <c r="B55" s="95" t="s">
        <v>19</v>
      </c>
      <c r="C55" s="98">
        <v>2.4300000000000002</v>
      </c>
      <c r="D55" s="96">
        <v>2.48</v>
      </c>
      <c r="E55" s="96">
        <v>2.56</v>
      </c>
      <c r="F55" s="97">
        <v>93000</v>
      </c>
      <c r="G55" s="94" t="s">
        <v>169</v>
      </c>
      <c r="H55" s="95"/>
      <c r="I55" s="96"/>
      <c r="J55" s="96"/>
      <c r="K55" s="96"/>
      <c r="L55" s="97"/>
      <c r="M55" s="94" t="s">
        <v>171</v>
      </c>
      <c r="N55" s="95"/>
      <c r="O55" s="96"/>
      <c r="P55" s="96"/>
      <c r="Q55" s="96"/>
      <c r="R55" s="97"/>
      <c r="S55" s="94"/>
      <c r="T55" s="95"/>
      <c r="U55" s="96"/>
      <c r="V55" s="96"/>
      <c r="W55" s="96"/>
      <c r="X55" s="97"/>
      <c r="Y55" s="94"/>
      <c r="Z55" s="95"/>
      <c r="AA55" s="96"/>
      <c r="AB55" s="96"/>
      <c r="AC55" s="96"/>
      <c r="AD55" s="97"/>
    </row>
    <row r="56" spans="1:30" ht="15.75" x14ac:dyDescent="0.25">
      <c r="A56" s="94"/>
      <c r="B56" s="95" t="s">
        <v>8</v>
      </c>
      <c r="C56" s="96">
        <v>0.77</v>
      </c>
      <c r="D56" s="96">
        <v>0.79500000000000004</v>
      </c>
      <c r="E56" s="96">
        <v>0.81</v>
      </c>
      <c r="F56" s="97">
        <v>60000</v>
      </c>
      <c r="G56" s="94" t="s">
        <v>44</v>
      </c>
      <c r="H56" s="95"/>
      <c r="I56" s="96"/>
      <c r="J56" s="96"/>
      <c r="K56" s="96"/>
      <c r="L56" s="97"/>
      <c r="M56" s="94"/>
      <c r="N56" s="95"/>
      <c r="O56" s="96"/>
      <c r="P56" s="96"/>
      <c r="Q56" s="96"/>
      <c r="R56" s="97"/>
      <c r="S56" s="94"/>
      <c r="T56" s="95"/>
      <c r="U56" s="96"/>
      <c r="V56" s="96"/>
      <c r="W56" s="96"/>
      <c r="X56" s="97"/>
      <c r="Y56" s="94"/>
      <c r="Z56" s="95"/>
      <c r="AA56" s="96"/>
      <c r="AB56" s="96"/>
      <c r="AC56" s="96"/>
      <c r="AD56" s="97"/>
    </row>
    <row r="57" spans="1:30" ht="15.75" x14ac:dyDescent="0.25">
      <c r="A57" s="94"/>
      <c r="B57" s="95" t="s">
        <v>15</v>
      </c>
      <c r="C57" s="98">
        <v>0.86499999999999999</v>
      </c>
      <c r="D57" s="96">
        <v>0.91</v>
      </c>
      <c r="E57" s="96">
        <v>0.91</v>
      </c>
      <c r="F57" s="97">
        <v>23000</v>
      </c>
      <c r="G57" s="94" t="s">
        <v>170</v>
      </c>
      <c r="H57" s="95"/>
      <c r="I57" s="96"/>
      <c r="J57" s="96"/>
      <c r="K57" s="96"/>
      <c r="L57" s="97"/>
      <c r="M57" s="94"/>
      <c r="N57" s="95"/>
      <c r="O57" s="96"/>
      <c r="P57" s="96"/>
      <c r="Q57" s="96"/>
      <c r="R57" s="97"/>
      <c r="S57" s="94"/>
      <c r="T57" s="95"/>
      <c r="U57" s="96"/>
      <c r="V57" s="96"/>
      <c r="W57" s="96"/>
      <c r="X57" s="97"/>
      <c r="Y57" s="94"/>
      <c r="Z57" s="95"/>
      <c r="AA57" s="96"/>
      <c r="AB57" s="96"/>
      <c r="AC57" s="96"/>
      <c r="AD57" s="97"/>
    </row>
    <row r="58" spans="1:30" ht="15.75" x14ac:dyDescent="0.25">
      <c r="A58" s="94"/>
      <c r="B58" s="95" t="s">
        <v>33</v>
      </c>
      <c r="C58" s="96">
        <v>1.24</v>
      </c>
      <c r="D58" s="96">
        <v>1.3</v>
      </c>
      <c r="E58" s="96">
        <v>1.31</v>
      </c>
      <c r="F58" s="97">
        <v>93000</v>
      </c>
      <c r="G58" s="94"/>
      <c r="H58" s="95"/>
      <c r="I58" s="96"/>
      <c r="J58" s="96"/>
      <c r="K58" s="96"/>
      <c r="L58" s="97"/>
      <c r="M58" s="94"/>
      <c r="N58" s="95"/>
      <c r="O58" s="96"/>
      <c r="P58" s="96"/>
      <c r="Q58" s="96"/>
      <c r="R58" s="97"/>
      <c r="S58" s="94"/>
      <c r="T58" s="95"/>
      <c r="U58" s="96"/>
      <c r="V58" s="96"/>
      <c r="W58" s="96"/>
      <c r="X58" s="97"/>
      <c r="Y58" s="94"/>
      <c r="Z58" s="95"/>
      <c r="AA58" s="96"/>
      <c r="AB58" s="96"/>
      <c r="AC58" s="96"/>
      <c r="AD58" s="97"/>
    </row>
    <row r="59" spans="1:30" ht="15.75" x14ac:dyDescent="0.25">
      <c r="A59" s="94"/>
      <c r="B59" s="95" t="s">
        <v>43</v>
      </c>
      <c r="C59" s="96">
        <v>0.88500000000000001</v>
      </c>
      <c r="D59" s="96">
        <v>0.92</v>
      </c>
      <c r="E59" s="96">
        <v>0.93</v>
      </c>
      <c r="F59" s="97">
        <v>210000</v>
      </c>
      <c r="G59" s="94"/>
      <c r="H59" s="95"/>
      <c r="I59" s="96"/>
      <c r="J59" s="96"/>
      <c r="K59" s="96"/>
      <c r="L59" s="97"/>
      <c r="M59" s="94"/>
      <c r="N59" s="95"/>
      <c r="O59" s="96"/>
      <c r="P59" s="96"/>
      <c r="Q59" s="96"/>
      <c r="R59" s="97"/>
      <c r="S59" s="94"/>
      <c r="T59" s="95"/>
      <c r="U59" s="96"/>
      <c r="V59" s="96"/>
      <c r="W59" s="96"/>
      <c r="X59" s="97"/>
      <c r="Y59" s="94"/>
      <c r="Z59" s="95"/>
      <c r="AA59" s="96"/>
      <c r="AB59" s="96"/>
      <c r="AC59" s="96"/>
      <c r="AD59" s="97"/>
    </row>
    <row r="60" spans="1:30" ht="15.75" x14ac:dyDescent="0.25">
      <c r="A60" s="94"/>
      <c r="B60" s="95" t="s">
        <v>46</v>
      </c>
      <c r="C60" s="96">
        <v>0.65500000000000003</v>
      </c>
      <c r="D60" s="96">
        <v>0.66500000000000004</v>
      </c>
      <c r="E60" s="96">
        <v>0.69</v>
      </c>
      <c r="F60" s="97">
        <v>45000</v>
      </c>
      <c r="G60" s="94"/>
      <c r="H60" s="95"/>
      <c r="I60" s="96"/>
      <c r="J60" s="96"/>
      <c r="K60" s="96"/>
      <c r="L60" s="97"/>
      <c r="M60" s="94"/>
      <c r="N60" s="95"/>
      <c r="O60" s="96"/>
      <c r="P60" s="96"/>
      <c r="Q60" s="96"/>
      <c r="R60" s="97"/>
      <c r="S60" s="94"/>
      <c r="T60" s="95"/>
      <c r="U60" s="96"/>
      <c r="V60" s="96"/>
      <c r="W60" s="96"/>
      <c r="X60" s="97"/>
      <c r="Y60" s="94"/>
      <c r="Z60" s="95"/>
      <c r="AA60" s="96"/>
      <c r="AB60" s="96"/>
      <c r="AC60" s="96"/>
      <c r="AD60" s="97"/>
    </row>
    <row r="61" spans="1:30" ht="15.75" x14ac:dyDescent="0.25">
      <c r="A61" s="94"/>
      <c r="B61" s="95" t="s">
        <v>41</v>
      </c>
      <c r="C61" s="98">
        <v>1.79</v>
      </c>
      <c r="D61" s="96">
        <v>1.85</v>
      </c>
      <c r="E61" s="96">
        <v>1.89</v>
      </c>
      <c r="F61" s="97">
        <v>15000</v>
      </c>
      <c r="G61" s="94"/>
      <c r="H61" s="95"/>
      <c r="I61" s="96"/>
      <c r="J61" s="96"/>
      <c r="K61" s="96"/>
      <c r="L61" s="97"/>
      <c r="M61" s="94"/>
      <c r="N61" s="95"/>
      <c r="O61" s="96"/>
      <c r="P61" s="96"/>
      <c r="Q61" s="96"/>
      <c r="R61" s="97"/>
      <c r="S61" s="94"/>
      <c r="T61" s="95"/>
      <c r="U61" s="96"/>
      <c r="V61" s="96"/>
      <c r="W61" s="96"/>
      <c r="X61" s="97"/>
      <c r="Y61" s="94"/>
      <c r="Z61" s="95"/>
      <c r="AA61" s="96"/>
      <c r="AB61" s="96"/>
      <c r="AC61" s="96"/>
      <c r="AD61" s="97"/>
    </row>
    <row r="62" spans="1:30" ht="15.75" x14ac:dyDescent="0.25">
      <c r="A62" s="94"/>
      <c r="B62" s="95" t="s">
        <v>49</v>
      </c>
      <c r="C62" s="98">
        <v>1.49</v>
      </c>
      <c r="D62" s="96">
        <v>1.54</v>
      </c>
      <c r="E62" s="96">
        <v>1.57</v>
      </c>
      <c r="F62" s="97">
        <v>25000</v>
      </c>
      <c r="G62" s="94"/>
      <c r="H62" s="95"/>
      <c r="I62" s="96"/>
      <c r="J62" s="96"/>
      <c r="K62" s="96"/>
      <c r="L62" s="97"/>
      <c r="M62" s="94"/>
      <c r="N62" s="95"/>
      <c r="O62" s="96"/>
      <c r="P62" s="96"/>
      <c r="Q62" s="96"/>
      <c r="R62" s="97"/>
      <c r="S62" s="94"/>
      <c r="T62" s="95"/>
      <c r="U62" s="96"/>
      <c r="V62" s="96"/>
      <c r="W62" s="96"/>
      <c r="X62" s="97"/>
      <c r="Y62" s="94"/>
      <c r="Z62" s="95"/>
      <c r="AA62" s="96"/>
      <c r="AB62" s="96"/>
      <c r="AC62" s="96"/>
      <c r="AD62" s="97"/>
    </row>
    <row r="63" spans="1:30" ht="15.75" x14ac:dyDescent="0.25">
      <c r="A63" s="94"/>
      <c r="B63" s="95" t="s">
        <v>47</v>
      </c>
      <c r="C63" s="96">
        <v>0.36499999999999999</v>
      </c>
      <c r="D63" s="96">
        <v>0.375</v>
      </c>
      <c r="E63" s="96">
        <v>0.38500000000000001</v>
      </c>
      <c r="F63" s="97">
        <v>37000</v>
      </c>
      <c r="G63" s="94"/>
      <c r="H63" s="95"/>
      <c r="I63" s="96"/>
      <c r="J63" s="96"/>
      <c r="K63" s="96"/>
      <c r="L63" s="97"/>
      <c r="M63" s="94"/>
      <c r="N63" s="95"/>
      <c r="O63" s="96"/>
      <c r="P63" s="96"/>
      <c r="Q63" s="96"/>
      <c r="R63" s="97"/>
      <c r="S63" s="94"/>
      <c r="T63" s="95"/>
      <c r="U63" s="96"/>
      <c r="V63" s="96"/>
      <c r="W63" s="96"/>
      <c r="X63" s="97"/>
      <c r="Y63" s="94"/>
      <c r="Z63" s="95"/>
      <c r="AA63" s="96"/>
      <c r="AB63" s="96"/>
      <c r="AC63" s="96"/>
      <c r="AD63" s="97"/>
    </row>
    <row r="64" spans="1:30" ht="15.75" x14ac:dyDescent="0.25">
      <c r="A64" s="94"/>
      <c r="B64" s="95" t="s">
        <v>31</v>
      </c>
      <c r="C64" s="98">
        <v>0.89500000000000002</v>
      </c>
      <c r="D64" s="96">
        <v>0.91</v>
      </c>
      <c r="E64" s="96">
        <v>0.94499999999999995</v>
      </c>
      <c r="F64" s="97">
        <v>22000</v>
      </c>
      <c r="G64" s="94"/>
      <c r="H64" s="95"/>
      <c r="I64" s="96"/>
      <c r="J64" s="96"/>
      <c r="K64" s="96"/>
      <c r="L64" s="97"/>
      <c r="M64" s="94"/>
      <c r="N64" s="95"/>
      <c r="O64" s="96"/>
      <c r="P64" s="96"/>
      <c r="Q64" s="96"/>
      <c r="R64" s="97"/>
      <c r="S64" s="94"/>
      <c r="T64" s="95"/>
      <c r="U64" s="96"/>
      <c r="V64" s="96"/>
      <c r="W64" s="96"/>
      <c r="X64" s="97"/>
      <c r="Y64" s="94"/>
      <c r="Z64" s="95"/>
      <c r="AA64" s="96"/>
      <c r="AB64" s="96"/>
      <c r="AC64" s="96"/>
      <c r="AD64" s="97"/>
    </row>
    <row r="65" spans="1:30" ht="15.75" x14ac:dyDescent="0.25">
      <c r="A65" s="94"/>
      <c r="B65" s="95" t="s">
        <v>38</v>
      </c>
      <c r="C65" s="96">
        <v>0.72</v>
      </c>
      <c r="D65" s="96">
        <v>0.73499999999999999</v>
      </c>
      <c r="E65" s="96">
        <v>0.76</v>
      </c>
      <c r="F65" s="97">
        <v>46000</v>
      </c>
      <c r="G65" s="94"/>
      <c r="H65" s="95"/>
      <c r="I65" s="96"/>
      <c r="J65" s="96"/>
      <c r="K65" s="96"/>
      <c r="L65" s="97"/>
      <c r="M65" s="94"/>
      <c r="N65" s="95"/>
      <c r="O65" s="96"/>
      <c r="P65" s="96"/>
      <c r="Q65" s="96"/>
      <c r="R65" s="97"/>
      <c r="S65" s="94"/>
      <c r="T65" s="95"/>
      <c r="U65" s="96"/>
      <c r="V65" s="96"/>
      <c r="W65" s="96"/>
      <c r="X65" s="97"/>
      <c r="Y65" s="94"/>
      <c r="Z65" s="95"/>
      <c r="AA65" s="96"/>
      <c r="AB65" s="96"/>
      <c r="AC65" s="96"/>
      <c r="AD65" s="97"/>
    </row>
    <row r="66" spans="1:30" ht="15.75" x14ac:dyDescent="0.25">
      <c r="A66" s="94"/>
      <c r="B66" s="95" t="s">
        <v>42</v>
      </c>
      <c r="C66" s="96">
        <v>1.06</v>
      </c>
      <c r="D66" s="96">
        <v>1.1100000000000001</v>
      </c>
      <c r="E66" s="96">
        <v>1.1200000000000001</v>
      </c>
      <c r="F66" s="97">
        <v>15000</v>
      </c>
      <c r="G66" s="94"/>
      <c r="H66" s="95"/>
      <c r="I66" s="96"/>
      <c r="J66" s="96"/>
      <c r="K66" s="96"/>
      <c r="L66" s="97"/>
      <c r="M66" s="94"/>
      <c r="N66" s="95"/>
      <c r="O66" s="96"/>
      <c r="P66" s="96"/>
      <c r="Q66" s="96"/>
      <c r="R66" s="97"/>
      <c r="S66" s="94"/>
      <c r="T66" s="95"/>
      <c r="U66" s="96"/>
      <c r="V66" s="96"/>
      <c r="W66" s="96"/>
      <c r="X66" s="97"/>
      <c r="Y66" s="94"/>
      <c r="Z66" s="95"/>
      <c r="AA66" s="96"/>
      <c r="AB66" s="96"/>
      <c r="AC66" s="96"/>
      <c r="AD66" s="97"/>
    </row>
    <row r="67" spans="1:30" ht="15.75" x14ac:dyDescent="0.25">
      <c r="A67" s="94"/>
      <c r="B67" s="95" t="s">
        <v>51</v>
      </c>
      <c r="C67" s="96">
        <v>1.83</v>
      </c>
      <c r="D67" s="96">
        <v>1.87</v>
      </c>
      <c r="E67" s="96">
        <v>1.93</v>
      </c>
      <c r="F67" s="97">
        <v>13000</v>
      </c>
      <c r="G67" s="94"/>
      <c r="H67" s="95"/>
      <c r="I67" s="96"/>
      <c r="J67" s="96"/>
      <c r="K67" s="96"/>
      <c r="L67" s="97"/>
      <c r="M67" s="94"/>
      <c r="N67" s="95"/>
      <c r="O67" s="96"/>
      <c r="P67" s="96"/>
      <c r="Q67" s="96"/>
      <c r="R67" s="97"/>
      <c r="S67" s="94"/>
      <c r="T67" s="95"/>
      <c r="U67" s="96"/>
      <c r="V67" s="96"/>
      <c r="W67" s="96"/>
      <c r="X67" s="97"/>
      <c r="Y67" s="94"/>
      <c r="Z67" s="95"/>
      <c r="AA67" s="96"/>
      <c r="AB67" s="96"/>
      <c r="AC67" s="96"/>
      <c r="AD67" s="97"/>
    </row>
    <row r="68" spans="1:30" ht="15.75" x14ac:dyDescent="0.25">
      <c r="A68" s="94"/>
      <c r="B68" s="95" t="s">
        <v>52</v>
      </c>
      <c r="C68" s="96">
        <v>0.70499999999999996</v>
      </c>
      <c r="D68" s="96">
        <v>0.72499999999999998</v>
      </c>
      <c r="E68" s="96">
        <v>0.745</v>
      </c>
      <c r="F68" s="97">
        <v>300000</v>
      </c>
      <c r="G68" s="94"/>
      <c r="H68" s="95"/>
      <c r="I68" s="96"/>
      <c r="J68" s="96"/>
      <c r="K68" s="96"/>
      <c r="L68" s="97"/>
      <c r="M68" s="94"/>
      <c r="N68" s="95"/>
      <c r="O68" s="96"/>
      <c r="P68" s="96"/>
      <c r="Q68" s="96"/>
      <c r="R68" s="97"/>
      <c r="S68" s="94"/>
      <c r="T68" s="95"/>
      <c r="U68" s="96"/>
      <c r="V68" s="96"/>
      <c r="W68" s="96"/>
      <c r="X68" s="97"/>
      <c r="Y68" s="94"/>
      <c r="Z68" s="95"/>
      <c r="AA68" s="96"/>
      <c r="AB68" s="96"/>
      <c r="AC68" s="96"/>
      <c r="AD68" s="97"/>
    </row>
    <row r="69" spans="1:30" ht="15.75" x14ac:dyDescent="0.25">
      <c r="A69" s="94"/>
      <c r="B69" s="95" t="s">
        <v>53</v>
      </c>
      <c r="C69" s="96">
        <v>0.66500000000000004</v>
      </c>
      <c r="D69" s="96">
        <v>0.68500000000000005</v>
      </c>
      <c r="E69" s="96">
        <v>0.7</v>
      </c>
      <c r="F69" s="97">
        <v>160000</v>
      </c>
      <c r="G69" s="94"/>
      <c r="H69" s="95"/>
      <c r="I69" s="96"/>
      <c r="J69" s="96"/>
      <c r="K69" s="96"/>
      <c r="L69" s="97"/>
      <c r="M69" s="94"/>
      <c r="N69" s="95"/>
      <c r="O69" s="96"/>
      <c r="P69" s="96"/>
      <c r="Q69" s="96"/>
      <c r="R69" s="97"/>
      <c r="S69" s="94"/>
      <c r="T69" s="95"/>
      <c r="U69" s="96"/>
      <c r="V69" s="96"/>
      <c r="W69" s="96"/>
      <c r="X69" s="97"/>
      <c r="Y69" s="94"/>
      <c r="Z69" s="95"/>
      <c r="AA69" s="96"/>
      <c r="AB69" s="96"/>
      <c r="AC69" s="96"/>
      <c r="AD69" s="97"/>
    </row>
    <row r="70" spans="1:30" ht="15.75" x14ac:dyDescent="0.25">
      <c r="A70" s="94"/>
      <c r="B70" s="95" t="s">
        <v>54</v>
      </c>
      <c r="C70" s="98">
        <v>0.625</v>
      </c>
      <c r="D70" s="96">
        <v>0.64500000000000002</v>
      </c>
      <c r="E70" s="96">
        <v>0.66</v>
      </c>
      <c r="F70" s="97">
        <v>26000</v>
      </c>
      <c r="G70" s="94"/>
      <c r="H70" s="95"/>
      <c r="I70" s="96"/>
      <c r="J70" s="96"/>
      <c r="K70" s="96"/>
      <c r="L70" s="97"/>
      <c r="M70" s="94"/>
      <c r="N70" s="95"/>
      <c r="O70" s="96"/>
      <c r="P70" s="96"/>
      <c r="Q70" s="96"/>
      <c r="R70" s="97"/>
      <c r="S70" s="94"/>
      <c r="T70" s="95"/>
      <c r="U70" s="96"/>
      <c r="V70" s="96"/>
      <c r="W70" s="96"/>
      <c r="X70" s="97"/>
      <c r="Y70" s="94"/>
      <c r="Z70" s="95"/>
      <c r="AA70" s="96"/>
      <c r="AB70" s="96"/>
      <c r="AC70" s="96"/>
      <c r="AD70" s="97"/>
    </row>
    <row r="71" spans="1:30" ht="15.75" x14ac:dyDescent="0.25">
      <c r="A71" s="94"/>
      <c r="B71" s="95" t="s">
        <v>55</v>
      </c>
      <c r="C71" s="98">
        <v>0.745</v>
      </c>
      <c r="D71" s="96">
        <v>0.76</v>
      </c>
      <c r="E71" s="96">
        <v>0.78500000000000003</v>
      </c>
      <c r="F71" s="97">
        <v>130000</v>
      </c>
      <c r="G71" s="94"/>
      <c r="H71" s="95"/>
      <c r="I71" s="96"/>
      <c r="J71" s="96"/>
      <c r="K71" s="96"/>
      <c r="L71" s="97"/>
      <c r="M71" s="94"/>
      <c r="N71" s="95"/>
      <c r="O71" s="96"/>
      <c r="P71" s="96"/>
      <c r="Q71" s="96"/>
      <c r="R71" s="97"/>
      <c r="S71" s="94"/>
      <c r="T71" s="95"/>
      <c r="U71" s="96"/>
      <c r="V71" s="96"/>
      <c r="W71" s="96"/>
      <c r="X71" s="97"/>
      <c r="Y71" s="94"/>
      <c r="Z71" s="95"/>
      <c r="AA71" s="96"/>
      <c r="AB71" s="96"/>
      <c r="AC71" s="96"/>
      <c r="AD71" s="97"/>
    </row>
    <row r="72" spans="1:30" ht="15.75" x14ac:dyDescent="0.25">
      <c r="A72" s="94"/>
      <c r="B72" s="95" t="s">
        <v>32</v>
      </c>
      <c r="C72" s="96">
        <v>0.35499999999999998</v>
      </c>
      <c r="D72" s="96">
        <v>0.36499999999999999</v>
      </c>
      <c r="E72" s="96">
        <v>0.375</v>
      </c>
      <c r="F72" s="97">
        <v>27000</v>
      </c>
      <c r="G72" s="94"/>
      <c r="H72" s="95"/>
      <c r="I72" s="96"/>
      <c r="J72" s="96"/>
      <c r="K72" s="96"/>
      <c r="L72" s="97"/>
      <c r="M72" s="94"/>
      <c r="N72" s="95"/>
      <c r="O72" s="96"/>
      <c r="P72" s="96"/>
      <c r="Q72" s="96"/>
      <c r="R72" s="97"/>
      <c r="S72" s="94"/>
      <c r="T72" s="95"/>
      <c r="U72" s="96"/>
      <c r="V72" s="96"/>
      <c r="W72" s="96"/>
      <c r="X72" s="97"/>
      <c r="Y72" s="94"/>
      <c r="Z72" s="95"/>
      <c r="AA72" s="96"/>
      <c r="AB72" s="96"/>
      <c r="AC72" s="96"/>
      <c r="AD72" s="97"/>
    </row>
    <row r="73" spans="1:30" ht="15.75" x14ac:dyDescent="0.25">
      <c r="A73" s="94"/>
      <c r="B73" s="95" t="s">
        <v>36</v>
      </c>
      <c r="C73" s="96">
        <v>1.29</v>
      </c>
      <c r="D73" s="96">
        <v>1.32</v>
      </c>
      <c r="E73" s="96">
        <v>1.36</v>
      </c>
      <c r="F73" s="97">
        <v>76000</v>
      </c>
      <c r="G73" s="94"/>
      <c r="H73" s="95"/>
      <c r="I73" s="96"/>
      <c r="J73" s="96"/>
      <c r="K73" s="96"/>
      <c r="L73" s="97"/>
      <c r="M73" s="94"/>
      <c r="N73" s="95"/>
      <c r="O73" s="96"/>
      <c r="P73" s="96"/>
      <c r="Q73" s="96"/>
      <c r="R73" s="97"/>
      <c r="S73" s="94"/>
      <c r="T73" s="95"/>
      <c r="U73" s="96"/>
      <c r="V73" s="96"/>
      <c r="W73" s="96"/>
      <c r="X73" s="97"/>
      <c r="Y73" s="94"/>
      <c r="Z73" s="95"/>
      <c r="AA73" s="96"/>
      <c r="AB73" s="96"/>
      <c r="AC73" s="96"/>
      <c r="AD73" s="97"/>
    </row>
    <row r="74" spans="1:30" ht="15.75" x14ac:dyDescent="0.25">
      <c r="A74" s="94"/>
      <c r="B74" s="95" t="s">
        <v>56</v>
      </c>
      <c r="C74" s="96">
        <v>0.42499999999999999</v>
      </c>
      <c r="D74" s="96">
        <v>0.435</v>
      </c>
      <c r="E74" s="96">
        <v>0.45</v>
      </c>
      <c r="F74" s="97">
        <v>18000</v>
      </c>
      <c r="G74" s="94"/>
      <c r="H74" s="95"/>
      <c r="I74" s="96"/>
      <c r="J74" s="96"/>
      <c r="K74" s="96"/>
      <c r="L74" s="97"/>
      <c r="M74" s="94"/>
      <c r="N74" s="95"/>
      <c r="O74" s="96"/>
      <c r="P74" s="96"/>
      <c r="Q74" s="96"/>
      <c r="R74" s="97"/>
      <c r="S74" s="94"/>
      <c r="T74" s="95"/>
      <c r="U74" s="96"/>
      <c r="V74" s="96"/>
      <c r="W74" s="96"/>
      <c r="X74" s="97"/>
      <c r="Y74" s="94"/>
      <c r="Z74" s="95"/>
      <c r="AA74" s="96"/>
      <c r="AB74" s="96"/>
      <c r="AC74" s="96"/>
      <c r="AD74" s="97"/>
    </row>
    <row r="75" spans="1:30" ht="15.75" x14ac:dyDescent="0.25">
      <c r="A75" s="94"/>
      <c r="B75" s="95"/>
      <c r="C75" s="96"/>
      <c r="D75" s="96"/>
      <c r="E75" s="96"/>
      <c r="F75" s="97"/>
      <c r="G75" s="94"/>
      <c r="H75" s="95"/>
      <c r="I75" s="96"/>
      <c r="J75" s="96"/>
      <c r="K75" s="96"/>
      <c r="L75" s="97"/>
      <c r="M75" s="94"/>
      <c r="N75" s="95"/>
      <c r="O75" s="96"/>
      <c r="P75" s="96"/>
      <c r="Q75" s="96"/>
      <c r="R75" s="97"/>
      <c r="S75" s="94"/>
      <c r="T75" s="95"/>
      <c r="U75" s="96"/>
      <c r="V75" s="96"/>
      <c r="W75" s="96"/>
      <c r="X75" s="97"/>
      <c r="Y75" s="94"/>
      <c r="Z75" s="95"/>
      <c r="AA75" s="96"/>
      <c r="AB75" s="96"/>
      <c r="AC75" s="96"/>
      <c r="AD75" s="97"/>
    </row>
    <row r="76" spans="1:30" ht="15.75" x14ac:dyDescent="0.25">
      <c r="A76" s="94"/>
      <c r="B76" s="95"/>
      <c r="C76" s="96"/>
      <c r="D76" s="96"/>
      <c r="E76" s="96"/>
      <c r="F76" s="97"/>
      <c r="G76" s="94"/>
      <c r="H76" s="95"/>
      <c r="I76" s="96"/>
      <c r="J76" s="96"/>
      <c r="K76" s="96"/>
      <c r="L76" s="97"/>
      <c r="M76" s="94"/>
      <c r="N76" s="95"/>
      <c r="O76" s="96"/>
      <c r="P76" s="96"/>
      <c r="Q76" s="96"/>
      <c r="R76" s="97"/>
      <c r="S76" s="94"/>
      <c r="T76" s="95"/>
      <c r="U76" s="96"/>
      <c r="V76" s="96"/>
      <c r="W76" s="96"/>
      <c r="X76" s="97"/>
      <c r="Y76" s="94"/>
      <c r="Z76" s="95"/>
      <c r="AA76" s="96"/>
      <c r="AB76" s="96"/>
      <c r="AC76" s="96"/>
      <c r="AD76" s="97"/>
    </row>
    <row r="77" spans="1:30" ht="15.75" x14ac:dyDescent="0.25">
      <c r="A77" s="94"/>
      <c r="B77" s="95"/>
      <c r="C77" s="96"/>
      <c r="D77" s="96"/>
      <c r="E77" s="96"/>
      <c r="F77" s="97"/>
      <c r="G77" s="94"/>
      <c r="H77" s="95"/>
      <c r="I77" s="96"/>
      <c r="J77" s="96"/>
      <c r="K77" s="96"/>
      <c r="L77" s="97"/>
      <c r="M77" s="94"/>
      <c r="N77" s="95"/>
      <c r="O77" s="96"/>
      <c r="P77" s="96"/>
      <c r="Q77" s="96"/>
      <c r="R77" s="97"/>
      <c r="S77" s="94"/>
      <c r="T77" s="95"/>
      <c r="U77" s="96"/>
      <c r="V77" s="96"/>
      <c r="W77" s="96"/>
      <c r="X77" s="97"/>
      <c r="Y77" s="94"/>
      <c r="Z77" s="95"/>
      <c r="AA77" s="96"/>
      <c r="AB77" s="96"/>
      <c r="AC77" s="96"/>
      <c r="AD77" s="97"/>
    </row>
    <row r="78" spans="1:30" ht="15.75" x14ac:dyDescent="0.25">
      <c r="A78" s="94"/>
      <c r="B78" s="95"/>
      <c r="C78" s="96"/>
      <c r="D78" s="96"/>
      <c r="E78" s="96"/>
      <c r="F78" s="97"/>
      <c r="G78" s="94"/>
      <c r="H78" s="95"/>
      <c r="I78" s="96"/>
      <c r="J78" s="96"/>
      <c r="K78" s="96"/>
      <c r="L78" s="97"/>
      <c r="M78" s="94"/>
      <c r="N78" s="95"/>
      <c r="O78" s="96"/>
      <c r="P78" s="96"/>
      <c r="Q78" s="96"/>
      <c r="R78" s="97"/>
      <c r="S78" s="94"/>
      <c r="T78" s="95"/>
      <c r="U78" s="96"/>
      <c r="V78" s="96"/>
      <c r="W78" s="96"/>
      <c r="X78" s="97"/>
      <c r="Y78" s="94"/>
      <c r="Z78" s="95"/>
      <c r="AA78" s="96"/>
      <c r="AB78" s="96"/>
      <c r="AC78" s="96"/>
      <c r="AD78" s="97"/>
    </row>
    <row r="79" spans="1:30" ht="15.75" x14ac:dyDescent="0.25">
      <c r="A79" s="94"/>
      <c r="B79" s="95"/>
      <c r="C79" s="96"/>
      <c r="D79" s="96"/>
      <c r="E79" s="96"/>
      <c r="F79" s="97"/>
      <c r="G79" s="94"/>
      <c r="H79" s="95"/>
      <c r="I79" s="96"/>
      <c r="J79" s="96"/>
      <c r="K79" s="96"/>
      <c r="L79" s="97"/>
      <c r="M79" s="94"/>
      <c r="N79" s="95"/>
      <c r="O79" s="96"/>
      <c r="P79" s="96"/>
      <c r="Q79" s="96"/>
      <c r="R79" s="97"/>
      <c r="S79" s="94"/>
      <c r="T79" s="95"/>
      <c r="U79" s="96"/>
      <c r="V79" s="96"/>
      <c r="W79" s="96"/>
      <c r="X79" s="97"/>
      <c r="Y79" s="94"/>
      <c r="Z79" s="95"/>
      <c r="AA79" s="96"/>
      <c r="AB79" s="96"/>
      <c r="AC79" s="96"/>
      <c r="AD79" s="97"/>
    </row>
    <row r="80" spans="1:30" ht="15.75" x14ac:dyDescent="0.25">
      <c r="A80" s="153">
        <f>A53+7</f>
        <v>43892</v>
      </c>
      <c r="B80" s="153"/>
      <c r="C80" s="153"/>
      <c r="D80" s="153"/>
      <c r="E80" s="153"/>
      <c r="F80" s="153"/>
      <c r="G80" s="153">
        <f>A80+1</f>
        <v>43893</v>
      </c>
      <c r="H80" s="153"/>
      <c r="I80" s="153"/>
      <c r="J80" s="153"/>
      <c r="K80" s="153"/>
      <c r="L80" s="153"/>
      <c r="M80" s="153">
        <f t="shared" ref="M80" si="12">G80+1</f>
        <v>43894</v>
      </c>
      <c r="N80" s="153"/>
      <c r="O80" s="153"/>
      <c r="P80" s="153"/>
      <c r="Q80" s="153"/>
      <c r="R80" s="153"/>
      <c r="S80" s="153">
        <f t="shared" ref="S80" si="13">M80+1</f>
        <v>43895</v>
      </c>
      <c r="T80" s="153"/>
      <c r="U80" s="153"/>
      <c r="V80" s="153"/>
      <c r="W80" s="153"/>
      <c r="X80" s="153"/>
      <c r="Y80" s="153">
        <f t="shared" ref="Y80" si="14">S80+1</f>
        <v>43896</v>
      </c>
      <c r="Z80" s="153"/>
      <c r="AA80" s="153"/>
      <c r="AB80" s="153"/>
      <c r="AC80" s="153"/>
      <c r="AD80" s="153"/>
    </row>
    <row r="81" spans="1:30" ht="15.75" x14ac:dyDescent="0.25">
      <c r="A81" s="91" t="s">
        <v>0</v>
      </c>
      <c r="B81" s="92" t="s">
        <v>1</v>
      </c>
      <c r="C81" s="93" t="s">
        <v>2</v>
      </c>
      <c r="D81" s="92" t="s">
        <v>3</v>
      </c>
      <c r="E81" s="92" t="s">
        <v>4</v>
      </c>
      <c r="F81" s="92" t="s">
        <v>5</v>
      </c>
      <c r="G81" s="91" t="s">
        <v>0</v>
      </c>
      <c r="H81" s="92" t="s">
        <v>1</v>
      </c>
      <c r="I81" s="93" t="s">
        <v>2</v>
      </c>
      <c r="J81" s="92" t="s">
        <v>3</v>
      </c>
      <c r="K81" s="92" t="s">
        <v>4</v>
      </c>
      <c r="L81" s="92" t="s">
        <v>5</v>
      </c>
      <c r="M81" s="91" t="s">
        <v>0</v>
      </c>
      <c r="N81" s="92" t="s">
        <v>1</v>
      </c>
      <c r="O81" s="93" t="s">
        <v>2</v>
      </c>
      <c r="P81" s="92" t="s">
        <v>3</v>
      </c>
      <c r="Q81" s="92" t="s">
        <v>4</v>
      </c>
      <c r="R81" s="92" t="s">
        <v>5</v>
      </c>
      <c r="S81" s="91" t="s">
        <v>0</v>
      </c>
      <c r="T81" s="92" t="s">
        <v>1</v>
      </c>
      <c r="U81" s="93" t="s">
        <v>2</v>
      </c>
      <c r="V81" s="92" t="s">
        <v>3</v>
      </c>
      <c r="W81" s="92" t="s">
        <v>4</v>
      </c>
      <c r="X81" s="92" t="s">
        <v>5</v>
      </c>
      <c r="Y81" s="91" t="s">
        <v>0</v>
      </c>
      <c r="Z81" s="92" t="s">
        <v>1</v>
      </c>
      <c r="AA81" s="93" t="s">
        <v>2</v>
      </c>
      <c r="AB81" s="92" t="s">
        <v>3</v>
      </c>
      <c r="AC81" s="92" t="s">
        <v>4</v>
      </c>
      <c r="AD81" s="92" t="s">
        <v>5</v>
      </c>
    </row>
    <row r="82" spans="1:30" ht="15.75" x14ac:dyDescent="0.25">
      <c r="A82" s="94" t="s">
        <v>175</v>
      </c>
      <c r="B82" s="95"/>
      <c r="C82" s="96"/>
      <c r="D82" s="96"/>
      <c r="E82" s="96"/>
      <c r="F82" s="97"/>
      <c r="G82" s="94" t="s">
        <v>28</v>
      </c>
      <c r="H82" s="95"/>
      <c r="I82" s="96"/>
      <c r="J82" s="96"/>
      <c r="K82" s="96"/>
      <c r="L82" s="97"/>
      <c r="M82" s="94" t="s">
        <v>177</v>
      </c>
      <c r="N82" s="95"/>
      <c r="O82" s="96"/>
      <c r="P82" s="96"/>
      <c r="Q82" s="96"/>
      <c r="R82" s="97"/>
      <c r="S82" s="94"/>
      <c r="T82" s="95"/>
      <c r="U82" s="96"/>
      <c r="V82" s="96"/>
      <c r="W82" s="96"/>
      <c r="X82" s="97"/>
      <c r="Y82" s="94"/>
      <c r="Z82" s="95"/>
      <c r="AA82" s="96"/>
      <c r="AB82" s="96"/>
      <c r="AC82" s="96"/>
      <c r="AD82" s="97"/>
    </row>
    <row r="83" spans="1:30" ht="15.75" x14ac:dyDescent="0.25">
      <c r="A83" s="94" t="s">
        <v>176</v>
      </c>
      <c r="B83" s="95"/>
      <c r="C83" s="96"/>
      <c r="D83" s="96"/>
      <c r="E83" s="96"/>
      <c r="F83" s="97"/>
      <c r="G83" s="94"/>
      <c r="H83" s="95"/>
      <c r="I83" s="96"/>
      <c r="J83" s="96"/>
      <c r="K83" s="96"/>
      <c r="L83" s="97"/>
      <c r="M83" s="94" t="s">
        <v>178</v>
      </c>
      <c r="N83" s="95"/>
      <c r="O83" s="96"/>
      <c r="P83" s="96"/>
      <c r="Q83" s="96"/>
      <c r="R83" s="97"/>
      <c r="S83" s="94"/>
      <c r="T83" s="95"/>
      <c r="U83" s="96"/>
      <c r="V83" s="96"/>
      <c r="W83" s="96"/>
      <c r="X83" s="97"/>
      <c r="Y83" s="94"/>
      <c r="Z83" s="95"/>
      <c r="AA83" s="96"/>
      <c r="AB83" s="96"/>
      <c r="AC83" s="96"/>
      <c r="AD83" s="97"/>
    </row>
    <row r="84" spans="1:30" ht="15.75" x14ac:dyDescent="0.25">
      <c r="A84" s="94"/>
      <c r="B84" s="95"/>
      <c r="C84" s="96"/>
      <c r="D84" s="96"/>
      <c r="E84" s="96"/>
      <c r="F84" s="97"/>
      <c r="G84" s="94"/>
      <c r="H84" s="95"/>
      <c r="I84" s="96"/>
      <c r="J84" s="96"/>
      <c r="K84" s="96"/>
      <c r="L84" s="97"/>
      <c r="M84" s="94"/>
      <c r="N84" s="95"/>
      <c r="O84" s="96"/>
      <c r="P84" s="96"/>
      <c r="Q84" s="96"/>
      <c r="R84" s="97"/>
      <c r="S84" s="94"/>
      <c r="T84" s="95"/>
      <c r="U84" s="96"/>
      <c r="V84" s="96"/>
      <c r="W84" s="96"/>
      <c r="X84" s="97"/>
      <c r="Y84" s="94"/>
      <c r="Z84" s="95"/>
      <c r="AA84" s="96"/>
      <c r="AB84" s="96"/>
      <c r="AC84" s="96"/>
      <c r="AD84" s="97"/>
    </row>
    <row r="85" spans="1:30" ht="15.75" x14ac:dyDescent="0.25">
      <c r="A85" s="94"/>
      <c r="B85" s="95"/>
      <c r="C85" s="96"/>
      <c r="D85" s="96"/>
      <c r="E85" s="96"/>
      <c r="F85" s="97"/>
      <c r="G85" s="94"/>
      <c r="H85" s="95"/>
      <c r="I85" s="96"/>
      <c r="J85" s="96"/>
      <c r="K85" s="96"/>
      <c r="L85" s="97"/>
      <c r="M85" s="94"/>
      <c r="N85" s="95"/>
      <c r="O85" s="96"/>
      <c r="P85" s="96"/>
      <c r="Q85" s="96"/>
      <c r="R85" s="97"/>
      <c r="S85" s="94"/>
      <c r="T85" s="95"/>
      <c r="U85" s="96"/>
      <c r="V85" s="96"/>
      <c r="W85" s="96"/>
      <c r="X85" s="97"/>
      <c r="Y85" s="94"/>
      <c r="Z85" s="95"/>
      <c r="AA85" s="96"/>
      <c r="AB85" s="96"/>
      <c r="AC85" s="96"/>
      <c r="AD85" s="97"/>
    </row>
    <row r="86" spans="1:30" ht="15.75" x14ac:dyDescent="0.25">
      <c r="A86" s="94"/>
      <c r="B86" s="95"/>
      <c r="C86" s="96"/>
      <c r="D86" s="96"/>
      <c r="E86" s="96"/>
      <c r="F86" s="97"/>
      <c r="G86" s="94"/>
      <c r="H86" s="95"/>
      <c r="I86" s="96"/>
      <c r="J86" s="96"/>
      <c r="K86" s="96"/>
      <c r="L86" s="97"/>
      <c r="M86" s="94"/>
      <c r="N86" s="95"/>
      <c r="O86" s="96"/>
      <c r="P86" s="96"/>
      <c r="Q86" s="96"/>
      <c r="R86" s="97"/>
      <c r="S86" s="94"/>
      <c r="T86" s="95"/>
      <c r="U86" s="96"/>
      <c r="V86" s="96"/>
      <c r="W86" s="96"/>
      <c r="X86" s="97"/>
      <c r="Y86" s="94"/>
      <c r="Z86" s="95"/>
      <c r="AA86" s="96"/>
      <c r="AB86" s="96"/>
      <c r="AC86" s="96"/>
      <c r="AD86" s="97"/>
    </row>
    <row r="87" spans="1:30" ht="15.75" x14ac:dyDescent="0.25">
      <c r="A87" s="94"/>
      <c r="B87" s="95"/>
      <c r="C87" s="96"/>
      <c r="D87" s="96"/>
      <c r="E87" s="96"/>
      <c r="F87" s="97"/>
      <c r="G87" s="94"/>
      <c r="H87" s="95"/>
      <c r="I87" s="96"/>
      <c r="J87" s="96"/>
      <c r="K87" s="96"/>
      <c r="L87" s="97"/>
      <c r="M87" s="94"/>
      <c r="N87" s="95"/>
      <c r="O87" s="96"/>
      <c r="P87" s="96"/>
      <c r="Q87" s="96"/>
      <c r="R87" s="97"/>
      <c r="S87" s="94"/>
      <c r="T87" s="95"/>
      <c r="U87" s="96"/>
      <c r="V87" s="96"/>
      <c r="W87" s="96"/>
      <c r="X87" s="97"/>
      <c r="Y87" s="94"/>
      <c r="Z87" s="95"/>
      <c r="AA87" s="96"/>
      <c r="AB87" s="96"/>
      <c r="AC87" s="96"/>
      <c r="AD87" s="97"/>
    </row>
    <row r="88" spans="1:30" ht="15.75" x14ac:dyDescent="0.25">
      <c r="A88" s="94"/>
      <c r="B88" s="95"/>
      <c r="C88" s="96"/>
      <c r="D88" s="96"/>
      <c r="E88" s="96"/>
      <c r="F88" s="97"/>
      <c r="G88" s="94"/>
      <c r="H88" s="95"/>
      <c r="I88" s="96"/>
      <c r="J88" s="96"/>
      <c r="K88" s="96"/>
      <c r="L88" s="97"/>
      <c r="M88" s="94"/>
      <c r="N88" s="95"/>
      <c r="O88" s="96"/>
      <c r="P88" s="96"/>
      <c r="Q88" s="96"/>
      <c r="R88" s="97"/>
      <c r="S88" s="94"/>
      <c r="T88" s="95"/>
      <c r="U88" s="96"/>
      <c r="V88" s="96"/>
      <c r="W88" s="96"/>
      <c r="X88" s="97"/>
      <c r="Y88" s="94"/>
      <c r="Z88" s="95"/>
      <c r="AA88" s="96"/>
      <c r="AB88" s="96"/>
      <c r="AC88" s="96"/>
      <c r="AD88" s="97"/>
    </row>
    <row r="89" spans="1:30" ht="15.75" x14ac:dyDescent="0.25">
      <c r="A89" s="94"/>
      <c r="B89" s="95"/>
      <c r="C89" s="96"/>
      <c r="D89" s="96"/>
      <c r="E89" s="96"/>
      <c r="F89" s="97"/>
      <c r="G89" s="94"/>
      <c r="H89" s="95"/>
      <c r="I89" s="96"/>
      <c r="J89" s="96"/>
      <c r="K89" s="96"/>
      <c r="L89" s="97"/>
      <c r="M89" s="94"/>
      <c r="N89" s="95"/>
      <c r="O89" s="96"/>
      <c r="P89" s="96"/>
      <c r="Q89" s="96"/>
      <c r="R89" s="97"/>
      <c r="S89" s="94"/>
      <c r="T89" s="95"/>
      <c r="U89" s="96"/>
      <c r="V89" s="96"/>
      <c r="W89" s="96"/>
      <c r="X89" s="97"/>
      <c r="Y89" s="94"/>
      <c r="Z89" s="95"/>
      <c r="AA89" s="96"/>
      <c r="AB89" s="96"/>
      <c r="AC89" s="96"/>
      <c r="AD89" s="97"/>
    </row>
    <row r="90" spans="1:30" ht="15.75" x14ac:dyDescent="0.25">
      <c r="A90" s="94"/>
      <c r="B90" s="95"/>
      <c r="C90" s="96"/>
      <c r="D90" s="96"/>
      <c r="E90" s="96"/>
      <c r="F90" s="97"/>
      <c r="G90" s="94"/>
      <c r="H90" s="95"/>
      <c r="I90" s="96"/>
      <c r="J90" s="96"/>
      <c r="K90" s="96"/>
      <c r="L90" s="97"/>
      <c r="M90" s="94"/>
      <c r="N90" s="95"/>
      <c r="O90" s="96"/>
      <c r="P90" s="96"/>
      <c r="Q90" s="96"/>
      <c r="R90" s="97"/>
      <c r="S90" s="94"/>
      <c r="T90" s="95"/>
      <c r="U90" s="96"/>
      <c r="V90" s="96"/>
      <c r="W90" s="96"/>
      <c r="X90" s="97"/>
      <c r="Y90" s="94"/>
      <c r="Z90" s="95"/>
      <c r="AA90" s="96"/>
      <c r="AB90" s="96"/>
      <c r="AC90" s="96"/>
      <c r="AD90" s="97"/>
    </row>
    <row r="91" spans="1:30" ht="15.75" x14ac:dyDescent="0.25">
      <c r="A91" s="94"/>
      <c r="B91" s="95"/>
      <c r="C91" s="96"/>
      <c r="D91" s="96"/>
      <c r="E91" s="96"/>
      <c r="F91" s="97"/>
      <c r="G91" s="94"/>
      <c r="H91" s="95"/>
      <c r="I91" s="96"/>
      <c r="J91" s="96"/>
      <c r="K91" s="96"/>
      <c r="L91" s="97"/>
      <c r="M91" s="94"/>
      <c r="N91" s="95"/>
      <c r="O91" s="96"/>
      <c r="P91" s="96"/>
      <c r="Q91" s="96"/>
      <c r="R91" s="97"/>
      <c r="S91" s="94"/>
      <c r="T91" s="95"/>
      <c r="U91" s="96"/>
      <c r="V91" s="96"/>
      <c r="W91" s="96"/>
      <c r="X91" s="97"/>
      <c r="Y91" s="94"/>
      <c r="Z91" s="95"/>
      <c r="AA91" s="96"/>
      <c r="AB91" s="96"/>
      <c r="AC91" s="96"/>
      <c r="AD91" s="97"/>
    </row>
    <row r="92" spans="1:30" ht="15.75" x14ac:dyDescent="0.25">
      <c r="A92" s="94"/>
      <c r="B92" s="95"/>
      <c r="C92" s="96"/>
      <c r="D92" s="96"/>
      <c r="E92" s="96"/>
      <c r="F92" s="97"/>
      <c r="G92" s="94"/>
      <c r="H92" s="95"/>
      <c r="I92" s="96"/>
      <c r="J92" s="96"/>
      <c r="K92" s="96"/>
      <c r="L92" s="97"/>
      <c r="M92" s="94"/>
      <c r="N92" s="95"/>
      <c r="O92" s="96"/>
      <c r="P92" s="96"/>
      <c r="Q92" s="96"/>
      <c r="R92" s="97"/>
      <c r="S92" s="94"/>
      <c r="T92" s="95"/>
      <c r="U92" s="96"/>
      <c r="V92" s="96"/>
      <c r="W92" s="96"/>
      <c r="X92" s="97"/>
      <c r="Y92" s="94"/>
      <c r="Z92" s="95"/>
      <c r="AA92" s="96"/>
      <c r="AB92" s="96"/>
      <c r="AC92" s="96"/>
      <c r="AD92" s="97"/>
    </row>
    <row r="93" spans="1:30" ht="15.75" x14ac:dyDescent="0.25">
      <c r="A93" s="94"/>
      <c r="B93" s="95"/>
      <c r="C93" s="96"/>
      <c r="D93" s="96"/>
      <c r="E93" s="96"/>
      <c r="F93" s="97"/>
      <c r="G93" s="94"/>
      <c r="H93" s="95"/>
      <c r="I93" s="96"/>
      <c r="J93" s="96"/>
      <c r="K93" s="96"/>
      <c r="L93" s="97"/>
      <c r="M93" s="94"/>
      <c r="N93" s="95"/>
      <c r="O93" s="96"/>
      <c r="P93" s="96"/>
      <c r="Q93" s="96"/>
      <c r="R93" s="97"/>
      <c r="S93" s="94"/>
      <c r="T93" s="95"/>
      <c r="U93" s="96"/>
      <c r="V93" s="96"/>
      <c r="W93" s="96"/>
      <c r="X93" s="97"/>
      <c r="Y93" s="94"/>
      <c r="Z93" s="95"/>
      <c r="AA93" s="96"/>
      <c r="AB93" s="96"/>
      <c r="AC93" s="96"/>
      <c r="AD93" s="97"/>
    </row>
    <row r="94" spans="1:30" ht="15.75" x14ac:dyDescent="0.25">
      <c r="A94" s="94"/>
      <c r="B94" s="95"/>
      <c r="C94" s="96"/>
      <c r="D94" s="96"/>
      <c r="E94" s="96"/>
      <c r="F94" s="97"/>
      <c r="G94" s="94"/>
      <c r="H94" s="95"/>
      <c r="I94" s="96"/>
      <c r="J94" s="96"/>
      <c r="K94" s="96"/>
      <c r="L94" s="97"/>
      <c r="M94" s="94"/>
      <c r="N94" s="95"/>
      <c r="O94" s="96"/>
      <c r="P94" s="96"/>
      <c r="Q94" s="96"/>
      <c r="R94" s="97"/>
      <c r="S94" s="94"/>
      <c r="T94" s="95"/>
      <c r="U94" s="96"/>
      <c r="V94" s="96"/>
      <c r="W94" s="96"/>
      <c r="X94" s="97"/>
      <c r="Y94" s="94"/>
      <c r="Z94" s="95"/>
      <c r="AA94" s="96"/>
      <c r="AB94" s="96"/>
      <c r="AC94" s="96"/>
      <c r="AD94" s="97"/>
    </row>
    <row r="95" spans="1:30" ht="15.75" x14ac:dyDescent="0.25">
      <c r="A95" s="94"/>
      <c r="B95" s="95"/>
      <c r="C95" s="96"/>
      <c r="D95" s="96"/>
      <c r="E95" s="96"/>
      <c r="F95" s="97"/>
      <c r="G95" s="94"/>
      <c r="H95" s="95"/>
      <c r="I95" s="96"/>
      <c r="J95" s="96"/>
      <c r="K95" s="96"/>
      <c r="L95" s="97"/>
      <c r="M95" s="94"/>
      <c r="N95" s="95"/>
      <c r="O95" s="96"/>
      <c r="P95" s="96"/>
      <c r="Q95" s="96"/>
      <c r="R95" s="97"/>
      <c r="S95" s="94"/>
      <c r="T95" s="95"/>
      <c r="U95" s="96"/>
      <c r="V95" s="96"/>
      <c r="W95" s="96"/>
      <c r="X95" s="97"/>
      <c r="Y95" s="94"/>
      <c r="Z95" s="95"/>
      <c r="AA95" s="96"/>
      <c r="AB95" s="96"/>
      <c r="AC95" s="96"/>
      <c r="AD95" s="97"/>
    </row>
    <row r="96" spans="1:30" ht="15.75" x14ac:dyDescent="0.25">
      <c r="A96" s="94"/>
      <c r="B96" s="95"/>
      <c r="C96" s="96"/>
      <c r="D96" s="96"/>
      <c r="E96" s="96"/>
      <c r="F96" s="97"/>
      <c r="G96" s="94"/>
      <c r="H96" s="95"/>
      <c r="I96" s="96"/>
      <c r="J96" s="96"/>
      <c r="K96" s="96"/>
      <c r="L96" s="97"/>
      <c r="M96" s="94"/>
      <c r="N96" s="95"/>
      <c r="O96" s="96"/>
      <c r="P96" s="96"/>
      <c r="Q96" s="96"/>
      <c r="R96" s="97"/>
      <c r="S96" s="94"/>
      <c r="T96" s="95"/>
      <c r="U96" s="96"/>
      <c r="V96" s="96"/>
      <c r="W96" s="96"/>
      <c r="X96" s="97"/>
      <c r="Y96" s="94"/>
      <c r="Z96" s="95"/>
      <c r="AA96" s="96"/>
      <c r="AB96" s="96"/>
      <c r="AC96" s="96"/>
      <c r="AD96" s="97"/>
    </row>
    <row r="97" spans="1:30" ht="15.75" x14ac:dyDescent="0.25">
      <c r="A97" s="94"/>
      <c r="B97" s="95"/>
      <c r="C97" s="96"/>
      <c r="D97" s="96"/>
      <c r="E97" s="96"/>
      <c r="F97" s="97"/>
      <c r="G97" s="94"/>
      <c r="H97" s="95"/>
      <c r="I97" s="96"/>
      <c r="J97" s="96"/>
      <c r="K97" s="96"/>
      <c r="L97" s="97"/>
      <c r="M97" s="94"/>
      <c r="N97" s="95"/>
      <c r="O97" s="96"/>
      <c r="P97" s="96"/>
      <c r="Q97" s="96"/>
      <c r="R97" s="97"/>
      <c r="S97" s="94"/>
      <c r="T97" s="95"/>
      <c r="U97" s="96"/>
      <c r="V97" s="96"/>
      <c r="W97" s="96"/>
      <c r="X97" s="97"/>
      <c r="Y97" s="94"/>
      <c r="Z97" s="95"/>
      <c r="AA97" s="96"/>
      <c r="AB97" s="96"/>
      <c r="AC97" s="96"/>
      <c r="AD97" s="97"/>
    </row>
    <row r="98" spans="1:30" ht="15.75" x14ac:dyDescent="0.25">
      <c r="A98" s="94"/>
      <c r="B98" s="95"/>
      <c r="C98" s="96"/>
      <c r="D98" s="96"/>
      <c r="E98" s="96"/>
      <c r="F98" s="97"/>
      <c r="G98" s="94"/>
      <c r="H98" s="95"/>
      <c r="I98" s="96"/>
      <c r="J98" s="96"/>
      <c r="K98" s="96"/>
      <c r="L98" s="97"/>
      <c r="M98" s="94"/>
      <c r="N98" s="95"/>
      <c r="O98" s="96"/>
      <c r="P98" s="96"/>
      <c r="Q98" s="96"/>
      <c r="R98" s="97"/>
      <c r="S98" s="94"/>
      <c r="T98" s="95"/>
      <c r="U98" s="96"/>
      <c r="V98" s="96"/>
      <c r="W98" s="96"/>
      <c r="X98" s="97"/>
      <c r="Y98" s="94"/>
      <c r="Z98" s="95"/>
      <c r="AA98" s="96"/>
      <c r="AB98" s="96"/>
      <c r="AC98" s="96"/>
      <c r="AD98" s="97"/>
    </row>
    <row r="99" spans="1:30" ht="15.75" x14ac:dyDescent="0.25">
      <c r="A99" s="94"/>
      <c r="B99" s="95"/>
      <c r="C99" s="96"/>
      <c r="D99" s="96"/>
      <c r="E99" s="96"/>
      <c r="F99" s="97"/>
      <c r="G99" s="94"/>
      <c r="H99" s="95"/>
      <c r="I99" s="96"/>
      <c r="J99" s="96"/>
      <c r="K99" s="96"/>
      <c r="L99" s="97"/>
      <c r="M99" s="94"/>
      <c r="N99" s="95"/>
      <c r="O99" s="96"/>
      <c r="P99" s="96"/>
      <c r="Q99" s="96"/>
      <c r="R99" s="97"/>
      <c r="S99" s="94"/>
      <c r="T99" s="95"/>
      <c r="U99" s="96"/>
      <c r="V99" s="96"/>
      <c r="W99" s="96"/>
      <c r="X99" s="97"/>
      <c r="Y99" s="94"/>
      <c r="Z99" s="95"/>
      <c r="AA99" s="96"/>
      <c r="AB99" s="96"/>
      <c r="AC99" s="96"/>
      <c r="AD99" s="97"/>
    </row>
    <row r="100" spans="1:30" ht="15.75" x14ac:dyDescent="0.25">
      <c r="A100" s="94"/>
      <c r="B100" s="95"/>
      <c r="C100" s="96"/>
      <c r="D100" s="96"/>
      <c r="E100" s="96"/>
      <c r="F100" s="97"/>
      <c r="G100" s="94"/>
      <c r="H100" s="95"/>
      <c r="I100" s="96"/>
      <c r="J100" s="96"/>
      <c r="K100" s="96"/>
      <c r="L100" s="97"/>
      <c r="M100" s="94"/>
      <c r="N100" s="95"/>
      <c r="O100" s="96"/>
      <c r="P100" s="96"/>
      <c r="Q100" s="96"/>
      <c r="R100" s="97"/>
      <c r="S100" s="94"/>
      <c r="T100" s="95"/>
      <c r="U100" s="96"/>
      <c r="V100" s="96"/>
      <c r="W100" s="96"/>
      <c r="X100" s="97"/>
      <c r="Y100" s="94"/>
      <c r="Z100" s="95"/>
      <c r="AA100" s="96"/>
      <c r="AB100" s="96"/>
      <c r="AC100" s="96"/>
      <c r="AD100" s="97"/>
    </row>
    <row r="101" spans="1:30" ht="15.75" x14ac:dyDescent="0.25">
      <c r="A101" s="94"/>
      <c r="B101" s="95"/>
      <c r="C101" s="96"/>
      <c r="D101" s="96"/>
      <c r="E101" s="96"/>
      <c r="F101" s="97"/>
      <c r="G101" s="94"/>
      <c r="H101" s="95"/>
      <c r="I101" s="96"/>
      <c r="J101" s="96"/>
      <c r="K101" s="96"/>
      <c r="L101" s="97"/>
      <c r="M101" s="94"/>
      <c r="N101" s="95"/>
      <c r="O101" s="96"/>
      <c r="P101" s="96"/>
      <c r="Q101" s="96"/>
      <c r="R101" s="97"/>
      <c r="S101" s="94"/>
      <c r="T101" s="95"/>
      <c r="U101" s="96"/>
      <c r="V101" s="96"/>
      <c r="W101" s="96"/>
      <c r="X101" s="97"/>
      <c r="Y101" s="94"/>
      <c r="Z101" s="95"/>
      <c r="AA101" s="96"/>
      <c r="AB101" s="96"/>
      <c r="AC101" s="96"/>
      <c r="AD101" s="97"/>
    </row>
    <row r="102" spans="1:30" ht="15.75" x14ac:dyDescent="0.25">
      <c r="A102" s="153">
        <f>A80+7</f>
        <v>43899</v>
      </c>
      <c r="B102" s="153"/>
      <c r="C102" s="153"/>
      <c r="D102" s="153"/>
      <c r="E102" s="153"/>
      <c r="F102" s="153"/>
      <c r="G102" s="153">
        <f>A102+1</f>
        <v>43900</v>
      </c>
      <c r="H102" s="153"/>
      <c r="I102" s="153"/>
      <c r="J102" s="153"/>
      <c r="K102" s="153"/>
      <c r="L102" s="153"/>
      <c r="M102" s="153">
        <f t="shared" ref="M102" si="15">G102+1</f>
        <v>43901</v>
      </c>
      <c r="N102" s="153"/>
      <c r="O102" s="153"/>
      <c r="P102" s="153"/>
      <c r="Q102" s="153"/>
      <c r="R102" s="153"/>
      <c r="S102" s="153">
        <f t="shared" ref="S102" si="16">M102+1</f>
        <v>43902</v>
      </c>
      <c r="T102" s="153"/>
      <c r="U102" s="153"/>
      <c r="V102" s="153"/>
      <c r="W102" s="153"/>
      <c r="X102" s="153"/>
      <c r="Y102" s="153">
        <f t="shared" ref="Y102" si="17">S102+1</f>
        <v>43903</v>
      </c>
      <c r="Z102" s="153"/>
      <c r="AA102" s="153"/>
      <c r="AB102" s="153"/>
      <c r="AC102" s="153"/>
      <c r="AD102" s="153"/>
    </row>
    <row r="103" spans="1:30" ht="15.75" x14ac:dyDescent="0.25">
      <c r="A103" s="91" t="s">
        <v>0</v>
      </c>
      <c r="B103" s="92" t="s">
        <v>1</v>
      </c>
      <c r="C103" s="93" t="s">
        <v>2</v>
      </c>
      <c r="D103" s="92" t="s">
        <v>3</v>
      </c>
      <c r="E103" s="92" t="s">
        <v>4</v>
      </c>
      <c r="F103" s="92" t="s">
        <v>5</v>
      </c>
      <c r="G103" s="91" t="s">
        <v>0</v>
      </c>
      <c r="H103" s="92" t="s">
        <v>1</v>
      </c>
      <c r="I103" s="93" t="s">
        <v>2</v>
      </c>
      <c r="J103" s="92" t="s">
        <v>3</v>
      </c>
      <c r="K103" s="92" t="s">
        <v>4</v>
      </c>
      <c r="L103" s="92" t="s">
        <v>5</v>
      </c>
      <c r="M103" s="91" t="s">
        <v>0</v>
      </c>
      <c r="N103" s="92" t="s">
        <v>1</v>
      </c>
      <c r="O103" s="93" t="s">
        <v>2</v>
      </c>
      <c r="P103" s="92" t="s">
        <v>3</v>
      </c>
      <c r="Q103" s="92" t="s">
        <v>4</v>
      </c>
      <c r="R103" s="92" t="s">
        <v>5</v>
      </c>
      <c r="S103" s="91" t="s">
        <v>0</v>
      </c>
      <c r="T103" s="92" t="s">
        <v>1</v>
      </c>
      <c r="U103" s="93" t="s">
        <v>2</v>
      </c>
      <c r="V103" s="92" t="s">
        <v>3</v>
      </c>
      <c r="W103" s="92" t="s">
        <v>4</v>
      </c>
      <c r="X103" s="92" t="s">
        <v>5</v>
      </c>
      <c r="Y103" s="91" t="s">
        <v>0</v>
      </c>
      <c r="Z103" s="92" t="s">
        <v>1</v>
      </c>
      <c r="AA103" s="93" t="s">
        <v>2</v>
      </c>
      <c r="AB103" s="92" t="s">
        <v>3</v>
      </c>
      <c r="AC103" s="92" t="s">
        <v>4</v>
      </c>
      <c r="AD103" s="92" t="s">
        <v>5</v>
      </c>
    </row>
    <row r="104" spans="1:30" ht="15.75" x14ac:dyDescent="0.25">
      <c r="A104" s="94"/>
      <c r="B104" s="95"/>
      <c r="C104" s="96"/>
      <c r="D104" s="96"/>
      <c r="E104" s="96"/>
      <c r="F104" s="97"/>
      <c r="G104" s="94"/>
      <c r="H104" s="95"/>
      <c r="I104" s="96"/>
      <c r="J104" s="96"/>
      <c r="K104" s="96"/>
      <c r="L104" s="97"/>
      <c r="M104" s="94"/>
      <c r="N104" s="95"/>
      <c r="O104" s="96"/>
      <c r="P104" s="96"/>
      <c r="Q104" s="96"/>
      <c r="R104" s="97"/>
      <c r="S104" s="94"/>
      <c r="T104" s="95"/>
      <c r="U104" s="96"/>
      <c r="V104" s="96"/>
      <c r="W104" s="96"/>
      <c r="X104" s="97"/>
      <c r="Y104" s="94"/>
      <c r="Z104" s="95"/>
      <c r="AA104" s="96"/>
      <c r="AB104" s="96"/>
      <c r="AC104" s="96"/>
      <c r="AD104" s="97"/>
    </row>
    <row r="105" spans="1:30" ht="15.75" x14ac:dyDescent="0.25">
      <c r="A105" s="94"/>
      <c r="B105" s="95"/>
      <c r="C105" s="96"/>
      <c r="D105" s="96"/>
      <c r="E105" s="96"/>
      <c r="F105" s="97"/>
      <c r="G105" s="94"/>
      <c r="H105" s="95"/>
      <c r="I105" s="96"/>
      <c r="J105" s="96"/>
      <c r="K105" s="96"/>
      <c r="L105" s="97"/>
      <c r="M105" s="94"/>
      <c r="N105" s="95"/>
      <c r="O105" s="96"/>
      <c r="P105" s="96"/>
      <c r="Q105" s="96"/>
      <c r="R105" s="97"/>
      <c r="S105" s="94"/>
      <c r="T105" s="95"/>
      <c r="U105" s="96"/>
      <c r="V105" s="96"/>
      <c r="W105" s="96"/>
      <c r="X105" s="97"/>
      <c r="Y105" s="94"/>
      <c r="Z105" s="95"/>
      <c r="AA105" s="96"/>
      <c r="AB105" s="96"/>
      <c r="AC105" s="96"/>
      <c r="AD105" s="97"/>
    </row>
    <row r="106" spans="1:30" ht="15.75" x14ac:dyDescent="0.25">
      <c r="A106" s="94"/>
      <c r="B106" s="95"/>
      <c r="C106" s="96"/>
      <c r="D106" s="96"/>
      <c r="E106" s="96"/>
      <c r="F106" s="97"/>
      <c r="G106" s="94"/>
      <c r="H106" s="95"/>
      <c r="I106" s="96"/>
      <c r="J106" s="96"/>
      <c r="K106" s="96"/>
      <c r="L106" s="97"/>
      <c r="M106" s="94"/>
      <c r="N106" s="95"/>
      <c r="O106" s="96"/>
      <c r="P106" s="96"/>
      <c r="Q106" s="96"/>
      <c r="R106" s="97"/>
      <c r="S106" s="94"/>
      <c r="T106" s="95"/>
      <c r="U106" s="96"/>
      <c r="V106" s="96"/>
      <c r="W106" s="96"/>
      <c r="X106" s="97"/>
      <c r="Y106" s="94"/>
      <c r="Z106" s="95"/>
      <c r="AA106" s="96"/>
      <c r="AB106" s="96"/>
      <c r="AC106" s="96"/>
      <c r="AD106" s="97"/>
    </row>
    <row r="107" spans="1:30" ht="15.75" x14ac:dyDescent="0.25">
      <c r="A107" s="94"/>
      <c r="B107" s="95"/>
      <c r="C107" s="96"/>
      <c r="D107" s="96"/>
      <c r="E107" s="96"/>
      <c r="F107" s="97"/>
      <c r="G107" s="94"/>
      <c r="H107" s="95"/>
      <c r="I107" s="96"/>
      <c r="J107" s="96"/>
      <c r="K107" s="96"/>
      <c r="L107" s="97"/>
      <c r="M107" s="94"/>
      <c r="N107" s="95"/>
      <c r="O107" s="96"/>
      <c r="P107" s="96"/>
      <c r="Q107" s="96"/>
      <c r="R107" s="97"/>
      <c r="S107" s="94"/>
      <c r="T107" s="95"/>
      <c r="U107" s="96"/>
      <c r="V107" s="96"/>
      <c r="W107" s="96"/>
      <c r="X107" s="97"/>
      <c r="Y107" s="94"/>
      <c r="Z107" s="95"/>
      <c r="AA107" s="96"/>
      <c r="AB107" s="96"/>
      <c r="AC107" s="96"/>
      <c r="AD107" s="97"/>
    </row>
    <row r="108" spans="1:30" ht="15.75" x14ac:dyDescent="0.25">
      <c r="A108" s="94"/>
      <c r="B108" s="95"/>
      <c r="C108" s="96"/>
      <c r="D108" s="96"/>
      <c r="E108" s="96"/>
      <c r="F108" s="97"/>
      <c r="G108" s="94"/>
      <c r="H108" s="95"/>
      <c r="I108" s="96"/>
      <c r="J108" s="96"/>
      <c r="K108" s="96"/>
      <c r="L108" s="97"/>
      <c r="M108" s="94"/>
      <c r="N108" s="95"/>
      <c r="O108" s="96"/>
      <c r="P108" s="96"/>
      <c r="Q108" s="96"/>
      <c r="R108" s="97"/>
      <c r="S108" s="94"/>
      <c r="T108" s="95"/>
      <c r="U108" s="96"/>
      <c r="V108" s="96"/>
      <c r="W108" s="96"/>
      <c r="X108" s="97"/>
      <c r="Y108" s="94"/>
      <c r="Z108" s="95"/>
      <c r="AA108" s="96"/>
      <c r="AB108" s="96"/>
      <c r="AC108" s="96"/>
      <c r="AD108" s="97"/>
    </row>
    <row r="109" spans="1:30" ht="15.75" x14ac:dyDescent="0.25">
      <c r="A109" s="94"/>
      <c r="B109" s="95"/>
      <c r="C109" s="96"/>
      <c r="D109" s="96"/>
      <c r="E109" s="96"/>
      <c r="F109" s="97"/>
      <c r="G109" s="94"/>
      <c r="H109" s="95"/>
      <c r="I109" s="96"/>
      <c r="J109" s="96"/>
      <c r="K109" s="96"/>
      <c r="L109" s="97"/>
      <c r="M109" s="94"/>
      <c r="N109" s="95"/>
      <c r="O109" s="96"/>
      <c r="P109" s="96"/>
      <c r="Q109" s="96"/>
      <c r="R109" s="97"/>
      <c r="S109" s="94"/>
      <c r="T109" s="95"/>
      <c r="U109" s="96"/>
      <c r="V109" s="96"/>
      <c r="W109" s="96"/>
      <c r="X109" s="97"/>
      <c r="Y109" s="94"/>
      <c r="Z109" s="95"/>
      <c r="AA109" s="96"/>
      <c r="AB109" s="96"/>
      <c r="AC109" s="96"/>
      <c r="AD109" s="97"/>
    </row>
    <row r="110" spans="1:30" ht="15.75" x14ac:dyDescent="0.25">
      <c r="A110" s="94"/>
      <c r="B110" s="95"/>
      <c r="C110" s="96"/>
      <c r="D110" s="96"/>
      <c r="E110" s="96"/>
      <c r="F110" s="97"/>
      <c r="G110" s="94"/>
      <c r="H110" s="95"/>
      <c r="I110" s="96"/>
      <c r="J110" s="96"/>
      <c r="K110" s="96"/>
      <c r="L110" s="97"/>
      <c r="M110" s="94"/>
      <c r="N110" s="95"/>
      <c r="O110" s="96"/>
      <c r="P110" s="96"/>
      <c r="Q110" s="96"/>
      <c r="R110" s="97"/>
      <c r="S110" s="94"/>
      <c r="T110" s="95"/>
      <c r="U110" s="96"/>
      <c r="V110" s="96"/>
      <c r="W110" s="96"/>
      <c r="X110" s="97"/>
      <c r="Y110" s="94"/>
      <c r="Z110" s="95"/>
      <c r="AA110" s="96"/>
      <c r="AB110" s="96"/>
      <c r="AC110" s="96"/>
      <c r="AD110" s="97"/>
    </row>
    <row r="111" spans="1:30" ht="15.75" x14ac:dyDescent="0.25">
      <c r="A111" s="94"/>
      <c r="B111" s="95"/>
      <c r="C111" s="96"/>
      <c r="D111" s="96"/>
      <c r="E111" s="96"/>
      <c r="F111" s="97"/>
      <c r="G111" s="94"/>
      <c r="H111" s="95"/>
      <c r="I111" s="96"/>
      <c r="J111" s="96"/>
      <c r="K111" s="96"/>
      <c r="L111" s="97"/>
      <c r="M111" s="94"/>
      <c r="N111" s="95"/>
      <c r="O111" s="96"/>
      <c r="P111" s="96"/>
      <c r="Q111" s="96"/>
      <c r="R111" s="97"/>
      <c r="S111" s="94"/>
      <c r="T111" s="95"/>
      <c r="U111" s="96"/>
      <c r="V111" s="96"/>
      <c r="W111" s="96"/>
      <c r="X111" s="97"/>
      <c r="Y111" s="94"/>
      <c r="Z111" s="95"/>
      <c r="AA111" s="96"/>
      <c r="AB111" s="96"/>
      <c r="AC111" s="96"/>
      <c r="AD111" s="97"/>
    </row>
    <row r="112" spans="1:30" ht="15.75" x14ac:dyDescent="0.25">
      <c r="A112" s="94"/>
      <c r="B112" s="95"/>
      <c r="C112" s="96"/>
      <c r="D112" s="96"/>
      <c r="E112" s="96"/>
      <c r="F112" s="97"/>
      <c r="G112" s="94"/>
      <c r="H112" s="95"/>
      <c r="I112" s="96"/>
      <c r="J112" s="96"/>
      <c r="K112" s="96"/>
      <c r="L112" s="97"/>
      <c r="M112" s="94"/>
      <c r="N112" s="95"/>
      <c r="O112" s="96"/>
      <c r="P112" s="96"/>
      <c r="Q112" s="96"/>
      <c r="R112" s="97"/>
      <c r="S112" s="94"/>
      <c r="T112" s="95"/>
      <c r="U112" s="96"/>
      <c r="V112" s="96"/>
      <c r="W112" s="96"/>
      <c r="X112" s="97"/>
      <c r="Y112" s="94"/>
      <c r="Z112" s="95"/>
      <c r="AA112" s="96"/>
      <c r="AB112" s="96"/>
      <c r="AC112" s="96"/>
      <c r="AD112" s="97"/>
    </row>
    <row r="113" spans="1:30" ht="15.75" x14ac:dyDescent="0.25">
      <c r="A113" s="94"/>
      <c r="B113" s="95"/>
      <c r="C113" s="96"/>
      <c r="D113" s="96"/>
      <c r="E113" s="96"/>
      <c r="F113" s="97"/>
      <c r="G113" s="94"/>
      <c r="H113" s="95"/>
      <c r="I113" s="96"/>
      <c r="J113" s="96"/>
      <c r="K113" s="96"/>
      <c r="L113" s="97"/>
      <c r="M113" s="94"/>
      <c r="N113" s="95"/>
      <c r="O113" s="96"/>
      <c r="P113" s="96"/>
      <c r="Q113" s="96"/>
      <c r="R113" s="97"/>
      <c r="S113" s="94"/>
      <c r="T113" s="95"/>
      <c r="U113" s="96"/>
      <c r="V113" s="96"/>
      <c r="W113" s="96"/>
      <c r="X113" s="97"/>
      <c r="Y113" s="94"/>
      <c r="Z113" s="95"/>
      <c r="AA113" s="96"/>
      <c r="AB113" s="96"/>
      <c r="AC113" s="96"/>
      <c r="AD113" s="97"/>
    </row>
    <row r="114" spans="1:30" ht="15.75" x14ac:dyDescent="0.25">
      <c r="A114" s="94"/>
      <c r="B114" s="95"/>
      <c r="C114" s="96"/>
      <c r="D114" s="96"/>
      <c r="E114" s="96"/>
      <c r="F114" s="97"/>
      <c r="G114" s="94"/>
      <c r="H114" s="95"/>
      <c r="I114" s="96"/>
      <c r="J114" s="96"/>
      <c r="K114" s="96"/>
      <c r="L114" s="97"/>
      <c r="M114" s="94"/>
      <c r="N114" s="95"/>
      <c r="O114" s="96"/>
      <c r="P114" s="96"/>
      <c r="Q114" s="96"/>
      <c r="R114" s="97"/>
      <c r="S114" s="94"/>
      <c r="T114" s="95"/>
      <c r="U114" s="96"/>
      <c r="V114" s="96"/>
      <c r="W114" s="96"/>
      <c r="X114" s="97"/>
      <c r="Y114" s="94"/>
      <c r="Z114" s="95"/>
      <c r="AA114" s="96"/>
      <c r="AB114" s="96"/>
      <c r="AC114" s="96"/>
      <c r="AD114" s="97"/>
    </row>
    <row r="115" spans="1:30" ht="15.75" x14ac:dyDescent="0.25">
      <c r="A115" s="94"/>
      <c r="B115" s="95"/>
      <c r="C115" s="96"/>
      <c r="D115" s="96"/>
      <c r="E115" s="96"/>
      <c r="F115" s="97"/>
      <c r="G115" s="94"/>
      <c r="H115" s="95"/>
      <c r="I115" s="96"/>
      <c r="J115" s="96"/>
      <c r="K115" s="96"/>
      <c r="L115" s="97"/>
      <c r="M115" s="94"/>
      <c r="N115" s="95"/>
      <c r="O115" s="96"/>
      <c r="P115" s="96"/>
      <c r="Q115" s="96"/>
      <c r="R115" s="97"/>
      <c r="S115" s="94"/>
      <c r="T115" s="95"/>
      <c r="U115" s="96"/>
      <c r="V115" s="96"/>
      <c r="W115" s="96"/>
      <c r="X115" s="97"/>
      <c r="Y115" s="94"/>
      <c r="Z115" s="95"/>
      <c r="AA115" s="96"/>
      <c r="AB115" s="96"/>
      <c r="AC115" s="96"/>
      <c r="AD115" s="97"/>
    </row>
    <row r="116" spans="1:30" ht="15.75" x14ac:dyDescent="0.25">
      <c r="A116" s="94"/>
      <c r="B116" s="95"/>
      <c r="C116" s="96"/>
      <c r="D116" s="96"/>
      <c r="E116" s="96"/>
      <c r="F116" s="97"/>
      <c r="G116" s="94"/>
      <c r="H116" s="95"/>
      <c r="I116" s="96"/>
      <c r="J116" s="96"/>
      <c r="K116" s="96"/>
      <c r="L116" s="97"/>
      <c r="M116" s="94"/>
      <c r="N116" s="95"/>
      <c r="O116" s="96"/>
      <c r="P116" s="96"/>
      <c r="Q116" s="96"/>
      <c r="R116" s="97"/>
      <c r="S116" s="94"/>
      <c r="T116" s="95"/>
      <c r="U116" s="96"/>
      <c r="V116" s="96"/>
      <c r="W116" s="96"/>
      <c r="X116" s="97"/>
      <c r="Y116" s="94"/>
      <c r="Z116" s="95"/>
      <c r="AA116" s="96"/>
      <c r="AB116" s="96"/>
      <c r="AC116" s="96"/>
      <c r="AD116" s="97"/>
    </row>
    <row r="117" spans="1:30" ht="15.75" x14ac:dyDescent="0.25">
      <c r="A117" s="94"/>
      <c r="B117" s="95"/>
      <c r="C117" s="96"/>
      <c r="D117" s="96"/>
      <c r="E117" s="96"/>
      <c r="F117" s="97"/>
      <c r="G117" s="94"/>
      <c r="H117" s="95"/>
      <c r="I117" s="96"/>
      <c r="J117" s="96"/>
      <c r="K117" s="96"/>
      <c r="L117" s="97"/>
      <c r="M117" s="94"/>
      <c r="N117" s="95"/>
      <c r="O117" s="96"/>
      <c r="P117" s="96"/>
      <c r="Q117" s="96"/>
      <c r="R117" s="97"/>
      <c r="S117" s="94"/>
      <c r="T117" s="95"/>
      <c r="U117" s="96"/>
      <c r="V117" s="96"/>
      <c r="W117" s="96"/>
      <c r="X117" s="97"/>
      <c r="Y117" s="94"/>
      <c r="Z117" s="95"/>
      <c r="AA117" s="96"/>
      <c r="AB117" s="96"/>
      <c r="AC117" s="96"/>
      <c r="AD117" s="97"/>
    </row>
    <row r="118" spans="1:30" ht="15.75" x14ac:dyDescent="0.25">
      <c r="A118" s="94"/>
      <c r="B118" s="95"/>
      <c r="C118" s="96"/>
      <c r="D118" s="96"/>
      <c r="E118" s="96"/>
      <c r="F118" s="97"/>
      <c r="G118" s="94"/>
      <c r="H118" s="95"/>
      <c r="I118" s="96"/>
      <c r="J118" s="96"/>
      <c r="K118" s="96"/>
      <c r="L118" s="97"/>
      <c r="M118" s="94"/>
      <c r="N118" s="95"/>
      <c r="O118" s="96"/>
      <c r="P118" s="96"/>
      <c r="Q118" s="96"/>
      <c r="R118" s="97"/>
      <c r="S118" s="94"/>
      <c r="T118" s="95"/>
      <c r="U118" s="96"/>
      <c r="V118" s="96"/>
      <c r="W118" s="96"/>
      <c r="X118" s="97"/>
      <c r="Y118" s="94"/>
      <c r="Z118" s="95"/>
      <c r="AA118" s="96"/>
      <c r="AB118" s="96"/>
      <c r="AC118" s="96"/>
      <c r="AD118" s="97"/>
    </row>
    <row r="119" spans="1:30" ht="15.75" x14ac:dyDescent="0.25">
      <c r="A119" s="94"/>
      <c r="B119" s="95"/>
      <c r="C119" s="96"/>
      <c r="D119" s="96"/>
      <c r="E119" s="96"/>
      <c r="F119" s="97"/>
      <c r="G119" s="94"/>
      <c r="H119" s="95"/>
      <c r="I119" s="96"/>
      <c r="J119" s="96"/>
      <c r="K119" s="96"/>
      <c r="L119" s="97"/>
      <c r="M119" s="94"/>
      <c r="N119" s="95"/>
      <c r="O119" s="96"/>
      <c r="P119" s="96"/>
      <c r="Q119" s="96"/>
      <c r="R119" s="97"/>
      <c r="S119" s="94"/>
      <c r="T119" s="95"/>
      <c r="U119" s="96"/>
      <c r="V119" s="96"/>
      <c r="W119" s="96"/>
      <c r="X119" s="97"/>
      <c r="Y119" s="94"/>
      <c r="Z119" s="95"/>
      <c r="AA119" s="96"/>
      <c r="AB119" s="96"/>
      <c r="AC119" s="96"/>
      <c r="AD119" s="97"/>
    </row>
    <row r="120" spans="1:30" ht="15.75" x14ac:dyDescent="0.25">
      <c r="A120" s="94"/>
      <c r="B120" s="95"/>
      <c r="C120" s="96"/>
      <c r="D120" s="96"/>
      <c r="E120" s="96"/>
      <c r="F120" s="97"/>
      <c r="G120" s="94"/>
      <c r="H120" s="95"/>
      <c r="I120" s="96"/>
      <c r="J120" s="96"/>
      <c r="K120" s="96"/>
      <c r="L120" s="97"/>
      <c r="M120" s="94"/>
      <c r="N120" s="95"/>
      <c r="O120" s="96"/>
      <c r="P120" s="96"/>
      <c r="Q120" s="96"/>
      <c r="R120" s="97"/>
      <c r="S120" s="94"/>
      <c r="T120" s="95"/>
      <c r="U120" s="96"/>
      <c r="V120" s="96"/>
      <c r="W120" s="96"/>
      <c r="X120" s="97"/>
      <c r="Y120" s="94"/>
      <c r="Z120" s="95"/>
      <c r="AA120" s="96"/>
      <c r="AB120" s="96"/>
      <c r="AC120" s="96"/>
      <c r="AD120" s="97"/>
    </row>
    <row r="121" spans="1:30" ht="15.75" x14ac:dyDescent="0.25">
      <c r="A121" s="94"/>
      <c r="B121" s="95"/>
      <c r="C121" s="96"/>
      <c r="D121" s="96"/>
      <c r="E121" s="96"/>
      <c r="F121" s="97"/>
      <c r="G121" s="94"/>
      <c r="H121" s="95"/>
      <c r="I121" s="96"/>
      <c r="J121" s="96"/>
      <c r="K121" s="96"/>
      <c r="L121" s="97"/>
      <c r="M121" s="94"/>
      <c r="N121" s="95"/>
      <c r="O121" s="96"/>
      <c r="P121" s="96"/>
      <c r="Q121" s="96"/>
      <c r="R121" s="97"/>
      <c r="S121" s="94"/>
      <c r="T121" s="95"/>
      <c r="U121" s="96"/>
      <c r="V121" s="96"/>
      <c r="W121" s="96"/>
      <c r="X121" s="97"/>
      <c r="Y121" s="94"/>
      <c r="Z121" s="95"/>
      <c r="AA121" s="96"/>
      <c r="AB121" s="96"/>
      <c r="AC121" s="96"/>
      <c r="AD121" s="97"/>
    </row>
    <row r="122" spans="1:30" ht="15.75" x14ac:dyDescent="0.25">
      <c r="A122" s="94"/>
      <c r="B122" s="95"/>
      <c r="C122" s="96"/>
      <c r="D122" s="96"/>
      <c r="E122" s="96"/>
      <c r="F122" s="97"/>
      <c r="G122" s="94"/>
      <c r="H122" s="95"/>
      <c r="I122" s="96"/>
      <c r="J122" s="96"/>
      <c r="K122" s="96"/>
      <c r="L122" s="97"/>
      <c r="M122" s="94"/>
      <c r="N122" s="95"/>
      <c r="O122" s="96"/>
      <c r="P122" s="96"/>
      <c r="Q122" s="96"/>
      <c r="R122" s="97"/>
      <c r="S122" s="94"/>
      <c r="T122" s="95"/>
      <c r="U122" s="96"/>
      <c r="V122" s="96"/>
      <c r="W122" s="96"/>
      <c r="X122" s="97"/>
      <c r="Y122" s="94"/>
      <c r="Z122" s="95"/>
      <c r="AA122" s="96"/>
      <c r="AB122" s="96"/>
      <c r="AC122" s="96"/>
      <c r="AD122" s="97"/>
    </row>
    <row r="123" spans="1:30" ht="15.75" x14ac:dyDescent="0.25">
      <c r="A123" s="94"/>
      <c r="B123" s="95"/>
      <c r="C123" s="96"/>
      <c r="D123" s="96"/>
      <c r="E123" s="96"/>
      <c r="F123" s="97"/>
      <c r="G123" s="94"/>
      <c r="H123" s="95"/>
      <c r="I123" s="96"/>
      <c r="J123" s="96"/>
      <c r="K123" s="96"/>
      <c r="L123" s="97"/>
      <c r="M123" s="94"/>
      <c r="N123" s="95"/>
      <c r="O123" s="96"/>
      <c r="P123" s="96"/>
      <c r="Q123" s="96"/>
      <c r="R123" s="97"/>
      <c r="S123" s="94"/>
      <c r="T123" s="95"/>
      <c r="U123" s="96"/>
      <c r="V123" s="96"/>
      <c r="W123" s="96"/>
      <c r="X123" s="97"/>
      <c r="Y123" s="94"/>
      <c r="Z123" s="95"/>
      <c r="AA123" s="96"/>
      <c r="AB123" s="96"/>
      <c r="AC123" s="96"/>
      <c r="AD123" s="97"/>
    </row>
    <row r="124" spans="1:30" ht="15.75" x14ac:dyDescent="0.25">
      <c r="A124" s="153">
        <f>A102+7</f>
        <v>43906</v>
      </c>
      <c r="B124" s="153"/>
      <c r="C124" s="153"/>
      <c r="D124" s="153"/>
      <c r="E124" s="153"/>
      <c r="F124" s="153"/>
      <c r="G124" s="153">
        <f>A124+1</f>
        <v>43907</v>
      </c>
      <c r="H124" s="153"/>
      <c r="I124" s="153"/>
      <c r="J124" s="153"/>
      <c r="K124" s="153"/>
      <c r="L124" s="153"/>
      <c r="M124" s="153">
        <f t="shared" ref="M124" si="18">G124+1</f>
        <v>43908</v>
      </c>
      <c r="N124" s="153"/>
      <c r="O124" s="153"/>
      <c r="P124" s="153"/>
      <c r="Q124" s="153"/>
      <c r="R124" s="153"/>
      <c r="S124" s="153">
        <f t="shared" ref="S124" si="19">M124+1</f>
        <v>43909</v>
      </c>
      <c r="T124" s="153"/>
      <c r="U124" s="153"/>
      <c r="V124" s="153"/>
      <c r="W124" s="153"/>
      <c r="X124" s="153"/>
      <c r="Y124" s="153">
        <f t="shared" ref="Y124" si="20">S124+1</f>
        <v>43910</v>
      </c>
      <c r="Z124" s="153"/>
      <c r="AA124" s="153"/>
      <c r="AB124" s="153"/>
      <c r="AC124" s="153"/>
      <c r="AD124" s="153"/>
    </row>
    <row r="125" spans="1:30" ht="15.75" x14ac:dyDescent="0.25">
      <c r="A125" s="91" t="s">
        <v>0</v>
      </c>
      <c r="B125" s="92" t="s">
        <v>1</v>
      </c>
      <c r="C125" s="93" t="s">
        <v>2</v>
      </c>
      <c r="D125" s="92" t="s">
        <v>3</v>
      </c>
      <c r="E125" s="92" t="s">
        <v>4</v>
      </c>
      <c r="F125" s="92" t="s">
        <v>5</v>
      </c>
      <c r="G125" s="91" t="s">
        <v>0</v>
      </c>
      <c r="H125" s="92" t="s">
        <v>1</v>
      </c>
      <c r="I125" s="93" t="s">
        <v>2</v>
      </c>
      <c r="J125" s="92" t="s">
        <v>3</v>
      </c>
      <c r="K125" s="92" t="s">
        <v>4</v>
      </c>
      <c r="L125" s="92" t="s">
        <v>5</v>
      </c>
      <c r="M125" s="91" t="s">
        <v>0</v>
      </c>
      <c r="N125" s="92" t="s">
        <v>1</v>
      </c>
      <c r="O125" s="93" t="s">
        <v>2</v>
      </c>
      <c r="P125" s="92" t="s">
        <v>3</v>
      </c>
      <c r="Q125" s="92" t="s">
        <v>4</v>
      </c>
      <c r="R125" s="92" t="s">
        <v>5</v>
      </c>
      <c r="S125" s="91" t="s">
        <v>0</v>
      </c>
      <c r="T125" s="92" t="s">
        <v>1</v>
      </c>
      <c r="U125" s="93" t="s">
        <v>2</v>
      </c>
      <c r="V125" s="92" t="s">
        <v>3</v>
      </c>
      <c r="W125" s="92" t="s">
        <v>4</v>
      </c>
      <c r="X125" s="92" t="s">
        <v>5</v>
      </c>
      <c r="Y125" s="91" t="s">
        <v>0</v>
      </c>
      <c r="Z125" s="92" t="s">
        <v>1</v>
      </c>
      <c r="AA125" s="93" t="s">
        <v>2</v>
      </c>
      <c r="AB125" s="92" t="s">
        <v>3</v>
      </c>
      <c r="AC125" s="92" t="s">
        <v>4</v>
      </c>
      <c r="AD125" s="92" t="s">
        <v>5</v>
      </c>
    </row>
    <row r="126" spans="1:30" ht="15.75" x14ac:dyDescent="0.25">
      <c r="A126" s="94"/>
      <c r="B126" s="95"/>
      <c r="C126" s="96"/>
      <c r="D126" s="96"/>
      <c r="E126" s="96"/>
      <c r="F126" s="97"/>
      <c r="G126" s="94"/>
      <c r="H126" s="95"/>
      <c r="I126" s="96"/>
      <c r="J126" s="96"/>
      <c r="K126" s="96"/>
      <c r="L126" s="97"/>
      <c r="M126" s="94"/>
      <c r="N126" s="95"/>
      <c r="O126" s="96"/>
      <c r="P126" s="96"/>
      <c r="Q126" s="96"/>
      <c r="R126" s="97"/>
      <c r="S126" s="94"/>
      <c r="T126" s="95"/>
      <c r="U126" s="96"/>
      <c r="V126" s="96"/>
      <c r="W126" s="96"/>
      <c r="X126" s="97"/>
      <c r="Y126" s="94"/>
      <c r="Z126" s="95"/>
      <c r="AA126" s="96"/>
      <c r="AB126" s="96"/>
      <c r="AC126" s="96"/>
      <c r="AD126" s="97"/>
    </row>
    <row r="127" spans="1:30" ht="15.75" x14ac:dyDescent="0.25">
      <c r="A127" s="94"/>
      <c r="B127" s="95"/>
      <c r="C127" s="96"/>
      <c r="D127" s="96"/>
      <c r="E127" s="96"/>
      <c r="F127" s="97"/>
      <c r="G127" s="94"/>
      <c r="H127" s="95"/>
      <c r="I127" s="96"/>
      <c r="J127" s="96"/>
      <c r="K127" s="96"/>
      <c r="L127" s="97"/>
      <c r="M127" s="94"/>
      <c r="N127" s="95"/>
      <c r="O127" s="96"/>
      <c r="P127" s="96"/>
      <c r="Q127" s="96"/>
      <c r="R127" s="97"/>
      <c r="S127" s="94"/>
      <c r="T127" s="95"/>
      <c r="U127" s="96"/>
      <c r="V127" s="96"/>
      <c r="W127" s="96"/>
      <c r="X127" s="97"/>
      <c r="Y127" s="94"/>
      <c r="Z127" s="95"/>
      <c r="AA127" s="96"/>
      <c r="AB127" s="96"/>
      <c r="AC127" s="96"/>
      <c r="AD127" s="97"/>
    </row>
    <row r="128" spans="1:30" ht="15.75" x14ac:dyDescent="0.25">
      <c r="A128" s="94"/>
      <c r="B128" s="95"/>
      <c r="C128" s="96"/>
      <c r="D128" s="96"/>
      <c r="E128" s="96"/>
      <c r="F128" s="97"/>
      <c r="G128" s="94"/>
      <c r="H128" s="95"/>
      <c r="I128" s="96"/>
      <c r="J128" s="96"/>
      <c r="K128" s="96"/>
      <c r="L128" s="97"/>
      <c r="M128" s="94"/>
      <c r="N128" s="95"/>
      <c r="O128" s="96"/>
      <c r="P128" s="96"/>
      <c r="Q128" s="96"/>
      <c r="R128" s="97"/>
      <c r="S128" s="94"/>
      <c r="T128" s="95"/>
      <c r="U128" s="96"/>
      <c r="V128" s="96"/>
      <c r="W128" s="96"/>
      <c r="X128" s="97"/>
      <c r="Y128" s="94"/>
      <c r="Z128" s="95"/>
      <c r="AA128" s="96"/>
      <c r="AB128" s="96"/>
      <c r="AC128" s="96"/>
      <c r="AD128" s="97"/>
    </row>
    <row r="129" spans="1:30" ht="15.75" x14ac:dyDescent="0.25">
      <c r="A129" s="94"/>
      <c r="B129" s="95"/>
      <c r="C129" s="96"/>
      <c r="D129" s="96"/>
      <c r="E129" s="96"/>
      <c r="F129" s="97"/>
      <c r="G129" s="94"/>
      <c r="H129" s="95"/>
      <c r="I129" s="96"/>
      <c r="J129" s="96"/>
      <c r="K129" s="96"/>
      <c r="L129" s="97"/>
      <c r="M129" s="94"/>
      <c r="N129" s="95"/>
      <c r="O129" s="96"/>
      <c r="P129" s="96"/>
      <c r="Q129" s="96"/>
      <c r="R129" s="97"/>
      <c r="S129" s="94"/>
      <c r="T129" s="95"/>
      <c r="U129" s="96"/>
      <c r="V129" s="96"/>
      <c r="W129" s="96"/>
      <c r="X129" s="97"/>
      <c r="Y129" s="94"/>
      <c r="Z129" s="95"/>
      <c r="AA129" s="96"/>
      <c r="AB129" s="96"/>
      <c r="AC129" s="96"/>
      <c r="AD129" s="97"/>
    </row>
    <row r="130" spans="1:30" ht="15.75" x14ac:dyDescent="0.25">
      <c r="A130" s="94"/>
      <c r="B130" s="95"/>
      <c r="C130" s="96"/>
      <c r="D130" s="96"/>
      <c r="E130" s="96"/>
      <c r="F130" s="97"/>
      <c r="G130" s="94"/>
      <c r="H130" s="95"/>
      <c r="I130" s="96"/>
      <c r="J130" s="96"/>
      <c r="K130" s="96"/>
      <c r="L130" s="97"/>
      <c r="M130" s="94"/>
      <c r="N130" s="95"/>
      <c r="O130" s="96"/>
      <c r="P130" s="96"/>
      <c r="Q130" s="96"/>
      <c r="R130" s="97"/>
      <c r="S130" s="94"/>
      <c r="T130" s="95"/>
      <c r="U130" s="96"/>
      <c r="V130" s="96"/>
      <c r="W130" s="96"/>
      <c r="X130" s="97"/>
      <c r="Y130" s="94"/>
      <c r="Z130" s="95"/>
      <c r="AA130" s="96"/>
      <c r="AB130" s="96"/>
      <c r="AC130" s="96"/>
      <c r="AD130" s="97"/>
    </row>
    <row r="131" spans="1:30" ht="15.75" x14ac:dyDescent="0.25">
      <c r="A131" s="94"/>
      <c r="B131" s="95"/>
      <c r="C131" s="96"/>
      <c r="D131" s="96"/>
      <c r="E131" s="96"/>
      <c r="F131" s="97"/>
      <c r="G131" s="94"/>
      <c r="H131" s="95"/>
      <c r="I131" s="96"/>
      <c r="J131" s="96"/>
      <c r="K131" s="96"/>
      <c r="L131" s="97"/>
      <c r="M131" s="94"/>
      <c r="N131" s="95"/>
      <c r="O131" s="96"/>
      <c r="P131" s="96"/>
      <c r="Q131" s="96"/>
      <c r="R131" s="97"/>
      <c r="S131" s="94"/>
      <c r="T131" s="95"/>
      <c r="U131" s="96"/>
      <c r="V131" s="96"/>
      <c r="W131" s="96"/>
      <c r="X131" s="97"/>
      <c r="Y131" s="94"/>
      <c r="Z131" s="95"/>
      <c r="AA131" s="96"/>
      <c r="AB131" s="96"/>
      <c r="AC131" s="96"/>
      <c r="AD131" s="97"/>
    </row>
    <row r="132" spans="1:30" ht="15.75" x14ac:dyDescent="0.25">
      <c r="A132" s="94"/>
      <c r="B132" s="95"/>
      <c r="C132" s="96"/>
      <c r="D132" s="96"/>
      <c r="E132" s="96"/>
      <c r="F132" s="97"/>
      <c r="G132" s="94"/>
      <c r="H132" s="95"/>
      <c r="I132" s="96"/>
      <c r="J132" s="96"/>
      <c r="K132" s="96"/>
      <c r="L132" s="97"/>
      <c r="M132" s="94"/>
      <c r="N132" s="95"/>
      <c r="O132" s="96"/>
      <c r="P132" s="96"/>
      <c r="Q132" s="96"/>
      <c r="R132" s="97"/>
      <c r="S132" s="94"/>
      <c r="T132" s="95"/>
      <c r="U132" s="96"/>
      <c r="V132" s="96"/>
      <c r="W132" s="96"/>
      <c r="X132" s="97"/>
      <c r="Y132" s="94"/>
      <c r="Z132" s="95"/>
      <c r="AA132" s="96"/>
      <c r="AB132" s="96"/>
      <c r="AC132" s="96"/>
      <c r="AD132" s="97"/>
    </row>
    <row r="133" spans="1:30" ht="15.75" x14ac:dyDescent="0.25">
      <c r="A133" s="94"/>
      <c r="B133" s="95"/>
      <c r="C133" s="96"/>
      <c r="D133" s="96"/>
      <c r="E133" s="96"/>
      <c r="F133" s="97"/>
      <c r="G133" s="94"/>
      <c r="H133" s="95"/>
      <c r="I133" s="96"/>
      <c r="J133" s="96"/>
      <c r="K133" s="96"/>
      <c r="L133" s="97"/>
      <c r="M133" s="94"/>
      <c r="N133" s="95"/>
      <c r="O133" s="96"/>
      <c r="P133" s="96"/>
      <c r="Q133" s="96"/>
      <c r="R133" s="97"/>
      <c r="S133" s="94"/>
      <c r="T133" s="95"/>
      <c r="U133" s="96"/>
      <c r="V133" s="96"/>
      <c r="W133" s="96"/>
      <c r="X133" s="97"/>
      <c r="Y133" s="94"/>
      <c r="Z133" s="95"/>
      <c r="AA133" s="96"/>
      <c r="AB133" s="96"/>
      <c r="AC133" s="96"/>
      <c r="AD133" s="97"/>
    </row>
    <row r="134" spans="1:30" ht="15.75" x14ac:dyDescent="0.25">
      <c r="A134" s="94"/>
      <c r="B134" s="95"/>
      <c r="C134" s="96"/>
      <c r="D134" s="96"/>
      <c r="E134" s="96"/>
      <c r="F134" s="97"/>
      <c r="G134" s="94"/>
      <c r="H134" s="95"/>
      <c r="I134" s="96"/>
      <c r="J134" s="96"/>
      <c r="K134" s="96"/>
      <c r="L134" s="97"/>
      <c r="M134" s="94"/>
      <c r="N134" s="95"/>
      <c r="O134" s="96"/>
      <c r="P134" s="96"/>
      <c r="Q134" s="96"/>
      <c r="R134" s="97"/>
      <c r="S134" s="94"/>
      <c r="T134" s="95"/>
      <c r="U134" s="96"/>
      <c r="V134" s="96"/>
      <c r="W134" s="96"/>
      <c r="X134" s="97"/>
      <c r="Y134" s="94"/>
      <c r="Z134" s="95"/>
      <c r="AA134" s="96"/>
      <c r="AB134" s="96"/>
      <c r="AC134" s="96"/>
      <c r="AD134" s="97"/>
    </row>
    <row r="135" spans="1:30" ht="15.75" x14ac:dyDescent="0.25">
      <c r="A135" s="94"/>
      <c r="B135" s="95"/>
      <c r="C135" s="96"/>
      <c r="D135" s="96"/>
      <c r="E135" s="96"/>
      <c r="F135" s="97"/>
      <c r="G135" s="94"/>
      <c r="H135" s="95"/>
      <c r="I135" s="96"/>
      <c r="J135" s="96"/>
      <c r="K135" s="96"/>
      <c r="L135" s="97"/>
      <c r="M135" s="94"/>
      <c r="N135" s="95"/>
      <c r="O135" s="96"/>
      <c r="P135" s="96"/>
      <c r="Q135" s="96"/>
      <c r="R135" s="97"/>
      <c r="S135" s="94"/>
      <c r="T135" s="95"/>
      <c r="U135" s="96"/>
      <c r="V135" s="96"/>
      <c r="W135" s="96"/>
      <c r="X135" s="97"/>
      <c r="Y135" s="94"/>
      <c r="Z135" s="95"/>
      <c r="AA135" s="96"/>
      <c r="AB135" s="96"/>
      <c r="AC135" s="96"/>
      <c r="AD135" s="97"/>
    </row>
    <row r="136" spans="1:30" ht="15.75" x14ac:dyDescent="0.25">
      <c r="A136" s="94"/>
      <c r="B136" s="95"/>
      <c r="C136" s="96"/>
      <c r="D136" s="96"/>
      <c r="E136" s="96"/>
      <c r="F136" s="97"/>
      <c r="G136" s="94"/>
      <c r="H136" s="95"/>
      <c r="I136" s="96"/>
      <c r="J136" s="96"/>
      <c r="K136" s="96"/>
      <c r="L136" s="97"/>
      <c r="M136" s="94"/>
      <c r="N136" s="95"/>
      <c r="O136" s="96"/>
      <c r="P136" s="96"/>
      <c r="Q136" s="96"/>
      <c r="R136" s="97"/>
      <c r="S136" s="94"/>
      <c r="T136" s="95"/>
      <c r="U136" s="96"/>
      <c r="V136" s="96"/>
      <c r="W136" s="96"/>
      <c r="X136" s="97"/>
      <c r="Y136" s="94"/>
      <c r="Z136" s="95"/>
      <c r="AA136" s="96"/>
      <c r="AB136" s="96"/>
      <c r="AC136" s="96"/>
      <c r="AD136" s="97"/>
    </row>
    <row r="137" spans="1:30" ht="15.75" x14ac:dyDescent="0.25">
      <c r="A137" s="94"/>
      <c r="B137" s="95"/>
      <c r="C137" s="96"/>
      <c r="D137" s="96"/>
      <c r="E137" s="96"/>
      <c r="F137" s="97"/>
      <c r="G137" s="94"/>
      <c r="H137" s="95"/>
      <c r="I137" s="96"/>
      <c r="J137" s="96"/>
      <c r="K137" s="96"/>
      <c r="L137" s="97"/>
      <c r="M137" s="94"/>
      <c r="N137" s="95"/>
      <c r="O137" s="96"/>
      <c r="P137" s="96"/>
      <c r="Q137" s="96"/>
      <c r="R137" s="97"/>
      <c r="S137" s="94"/>
      <c r="T137" s="95"/>
      <c r="U137" s="96"/>
      <c r="V137" s="96"/>
      <c r="W137" s="96"/>
      <c r="X137" s="97"/>
      <c r="Y137" s="94"/>
      <c r="Z137" s="95"/>
      <c r="AA137" s="96"/>
      <c r="AB137" s="96"/>
      <c r="AC137" s="96"/>
      <c r="AD137" s="97"/>
    </row>
    <row r="138" spans="1:30" ht="15.75" x14ac:dyDescent="0.25">
      <c r="A138" s="94"/>
      <c r="B138" s="95"/>
      <c r="C138" s="96"/>
      <c r="D138" s="96"/>
      <c r="E138" s="96"/>
      <c r="F138" s="97"/>
      <c r="G138" s="94"/>
      <c r="H138" s="95"/>
      <c r="I138" s="96"/>
      <c r="J138" s="96"/>
      <c r="K138" s="96"/>
      <c r="L138" s="97"/>
      <c r="M138" s="94"/>
      <c r="N138" s="95"/>
      <c r="O138" s="96"/>
      <c r="P138" s="96"/>
      <c r="Q138" s="96"/>
      <c r="R138" s="97"/>
      <c r="S138" s="94"/>
      <c r="T138" s="95"/>
      <c r="U138" s="96"/>
      <c r="V138" s="96"/>
      <c r="W138" s="96"/>
      <c r="X138" s="97"/>
      <c r="Y138" s="94"/>
      <c r="Z138" s="95"/>
      <c r="AA138" s="96"/>
      <c r="AB138" s="96"/>
      <c r="AC138" s="96"/>
      <c r="AD138" s="97"/>
    </row>
    <row r="139" spans="1:30" ht="15.75" x14ac:dyDescent="0.25">
      <c r="A139" s="94"/>
      <c r="B139" s="95"/>
      <c r="C139" s="96"/>
      <c r="D139" s="96"/>
      <c r="E139" s="96"/>
      <c r="F139" s="97"/>
      <c r="G139" s="94"/>
      <c r="H139" s="95"/>
      <c r="I139" s="96"/>
      <c r="J139" s="96"/>
      <c r="K139" s="96"/>
      <c r="L139" s="97"/>
      <c r="M139" s="94"/>
      <c r="N139" s="95"/>
      <c r="O139" s="96"/>
      <c r="P139" s="96"/>
      <c r="Q139" s="96"/>
      <c r="R139" s="97"/>
      <c r="S139" s="94"/>
      <c r="T139" s="95"/>
      <c r="U139" s="96"/>
      <c r="V139" s="96"/>
      <c r="W139" s="96"/>
      <c r="X139" s="97"/>
      <c r="Y139" s="94"/>
      <c r="Z139" s="95"/>
      <c r="AA139" s="96"/>
      <c r="AB139" s="96"/>
      <c r="AC139" s="96"/>
      <c r="AD139" s="97"/>
    </row>
    <row r="140" spans="1:30" ht="15.75" x14ac:dyDescent="0.25">
      <c r="A140" s="94"/>
      <c r="B140" s="95"/>
      <c r="C140" s="96"/>
      <c r="D140" s="96"/>
      <c r="E140" s="96"/>
      <c r="F140" s="97"/>
      <c r="G140" s="94"/>
      <c r="H140" s="95"/>
      <c r="I140" s="96"/>
      <c r="J140" s="96"/>
      <c r="K140" s="96"/>
      <c r="L140" s="97"/>
      <c r="M140" s="94"/>
      <c r="N140" s="95"/>
      <c r="O140" s="96"/>
      <c r="P140" s="96"/>
      <c r="Q140" s="96"/>
      <c r="R140" s="97"/>
      <c r="S140" s="94"/>
      <c r="T140" s="95"/>
      <c r="U140" s="96"/>
      <c r="V140" s="96"/>
      <c r="W140" s="96"/>
      <c r="X140" s="97"/>
      <c r="Y140" s="94"/>
      <c r="Z140" s="95"/>
      <c r="AA140" s="96"/>
      <c r="AB140" s="96"/>
      <c r="AC140" s="96"/>
      <c r="AD140" s="97"/>
    </row>
    <row r="141" spans="1:30" ht="15.75" x14ac:dyDescent="0.25">
      <c r="A141" s="94"/>
      <c r="B141" s="95"/>
      <c r="C141" s="96"/>
      <c r="D141" s="96"/>
      <c r="E141" s="96"/>
      <c r="F141" s="97"/>
      <c r="G141" s="94"/>
      <c r="H141" s="95"/>
      <c r="I141" s="96"/>
      <c r="J141" s="96"/>
      <c r="K141" s="96"/>
      <c r="L141" s="97"/>
      <c r="M141" s="94"/>
      <c r="N141" s="95"/>
      <c r="O141" s="96"/>
      <c r="P141" s="96"/>
      <c r="Q141" s="96"/>
      <c r="R141" s="97"/>
      <c r="S141" s="94"/>
      <c r="T141" s="95"/>
      <c r="U141" s="96"/>
      <c r="V141" s="96"/>
      <c r="W141" s="96"/>
      <c r="X141" s="97"/>
      <c r="Y141" s="94"/>
      <c r="Z141" s="95"/>
      <c r="AA141" s="96"/>
      <c r="AB141" s="96"/>
      <c r="AC141" s="96"/>
      <c r="AD141" s="97"/>
    </row>
    <row r="142" spans="1:30" ht="15.75" x14ac:dyDescent="0.25">
      <c r="A142" s="94"/>
      <c r="B142" s="95"/>
      <c r="C142" s="96"/>
      <c r="D142" s="96"/>
      <c r="E142" s="96"/>
      <c r="F142" s="97"/>
      <c r="G142" s="94"/>
      <c r="H142" s="95"/>
      <c r="I142" s="96"/>
      <c r="J142" s="96"/>
      <c r="K142" s="96"/>
      <c r="L142" s="97"/>
      <c r="M142" s="94"/>
      <c r="N142" s="95"/>
      <c r="O142" s="96"/>
      <c r="P142" s="96"/>
      <c r="Q142" s="96"/>
      <c r="R142" s="97"/>
      <c r="S142" s="94"/>
      <c r="T142" s="95"/>
      <c r="U142" s="96"/>
      <c r="V142" s="96"/>
      <c r="W142" s="96"/>
      <c r="X142" s="97"/>
      <c r="Y142" s="94"/>
      <c r="Z142" s="95"/>
      <c r="AA142" s="96"/>
      <c r="AB142" s="96"/>
      <c r="AC142" s="96"/>
      <c r="AD142" s="97"/>
    </row>
    <row r="143" spans="1:30" ht="15.75" x14ac:dyDescent="0.25">
      <c r="A143" s="94"/>
      <c r="B143" s="95"/>
      <c r="C143" s="96"/>
      <c r="D143" s="96"/>
      <c r="E143" s="96"/>
      <c r="F143" s="97"/>
      <c r="G143" s="94"/>
      <c r="H143" s="95"/>
      <c r="I143" s="96"/>
      <c r="J143" s="96"/>
      <c r="K143" s="96"/>
      <c r="L143" s="97"/>
      <c r="M143" s="94"/>
      <c r="N143" s="95"/>
      <c r="O143" s="96"/>
      <c r="P143" s="96"/>
      <c r="Q143" s="96"/>
      <c r="R143" s="97"/>
      <c r="S143" s="94"/>
      <c r="T143" s="95"/>
      <c r="U143" s="96"/>
      <c r="V143" s="96"/>
      <c r="W143" s="96"/>
      <c r="X143" s="97"/>
      <c r="Y143" s="94"/>
      <c r="Z143" s="95"/>
      <c r="AA143" s="96"/>
      <c r="AB143" s="96"/>
      <c r="AC143" s="96"/>
      <c r="AD143" s="97"/>
    </row>
    <row r="144" spans="1:30" ht="15.75" x14ac:dyDescent="0.25">
      <c r="A144" s="94"/>
      <c r="B144" s="95"/>
      <c r="C144" s="96"/>
      <c r="D144" s="96"/>
      <c r="E144" s="96"/>
      <c r="F144" s="97"/>
      <c r="G144" s="94"/>
      <c r="H144" s="95"/>
      <c r="I144" s="96"/>
      <c r="J144" s="96"/>
      <c r="K144" s="96"/>
      <c r="L144" s="97"/>
      <c r="M144" s="94"/>
      <c r="N144" s="95"/>
      <c r="O144" s="96"/>
      <c r="P144" s="96"/>
      <c r="Q144" s="96"/>
      <c r="R144" s="97"/>
      <c r="S144" s="94"/>
      <c r="T144" s="95"/>
      <c r="U144" s="96"/>
      <c r="V144" s="96"/>
      <c r="W144" s="96"/>
      <c r="X144" s="97"/>
      <c r="Y144" s="94"/>
      <c r="Z144" s="95"/>
      <c r="AA144" s="96"/>
      <c r="AB144" s="96"/>
      <c r="AC144" s="96"/>
      <c r="AD144" s="97"/>
    </row>
    <row r="145" spans="1:30" ht="15.75" x14ac:dyDescent="0.25">
      <c r="A145" s="94"/>
      <c r="B145" s="95"/>
      <c r="C145" s="96"/>
      <c r="D145" s="96"/>
      <c r="E145" s="96"/>
      <c r="F145" s="97"/>
      <c r="G145" s="94"/>
      <c r="H145" s="95"/>
      <c r="I145" s="96"/>
      <c r="J145" s="96"/>
      <c r="K145" s="96"/>
      <c r="L145" s="97"/>
      <c r="M145" s="94"/>
      <c r="N145" s="95"/>
      <c r="O145" s="96"/>
      <c r="P145" s="96"/>
      <c r="Q145" s="96"/>
      <c r="R145" s="97"/>
      <c r="S145" s="94"/>
      <c r="T145" s="95"/>
      <c r="U145" s="96"/>
      <c r="V145" s="96"/>
      <c r="W145" s="96"/>
      <c r="X145" s="97"/>
      <c r="Y145" s="94"/>
      <c r="Z145" s="95"/>
      <c r="AA145" s="96"/>
      <c r="AB145" s="96"/>
      <c r="AC145" s="96"/>
      <c r="AD145" s="97"/>
    </row>
    <row r="146" spans="1:30" ht="15.75" x14ac:dyDescent="0.25">
      <c r="A146" s="153">
        <f>A124+7</f>
        <v>43913</v>
      </c>
      <c r="B146" s="153"/>
      <c r="C146" s="153"/>
      <c r="D146" s="153"/>
      <c r="E146" s="153"/>
      <c r="F146" s="153"/>
      <c r="G146" s="153">
        <f>A146+1</f>
        <v>43914</v>
      </c>
      <c r="H146" s="153"/>
      <c r="I146" s="153"/>
      <c r="J146" s="153"/>
      <c r="K146" s="153"/>
      <c r="L146" s="153"/>
      <c r="M146" s="153">
        <f t="shared" ref="M146" si="21">G146+1</f>
        <v>43915</v>
      </c>
      <c r="N146" s="153"/>
      <c r="O146" s="153"/>
      <c r="P146" s="153"/>
      <c r="Q146" s="153"/>
      <c r="R146" s="153"/>
      <c r="S146" s="153">
        <f t="shared" ref="S146" si="22">M146+1</f>
        <v>43916</v>
      </c>
      <c r="T146" s="153"/>
      <c r="U146" s="153"/>
      <c r="V146" s="153"/>
      <c r="W146" s="153"/>
      <c r="X146" s="153"/>
      <c r="Y146" s="153">
        <f t="shared" ref="Y146" si="23">S146+1</f>
        <v>43917</v>
      </c>
      <c r="Z146" s="153"/>
      <c r="AA146" s="153"/>
      <c r="AB146" s="153"/>
      <c r="AC146" s="153"/>
      <c r="AD146" s="153"/>
    </row>
    <row r="147" spans="1:30" ht="15.75" x14ac:dyDescent="0.25">
      <c r="A147" s="91" t="s">
        <v>0</v>
      </c>
      <c r="B147" s="92" t="s">
        <v>1</v>
      </c>
      <c r="C147" s="93" t="s">
        <v>2</v>
      </c>
      <c r="D147" s="92" t="s">
        <v>3</v>
      </c>
      <c r="E147" s="92" t="s">
        <v>4</v>
      </c>
      <c r="F147" s="92" t="s">
        <v>5</v>
      </c>
      <c r="G147" s="91" t="s">
        <v>0</v>
      </c>
      <c r="H147" s="92" t="s">
        <v>1</v>
      </c>
      <c r="I147" s="93" t="s">
        <v>2</v>
      </c>
      <c r="J147" s="92" t="s">
        <v>3</v>
      </c>
      <c r="K147" s="92" t="s">
        <v>4</v>
      </c>
      <c r="L147" s="92" t="s">
        <v>5</v>
      </c>
      <c r="M147" s="91" t="s">
        <v>0</v>
      </c>
      <c r="N147" s="92" t="s">
        <v>1</v>
      </c>
      <c r="O147" s="93" t="s">
        <v>2</v>
      </c>
      <c r="P147" s="92" t="s">
        <v>3</v>
      </c>
      <c r="Q147" s="92" t="s">
        <v>4</v>
      </c>
      <c r="R147" s="92" t="s">
        <v>5</v>
      </c>
      <c r="S147" s="91" t="s">
        <v>0</v>
      </c>
      <c r="T147" s="92" t="s">
        <v>1</v>
      </c>
      <c r="U147" s="93" t="s">
        <v>2</v>
      </c>
      <c r="V147" s="92" t="s">
        <v>3</v>
      </c>
      <c r="W147" s="92" t="s">
        <v>4</v>
      </c>
      <c r="X147" s="92" t="s">
        <v>5</v>
      </c>
      <c r="Y147" s="91" t="s">
        <v>0</v>
      </c>
      <c r="Z147" s="92" t="s">
        <v>1</v>
      </c>
      <c r="AA147" s="93" t="s">
        <v>2</v>
      </c>
      <c r="AB147" s="92" t="s">
        <v>3</v>
      </c>
      <c r="AC147" s="92" t="s">
        <v>4</v>
      </c>
      <c r="AD147" s="92" t="s">
        <v>5</v>
      </c>
    </row>
    <row r="148" spans="1:30" ht="15.75" x14ac:dyDescent="0.25">
      <c r="A148" s="94"/>
      <c r="B148" s="95"/>
      <c r="C148" s="96"/>
      <c r="D148" s="96"/>
      <c r="E148" s="96"/>
      <c r="F148" s="97"/>
      <c r="G148" s="94"/>
      <c r="H148" s="95"/>
      <c r="I148" s="96"/>
      <c r="J148" s="96"/>
      <c r="K148" s="96"/>
      <c r="L148" s="97"/>
      <c r="M148" s="94"/>
      <c r="N148" s="95"/>
      <c r="O148" s="96"/>
      <c r="P148" s="96"/>
      <c r="Q148" s="96"/>
      <c r="R148" s="97"/>
      <c r="S148" s="94"/>
      <c r="T148" s="95"/>
      <c r="U148" s="96"/>
      <c r="V148" s="96"/>
      <c r="W148" s="96"/>
      <c r="X148" s="97"/>
      <c r="Y148" s="94"/>
      <c r="Z148" s="95"/>
      <c r="AA148" s="96"/>
      <c r="AB148" s="96"/>
      <c r="AC148" s="96"/>
      <c r="AD148" s="97"/>
    </row>
    <row r="149" spans="1:30" ht="15.75" x14ac:dyDescent="0.25">
      <c r="A149" s="94"/>
      <c r="B149" s="95"/>
      <c r="C149" s="96"/>
      <c r="D149" s="96"/>
      <c r="E149" s="96"/>
      <c r="F149" s="97"/>
      <c r="G149" s="94"/>
      <c r="H149" s="95"/>
      <c r="I149" s="96"/>
      <c r="J149" s="96"/>
      <c r="K149" s="96"/>
      <c r="L149" s="97"/>
      <c r="M149" s="94"/>
      <c r="N149" s="95"/>
      <c r="O149" s="96"/>
      <c r="P149" s="96"/>
      <c r="Q149" s="96"/>
      <c r="R149" s="97"/>
      <c r="S149" s="94"/>
      <c r="T149" s="95"/>
      <c r="U149" s="96"/>
      <c r="V149" s="96"/>
      <c r="W149" s="96"/>
      <c r="X149" s="97"/>
      <c r="Y149" s="94"/>
      <c r="Z149" s="95"/>
      <c r="AA149" s="96"/>
      <c r="AB149" s="96"/>
      <c r="AC149" s="96"/>
      <c r="AD149" s="97"/>
    </row>
    <row r="150" spans="1:30" ht="15.75" x14ac:dyDescent="0.25">
      <c r="A150" s="94"/>
      <c r="B150" s="95"/>
      <c r="C150" s="96"/>
      <c r="D150" s="96"/>
      <c r="E150" s="96"/>
      <c r="F150" s="97"/>
      <c r="G150" s="94"/>
      <c r="H150" s="95"/>
      <c r="I150" s="96"/>
      <c r="J150" s="96"/>
      <c r="K150" s="96"/>
      <c r="L150" s="97"/>
      <c r="M150" s="94"/>
      <c r="N150" s="95"/>
      <c r="O150" s="96"/>
      <c r="P150" s="96"/>
      <c r="Q150" s="96"/>
      <c r="R150" s="97"/>
      <c r="S150" s="94"/>
      <c r="T150" s="95"/>
      <c r="U150" s="96"/>
      <c r="V150" s="96"/>
      <c r="W150" s="96"/>
      <c r="X150" s="97"/>
      <c r="Y150" s="94"/>
      <c r="Z150" s="95"/>
      <c r="AA150" s="96"/>
      <c r="AB150" s="96"/>
      <c r="AC150" s="96"/>
      <c r="AD150" s="97"/>
    </row>
    <row r="151" spans="1:30" ht="15.75" x14ac:dyDescent="0.25">
      <c r="A151" s="94"/>
      <c r="B151" s="95"/>
      <c r="C151" s="96"/>
      <c r="D151" s="96"/>
      <c r="E151" s="96"/>
      <c r="F151" s="97"/>
      <c r="G151" s="94"/>
      <c r="H151" s="95"/>
      <c r="I151" s="96"/>
      <c r="J151" s="96"/>
      <c r="K151" s="96"/>
      <c r="L151" s="97"/>
      <c r="M151" s="94"/>
      <c r="N151" s="95"/>
      <c r="O151" s="96"/>
      <c r="P151" s="96"/>
      <c r="Q151" s="96"/>
      <c r="R151" s="97"/>
      <c r="S151" s="94"/>
      <c r="T151" s="95"/>
      <c r="U151" s="96"/>
      <c r="V151" s="96"/>
      <c r="W151" s="96"/>
      <c r="X151" s="97"/>
      <c r="Y151" s="94"/>
      <c r="Z151" s="95"/>
      <c r="AA151" s="96"/>
      <c r="AB151" s="96"/>
      <c r="AC151" s="96"/>
      <c r="AD151" s="97"/>
    </row>
    <row r="152" spans="1:30" ht="15.75" x14ac:dyDescent="0.25">
      <c r="A152" s="94"/>
      <c r="B152" s="95"/>
      <c r="C152" s="96"/>
      <c r="D152" s="96"/>
      <c r="E152" s="96"/>
      <c r="F152" s="97"/>
      <c r="G152" s="94"/>
      <c r="H152" s="95"/>
      <c r="I152" s="96"/>
      <c r="J152" s="96"/>
      <c r="K152" s="96"/>
      <c r="L152" s="97"/>
      <c r="M152" s="94"/>
      <c r="N152" s="95"/>
      <c r="O152" s="96"/>
      <c r="P152" s="96"/>
      <c r="Q152" s="96"/>
      <c r="R152" s="97"/>
      <c r="S152" s="94"/>
      <c r="T152" s="95"/>
      <c r="U152" s="96"/>
      <c r="V152" s="96"/>
      <c r="W152" s="96"/>
      <c r="X152" s="97"/>
      <c r="Y152" s="94"/>
      <c r="Z152" s="95"/>
      <c r="AA152" s="96"/>
      <c r="AB152" s="96"/>
      <c r="AC152" s="96"/>
      <c r="AD152" s="97"/>
    </row>
    <row r="153" spans="1:30" ht="15.75" x14ac:dyDescent="0.25">
      <c r="A153" s="94"/>
      <c r="B153" s="95"/>
      <c r="C153" s="96"/>
      <c r="D153" s="96"/>
      <c r="E153" s="96"/>
      <c r="F153" s="97"/>
      <c r="G153" s="94"/>
      <c r="H153" s="95"/>
      <c r="I153" s="96"/>
      <c r="J153" s="96"/>
      <c r="K153" s="96"/>
      <c r="L153" s="97"/>
      <c r="M153" s="94"/>
      <c r="N153" s="95"/>
      <c r="O153" s="96"/>
      <c r="P153" s="96"/>
      <c r="Q153" s="96"/>
      <c r="R153" s="97"/>
      <c r="S153" s="94"/>
      <c r="T153" s="95"/>
      <c r="U153" s="96"/>
      <c r="V153" s="96"/>
      <c r="W153" s="96"/>
      <c r="X153" s="97"/>
      <c r="Y153" s="94"/>
      <c r="Z153" s="95"/>
      <c r="AA153" s="96"/>
      <c r="AB153" s="96"/>
      <c r="AC153" s="96"/>
      <c r="AD153" s="97"/>
    </row>
    <row r="154" spans="1:30" ht="15.75" x14ac:dyDescent="0.25">
      <c r="A154" s="94"/>
      <c r="B154" s="95"/>
      <c r="C154" s="96"/>
      <c r="D154" s="96"/>
      <c r="E154" s="96"/>
      <c r="F154" s="97"/>
      <c r="G154" s="94"/>
      <c r="H154" s="95"/>
      <c r="I154" s="96"/>
      <c r="J154" s="96"/>
      <c r="K154" s="96"/>
      <c r="L154" s="97"/>
      <c r="M154" s="94"/>
      <c r="N154" s="95"/>
      <c r="O154" s="96"/>
      <c r="P154" s="96"/>
      <c r="Q154" s="96"/>
      <c r="R154" s="97"/>
      <c r="S154" s="94"/>
      <c r="T154" s="95"/>
      <c r="U154" s="96"/>
      <c r="V154" s="96"/>
      <c r="W154" s="96"/>
      <c r="X154" s="97"/>
      <c r="Y154" s="94"/>
      <c r="Z154" s="95"/>
      <c r="AA154" s="96"/>
      <c r="AB154" s="96"/>
      <c r="AC154" s="96"/>
      <c r="AD154" s="97"/>
    </row>
    <row r="155" spans="1:30" ht="15.75" x14ac:dyDescent="0.25">
      <c r="A155" s="94"/>
      <c r="B155" s="95"/>
      <c r="C155" s="96"/>
      <c r="D155" s="96"/>
      <c r="E155" s="96"/>
      <c r="F155" s="97"/>
      <c r="G155" s="94"/>
      <c r="H155" s="95"/>
      <c r="I155" s="96"/>
      <c r="J155" s="96"/>
      <c r="K155" s="96"/>
      <c r="L155" s="97"/>
      <c r="M155" s="94"/>
      <c r="N155" s="95"/>
      <c r="O155" s="96"/>
      <c r="P155" s="96"/>
      <c r="Q155" s="96"/>
      <c r="R155" s="97"/>
      <c r="S155" s="94"/>
      <c r="T155" s="95"/>
      <c r="U155" s="96"/>
      <c r="V155" s="96"/>
      <c r="W155" s="96"/>
      <c r="X155" s="97"/>
      <c r="Y155" s="94"/>
      <c r="Z155" s="95"/>
      <c r="AA155" s="96"/>
      <c r="AB155" s="96"/>
      <c r="AC155" s="96"/>
      <c r="AD155" s="97"/>
    </row>
    <row r="156" spans="1:30" ht="15.75" x14ac:dyDescent="0.25">
      <c r="A156" s="94"/>
      <c r="B156" s="95"/>
      <c r="C156" s="96"/>
      <c r="D156" s="96"/>
      <c r="E156" s="96"/>
      <c r="F156" s="97"/>
      <c r="G156" s="94"/>
      <c r="H156" s="95"/>
      <c r="I156" s="96"/>
      <c r="J156" s="96"/>
      <c r="K156" s="96"/>
      <c r="L156" s="97"/>
      <c r="M156" s="94"/>
      <c r="N156" s="95"/>
      <c r="O156" s="96"/>
      <c r="P156" s="96"/>
      <c r="Q156" s="96"/>
      <c r="R156" s="97"/>
      <c r="S156" s="94"/>
      <c r="T156" s="95"/>
      <c r="U156" s="96"/>
      <c r="V156" s="96"/>
      <c r="W156" s="96"/>
      <c r="X156" s="97"/>
      <c r="Y156" s="94"/>
      <c r="Z156" s="95"/>
      <c r="AA156" s="96"/>
      <c r="AB156" s="96"/>
      <c r="AC156" s="96"/>
      <c r="AD156" s="97"/>
    </row>
    <row r="157" spans="1:30" ht="15.75" x14ac:dyDescent="0.25">
      <c r="A157" s="94"/>
      <c r="B157" s="95"/>
      <c r="C157" s="96"/>
      <c r="D157" s="96"/>
      <c r="E157" s="96"/>
      <c r="F157" s="97"/>
      <c r="G157" s="94"/>
      <c r="H157" s="95"/>
      <c r="I157" s="96"/>
      <c r="J157" s="96"/>
      <c r="K157" s="96"/>
      <c r="L157" s="97"/>
      <c r="M157" s="94"/>
      <c r="N157" s="95"/>
      <c r="O157" s="96"/>
      <c r="P157" s="96"/>
      <c r="Q157" s="96"/>
      <c r="R157" s="97"/>
      <c r="S157" s="94"/>
      <c r="T157" s="95"/>
      <c r="U157" s="96"/>
      <c r="V157" s="96"/>
      <c r="W157" s="96"/>
      <c r="X157" s="97"/>
      <c r="Y157" s="94"/>
      <c r="Z157" s="95"/>
      <c r="AA157" s="96"/>
      <c r="AB157" s="96"/>
      <c r="AC157" s="96"/>
      <c r="AD157" s="97"/>
    </row>
    <row r="158" spans="1:30" ht="15.75" x14ac:dyDescent="0.25">
      <c r="A158" s="94"/>
      <c r="B158" s="95"/>
      <c r="C158" s="96"/>
      <c r="D158" s="96"/>
      <c r="E158" s="96"/>
      <c r="F158" s="97"/>
      <c r="G158" s="94"/>
      <c r="H158" s="95"/>
      <c r="I158" s="96"/>
      <c r="J158" s="96"/>
      <c r="K158" s="96"/>
      <c r="L158" s="97"/>
      <c r="M158" s="94"/>
      <c r="N158" s="95"/>
      <c r="O158" s="96"/>
      <c r="P158" s="96"/>
      <c r="Q158" s="96"/>
      <c r="R158" s="97"/>
      <c r="S158" s="94"/>
      <c r="T158" s="95"/>
      <c r="U158" s="96"/>
      <c r="V158" s="96"/>
      <c r="W158" s="96"/>
      <c r="X158" s="97"/>
      <c r="Y158" s="94"/>
      <c r="Z158" s="95"/>
      <c r="AA158" s="96"/>
      <c r="AB158" s="96"/>
      <c r="AC158" s="96"/>
      <c r="AD158" s="97"/>
    </row>
    <row r="159" spans="1:30" ht="15.75" x14ac:dyDescent="0.25">
      <c r="A159" s="94"/>
      <c r="B159" s="95"/>
      <c r="C159" s="96"/>
      <c r="D159" s="96"/>
      <c r="E159" s="96"/>
      <c r="F159" s="97"/>
      <c r="G159" s="94"/>
      <c r="H159" s="95"/>
      <c r="I159" s="96"/>
      <c r="J159" s="96"/>
      <c r="K159" s="96"/>
      <c r="L159" s="97"/>
      <c r="M159" s="94"/>
      <c r="N159" s="95"/>
      <c r="O159" s="96"/>
      <c r="P159" s="96"/>
      <c r="Q159" s="96"/>
      <c r="R159" s="97"/>
      <c r="S159" s="94"/>
      <c r="T159" s="95"/>
      <c r="U159" s="96"/>
      <c r="V159" s="96"/>
      <c r="W159" s="96"/>
      <c r="X159" s="97"/>
      <c r="Y159" s="94"/>
      <c r="Z159" s="95"/>
      <c r="AA159" s="96"/>
      <c r="AB159" s="96"/>
      <c r="AC159" s="96"/>
      <c r="AD159" s="97"/>
    </row>
    <row r="160" spans="1:30" ht="15.75" x14ac:dyDescent="0.25">
      <c r="A160" s="94"/>
      <c r="B160" s="95"/>
      <c r="C160" s="96"/>
      <c r="D160" s="96"/>
      <c r="E160" s="96"/>
      <c r="F160" s="97"/>
      <c r="G160" s="94"/>
      <c r="H160" s="95"/>
      <c r="I160" s="96"/>
      <c r="J160" s="96"/>
      <c r="K160" s="96"/>
      <c r="L160" s="97"/>
      <c r="M160" s="94"/>
      <c r="N160" s="95"/>
      <c r="O160" s="96"/>
      <c r="P160" s="96"/>
      <c r="Q160" s="96"/>
      <c r="R160" s="97"/>
      <c r="S160" s="94"/>
      <c r="T160" s="95"/>
      <c r="U160" s="96"/>
      <c r="V160" s="96"/>
      <c r="W160" s="96"/>
      <c r="X160" s="97"/>
      <c r="Y160" s="94"/>
      <c r="Z160" s="95"/>
      <c r="AA160" s="96"/>
      <c r="AB160" s="96"/>
      <c r="AC160" s="96"/>
      <c r="AD160" s="97"/>
    </row>
    <row r="161" spans="1:30" ht="15.75" x14ac:dyDescent="0.25">
      <c r="A161" s="94"/>
      <c r="B161" s="95"/>
      <c r="C161" s="96"/>
      <c r="D161" s="96"/>
      <c r="E161" s="96"/>
      <c r="F161" s="97"/>
      <c r="G161" s="94"/>
      <c r="H161" s="95"/>
      <c r="I161" s="96"/>
      <c r="J161" s="96"/>
      <c r="K161" s="96"/>
      <c r="L161" s="97"/>
      <c r="M161" s="94"/>
      <c r="N161" s="95"/>
      <c r="O161" s="96"/>
      <c r="P161" s="96"/>
      <c r="Q161" s="96"/>
      <c r="R161" s="97"/>
      <c r="S161" s="94"/>
      <c r="T161" s="95"/>
      <c r="U161" s="96"/>
      <c r="V161" s="96"/>
      <c r="W161" s="96"/>
      <c r="X161" s="97"/>
      <c r="Y161" s="94"/>
      <c r="Z161" s="95"/>
      <c r="AA161" s="96"/>
      <c r="AB161" s="96"/>
      <c r="AC161" s="96"/>
      <c r="AD161" s="97"/>
    </row>
    <row r="162" spans="1:30" ht="15.75" x14ac:dyDescent="0.25">
      <c r="A162" s="94"/>
      <c r="B162" s="95"/>
      <c r="C162" s="96"/>
      <c r="D162" s="96"/>
      <c r="E162" s="96"/>
      <c r="F162" s="97"/>
      <c r="G162" s="94"/>
      <c r="H162" s="95"/>
      <c r="I162" s="96"/>
      <c r="J162" s="96"/>
      <c r="K162" s="96"/>
      <c r="L162" s="97"/>
      <c r="M162" s="94"/>
      <c r="N162" s="95"/>
      <c r="O162" s="96"/>
      <c r="P162" s="96"/>
      <c r="Q162" s="96"/>
      <c r="R162" s="97"/>
      <c r="S162" s="94"/>
      <c r="T162" s="95"/>
      <c r="U162" s="96"/>
      <c r="V162" s="96"/>
      <c r="W162" s="96"/>
      <c r="X162" s="97"/>
      <c r="Y162" s="94"/>
      <c r="Z162" s="95"/>
      <c r="AA162" s="96"/>
      <c r="AB162" s="96"/>
      <c r="AC162" s="96"/>
      <c r="AD162" s="97"/>
    </row>
    <row r="163" spans="1:30" ht="15.75" x14ac:dyDescent="0.25">
      <c r="A163" s="94"/>
      <c r="B163" s="95"/>
      <c r="C163" s="96"/>
      <c r="D163" s="96"/>
      <c r="E163" s="96"/>
      <c r="F163" s="97"/>
      <c r="G163" s="94"/>
      <c r="H163" s="95"/>
      <c r="I163" s="96"/>
      <c r="J163" s="96"/>
      <c r="K163" s="96"/>
      <c r="L163" s="97"/>
      <c r="M163" s="94"/>
      <c r="N163" s="95"/>
      <c r="O163" s="96"/>
      <c r="P163" s="96"/>
      <c r="Q163" s="96"/>
      <c r="R163" s="97"/>
      <c r="S163" s="94"/>
      <c r="T163" s="95"/>
      <c r="U163" s="96"/>
      <c r="V163" s="96"/>
      <c r="W163" s="96"/>
      <c r="X163" s="97"/>
      <c r="Y163" s="94"/>
      <c r="Z163" s="95"/>
      <c r="AA163" s="96"/>
      <c r="AB163" s="96"/>
      <c r="AC163" s="96"/>
      <c r="AD163" s="97"/>
    </row>
    <row r="164" spans="1:30" ht="15.75" x14ac:dyDescent="0.25">
      <c r="A164" s="94"/>
      <c r="B164" s="95"/>
      <c r="C164" s="96"/>
      <c r="D164" s="96"/>
      <c r="E164" s="96"/>
      <c r="F164" s="97"/>
      <c r="G164" s="94"/>
      <c r="H164" s="95"/>
      <c r="I164" s="96"/>
      <c r="J164" s="96"/>
      <c r="K164" s="96"/>
      <c r="L164" s="97"/>
      <c r="M164" s="94"/>
      <c r="N164" s="95"/>
      <c r="O164" s="96"/>
      <c r="P164" s="96"/>
      <c r="Q164" s="96"/>
      <c r="R164" s="97"/>
      <c r="S164" s="94"/>
      <c r="T164" s="95"/>
      <c r="U164" s="96"/>
      <c r="V164" s="96"/>
      <c r="W164" s="96"/>
      <c r="X164" s="97"/>
      <c r="Y164" s="94"/>
      <c r="Z164" s="95"/>
      <c r="AA164" s="96"/>
      <c r="AB164" s="96"/>
      <c r="AC164" s="96"/>
      <c r="AD164" s="97"/>
    </row>
    <row r="165" spans="1:30" ht="15.75" x14ac:dyDescent="0.25">
      <c r="A165" s="94"/>
      <c r="B165" s="95"/>
      <c r="C165" s="96"/>
      <c r="D165" s="96"/>
      <c r="E165" s="96"/>
      <c r="F165" s="97"/>
      <c r="G165" s="94"/>
      <c r="H165" s="95"/>
      <c r="I165" s="96"/>
      <c r="J165" s="96"/>
      <c r="K165" s="96"/>
      <c r="L165" s="97"/>
      <c r="M165" s="94"/>
      <c r="N165" s="95"/>
      <c r="O165" s="96"/>
      <c r="P165" s="96"/>
      <c r="Q165" s="96"/>
      <c r="R165" s="97"/>
      <c r="S165" s="94"/>
      <c r="T165" s="95"/>
      <c r="U165" s="96"/>
      <c r="V165" s="96"/>
      <c r="W165" s="96"/>
      <c r="X165" s="97"/>
      <c r="Y165" s="94"/>
      <c r="Z165" s="95"/>
      <c r="AA165" s="96"/>
      <c r="AB165" s="96"/>
      <c r="AC165" s="96"/>
      <c r="AD165" s="97"/>
    </row>
    <row r="166" spans="1:30" ht="15.75" x14ac:dyDescent="0.25">
      <c r="A166" s="94"/>
      <c r="B166" s="95"/>
      <c r="C166" s="96"/>
      <c r="D166" s="96"/>
      <c r="E166" s="96"/>
      <c r="F166" s="97"/>
      <c r="G166" s="94"/>
      <c r="H166" s="95"/>
      <c r="I166" s="96"/>
      <c r="J166" s="96"/>
      <c r="K166" s="96"/>
      <c r="L166" s="97"/>
      <c r="M166" s="94"/>
      <c r="N166" s="95"/>
      <c r="O166" s="96"/>
      <c r="P166" s="96"/>
      <c r="Q166" s="96"/>
      <c r="R166" s="97"/>
      <c r="S166" s="94"/>
      <c r="T166" s="95"/>
      <c r="U166" s="96"/>
      <c r="V166" s="96"/>
      <c r="W166" s="96"/>
      <c r="X166" s="97"/>
      <c r="Y166" s="94"/>
      <c r="Z166" s="95"/>
      <c r="AA166" s="96"/>
      <c r="AB166" s="96"/>
      <c r="AC166" s="96"/>
      <c r="AD166" s="97"/>
    </row>
    <row r="167" spans="1:30" ht="15.75" x14ac:dyDescent="0.25">
      <c r="A167" s="94"/>
      <c r="B167" s="95"/>
      <c r="C167" s="96"/>
      <c r="D167" s="96"/>
      <c r="E167" s="96"/>
      <c r="F167" s="97"/>
      <c r="G167" s="94"/>
      <c r="H167" s="95"/>
      <c r="I167" s="96"/>
      <c r="J167" s="96"/>
      <c r="K167" s="96"/>
      <c r="L167" s="97"/>
      <c r="M167" s="94"/>
      <c r="N167" s="95"/>
      <c r="O167" s="96"/>
      <c r="P167" s="96"/>
      <c r="Q167" s="96"/>
      <c r="R167" s="97"/>
      <c r="S167" s="94"/>
      <c r="T167" s="95"/>
      <c r="U167" s="96"/>
      <c r="V167" s="96"/>
      <c r="W167" s="96"/>
      <c r="X167" s="97"/>
      <c r="Y167" s="94"/>
      <c r="Z167" s="95"/>
      <c r="AA167" s="96"/>
      <c r="AB167" s="96"/>
      <c r="AC167" s="96"/>
      <c r="AD167" s="97"/>
    </row>
  </sheetData>
  <mergeCells count="40">
    <mergeCell ref="A124:F124"/>
    <mergeCell ref="G124:L124"/>
    <mergeCell ref="M124:R124"/>
    <mergeCell ref="S124:X124"/>
    <mergeCell ref="Y124:AD124"/>
    <mergeCell ref="A146:F146"/>
    <mergeCell ref="G146:L146"/>
    <mergeCell ref="M146:R146"/>
    <mergeCell ref="S146:X146"/>
    <mergeCell ref="Y146:AD146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76"/>
  <sheetViews>
    <sheetView showGridLines="0" zoomScale="85" zoomScaleNormal="85" workbookViewId="0">
      <pane xSplit="7" ySplit="12" topLeftCell="H232" activePane="bottomRight" state="frozen"/>
      <selection pane="topRight" activeCell="H1" sqref="H1"/>
      <selection pane="bottomLeft" activeCell="A13" sqref="A13"/>
      <selection pane="bottomRight" activeCell="H207" sqref="H207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7" t="s">
        <v>64</v>
      </c>
      <c r="B1" s="48" t="s">
        <v>65</v>
      </c>
      <c r="C1" s="49" t="s">
        <v>66</v>
      </c>
      <c r="D1" s="50" t="s">
        <v>67</v>
      </c>
      <c r="E1" s="51" t="s">
        <v>68</v>
      </c>
      <c r="F1" s="16" t="s">
        <v>69</v>
      </c>
      <c r="G1" s="62" t="s">
        <v>70</v>
      </c>
      <c r="H1" s="17" t="e">
        <v>#VALUE!</v>
      </c>
      <c r="I1" s="18" t="e">
        <f>IF(WEEKDAY(H1)&gt;=6,H1+3,H1+1)</f>
        <v>#VALUE!</v>
      </c>
      <c r="J1" s="18" t="e">
        <f t="shared" ref="J1:AK1" si="0">IF(WEEKDAY(I1)&gt;=6,I1+3,I1+1)</f>
        <v>#VALUE!</v>
      </c>
      <c r="K1" s="18" t="e">
        <f t="shared" si="0"/>
        <v>#VALUE!</v>
      </c>
      <c r="L1" s="18" t="e">
        <f t="shared" si="0"/>
        <v>#VALUE!</v>
      </c>
      <c r="M1" s="18" t="e">
        <f t="shared" si="0"/>
        <v>#VALUE!</v>
      </c>
      <c r="N1" s="18" t="e">
        <f t="shared" si="0"/>
        <v>#VALUE!</v>
      </c>
      <c r="O1" s="18" t="e">
        <f t="shared" si="0"/>
        <v>#VALUE!</v>
      </c>
      <c r="P1" s="18" t="e">
        <f t="shared" si="0"/>
        <v>#VALUE!</v>
      </c>
      <c r="Q1" s="18" t="e">
        <f t="shared" si="0"/>
        <v>#VALUE!</v>
      </c>
      <c r="R1" s="18" t="e">
        <f t="shared" si="0"/>
        <v>#VALUE!</v>
      </c>
      <c r="S1" s="18" t="e">
        <f t="shared" si="0"/>
        <v>#VALUE!</v>
      </c>
      <c r="T1" s="18" t="e">
        <f t="shared" si="0"/>
        <v>#VALUE!</v>
      </c>
      <c r="U1" s="18" t="e">
        <f t="shared" si="0"/>
        <v>#VALUE!</v>
      </c>
      <c r="V1" s="18" t="e">
        <f t="shared" si="0"/>
        <v>#VALUE!</v>
      </c>
      <c r="W1" s="18" t="e">
        <f t="shared" si="0"/>
        <v>#VALUE!</v>
      </c>
      <c r="X1" s="18" t="e">
        <f t="shared" si="0"/>
        <v>#VALUE!</v>
      </c>
      <c r="Y1" s="18" t="e">
        <f t="shared" si="0"/>
        <v>#VALUE!</v>
      </c>
      <c r="Z1" s="18" t="e">
        <f t="shared" si="0"/>
        <v>#VALUE!</v>
      </c>
      <c r="AA1" s="18" t="e">
        <f t="shared" si="0"/>
        <v>#VALUE!</v>
      </c>
      <c r="AB1" s="18" t="e">
        <f t="shared" si="0"/>
        <v>#VALUE!</v>
      </c>
      <c r="AC1" s="18" t="e">
        <f t="shared" si="0"/>
        <v>#VALUE!</v>
      </c>
      <c r="AD1" s="18" t="e">
        <f t="shared" si="0"/>
        <v>#VALUE!</v>
      </c>
      <c r="AE1" s="18" t="e">
        <f t="shared" si="0"/>
        <v>#VALUE!</v>
      </c>
      <c r="AF1" s="18" t="e">
        <f t="shared" si="0"/>
        <v>#VALUE!</v>
      </c>
      <c r="AG1" s="18" t="e">
        <f t="shared" si="0"/>
        <v>#VALUE!</v>
      </c>
      <c r="AH1" s="18" t="e">
        <f t="shared" si="0"/>
        <v>#VALUE!</v>
      </c>
      <c r="AI1" s="18" t="e">
        <f t="shared" si="0"/>
        <v>#VALUE!</v>
      </c>
      <c r="AJ1" s="18" t="e">
        <f t="shared" si="0"/>
        <v>#VALUE!</v>
      </c>
      <c r="AK1" s="18" t="e">
        <f t="shared" si="0"/>
        <v>#VALUE!</v>
      </c>
    </row>
    <row r="2" spans="1:37" ht="15.75" thickBot="1" x14ac:dyDescent="0.3">
      <c r="A2" s="154" t="s">
        <v>71</v>
      </c>
      <c r="B2" s="155"/>
      <c r="C2" s="155"/>
      <c r="D2" s="155"/>
      <c r="E2" s="155"/>
      <c r="F2" s="99"/>
      <c r="G2" s="19" t="s">
        <v>72</v>
      </c>
      <c r="H2" s="42" t="s">
        <v>73</v>
      </c>
      <c r="I2" s="20" t="s">
        <v>74</v>
      </c>
      <c r="J2" s="20" t="s">
        <v>75</v>
      </c>
      <c r="K2" s="20" t="s">
        <v>76</v>
      </c>
      <c r="L2" s="20" t="s">
        <v>77</v>
      </c>
      <c r="M2" s="20" t="s">
        <v>78</v>
      </c>
      <c r="N2" s="20" t="s">
        <v>79</v>
      </c>
      <c r="O2" s="20" t="s">
        <v>80</v>
      </c>
      <c r="P2" s="20" t="s">
        <v>81</v>
      </c>
      <c r="Q2" s="20" t="s">
        <v>82</v>
      </c>
      <c r="R2" s="20" t="s">
        <v>83</v>
      </c>
      <c r="S2" s="20" t="s">
        <v>84</v>
      </c>
      <c r="T2" s="20" t="s">
        <v>85</v>
      </c>
      <c r="U2" s="20" t="s">
        <v>86</v>
      </c>
      <c r="V2" s="20" t="s">
        <v>87</v>
      </c>
      <c r="W2" s="20" t="s">
        <v>88</v>
      </c>
      <c r="X2" s="20" t="s">
        <v>89</v>
      </c>
      <c r="Y2" s="20" t="s">
        <v>90</v>
      </c>
      <c r="Z2" s="20" t="s">
        <v>91</v>
      </c>
      <c r="AA2" s="20" t="s">
        <v>92</v>
      </c>
      <c r="AB2" s="20" t="s">
        <v>93</v>
      </c>
      <c r="AC2" s="20" t="s">
        <v>94</v>
      </c>
      <c r="AD2" s="20" t="s">
        <v>95</v>
      </c>
      <c r="AE2" s="20" t="s">
        <v>96</v>
      </c>
      <c r="AF2" s="20" t="s">
        <v>97</v>
      </c>
      <c r="AG2" s="20" t="s">
        <v>98</v>
      </c>
      <c r="AH2" s="20" t="s">
        <v>99</v>
      </c>
      <c r="AI2" s="20" t="s">
        <v>100</v>
      </c>
      <c r="AJ2" s="20" t="s">
        <v>101</v>
      </c>
      <c r="AK2" s="21" t="s">
        <v>102</v>
      </c>
    </row>
    <row r="3" spans="1:37" x14ac:dyDescent="0.25">
      <c r="A3" s="156" t="s">
        <v>103</v>
      </c>
      <c r="B3" s="157"/>
      <c r="C3" s="157"/>
      <c r="D3" s="158"/>
      <c r="E3" s="157"/>
      <c r="F3" s="159"/>
      <c r="G3" s="25" t="s">
        <v>104</v>
      </c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8"/>
    </row>
    <row r="4" spans="1:37" x14ac:dyDescent="0.25">
      <c r="A4" s="55" t="s">
        <v>105</v>
      </c>
      <c r="B4" s="41">
        <f>COUNTA(H3:AK3)</f>
        <v>0</v>
      </c>
      <c r="C4" s="54"/>
      <c r="D4" s="61" t="str">
        <f>IF(ISBLANK(F2),"No Link",HYPERLINK(CONCATENATE("https://www.klsescreener.com/v2/charting/chart/",F2), "KLSE"))</f>
        <v>No Link</v>
      </c>
      <c r="E4" s="160" t="s">
        <v>106</v>
      </c>
      <c r="F4" s="161"/>
      <c r="G4" s="14" t="s">
        <v>107</v>
      </c>
      <c r="H4" s="11"/>
      <c r="I4" s="63"/>
      <c r="J4" s="6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10"/>
    </row>
    <row r="5" spans="1:37" x14ac:dyDescent="0.25">
      <c r="A5" s="12"/>
      <c r="B5" s="6"/>
      <c r="C5" s="6"/>
      <c r="D5" s="6"/>
      <c r="E5" s="36"/>
      <c r="F5" s="37"/>
      <c r="G5" s="14" t="s">
        <v>108</v>
      </c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10"/>
    </row>
    <row r="6" spans="1:37" x14ac:dyDescent="0.25">
      <c r="A6" s="162"/>
      <c r="B6" s="163"/>
      <c r="C6" s="58"/>
      <c r="D6" s="60" t="s">
        <v>109</v>
      </c>
      <c r="E6" s="35"/>
      <c r="F6" s="39" t="e">
        <f>(E6-B7)/B7</f>
        <v>#DIV/0!</v>
      </c>
      <c r="G6" s="14" t="s">
        <v>110</v>
      </c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0"/>
    </row>
    <row r="7" spans="1:37" ht="15.75" thickBot="1" x14ac:dyDescent="0.3">
      <c r="A7" s="8" t="s">
        <v>111</v>
      </c>
      <c r="B7" s="56"/>
      <c r="C7" s="59"/>
      <c r="D7" s="3"/>
      <c r="E7" s="7"/>
      <c r="F7" s="90"/>
      <c r="G7" s="15" t="s">
        <v>112</v>
      </c>
      <c r="H7" s="29"/>
      <c r="I7" s="64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1"/>
    </row>
    <row r="8" spans="1:37" x14ac:dyDescent="0.25">
      <c r="A8" s="13"/>
      <c r="B8" s="57"/>
      <c r="C8" s="89"/>
      <c r="D8" s="6"/>
      <c r="E8" s="88"/>
      <c r="F8" s="6"/>
      <c r="G8" s="32" t="s">
        <v>113</v>
      </c>
      <c r="H8" s="22">
        <f>IF((H3+H6)/2&gt;=1,CEILING((H3+H6)/2,0.01),CEILING((H3+H6)/2,0.005))</f>
        <v>0</v>
      </c>
      <c r="I8" s="23">
        <f>H8</f>
        <v>0</v>
      </c>
      <c r="J8" s="23">
        <f t="shared" ref="J8:AK8" si="1">I8</f>
        <v>0</v>
      </c>
      <c r="K8" s="23">
        <f t="shared" si="1"/>
        <v>0</v>
      </c>
      <c r="L8" s="23">
        <f t="shared" si="1"/>
        <v>0</v>
      </c>
      <c r="M8" s="23">
        <f t="shared" si="1"/>
        <v>0</v>
      </c>
      <c r="N8" s="23">
        <f t="shared" si="1"/>
        <v>0</v>
      </c>
      <c r="O8" s="23">
        <f t="shared" si="1"/>
        <v>0</v>
      </c>
      <c r="P8" s="23">
        <f t="shared" si="1"/>
        <v>0</v>
      </c>
      <c r="Q8" s="23">
        <f t="shared" si="1"/>
        <v>0</v>
      </c>
      <c r="R8" s="23">
        <f t="shared" si="1"/>
        <v>0</v>
      </c>
      <c r="S8" s="23">
        <f t="shared" si="1"/>
        <v>0</v>
      </c>
      <c r="T8" s="23">
        <f t="shared" si="1"/>
        <v>0</v>
      </c>
      <c r="U8" s="23">
        <f t="shared" si="1"/>
        <v>0</v>
      </c>
      <c r="V8" s="23">
        <f t="shared" si="1"/>
        <v>0</v>
      </c>
      <c r="W8" s="23">
        <f t="shared" si="1"/>
        <v>0</v>
      </c>
      <c r="X8" s="23">
        <f t="shared" si="1"/>
        <v>0</v>
      </c>
      <c r="Y8" s="23">
        <f t="shared" si="1"/>
        <v>0</v>
      </c>
      <c r="Z8" s="23">
        <f t="shared" si="1"/>
        <v>0</v>
      </c>
      <c r="AA8" s="23">
        <f t="shared" si="1"/>
        <v>0</v>
      </c>
      <c r="AB8" s="23">
        <f t="shared" si="1"/>
        <v>0</v>
      </c>
      <c r="AC8" s="23">
        <f t="shared" si="1"/>
        <v>0</v>
      </c>
      <c r="AD8" s="23">
        <f t="shared" si="1"/>
        <v>0</v>
      </c>
      <c r="AE8" s="23">
        <f t="shared" si="1"/>
        <v>0</v>
      </c>
      <c r="AF8" s="23">
        <f t="shared" si="1"/>
        <v>0</v>
      </c>
      <c r="AG8" s="23">
        <f t="shared" si="1"/>
        <v>0</v>
      </c>
      <c r="AH8" s="23">
        <f t="shared" si="1"/>
        <v>0</v>
      </c>
      <c r="AI8" s="23">
        <f t="shared" si="1"/>
        <v>0</v>
      </c>
      <c r="AJ8" s="23">
        <f t="shared" si="1"/>
        <v>0</v>
      </c>
      <c r="AK8" s="24">
        <f t="shared" si="1"/>
        <v>0</v>
      </c>
    </row>
    <row r="9" spans="1:37" ht="15.75" thickBot="1" x14ac:dyDescent="0.3">
      <c r="A9" s="40"/>
      <c r="B9" s="6"/>
      <c r="C9" s="6"/>
      <c r="D9" s="33" t="s">
        <v>2</v>
      </c>
      <c r="E9" s="34"/>
      <c r="F9" s="38" t="e">
        <f>(B7-E9)/E9</f>
        <v>#DIV/0!</v>
      </c>
      <c r="G9" s="65" t="s">
        <v>114</v>
      </c>
      <c r="H9" s="66">
        <f>IF(H8*105%&gt;=1, FLOOR(H8*105%,0.01), FLOOR(H8*105%,0.005))</f>
        <v>0</v>
      </c>
      <c r="I9" s="67">
        <f>H9</f>
        <v>0</v>
      </c>
      <c r="J9" s="67">
        <f t="shared" ref="J9:AK9" si="2">I9</f>
        <v>0</v>
      </c>
      <c r="K9" s="67">
        <f t="shared" si="2"/>
        <v>0</v>
      </c>
      <c r="L9" s="67">
        <f t="shared" si="2"/>
        <v>0</v>
      </c>
      <c r="M9" s="67">
        <f t="shared" si="2"/>
        <v>0</v>
      </c>
      <c r="N9" s="67">
        <f t="shared" si="2"/>
        <v>0</v>
      </c>
      <c r="O9" s="67">
        <f t="shared" si="2"/>
        <v>0</v>
      </c>
      <c r="P9" s="67">
        <f t="shared" si="2"/>
        <v>0</v>
      </c>
      <c r="Q9" s="67">
        <f t="shared" si="2"/>
        <v>0</v>
      </c>
      <c r="R9" s="67">
        <f t="shared" si="2"/>
        <v>0</v>
      </c>
      <c r="S9" s="67">
        <f t="shared" si="2"/>
        <v>0</v>
      </c>
      <c r="T9" s="67">
        <f t="shared" si="2"/>
        <v>0</v>
      </c>
      <c r="U9" s="67">
        <f t="shared" si="2"/>
        <v>0</v>
      </c>
      <c r="V9" s="67">
        <f t="shared" si="2"/>
        <v>0</v>
      </c>
      <c r="W9" s="67">
        <f t="shared" si="2"/>
        <v>0</v>
      </c>
      <c r="X9" s="67">
        <f t="shared" si="2"/>
        <v>0</v>
      </c>
      <c r="Y9" s="67">
        <f t="shared" si="2"/>
        <v>0</v>
      </c>
      <c r="Z9" s="67">
        <f t="shared" si="2"/>
        <v>0</v>
      </c>
      <c r="AA9" s="67">
        <f t="shared" si="2"/>
        <v>0</v>
      </c>
      <c r="AB9" s="67">
        <f t="shared" si="2"/>
        <v>0</v>
      </c>
      <c r="AC9" s="67">
        <f t="shared" si="2"/>
        <v>0</v>
      </c>
      <c r="AD9" s="67">
        <f t="shared" si="2"/>
        <v>0</v>
      </c>
      <c r="AE9" s="67">
        <f t="shared" si="2"/>
        <v>0</v>
      </c>
      <c r="AF9" s="67">
        <f t="shared" si="2"/>
        <v>0</v>
      </c>
      <c r="AG9" s="67">
        <f t="shared" si="2"/>
        <v>0</v>
      </c>
      <c r="AH9" s="67">
        <f t="shared" si="2"/>
        <v>0</v>
      </c>
      <c r="AI9" s="67">
        <f t="shared" si="2"/>
        <v>0</v>
      </c>
      <c r="AJ9" s="67">
        <f t="shared" si="2"/>
        <v>0</v>
      </c>
      <c r="AK9" s="68">
        <f t="shared" si="2"/>
        <v>0</v>
      </c>
    </row>
    <row r="10" spans="1:37" ht="15.75" thickBot="1" x14ac:dyDescent="0.3">
      <c r="A10" s="45" t="s">
        <v>115</v>
      </c>
      <c r="B10" s="45" t="s">
        <v>111</v>
      </c>
      <c r="C10" s="46" t="s">
        <v>116</v>
      </c>
      <c r="D10" s="46" t="s">
        <v>117</v>
      </c>
      <c r="E10" s="34"/>
      <c r="F10" s="37"/>
      <c r="G10" s="69" t="s">
        <v>118</v>
      </c>
      <c r="H10" s="70" t="e">
        <f>(H6-H3)/H3</f>
        <v>#DIV/0!</v>
      </c>
      <c r="I10" s="71" t="e">
        <f t="shared" ref="I10:AK10" si="3">(I6-I3)/I3</f>
        <v>#DIV/0!</v>
      </c>
      <c r="J10" s="71" t="e">
        <f t="shared" si="3"/>
        <v>#DIV/0!</v>
      </c>
      <c r="K10" s="71" t="e">
        <f t="shared" si="3"/>
        <v>#DIV/0!</v>
      </c>
      <c r="L10" s="71" t="e">
        <f t="shared" si="3"/>
        <v>#DIV/0!</v>
      </c>
      <c r="M10" s="71" t="e">
        <f t="shared" si="3"/>
        <v>#DIV/0!</v>
      </c>
      <c r="N10" s="71" t="e">
        <f t="shared" si="3"/>
        <v>#DIV/0!</v>
      </c>
      <c r="O10" s="71" t="e">
        <f t="shared" si="3"/>
        <v>#DIV/0!</v>
      </c>
      <c r="P10" s="71" t="e">
        <f t="shared" si="3"/>
        <v>#DIV/0!</v>
      </c>
      <c r="Q10" s="71" t="e">
        <f t="shared" si="3"/>
        <v>#DIV/0!</v>
      </c>
      <c r="R10" s="71" t="e">
        <f t="shared" si="3"/>
        <v>#DIV/0!</v>
      </c>
      <c r="S10" s="71" t="e">
        <f t="shared" si="3"/>
        <v>#DIV/0!</v>
      </c>
      <c r="T10" s="71" t="e">
        <f t="shared" si="3"/>
        <v>#DIV/0!</v>
      </c>
      <c r="U10" s="71" t="e">
        <f t="shared" si="3"/>
        <v>#DIV/0!</v>
      </c>
      <c r="V10" s="71" t="e">
        <f t="shared" si="3"/>
        <v>#DIV/0!</v>
      </c>
      <c r="W10" s="71" t="e">
        <f t="shared" si="3"/>
        <v>#DIV/0!</v>
      </c>
      <c r="X10" s="71" t="e">
        <f t="shared" si="3"/>
        <v>#DIV/0!</v>
      </c>
      <c r="Y10" s="71" t="e">
        <f t="shared" si="3"/>
        <v>#DIV/0!</v>
      </c>
      <c r="Z10" s="71" t="e">
        <f t="shared" si="3"/>
        <v>#DIV/0!</v>
      </c>
      <c r="AA10" s="71" t="e">
        <f t="shared" si="3"/>
        <v>#DIV/0!</v>
      </c>
      <c r="AB10" s="71" t="e">
        <f t="shared" si="3"/>
        <v>#DIV/0!</v>
      </c>
      <c r="AC10" s="71" t="e">
        <f t="shared" si="3"/>
        <v>#DIV/0!</v>
      </c>
      <c r="AD10" s="71" t="e">
        <f t="shared" si="3"/>
        <v>#DIV/0!</v>
      </c>
      <c r="AE10" s="71" t="e">
        <f t="shared" si="3"/>
        <v>#DIV/0!</v>
      </c>
      <c r="AF10" s="71" t="e">
        <f t="shared" si="3"/>
        <v>#DIV/0!</v>
      </c>
      <c r="AG10" s="71" t="e">
        <f t="shared" si="3"/>
        <v>#DIV/0!</v>
      </c>
      <c r="AH10" s="71" t="e">
        <f t="shared" si="3"/>
        <v>#DIV/0!</v>
      </c>
      <c r="AI10" s="71" t="e">
        <f t="shared" si="3"/>
        <v>#DIV/0!</v>
      </c>
      <c r="AJ10" s="71" t="e">
        <f t="shared" si="3"/>
        <v>#DIV/0!</v>
      </c>
      <c r="AK10" s="72" t="e">
        <f t="shared" si="3"/>
        <v>#DIV/0!</v>
      </c>
    </row>
    <row r="11" spans="1:37" ht="15.75" thickBot="1" x14ac:dyDescent="0.3">
      <c r="A11" s="43">
        <f>E9</f>
        <v>0</v>
      </c>
      <c r="B11" s="44">
        <f>B7</f>
        <v>0</v>
      </c>
      <c r="C11" s="53">
        <v>0</v>
      </c>
      <c r="D11" s="31">
        <v>0</v>
      </c>
      <c r="E11" s="164" t="s">
        <v>119</v>
      </c>
      <c r="F11" s="165"/>
      <c r="G11" s="65" t="s">
        <v>120</v>
      </c>
      <c r="H11" s="73" t="e">
        <f>(H6-H3)/(H4-H5)</f>
        <v>#DIV/0!</v>
      </c>
      <c r="I11" s="74" t="e">
        <f t="shared" ref="I11:AK11" si="4">(I6-I3)/(I4-I5)</f>
        <v>#DIV/0!</v>
      </c>
      <c r="J11" s="74" t="e">
        <f t="shared" si="4"/>
        <v>#DIV/0!</v>
      </c>
      <c r="K11" s="74" t="e">
        <f t="shared" si="4"/>
        <v>#DIV/0!</v>
      </c>
      <c r="L11" s="74" t="e">
        <f t="shared" si="4"/>
        <v>#DIV/0!</v>
      </c>
      <c r="M11" s="74" t="e">
        <f t="shared" si="4"/>
        <v>#DIV/0!</v>
      </c>
      <c r="N11" s="74" t="e">
        <f t="shared" si="4"/>
        <v>#DIV/0!</v>
      </c>
      <c r="O11" s="74" t="e">
        <f t="shared" si="4"/>
        <v>#DIV/0!</v>
      </c>
      <c r="P11" s="74" t="e">
        <f t="shared" si="4"/>
        <v>#DIV/0!</v>
      </c>
      <c r="Q11" s="74" t="e">
        <f t="shared" si="4"/>
        <v>#DIV/0!</v>
      </c>
      <c r="R11" s="74" t="e">
        <f t="shared" si="4"/>
        <v>#DIV/0!</v>
      </c>
      <c r="S11" s="74" t="e">
        <f t="shared" si="4"/>
        <v>#DIV/0!</v>
      </c>
      <c r="T11" s="74" t="e">
        <f t="shared" si="4"/>
        <v>#DIV/0!</v>
      </c>
      <c r="U11" s="74" t="e">
        <f t="shared" si="4"/>
        <v>#DIV/0!</v>
      </c>
      <c r="V11" s="74" t="e">
        <f t="shared" si="4"/>
        <v>#DIV/0!</v>
      </c>
      <c r="W11" s="74" t="e">
        <f t="shared" si="4"/>
        <v>#DIV/0!</v>
      </c>
      <c r="X11" s="74" t="e">
        <f t="shared" si="4"/>
        <v>#DIV/0!</v>
      </c>
      <c r="Y11" s="74" t="e">
        <f t="shared" si="4"/>
        <v>#DIV/0!</v>
      </c>
      <c r="Z11" s="74" t="e">
        <f t="shared" si="4"/>
        <v>#DIV/0!</v>
      </c>
      <c r="AA11" s="74" t="e">
        <f t="shared" si="4"/>
        <v>#DIV/0!</v>
      </c>
      <c r="AB11" s="74" t="e">
        <f t="shared" si="4"/>
        <v>#DIV/0!</v>
      </c>
      <c r="AC11" s="74" t="e">
        <f t="shared" si="4"/>
        <v>#DIV/0!</v>
      </c>
      <c r="AD11" s="74" t="e">
        <f t="shared" si="4"/>
        <v>#DIV/0!</v>
      </c>
      <c r="AE11" s="74" t="e">
        <f t="shared" si="4"/>
        <v>#DIV/0!</v>
      </c>
      <c r="AF11" s="74" t="e">
        <f t="shared" si="4"/>
        <v>#DIV/0!</v>
      </c>
      <c r="AG11" s="74" t="e">
        <f t="shared" si="4"/>
        <v>#DIV/0!</v>
      </c>
      <c r="AH11" s="74" t="e">
        <f t="shared" si="4"/>
        <v>#DIV/0!</v>
      </c>
      <c r="AI11" s="74" t="e">
        <f t="shared" si="4"/>
        <v>#DIV/0!</v>
      </c>
      <c r="AJ11" s="74" t="e">
        <f t="shared" si="4"/>
        <v>#DIV/0!</v>
      </c>
      <c r="AK11" s="75" t="e">
        <f t="shared" si="4"/>
        <v>#DIV/0!</v>
      </c>
    </row>
    <row r="12" spans="1:37" ht="15.75" thickBot="1" x14ac:dyDescent="0.3">
      <c r="A12" s="169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1"/>
    </row>
    <row r="13" spans="1:37" ht="15.75" thickBot="1" x14ac:dyDescent="0.3">
      <c r="A13" s="47" t="s">
        <v>64</v>
      </c>
      <c r="B13" s="48" t="s">
        <v>65</v>
      </c>
      <c r="C13" s="49" t="s">
        <v>66</v>
      </c>
      <c r="D13" s="50" t="s">
        <v>67</v>
      </c>
      <c r="E13" s="51" t="s">
        <v>68</v>
      </c>
      <c r="F13" s="16" t="s">
        <v>69</v>
      </c>
      <c r="G13" s="62" t="s">
        <v>70</v>
      </c>
      <c r="H13" s="17">
        <v>43864</v>
      </c>
      <c r="I13" s="18">
        <f>IF(WEEKDAY(H13)&gt;=6,H13+3,H13+1)</f>
        <v>43865</v>
      </c>
      <c r="J13" s="18">
        <f t="shared" ref="J13:AK13" si="5">IF(WEEKDAY(I13)&gt;=6,I13+3,I13+1)</f>
        <v>43866</v>
      </c>
      <c r="K13" s="18">
        <f t="shared" si="5"/>
        <v>43867</v>
      </c>
      <c r="L13" s="18">
        <f t="shared" si="5"/>
        <v>43868</v>
      </c>
      <c r="M13" s="18">
        <f t="shared" si="5"/>
        <v>43871</v>
      </c>
      <c r="N13" s="18">
        <f t="shared" si="5"/>
        <v>43872</v>
      </c>
      <c r="O13" s="18">
        <f t="shared" si="5"/>
        <v>43873</v>
      </c>
      <c r="P13" s="18">
        <f t="shared" si="5"/>
        <v>43874</v>
      </c>
      <c r="Q13" s="18">
        <f t="shared" si="5"/>
        <v>43875</v>
      </c>
      <c r="R13" s="18">
        <f t="shared" si="5"/>
        <v>43878</v>
      </c>
      <c r="S13" s="18">
        <f t="shared" si="5"/>
        <v>43879</v>
      </c>
      <c r="T13" s="18">
        <f t="shared" si="5"/>
        <v>43880</v>
      </c>
      <c r="U13" s="18">
        <f t="shared" si="5"/>
        <v>43881</v>
      </c>
      <c r="V13" s="18">
        <f t="shared" si="5"/>
        <v>43882</v>
      </c>
      <c r="W13" s="18">
        <f t="shared" si="5"/>
        <v>43885</v>
      </c>
      <c r="X13" s="18">
        <f t="shared" si="5"/>
        <v>43886</v>
      </c>
      <c r="Y13" s="18">
        <f t="shared" si="5"/>
        <v>43887</v>
      </c>
      <c r="Z13" s="18">
        <f t="shared" si="5"/>
        <v>43888</v>
      </c>
      <c r="AA13" s="18">
        <f t="shared" si="5"/>
        <v>43889</v>
      </c>
      <c r="AB13" s="18">
        <f t="shared" si="5"/>
        <v>43892</v>
      </c>
      <c r="AC13" s="18">
        <f t="shared" si="5"/>
        <v>43893</v>
      </c>
      <c r="AD13" s="18">
        <f t="shared" si="5"/>
        <v>43894</v>
      </c>
      <c r="AE13" s="18">
        <f t="shared" si="5"/>
        <v>43895</v>
      </c>
      <c r="AF13" s="18">
        <f t="shared" si="5"/>
        <v>43896</v>
      </c>
      <c r="AG13" s="18">
        <f t="shared" si="5"/>
        <v>43899</v>
      </c>
      <c r="AH13" s="18">
        <f t="shared" si="5"/>
        <v>43900</v>
      </c>
      <c r="AI13" s="18">
        <f t="shared" si="5"/>
        <v>43901</v>
      </c>
      <c r="AJ13" s="18">
        <f t="shared" si="5"/>
        <v>43902</v>
      </c>
      <c r="AK13" s="18">
        <f t="shared" si="5"/>
        <v>43903</v>
      </c>
    </row>
    <row r="14" spans="1:37" ht="15.75" thickBot="1" x14ac:dyDescent="0.3">
      <c r="A14" s="154" t="s">
        <v>71</v>
      </c>
      <c r="B14" s="155"/>
      <c r="C14" s="155"/>
      <c r="D14" s="155"/>
      <c r="E14" s="155"/>
      <c r="F14" s="99" t="s">
        <v>121</v>
      </c>
      <c r="G14" s="19" t="s">
        <v>19</v>
      </c>
      <c r="H14" s="42" t="s">
        <v>73</v>
      </c>
      <c r="I14" s="20" t="s">
        <v>74</v>
      </c>
      <c r="J14" s="20" t="s">
        <v>75</v>
      </c>
      <c r="K14" s="20" t="s">
        <v>76</v>
      </c>
      <c r="L14" s="20" t="s">
        <v>77</v>
      </c>
      <c r="M14" s="20" t="s">
        <v>78</v>
      </c>
      <c r="N14" s="20" t="s">
        <v>79</v>
      </c>
      <c r="O14" s="20" t="s">
        <v>80</v>
      </c>
      <c r="P14" s="20" t="s">
        <v>81</v>
      </c>
      <c r="Q14" s="20" t="s">
        <v>82</v>
      </c>
      <c r="R14" s="20" t="s">
        <v>83</v>
      </c>
      <c r="S14" s="20" t="s">
        <v>84</v>
      </c>
      <c r="T14" s="20" t="s">
        <v>85</v>
      </c>
      <c r="U14" s="20" t="s">
        <v>86</v>
      </c>
      <c r="V14" s="20" t="s">
        <v>87</v>
      </c>
      <c r="W14" s="20" t="s">
        <v>88</v>
      </c>
      <c r="X14" s="20" t="s">
        <v>89</v>
      </c>
      <c r="Y14" s="20" t="s">
        <v>90</v>
      </c>
      <c r="Z14" s="20" t="s">
        <v>91</v>
      </c>
      <c r="AA14" s="20" t="s">
        <v>92</v>
      </c>
      <c r="AB14" s="20" t="s">
        <v>93</v>
      </c>
      <c r="AC14" s="20" t="s">
        <v>94</v>
      </c>
      <c r="AD14" s="20" t="s">
        <v>95</v>
      </c>
      <c r="AE14" s="20" t="s">
        <v>96</v>
      </c>
      <c r="AF14" s="20" t="s">
        <v>97</v>
      </c>
      <c r="AG14" s="20" t="s">
        <v>98</v>
      </c>
      <c r="AH14" s="20" t="s">
        <v>99</v>
      </c>
      <c r="AI14" s="20" t="s">
        <v>100</v>
      </c>
      <c r="AJ14" s="20" t="s">
        <v>101</v>
      </c>
      <c r="AK14" s="21" t="s">
        <v>102</v>
      </c>
    </row>
    <row r="15" spans="1:37" x14ac:dyDescent="0.25">
      <c r="A15" s="156" t="s">
        <v>103</v>
      </c>
      <c r="B15" s="157"/>
      <c r="C15" s="157"/>
      <c r="D15" s="158"/>
      <c r="E15" s="157"/>
      <c r="F15" s="159"/>
      <c r="G15" s="25" t="s">
        <v>104</v>
      </c>
      <c r="H15" s="26">
        <v>2.27</v>
      </c>
      <c r="I15" s="27">
        <v>2.44</v>
      </c>
      <c r="J15" s="27">
        <v>2.4300000000000002</v>
      </c>
      <c r="K15" s="27">
        <v>2.44</v>
      </c>
      <c r="L15" s="27">
        <v>2.5499999999999998</v>
      </c>
      <c r="M15" s="27">
        <v>2.48</v>
      </c>
      <c r="N15" s="27">
        <v>2.46</v>
      </c>
      <c r="O15" s="27">
        <v>2.5099999999999998</v>
      </c>
      <c r="P15" s="27">
        <v>2.4900000000000002</v>
      </c>
      <c r="Q15" s="27">
        <v>2.5099999999999998</v>
      </c>
      <c r="R15" s="27">
        <v>2.56</v>
      </c>
      <c r="S15" s="27">
        <v>2.4900000000000002</v>
      </c>
      <c r="T15" s="27">
        <v>2.4900000000000002</v>
      </c>
      <c r="U15" s="27">
        <v>2.4500000000000002</v>
      </c>
      <c r="V15" s="27">
        <v>2.44</v>
      </c>
      <c r="W15" s="27">
        <v>2.35</v>
      </c>
      <c r="X15" s="27">
        <v>2.27</v>
      </c>
      <c r="Y15" s="27">
        <v>2.42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8"/>
    </row>
    <row r="16" spans="1:37" x14ac:dyDescent="0.25">
      <c r="A16" s="55" t="s">
        <v>105</v>
      </c>
      <c r="B16" s="41">
        <f>COUNTA(H15:AK15)</f>
        <v>18</v>
      </c>
      <c r="C16" s="54"/>
      <c r="D16" s="61" t="str">
        <f>IF(ISBLANK(F14),"No Link",HYPERLINK(CONCATENATE("https://www.klsescreener.com/v2/charting/chart/",F14), "KLSE"))</f>
        <v>KLSE</v>
      </c>
      <c r="E16" s="160" t="s">
        <v>106</v>
      </c>
      <c r="F16" s="161"/>
      <c r="G16" s="14" t="s">
        <v>107</v>
      </c>
      <c r="H16" s="11">
        <v>2.4700000000000002</v>
      </c>
      <c r="I16" s="5">
        <v>2.52</v>
      </c>
      <c r="J16" s="63">
        <v>2.48</v>
      </c>
      <c r="K16" s="5">
        <v>2.5499999999999998</v>
      </c>
      <c r="L16" s="5">
        <v>2.56</v>
      </c>
      <c r="M16" s="4">
        <v>2.52</v>
      </c>
      <c r="N16" s="4">
        <v>2.52</v>
      </c>
      <c r="O16" s="4">
        <v>2.54</v>
      </c>
      <c r="P16" s="5">
        <v>2.61</v>
      </c>
      <c r="Q16" s="4">
        <v>2.59</v>
      </c>
      <c r="R16" s="4">
        <v>2.57</v>
      </c>
      <c r="S16" s="4">
        <v>2.5299999999999998</v>
      </c>
      <c r="T16" s="4">
        <v>2.5</v>
      </c>
      <c r="U16" s="4">
        <v>2.4900000000000002</v>
      </c>
      <c r="V16" s="4">
        <v>2.46</v>
      </c>
      <c r="W16" s="4">
        <v>2.41</v>
      </c>
      <c r="X16" s="4">
        <v>2.4500000000000002</v>
      </c>
      <c r="Y16" s="4">
        <v>2.46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0"/>
    </row>
    <row r="17" spans="1:37" x14ac:dyDescent="0.25">
      <c r="A17" s="12"/>
      <c r="B17" s="6"/>
      <c r="C17" s="6"/>
      <c r="D17" s="6"/>
      <c r="E17" s="36"/>
      <c r="F17" s="37"/>
      <c r="G17" s="14" t="s">
        <v>108</v>
      </c>
      <c r="H17" s="9">
        <v>1.98</v>
      </c>
      <c r="I17" s="4">
        <v>2.35</v>
      </c>
      <c r="J17" s="4">
        <v>2.4</v>
      </c>
      <c r="K17" s="4">
        <v>2.44</v>
      </c>
      <c r="L17" s="4">
        <v>2.4900000000000002</v>
      </c>
      <c r="M17" s="4">
        <v>2.44</v>
      </c>
      <c r="N17" s="4">
        <v>2.4500000000000002</v>
      </c>
      <c r="O17" s="4">
        <v>2.48</v>
      </c>
      <c r="P17" s="4">
        <v>2.4900000000000002</v>
      </c>
      <c r="Q17" s="4">
        <v>2.5099999999999998</v>
      </c>
      <c r="R17" s="4">
        <v>2.4900000000000002</v>
      </c>
      <c r="S17" s="4">
        <v>2.3199999999999998</v>
      </c>
      <c r="T17" s="4">
        <v>2.39</v>
      </c>
      <c r="U17" s="4">
        <v>2.42</v>
      </c>
      <c r="V17" s="4">
        <v>2.4</v>
      </c>
      <c r="W17" s="4">
        <v>2.2999999999999998</v>
      </c>
      <c r="X17" s="4">
        <v>2.27</v>
      </c>
      <c r="Y17" s="4">
        <v>2.4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0"/>
    </row>
    <row r="18" spans="1:37" x14ac:dyDescent="0.25">
      <c r="A18" s="162"/>
      <c r="B18" s="163"/>
      <c r="C18" s="58"/>
      <c r="D18" s="60" t="s">
        <v>109</v>
      </c>
      <c r="E18" s="35"/>
      <c r="F18" s="39" t="e">
        <f>(E18-B19)/B19</f>
        <v>#DIV/0!</v>
      </c>
      <c r="G18" s="14" t="s">
        <v>110</v>
      </c>
      <c r="H18" s="9">
        <v>2.44</v>
      </c>
      <c r="I18" s="4">
        <v>2.4</v>
      </c>
      <c r="J18" s="4">
        <v>2.4300000000000002</v>
      </c>
      <c r="K18" s="4">
        <v>2.5299999999999998</v>
      </c>
      <c r="L18" s="4">
        <v>2.5</v>
      </c>
      <c r="M18" s="4">
        <v>2.46</v>
      </c>
      <c r="N18" s="4">
        <v>2.48</v>
      </c>
      <c r="O18" s="4">
        <v>2.4900000000000002</v>
      </c>
      <c r="P18" s="4">
        <v>2.5099999999999998</v>
      </c>
      <c r="Q18" s="4">
        <v>2.5299999999999998</v>
      </c>
      <c r="R18" s="4">
        <v>2.5</v>
      </c>
      <c r="S18" s="4">
        <v>2.4900000000000002</v>
      </c>
      <c r="T18" s="4">
        <v>2.4500000000000002</v>
      </c>
      <c r="U18" s="4">
        <v>2.44</v>
      </c>
      <c r="V18" s="4">
        <v>2.42</v>
      </c>
      <c r="W18" s="4">
        <v>2.35</v>
      </c>
      <c r="X18" s="4">
        <v>2.44</v>
      </c>
      <c r="Y18" s="4">
        <v>2.4300000000000002</v>
      </c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0"/>
    </row>
    <row r="19" spans="1:37" ht="15.75" thickBot="1" x14ac:dyDescent="0.3">
      <c r="A19" s="8" t="s">
        <v>111</v>
      </c>
      <c r="B19" s="56"/>
      <c r="C19" s="59"/>
      <c r="D19" s="3"/>
      <c r="E19" s="7"/>
      <c r="F19" s="90"/>
      <c r="G19" s="15" t="s">
        <v>112</v>
      </c>
      <c r="H19" s="29">
        <v>280216</v>
      </c>
      <c r="I19" s="64">
        <v>84633</v>
      </c>
      <c r="J19" s="30">
        <v>43018</v>
      </c>
      <c r="K19" s="30">
        <v>46387</v>
      </c>
      <c r="L19" s="30">
        <v>19055</v>
      </c>
      <c r="M19" s="30">
        <v>30241</v>
      </c>
      <c r="N19" s="30">
        <v>30856</v>
      </c>
      <c r="O19" s="30">
        <v>42048</v>
      </c>
      <c r="P19" s="30">
        <v>73376</v>
      </c>
      <c r="Q19" s="30">
        <v>34534</v>
      </c>
      <c r="R19" s="30">
        <v>30846</v>
      </c>
      <c r="S19" s="30">
        <v>102470</v>
      </c>
      <c r="T19" s="30">
        <v>53460</v>
      </c>
      <c r="U19" s="30">
        <v>28051</v>
      </c>
      <c r="V19" s="30">
        <v>35474</v>
      </c>
      <c r="W19" s="30">
        <v>67720</v>
      </c>
      <c r="X19" s="30">
        <v>54455</v>
      </c>
      <c r="Y19" s="30">
        <v>31877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1"/>
    </row>
    <row r="20" spans="1:37" x14ac:dyDescent="0.25">
      <c r="A20" s="13"/>
      <c r="B20" s="57"/>
      <c r="C20" s="89"/>
      <c r="D20" s="6"/>
      <c r="E20" s="88"/>
      <c r="F20" s="6"/>
      <c r="G20" s="32" t="s">
        <v>113</v>
      </c>
      <c r="H20" s="22">
        <v>2.44</v>
      </c>
      <c r="I20" s="23">
        <f>H20</f>
        <v>2.44</v>
      </c>
      <c r="J20" s="23">
        <f t="shared" ref="J20:AK20" si="6">I20</f>
        <v>2.44</v>
      </c>
      <c r="K20" s="23">
        <f t="shared" si="6"/>
        <v>2.44</v>
      </c>
      <c r="L20" s="23">
        <f t="shared" si="6"/>
        <v>2.44</v>
      </c>
      <c r="M20" s="23">
        <f t="shared" si="6"/>
        <v>2.44</v>
      </c>
      <c r="N20" s="23">
        <f t="shared" si="6"/>
        <v>2.44</v>
      </c>
      <c r="O20" s="23">
        <f t="shared" si="6"/>
        <v>2.44</v>
      </c>
      <c r="P20" s="23">
        <f t="shared" si="6"/>
        <v>2.44</v>
      </c>
      <c r="Q20" s="23">
        <f t="shared" si="6"/>
        <v>2.44</v>
      </c>
      <c r="R20" s="23">
        <f t="shared" si="6"/>
        <v>2.44</v>
      </c>
      <c r="S20" s="23">
        <f t="shared" si="6"/>
        <v>2.44</v>
      </c>
      <c r="T20" s="23">
        <f t="shared" si="6"/>
        <v>2.44</v>
      </c>
      <c r="U20" s="23">
        <f t="shared" si="6"/>
        <v>2.44</v>
      </c>
      <c r="V20" s="23">
        <f t="shared" si="6"/>
        <v>2.44</v>
      </c>
      <c r="W20" s="23">
        <f t="shared" si="6"/>
        <v>2.44</v>
      </c>
      <c r="X20" s="23">
        <f t="shared" si="6"/>
        <v>2.44</v>
      </c>
      <c r="Y20" s="23">
        <f t="shared" si="6"/>
        <v>2.44</v>
      </c>
      <c r="Z20" s="23">
        <f t="shared" si="6"/>
        <v>2.44</v>
      </c>
      <c r="AA20" s="23">
        <f t="shared" si="6"/>
        <v>2.44</v>
      </c>
      <c r="AB20" s="23">
        <f t="shared" si="6"/>
        <v>2.44</v>
      </c>
      <c r="AC20" s="23">
        <f t="shared" si="6"/>
        <v>2.44</v>
      </c>
      <c r="AD20" s="23">
        <f t="shared" si="6"/>
        <v>2.44</v>
      </c>
      <c r="AE20" s="23">
        <f t="shared" si="6"/>
        <v>2.44</v>
      </c>
      <c r="AF20" s="23">
        <f t="shared" si="6"/>
        <v>2.44</v>
      </c>
      <c r="AG20" s="23">
        <f t="shared" si="6"/>
        <v>2.44</v>
      </c>
      <c r="AH20" s="23">
        <f t="shared" si="6"/>
        <v>2.44</v>
      </c>
      <c r="AI20" s="23">
        <f t="shared" si="6"/>
        <v>2.44</v>
      </c>
      <c r="AJ20" s="23">
        <f t="shared" si="6"/>
        <v>2.44</v>
      </c>
      <c r="AK20" s="24">
        <f t="shared" si="6"/>
        <v>2.44</v>
      </c>
    </row>
    <row r="21" spans="1:37" ht="15.75" thickBot="1" x14ac:dyDescent="0.3">
      <c r="A21" s="40"/>
      <c r="B21" s="6"/>
      <c r="C21" s="6"/>
      <c r="D21" s="33" t="s">
        <v>2</v>
      </c>
      <c r="E21" s="34"/>
      <c r="F21" s="38" t="e">
        <f>(B19-E21)/E21</f>
        <v>#DIV/0!</v>
      </c>
      <c r="G21" s="65" t="s">
        <v>114</v>
      </c>
      <c r="H21" s="66">
        <f>IF(H20*105%&gt;=1, FLOOR(H20*105%,0.01), FLOOR(H20*105%,0.005))</f>
        <v>2.56</v>
      </c>
      <c r="I21" s="67">
        <f>H21</f>
        <v>2.56</v>
      </c>
      <c r="J21" s="67">
        <f t="shared" ref="J21:AK21" si="7">I21</f>
        <v>2.56</v>
      </c>
      <c r="K21" s="67">
        <f t="shared" si="7"/>
        <v>2.56</v>
      </c>
      <c r="L21" s="67">
        <f t="shared" si="7"/>
        <v>2.56</v>
      </c>
      <c r="M21" s="67">
        <f t="shared" si="7"/>
        <v>2.56</v>
      </c>
      <c r="N21" s="67">
        <f t="shared" si="7"/>
        <v>2.56</v>
      </c>
      <c r="O21" s="67">
        <f t="shared" si="7"/>
        <v>2.56</v>
      </c>
      <c r="P21" s="67">
        <f t="shared" si="7"/>
        <v>2.56</v>
      </c>
      <c r="Q21" s="67">
        <f t="shared" si="7"/>
        <v>2.56</v>
      </c>
      <c r="R21" s="67">
        <f t="shared" si="7"/>
        <v>2.56</v>
      </c>
      <c r="S21" s="67">
        <f t="shared" si="7"/>
        <v>2.56</v>
      </c>
      <c r="T21" s="67">
        <f t="shared" si="7"/>
        <v>2.56</v>
      </c>
      <c r="U21" s="67">
        <f t="shared" si="7"/>
        <v>2.56</v>
      </c>
      <c r="V21" s="67">
        <f t="shared" si="7"/>
        <v>2.56</v>
      </c>
      <c r="W21" s="67">
        <f t="shared" si="7"/>
        <v>2.56</v>
      </c>
      <c r="X21" s="67">
        <f t="shared" si="7"/>
        <v>2.56</v>
      </c>
      <c r="Y21" s="67">
        <f t="shared" si="7"/>
        <v>2.56</v>
      </c>
      <c r="Z21" s="67">
        <f t="shared" si="7"/>
        <v>2.56</v>
      </c>
      <c r="AA21" s="67">
        <f t="shared" si="7"/>
        <v>2.56</v>
      </c>
      <c r="AB21" s="67">
        <f t="shared" si="7"/>
        <v>2.56</v>
      </c>
      <c r="AC21" s="67">
        <f t="shared" si="7"/>
        <v>2.56</v>
      </c>
      <c r="AD21" s="67">
        <f t="shared" si="7"/>
        <v>2.56</v>
      </c>
      <c r="AE21" s="67">
        <f t="shared" si="7"/>
        <v>2.56</v>
      </c>
      <c r="AF21" s="67">
        <f t="shared" si="7"/>
        <v>2.56</v>
      </c>
      <c r="AG21" s="67">
        <f t="shared" si="7"/>
        <v>2.56</v>
      </c>
      <c r="AH21" s="67">
        <f t="shared" si="7"/>
        <v>2.56</v>
      </c>
      <c r="AI21" s="67">
        <f t="shared" si="7"/>
        <v>2.56</v>
      </c>
      <c r="AJ21" s="67">
        <f t="shared" si="7"/>
        <v>2.56</v>
      </c>
      <c r="AK21" s="68">
        <f t="shared" si="7"/>
        <v>2.56</v>
      </c>
    </row>
    <row r="22" spans="1:37" ht="15.75" thickBot="1" x14ac:dyDescent="0.3">
      <c r="A22" s="45" t="s">
        <v>115</v>
      </c>
      <c r="B22" s="45" t="s">
        <v>111</v>
      </c>
      <c r="C22" s="46" t="s">
        <v>116</v>
      </c>
      <c r="D22" s="46" t="s">
        <v>117</v>
      </c>
      <c r="E22" s="34"/>
      <c r="F22" s="37"/>
      <c r="G22" s="69" t="s">
        <v>118</v>
      </c>
      <c r="H22" s="70">
        <f>(H18-H15)/H15</f>
        <v>7.4889867841409663E-2</v>
      </c>
      <c r="I22" s="71">
        <f t="shared" ref="I22:AK22" si="8">(I18-I15)/I15</f>
        <v>-1.6393442622950834E-2</v>
      </c>
      <c r="J22" s="71">
        <f t="shared" si="8"/>
        <v>0</v>
      </c>
      <c r="K22" s="71">
        <f t="shared" si="8"/>
        <v>3.6885245901639288E-2</v>
      </c>
      <c r="L22" s="71">
        <f t="shared" si="8"/>
        <v>-1.9607843137254832E-2</v>
      </c>
      <c r="M22" s="71">
        <f t="shared" si="8"/>
        <v>-8.0645161290322648E-3</v>
      </c>
      <c r="N22" s="71">
        <f t="shared" si="8"/>
        <v>8.1300813008130159E-3</v>
      </c>
      <c r="O22" s="71">
        <f t="shared" si="8"/>
        <v>-7.9681274900396722E-3</v>
      </c>
      <c r="P22" s="71">
        <f t="shared" si="8"/>
        <v>8.0321285140560524E-3</v>
      </c>
      <c r="Q22" s="71">
        <f t="shared" si="8"/>
        <v>7.9681274900398492E-3</v>
      </c>
      <c r="R22" s="71">
        <f t="shared" si="8"/>
        <v>-2.3437500000000021E-2</v>
      </c>
      <c r="S22" s="71">
        <f t="shared" si="8"/>
        <v>0</v>
      </c>
      <c r="T22" s="71">
        <f t="shared" si="8"/>
        <v>-1.6064257028112462E-2</v>
      </c>
      <c r="U22" s="71">
        <f t="shared" si="8"/>
        <v>-4.0816326530613185E-3</v>
      </c>
      <c r="V22" s="71">
        <f t="shared" si="8"/>
        <v>-8.1967213114754172E-3</v>
      </c>
      <c r="W22" s="71">
        <f t="shared" si="8"/>
        <v>0</v>
      </c>
      <c r="X22" s="71">
        <f t="shared" si="8"/>
        <v>7.4889867841409663E-2</v>
      </c>
      <c r="Y22" s="71">
        <f t="shared" si="8"/>
        <v>4.1322314049587732E-3</v>
      </c>
      <c r="Z22" s="71" t="e">
        <f t="shared" si="8"/>
        <v>#DIV/0!</v>
      </c>
      <c r="AA22" s="71" t="e">
        <f t="shared" si="8"/>
        <v>#DIV/0!</v>
      </c>
      <c r="AB22" s="71" t="e">
        <f t="shared" si="8"/>
        <v>#DIV/0!</v>
      </c>
      <c r="AC22" s="71" t="e">
        <f t="shared" si="8"/>
        <v>#DIV/0!</v>
      </c>
      <c r="AD22" s="71" t="e">
        <f t="shared" si="8"/>
        <v>#DIV/0!</v>
      </c>
      <c r="AE22" s="71" t="e">
        <f t="shared" si="8"/>
        <v>#DIV/0!</v>
      </c>
      <c r="AF22" s="71" t="e">
        <f t="shared" si="8"/>
        <v>#DIV/0!</v>
      </c>
      <c r="AG22" s="71" t="e">
        <f t="shared" si="8"/>
        <v>#DIV/0!</v>
      </c>
      <c r="AH22" s="71" t="e">
        <f t="shared" si="8"/>
        <v>#DIV/0!</v>
      </c>
      <c r="AI22" s="71" t="e">
        <f t="shared" si="8"/>
        <v>#DIV/0!</v>
      </c>
      <c r="AJ22" s="71" t="e">
        <f t="shared" si="8"/>
        <v>#DIV/0!</v>
      </c>
      <c r="AK22" s="72" t="e">
        <f t="shared" si="8"/>
        <v>#DIV/0!</v>
      </c>
    </row>
    <row r="23" spans="1:37" ht="15.75" thickBot="1" x14ac:dyDescent="0.3">
      <c r="A23" s="43">
        <f>E21</f>
        <v>0</v>
      </c>
      <c r="B23" s="44">
        <f>B19</f>
        <v>0</v>
      </c>
      <c r="C23" s="53">
        <v>0</v>
      </c>
      <c r="D23" s="31">
        <v>0</v>
      </c>
      <c r="E23" s="164" t="s">
        <v>119</v>
      </c>
      <c r="F23" s="165"/>
      <c r="G23" s="65" t="s">
        <v>120</v>
      </c>
      <c r="H23" s="73">
        <f>(H18-H15)/(H16-H17)</f>
        <v>0.3469387755102038</v>
      </c>
      <c r="I23" s="74">
        <f t="shared" ref="I23:AK23" si="9">(I18-I15)/(I16-I17)</f>
        <v>-0.23529411764705913</v>
      </c>
      <c r="J23" s="74">
        <f t="shared" si="9"/>
        <v>0</v>
      </c>
      <c r="K23" s="74">
        <f t="shared" si="9"/>
        <v>0.81818181818181779</v>
      </c>
      <c r="L23" s="74">
        <f t="shared" si="9"/>
        <v>-0.71428571428571341</v>
      </c>
      <c r="M23" s="74">
        <f t="shared" si="9"/>
        <v>-0.25</v>
      </c>
      <c r="N23" s="74">
        <f t="shared" si="9"/>
        <v>0.28571428571428664</v>
      </c>
      <c r="O23" s="74">
        <f t="shared" si="9"/>
        <v>-0.33333333333332593</v>
      </c>
      <c r="P23" s="74">
        <f t="shared" si="9"/>
        <v>0.16666666666666358</v>
      </c>
      <c r="Q23" s="74">
        <f t="shared" si="9"/>
        <v>0.25</v>
      </c>
      <c r="R23" s="74">
        <f t="shared" si="9"/>
        <v>-0.75000000000000422</v>
      </c>
      <c r="S23" s="74">
        <f t="shared" si="9"/>
        <v>0</v>
      </c>
      <c r="T23" s="74">
        <f t="shared" si="9"/>
        <v>-0.36363636363636437</v>
      </c>
      <c r="U23" s="74">
        <f t="shared" si="9"/>
        <v>-0.14285714285714557</v>
      </c>
      <c r="V23" s="74">
        <f t="shared" si="9"/>
        <v>-0.33333333333333331</v>
      </c>
      <c r="W23" s="74">
        <f t="shared" si="9"/>
        <v>0</v>
      </c>
      <c r="X23" s="74">
        <f t="shared" si="9"/>
        <v>0.9444444444444432</v>
      </c>
      <c r="Y23" s="74">
        <f t="shared" si="9"/>
        <v>0.16666666666667038</v>
      </c>
      <c r="Z23" s="74" t="e">
        <f t="shared" si="9"/>
        <v>#DIV/0!</v>
      </c>
      <c r="AA23" s="74" t="e">
        <f t="shared" si="9"/>
        <v>#DIV/0!</v>
      </c>
      <c r="AB23" s="74" t="e">
        <f t="shared" si="9"/>
        <v>#DIV/0!</v>
      </c>
      <c r="AC23" s="74" t="e">
        <f t="shared" si="9"/>
        <v>#DIV/0!</v>
      </c>
      <c r="AD23" s="74" t="e">
        <f t="shared" si="9"/>
        <v>#DIV/0!</v>
      </c>
      <c r="AE23" s="74" t="e">
        <f t="shared" si="9"/>
        <v>#DIV/0!</v>
      </c>
      <c r="AF23" s="74" t="e">
        <f t="shared" si="9"/>
        <v>#DIV/0!</v>
      </c>
      <c r="AG23" s="74" t="e">
        <f t="shared" si="9"/>
        <v>#DIV/0!</v>
      </c>
      <c r="AH23" s="74" t="e">
        <f t="shared" si="9"/>
        <v>#DIV/0!</v>
      </c>
      <c r="AI23" s="74" t="e">
        <f t="shared" si="9"/>
        <v>#DIV/0!</v>
      </c>
      <c r="AJ23" s="74" t="e">
        <f t="shared" si="9"/>
        <v>#DIV/0!</v>
      </c>
      <c r="AK23" s="75" t="e">
        <f t="shared" si="9"/>
        <v>#DIV/0!</v>
      </c>
    </row>
    <row r="24" spans="1:37" ht="15.75" thickBot="1" x14ac:dyDescent="0.3">
      <c r="A24" s="166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7"/>
      <c r="AI24" s="167"/>
      <c r="AJ24" s="167"/>
      <c r="AK24" s="168"/>
    </row>
    <row r="25" spans="1:37" ht="15.75" thickBot="1" x14ac:dyDescent="0.3">
      <c r="A25" s="47" t="s">
        <v>64</v>
      </c>
      <c r="B25" s="48" t="s">
        <v>65</v>
      </c>
      <c r="C25" s="49" t="s">
        <v>66</v>
      </c>
      <c r="D25" s="50" t="s">
        <v>67</v>
      </c>
      <c r="E25" s="51" t="s">
        <v>68</v>
      </c>
      <c r="F25" s="16" t="s">
        <v>69</v>
      </c>
      <c r="G25" s="62" t="s">
        <v>70</v>
      </c>
      <c r="H25" s="17">
        <v>43868</v>
      </c>
      <c r="I25" s="18">
        <f>IF(WEEKDAY(H25)&gt;=6,H25+3,H25+1)</f>
        <v>43871</v>
      </c>
      <c r="J25" s="18">
        <f t="shared" ref="J25:AK25" si="10">IF(WEEKDAY(I25)&gt;=6,I25+3,I25+1)</f>
        <v>43872</v>
      </c>
      <c r="K25" s="18">
        <f t="shared" si="10"/>
        <v>43873</v>
      </c>
      <c r="L25" s="18">
        <f t="shared" si="10"/>
        <v>43874</v>
      </c>
      <c r="M25" s="18">
        <f t="shared" si="10"/>
        <v>43875</v>
      </c>
      <c r="N25" s="18">
        <f t="shared" si="10"/>
        <v>43878</v>
      </c>
      <c r="O25" s="18">
        <f t="shared" si="10"/>
        <v>43879</v>
      </c>
      <c r="P25" s="18">
        <f t="shared" si="10"/>
        <v>43880</v>
      </c>
      <c r="Q25" s="18">
        <f t="shared" si="10"/>
        <v>43881</v>
      </c>
      <c r="R25" s="18">
        <f t="shared" si="10"/>
        <v>43882</v>
      </c>
      <c r="S25" s="18">
        <f t="shared" si="10"/>
        <v>43885</v>
      </c>
      <c r="T25" s="18">
        <f t="shared" si="10"/>
        <v>43886</v>
      </c>
      <c r="U25" s="18">
        <f t="shared" si="10"/>
        <v>43887</v>
      </c>
      <c r="V25" s="18">
        <f t="shared" si="10"/>
        <v>43888</v>
      </c>
      <c r="W25" s="18">
        <f t="shared" si="10"/>
        <v>43889</v>
      </c>
      <c r="X25" s="18">
        <f t="shared" si="10"/>
        <v>43892</v>
      </c>
      <c r="Y25" s="18">
        <f t="shared" si="10"/>
        <v>43893</v>
      </c>
      <c r="Z25" s="18">
        <f t="shared" si="10"/>
        <v>43894</v>
      </c>
      <c r="AA25" s="18">
        <f t="shared" si="10"/>
        <v>43895</v>
      </c>
      <c r="AB25" s="18">
        <f t="shared" si="10"/>
        <v>43896</v>
      </c>
      <c r="AC25" s="18">
        <f t="shared" si="10"/>
        <v>43899</v>
      </c>
      <c r="AD25" s="18">
        <f t="shared" si="10"/>
        <v>43900</v>
      </c>
      <c r="AE25" s="18">
        <f t="shared" si="10"/>
        <v>43901</v>
      </c>
      <c r="AF25" s="18">
        <f t="shared" si="10"/>
        <v>43902</v>
      </c>
      <c r="AG25" s="18">
        <f t="shared" si="10"/>
        <v>43903</v>
      </c>
      <c r="AH25" s="18">
        <f t="shared" si="10"/>
        <v>43906</v>
      </c>
      <c r="AI25" s="18">
        <f t="shared" si="10"/>
        <v>43907</v>
      </c>
      <c r="AJ25" s="18">
        <f t="shared" si="10"/>
        <v>43908</v>
      </c>
      <c r="AK25" s="18">
        <f t="shared" si="10"/>
        <v>43909</v>
      </c>
    </row>
    <row r="26" spans="1:37" ht="15.75" thickBot="1" x14ac:dyDescent="0.3">
      <c r="A26" s="154" t="s">
        <v>71</v>
      </c>
      <c r="B26" s="155"/>
      <c r="C26" s="155"/>
      <c r="D26" s="155"/>
      <c r="E26" s="155"/>
      <c r="F26" s="99" t="s">
        <v>122</v>
      </c>
      <c r="G26" s="19" t="s">
        <v>15</v>
      </c>
      <c r="H26" s="42" t="s">
        <v>73</v>
      </c>
      <c r="I26" s="20" t="s">
        <v>74</v>
      </c>
      <c r="J26" s="20" t="s">
        <v>75</v>
      </c>
      <c r="K26" s="20" t="s">
        <v>76</v>
      </c>
      <c r="L26" s="20" t="s">
        <v>77</v>
      </c>
      <c r="M26" s="20" t="s">
        <v>78</v>
      </c>
      <c r="N26" s="20" t="s">
        <v>79</v>
      </c>
      <c r="O26" s="20" t="s">
        <v>80</v>
      </c>
      <c r="P26" s="20" t="s">
        <v>81</v>
      </c>
      <c r="Q26" s="20" t="s">
        <v>82</v>
      </c>
      <c r="R26" s="20" t="s">
        <v>83</v>
      </c>
      <c r="S26" s="20" t="s">
        <v>84</v>
      </c>
      <c r="T26" s="20" t="s">
        <v>85</v>
      </c>
      <c r="U26" s="20" t="s">
        <v>86</v>
      </c>
      <c r="V26" s="20" t="s">
        <v>87</v>
      </c>
      <c r="W26" s="20" t="s">
        <v>88</v>
      </c>
      <c r="X26" s="20" t="s">
        <v>89</v>
      </c>
      <c r="Y26" s="20" t="s">
        <v>90</v>
      </c>
      <c r="Z26" s="20" t="s">
        <v>91</v>
      </c>
      <c r="AA26" s="20" t="s">
        <v>92</v>
      </c>
      <c r="AB26" s="20" t="s">
        <v>93</v>
      </c>
      <c r="AC26" s="20" t="s">
        <v>94</v>
      </c>
      <c r="AD26" s="20" t="s">
        <v>95</v>
      </c>
      <c r="AE26" s="20" t="s">
        <v>96</v>
      </c>
      <c r="AF26" s="20" t="s">
        <v>97</v>
      </c>
      <c r="AG26" s="20" t="s">
        <v>98</v>
      </c>
      <c r="AH26" s="20" t="s">
        <v>99</v>
      </c>
      <c r="AI26" s="20" t="s">
        <v>100</v>
      </c>
      <c r="AJ26" s="20" t="s">
        <v>101</v>
      </c>
      <c r="AK26" s="21" t="s">
        <v>102</v>
      </c>
    </row>
    <row r="27" spans="1:37" x14ac:dyDescent="0.25">
      <c r="A27" s="156" t="s">
        <v>103</v>
      </c>
      <c r="B27" s="157"/>
      <c r="C27" s="157"/>
      <c r="D27" s="158"/>
      <c r="E27" s="157"/>
      <c r="F27" s="159"/>
      <c r="G27" s="25" t="s">
        <v>104</v>
      </c>
      <c r="H27" s="26">
        <v>0.8</v>
      </c>
      <c r="I27" s="27">
        <v>0.95</v>
      </c>
      <c r="J27" s="27">
        <v>0.94499999999999995</v>
      </c>
      <c r="K27" s="27">
        <v>0.95499999999999996</v>
      </c>
      <c r="L27" s="27">
        <v>0.94</v>
      </c>
      <c r="M27" s="27">
        <v>0.91</v>
      </c>
      <c r="N27" s="27">
        <v>0.90500000000000003</v>
      </c>
      <c r="O27" s="27">
        <v>0.89</v>
      </c>
      <c r="P27" s="27">
        <v>0.90500000000000003</v>
      </c>
      <c r="Q27" s="27">
        <v>0.89</v>
      </c>
      <c r="R27" s="27">
        <v>0.89</v>
      </c>
      <c r="S27" s="27">
        <v>0.88</v>
      </c>
      <c r="T27" s="27">
        <v>0.84</v>
      </c>
      <c r="U27" s="27">
        <v>0.88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</row>
    <row r="28" spans="1:37" x14ac:dyDescent="0.25">
      <c r="A28" s="55" t="s">
        <v>105</v>
      </c>
      <c r="B28" s="41">
        <f>COUNTA(H27:AK27)</f>
        <v>14</v>
      </c>
      <c r="C28" s="54"/>
      <c r="D28" s="61" t="str">
        <f>IF(ISBLANK(F26),"No Link",HYPERLINK(CONCATENATE("https://www.klsescreener.com/v2/charting/chart/",F26), "KLSE"))</f>
        <v>KLSE</v>
      </c>
      <c r="E28" s="160" t="s">
        <v>106</v>
      </c>
      <c r="F28" s="161"/>
      <c r="G28" s="14" t="s">
        <v>107</v>
      </c>
      <c r="H28" s="11">
        <v>0.95499999999999996</v>
      </c>
      <c r="I28" s="5">
        <v>1.02</v>
      </c>
      <c r="J28" s="63">
        <v>0.96499999999999997</v>
      </c>
      <c r="K28" s="4">
        <v>0.96</v>
      </c>
      <c r="L28" s="4">
        <v>0.94499999999999995</v>
      </c>
      <c r="M28" s="4">
        <v>0.91</v>
      </c>
      <c r="N28" s="4">
        <v>0.91</v>
      </c>
      <c r="O28" s="4">
        <v>0.91</v>
      </c>
      <c r="P28" s="4">
        <v>0.90500000000000003</v>
      </c>
      <c r="Q28" s="4">
        <v>0.89500000000000002</v>
      </c>
      <c r="R28" s="4">
        <v>0.89</v>
      </c>
      <c r="S28" s="4">
        <v>0.88</v>
      </c>
      <c r="T28" s="4">
        <v>0.875</v>
      </c>
      <c r="U28" s="4">
        <v>0.88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10"/>
    </row>
    <row r="29" spans="1:37" x14ac:dyDescent="0.25">
      <c r="A29" s="12"/>
      <c r="B29" s="6"/>
      <c r="C29" s="6"/>
      <c r="D29" s="6"/>
      <c r="E29" s="36"/>
      <c r="F29" s="37"/>
      <c r="G29" s="14" t="s">
        <v>108</v>
      </c>
      <c r="H29" s="9">
        <v>0.8</v>
      </c>
      <c r="I29" s="4">
        <v>0.89500000000000002</v>
      </c>
      <c r="J29" s="4">
        <v>0.93500000000000005</v>
      </c>
      <c r="K29" s="4">
        <v>0.92</v>
      </c>
      <c r="L29" s="4">
        <v>0.92</v>
      </c>
      <c r="M29" s="4">
        <v>0.9</v>
      </c>
      <c r="N29" s="4">
        <v>0.88</v>
      </c>
      <c r="O29" s="4">
        <v>0.89</v>
      </c>
      <c r="P29" s="4">
        <v>0.89</v>
      </c>
      <c r="Q29" s="4">
        <v>0.88500000000000001</v>
      </c>
      <c r="R29" s="4">
        <v>0.87</v>
      </c>
      <c r="S29" s="4">
        <v>0.84499999999999997</v>
      </c>
      <c r="T29" s="4">
        <v>0.84</v>
      </c>
      <c r="U29" s="4">
        <v>0.86499999999999999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10"/>
    </row>
    <row r="30" spans="1:37" x14ac:dyDescent="0.25">
      <c r="A30" s="162"/>
      <c r="B30" s="163"/>
      <c r="C30" s="58"/>
      <c r="D30" s="60" t="s">
        <v>109</v>
      </c>
      <c r="E30" s="35"/>
      <c r="F30" s="39" t="e">
        <f>(E30-B31)/B31</f>
        <v>#DIV/0!</v>
      </c>
      <c r="G30" s="14" t="s">
        <v>110</v>
      </c>
      <c r="H30" s="9">
        <v>0.94</v>
      </c>
      <c r="I30" s="4">
        <v>0.94499999999999995</v>
      </c>
      <c r="J30" s="4">
        <v>0.95499999999999996</v>
      </c>
      <c r="K30" s="4">
        <v>0.92500000000000004</v>
      </c>
      <c r="L30" s="4">
        <v>0.92</v>
      </c>
      <c r="M30" s="4">
        <v>0.91</v>
      </c>
      <c r="N30" s="4">
        <v>0.89</v>
      </c>
      <c r="O30" s="4">
        <v>0.91</v>
      </c>
      <c r="P30" s="4">
        <v>0.89</v>
      </c>
      <c r="Q30" s="4">
        <v>0.89</v>
      </c>
      <c r="R30" s="4">
        <v>0.88500000000000001</v>
      </c>
      <c r="S30" s="4">
        <v>0.84499999999999997</v>
      </c>
      <c r="T30" s="4">
        <v>0.87</v>
      </c>
      <c r="U30" s="4">
        <v>0.87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0"/>
    </row>
    <row r="31" spans="1:37" ht="15.75" thickBot="1" x14ac:dyDescent="0.3">
      <c r="A31" s="8" t="s">
        <v>111</v>
      </c>
      <c r="B31" s="56"/>
      <c r="C31" s="59"/>
      <c r="D31" s="3"/>
      <c r="E31" s="7"/>
      <c r="F31" s="90"/>
      <c r="G31" s="15" t="s">
        <v>112</v>
      </c>
      <c r="H31" s="29">
        <v>71037</v>
      </c>
      <c r="I31" s="52">
        <v>52158</v>
      </c>
      <c r="J31" s="30">
        <v>2175</v>
      </c>
      <c r="K31" s="52">
        <v>40612</v>
      </c>
      <c r="L31" s="30">
        <v>17231</v>
      </c>
      <c r="M31" s="30">
        <v>11268</v>
      </c>
      <c r="N31" s="30">
        <v>19289</v>
      </c>
      <c r="O31" s="30">
        <v>5799</v>
      </c>
      <c r="P31" s="30">
        <v>9998</v>
      </c>
      <c r="Q31" s="30">
        <v>7434</v>
      </c>
      <c r="R31" s="30">
        <v>8381</v>
      </c>
      <c r="S31" s="30">
        <v>6989</v>
      </c>
      <c r="T31" s="30">
        <v>4519</v>
      </c>
      <c r="U31" s="30">
        <v>6308</v>
      </c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1"/>
    </row>
    <row r="32" spans="1:37" x14ac:dyDescent="0.25">
      <c r="A32" s="13"/>
      <c r="B32" s="57"/>
      <c r="C32" s="89"/>
      <c r="D32" s="6"/>
      <c r="E32" s="88"/>
      <c r="F32" s="6"/>
      <c r="G32" s="32" t="s">
        <v>113</v>
      </c>
      <c r="H32" s="22">
        <f>IF((H27+H30)/2&gt;=1,CEILING((H27+H30)/2,0.01),CEILING((H27+H30)/2,0.005))</f>
        <v>0.87</v>
      </c>
      <c r="I32" s="23">
        <f>H32</f>
        <v>0.87</v>
      </c>
      <c r="J32" s="23">
        <f t="shared" ref="J32:AK32" si="11">I32</f>
        <v>0.87</v>
      </c>
      <c r="K32" s="23">
        <f t="shared" si="11"/>
        <v>0.87</v>
      </c>
      <c r="L32" s="23">
        <f t="shared" si="11"/>
        <v>0.87</v>
      </c>
      <c r="M32" s="23">
        <f t="shared" si="11"/>
        <v>0.87</v>
      </c>
      <c r="N32" s="23">
        <f t="shared" si="11"/>
        <v>0.87</v>
      </c>
      <c r="O32" s="23">
        <f t="shared" si="11"/>
        <v>0.87</v>
      </c>
      <c r="P32" s="23">
        <f t="shared" si="11"/>
        <v>0.87</v>
      </c>
      <c r="Q32" s="23">
        <f t="shared" si="11"/>
        <v>0.87</v>
      </c>
      <c r="R32" s="23">
        <f t="shared" si="11"/>
        <v>0.87</v>
      </c>
      <c r="S32" s="23">
        <f t="shared" si="11"/>
        <v>0.87</v>
      </c>
      <c r="T32" s="23">
        <f t="shared" si="11"/>
        <v>0.87</v>
      </c>
      <c r="U32" s="23">
        <f t="shared" si="11"/>
        <v>0.87</v>
      </c>
      <c r="V32" s="23">
        <f t="shared" si="11"/>
        <v>0.87</v>
      </c>
      <c r="W32" s="23">
        <f t="shared" si="11"/>
        <v>0.87</v>
      </c>
      <c r="X32" s="23">
        <f t="shared" si="11"/>
        <v>0.87</v>
      </c>
      <c r="Y32" s="23">
        <f t="shared" si="11"/>
        <v>0.87</v>
      </c>
      <c r="Z32" s="23">
        <f t="shared" si="11"/>
        <v>0.87</v>
      </c>
      <c r="AA32" s="23">
        <f t="shared" si="11"/>
        <v>0.87</v>
      </c>
      <c r="AB32" s="23">
        <f t="shared" si="11"/>
        <v>0.87</v>
      </c>
      <c r="AC32" s="23">
        <f t="shared" si="11"/>
        <v>0.87</v>
      </c>
      <c r="AD32" s="23">
        <f t="shared" si="11"/>
        <v>0.87</v>
      </c>
      <c r="AE32" s="23">
        <f t="shared" si="11"/>
        <v>0.87</v>
      </c>
      <c r="AF32" s="23">
        <f t="shared" si="11"/>
        <v>0.87</v>
      </c>
      <c r="AG32" s="23">
        <f t="shared" si="11"/>
        <v>0.87</v>
      </c>
      <c r="AH32" s="23">
        <f t="shared" si="11"/>
        <v>0.87</v>
      </c>
      <c r="AI32" s="23">
        <f t="shared" si="11"/>
        <v>0.87</v>
      </c>
      <c r="AJ32" s="23">
        <f t="shared" si="11"/>
        <v>0.87</v>
      </c>
      <c r="AK32" s="24">
        <f t="shared" si="11"/>
        <v>0.87</v>
      </c>
    </row>
    <row r="33" spans="1:37" ht="15.75" thickBot="1" x14ac:dyDescent="0.3">
      <c r="A33" s="40"/>
      <c r="B33" s="6"/>
      <c r="C33" s="6"/>
      <c r="D33" s="33" t="s">
        <v>2</v>
      </c>
      <c r="E33" s="34"/>
      <c r="F33" s="38" t="e">
        <f>(B31-E33)/E33</f>
        <v>#DIV/0!</v>
      </c>
      <c r="G33" s="65" t="s">
        <v>114</v>
      </c>
      <c r="H33" s="66">
        <f>IF(H32*105%&gt;=1, FLOOR(H32*105%,0.01), FLOOR(H32*105%,0.005))</f>
        <v>0.91</v>
      </c>
      <c r="I33" s="67">
        <f>H33</f>
        <v>0.91</v>
      </c>
      <c r="J33" s="67">
        <f t="shared" ref="J33:AK33" si="12">I33</f>
        <v>0.91</v>
      </c>
      <c r="K33" s="67">
        <f t="shared" si="12"/>
        <v>0.91</v>
      </c>
      <c r="L33" s="67">
        <f t="shared" si="12"/>
        <v>0.91</v>
      </c>
      <c r="M33" s="67">
        <f t="shared" si="12"/>
        <v>0.91</v>
      </c>
      <c r="N33" s="67">
        <f t="shared" si="12"/>
        <v>0.91</v>
      </c>
      <c r="O33" s="67">
        <f t="shared" si="12"/>
        <v>0.91</v>
      </c>
      <c r="P33" s="67">
        <f t="shared" si="12"/>
        <v>0.91</v>
      </c>
      <c r="Q33" s="67">
        <f t="shared" si="12"/>
        <v>0.91</v>
      </c>
      <c r="R33" s="67">
        <f t="shared" si="12"/>
        <v>0.91</v>
      </c>
      <c r="S33" s="67">
        <f t="shared" si="12"/>
        <v>0.91</v>
      </c>
      <c r="T33" s="67">
        <f t="shared" si="12"/>
        <v>0.91</v>
      </c>
      <c r="U33" s="67">
        <f t="shared" si="12"/>
        <v>0.91</v>
      </c>
      <c r="V33" s="67">
        <f t="shared" si="12"/>
        <v>0.91</v>
      </c>
      <c r="W33" s="67">
        <f t="shared" si="12"/>
        <v>0.91</v>
      </c>
      <c r="X33" s="67">
        <f t="shared" si="12"/>
        <v>0.91</v>
      </c>
      <c r="Y33" s="67">
        <f t="shared" si="12"/>
        <v>0.91</v>
      </c>
      <c r="Z33" s="67">
        <f t="shared" si="12"/>
        <v>0.91</v>
      </c>
      <c r="AA33" s="67">
        <f t="shared" si="12"/>
        <v>0.91</v>
      </c>
      <c r="AB33" s="67">
        <f t="shared" si="12"/>
        <v>0.91</v>
      </c>
      <c r="AC33" s="67">
        <f t="shared" si="12"/>
        <v>0.91</v>
      </c>
      <c r="AD33" s="67">
        <f t="shared" si="12"/>
        <v>0.91</v>
      </c>
      <c r="AE33" s="67">
        <f t="shared" si="12"/>
        <v>0.91</v>
      </c>
      <c r="AF33" s="67">
        <f t="shared" si="12"/>
        <v>0.91</v>
      </c>
      <c r="AG33" s="67">
        <f t="shared" si="12"/>
        <v>0.91</v>
      </c>
      <c r="AH33" s="67">
        <f t="shared" si="12"/>
        <v>0.91</v>
      </c>
      <c r="AI33" s="67">
        <f t="shared" si="12"/>
        <v>0.91</v>
      </c>
      <c r="AJ33" s="67">
        <f t="shared" si="12"/>
        <v>0.91</v>
      </c>
      <c r="AK33" s="68">
        <f t="shared" si="12"/>
        <v>0.91</v>
      </c>
    </row>
    <row r="34" spans="1:37" ht="15.75" thickBot="1" x14ac:dyDescent="0.3">
      <c r="A34" s="45" t="s">
        <v>115</v>
      </c>
      <c r="B34" s="45" t="s">
        <v>111</v>
      </c>
      <c r="C34" s="46" t="s">
        <v>116</v>
      </c>
      <c r="D34" s="46" t="s">
        <v>117</v>
      </c>
      <c r="E34" s="34"/>
      <c r="F34" s="37"/>
      <c r="G34" s="69" t="s">
        <v>118</v>
      </c>
      <c r="H34" s="70">
        <f>(H30-H27)/H27</f>
        <v>0.17499999999999988</v>
      </c>
      <c r="I34" s="71">
        <f t="shared" ref="I34:AK34" si="13">(I30-I27)/I27</f>
        <v>-5.2631578947368472E-3</v>
      </c>
      <c r="J34" s="71">
        <f t="shared" si="13"/>
        <v>1.0582010582010592E-2</v>
      </c>
      <c r="K34" s="71">
        <f t="shared" si="13"/>
        <v>-3.1413612565444941E-2</v>
      </c>
      <c r="L34" s="71">
        <f t="shared" si="13"/>
        <v>-2.1276595744680753E-2</v>
      </c>
      <c r="M34" s="71">
        <f t="shared" si="13"/>
        <v>0</v>
      </c>
      <c r="N34" s="71">
        <f t="shared" si="13"/>
        <v>-1.6574585635359129E-2</v>
      </c>
      <c r="O34" s="71">
        <f t="shared" si="13"/>
        <v>2.2471910112359571E-2</v>
      </c>
      <c r="P34" s="71">
        <f t="shared" si="13"/>
        <v>-1.6574585635359129E-2</v>
      </c>
      <c r="Q34" s="71">
        <f t="shared" si="13"/>
        <v>0</v>
      </c>
      <c r="R34" s="71">
        <f t="shared" si="13"/>
        <v>-5.6179775280898927E-3</v>
      </c>
      <c r="S34" s="71">
        <f t="shared" si="13"/>
        <v>-3.9772727272727307E-2</v>
      </c>
      <c r="T34" s="71">
        <f t="shared" si="13"/>
        <v>3.5714285714285747E-2</v>
      </c>
      <c r="U34" s="71">
        <f t="shared" si="13"/>
        <v>-1.1363636363636374E-2</v>
      </c>
      <c r="V34" s="71" t="e">
        <f t="shared" si="13"/>
        <v>#DIV/0!</v>
      </c>
      <c r="W34" s="71" t="e">
        <f t="shared" si="13"/>
        <v>#DIV/0!</v>
      </c>
      <c r="X34" s="71" t="e">
        <f t="shared" si="13"/>
        <v>#DIV/0!</v>
      </c>
      <c r="Y34" s="71" t="e">
        <f t="shared" si="13"/>
        <v>#DIV/0!</v>
      </c>
      <c r="Z34" s="71" t="e">
        <f t="shared" si="13"/>
        <v>#DIV/0!</v>
      </c>
      <c r="AA34" s="71" t="e">
        <f t="shared" si="13"/>
        <v>#DIV/0!</v>
      </c>
      <c r="AB34" s="71" t="e">
        <f t="shared" si="13"/>
        <v>#DIV/0!</v>
      </c>
      <c r="AC34" s="71" t="e">
        <f t="shared" si="13"/>
        <v>#DIV/0!</v>
      </c>
      <c r="AD34" s="71" t="e">
        <f t="shared" si="13"/>
        <v>#DIV/0!</v>
      </c>
      <c r="AE34" s="71" t="e">
        <f t="shared" si="13"/>
        <v>#DIV/0!</v>
      </c>
      <c r="AF34" s="71" t="e">
        <f t="shared" si="13"/>
        <v>#DIV/0!</v>
      </c>
      <c r="AG34" s="71" t="e">
        <f t="shared" si="13"/>
        <v>#DIV/0!</v>
      </c>
      <c r="AH34" s="71" t="e">
        <f t="shared" si="13"/>
        <v>#DIV/0!</v>
      </c>
      <c r="AI34" s="71" t="e">
        <f t="shared" si="13"/>
        <v>#DIV/0!</v>
      </c>
      <c r="AJ34" s="71" t="e">
        <f t="shared" si="13"/>
        <v>#DIV/0!</v>
      </c>
      <c r="AK34" s="72" t="e">
        <f t="shared" si="13"/>
        <v>#DIV/0!</v>
      </c>
    </row>
    <row r="35" spans="1:37" ht="15.75" thickBot="1" x14ac:dyDescent="0.3">
      <c r="A35" s="43">
        <f>E33</f>
        <v>0</v>
      </c>
      <c r="B35" s="44">
        <f>B31</f>
        <v>0</v>
      </c>
      <c r="C35" s="53">
        <v>0</v>
      </c>
      <c r="D35" s="31">
        <v>0</v>
      </c>
      <c r="E35" s="164" t="s">
        <v>119</v>
      </c>
      <c r="F35" s="165"/>
      <c r="G35" s="65" t="s">
        <v>120</v>
      </c>
      <c r="H35" s="73">
        <f>(H30-H27)/(H28-H29)</f>
        <v>0.90322580645161277</v>
      </c>
      <c r="I35" s="74">
        <f t="shared" ref="I35:AK35" si="14">(I30-I27)/(I28-I29)</f>
        <v>-4.0000000000000036E-2</v>
      </c>
      <c r="J35" s="74">
        <f t="shared" si="14"/>
        <v>0.33333333333333459</v>
      </c>
      <c r="K35" s="74">
        <f t="shared" si="14"/>
        <v>-0.74999999999999933</v>
      </c>
      <c r="L35" s="74">
        <f t="shared" si="14"/>
        <v>-0.79999999999999916</v>
      </c>
      <c r="M35" s="74">
        <f t="shared" si="14"/>
        <v>0</v>
      </c>
      <c r="N35" s="74">
        <f t="shared" si="14"/>
        <v>-0.5</v>
      </c>
      <c r="O35" s="74">
        <f t="shared" si="14"/>
        <v>1</v>
      </c>
      <c r="P35" s="74">
        <f t="shared" si="14"/>
        <v>-1</v>
      </c>
      <c r="Q35" s="74">
        <f t="shared" si="14"/>
        <v>0</v>
      </c>
      <c r="R35" s="74">
        <f t="shared" si="14"/>
        <v>-0.25</v>
      </c>
      <c r="S35" s="74">
        <f t="shared" si="14"/>
        <v>-1</v>
      </c>
      <c r="T35" s="74">
        <f t="shared" si="14"/>
        <v>0.8571428571428571</v>
      </c>
      <c r="U35" s="74">
        <f t="shared" si="14"/>
        <v>-0.66666666666666663</v>
      </c>
      <c r="V35" s="74" t="e">
        <f t="shared" si="14"/>
        <v>#DIV/0!</v>
      </c>
      <c r="W35" s="74" t="e">
        <f t="shared" si="14"/>
        <v>#DIV/0!</v>
      </c>
      <c r="X35" s="74" t="e">
        <f t="shared" si="14"/>
        <v>#DIV/0!</v>
      </c>
      <c r="Y35" s="74" t="e">
        <f t="shared" si="14"/>
        <v>#DIV/0!</v>
      </c>
      <c r="Z35" s="74" t="e">
        <f t="shared" si="14"/>
        <v>#DIV/0!</v>
      </c>
      <c r="AA35" s="74" t="e">
        <f t="shared" si="14"/>
        <v>#DIV/0!</v>
      </c>
      <c r="AB35" s="74" t="e">
        <f t="shared" si="14"/>
        <v>#DIV/0!</v>
      </c>
      <c r="AC35" s="74" t="e">
        <f t="shared" si="14"/>
        <v>#DIV/0!</v>
      </c>
      <c r="AD35" s="74" t="e">
        <f t="shared" si="14"/>
        <v>#DIV/0!</v>
      </c>
      <c r="AE35" s="74" t="e">
        <f t="shared" si="14"/>
        <v>#DIV/0!</v>
      </c>
      <c r="AF35" s="74" t="e">
        <f t="shared" si="14"/>
        <v>#DIV/0!</v>
      </c>
      <c r="AG35" s="74" t="e">
        <f t="shared" si="14"/>
        <v>#DIV/0!</v>
      </c>
      <c r="AH35" s="74" t="e">
        <f t="shared" si="14"/>
        <v>#DIV/0!</v>
      </c>
      <c r="AI35" s="74" t="e">
        <f t="shared" si="14"/>
        <v>#DIV/0!</v>
      </c>
      <c r="AJ35" s="74" t="e">
        <f t="shared" si="14"/>
        <v>#DIV/0!</v>
      </c>
      <c r="AK35" s="75" t="e">
        <f t="shared" si="14"/>
        <v>#DIV/0!</v>
      </c>
    </row>
    <row r="36" spans="1:37" ht="15.75" thickBot="1" x14ac:dyDescent="0.3">
      <c r="A36" s="166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7"/>
      <c r="AJ36" s="167"/>
      <c r="AK36" s="168"/>
    </row>
    <row r="37" spans="1:37" ht="15.75" thickBot="1" x14ac:dyDescent="0.3">
      <c r="A37" s="47" t="s">
        <v>64</v>
      </c>
      <c r="B37" s="48" t="s">
        <v>65</v>
      </c>
      <c r="C37" s="49" t="s">
        <v>66</v>
      </c>
      <c r="D37" s="50" t="s">
        <v>67</v>
      </c>
      <c r="E37" s="51" t="s">
        <v>68</v>
      </c>
      <c r="F37" s="16" t="s">
        <v>69</v>
      </c>
      <c r="G37" s="62" t="s">
        <v>70</v>
      </c>
      <c r="H37" s="17">
        <v>43872</v>
      </c>
      <c r="I37" s="18">
        <f>IF(WEEKDAY(H37)&gt;=6,H37+3,H37+1)</f>
        <v>43873</v>
      </c>
      <c r="J37" s="18">
        <f t="shared" ref="J37:AK37" si="15">IF(WEEKDAY(I37)&gt;=6,I37+3,I37+1)</f>
        <v>43874</v>
      </c>
      <c r="K37" s="18">
        <f t="shared" si="15"/>
        <v>43875</v>
      </c>
      <c r="L37" s="18">
        <f t="shared" si="15"/>
        <v>43878</v>
      </c>
      <c r="M37" s="18">
        <f t="shared" si="15"/>
        <v>43879</v>
      </c>
      <c r="N37" s="18">
        <f t="shared" si="15"/>
        <v>43880</v>
      </c>
      <c r="O37" s="18">
        <f t="shared" si="15"/>
        <v>43881</v>
      </c>
      <c r="P37" s="18">
        <f t="shared" si="15"/>
        <v>43882</v>
      </c>
      <c r="Q37" s="18">
        <f t="shared" si="15"/>
        <v>43885</v>
      </c>
      <c r="R37" s="18">
        <f t="shared" si="15"/>
        <v>43886</v>
      </c>
      <c r="S37" s="18">
        <f t="shared" si="15"/>
        <v>43887</v>
      </c>
      <c r="T37" s="18">
        <f t="shared" si="15"/>
        <v>43888</v>
      </c>
      <c r="U37" s="18">
        <f t="shared" si="15"/>
        <v>43889</v>
      </c>
      <c r="V37" s="18">
        <f t="shared" si="15"/>
        <v>43892</v>
      </c>
      <c r="W37" s="18">
        <f t="shared" si="15"/>
        <v>43893</v>
      </c>
      <c r="X37" s="18">
        <f t="shared" si="15"/>
        <v>43894</v>
      </c>
      <c r="Y37" s="18">
        <f t="shared" si="15"/>
        <v>43895</v>
      </c>
      <c r="Z37" s="18">
        <f t="shared" si="15"/>
        <v>43896</v>
      </c>
      <c r="AA37" s="18">
        <f t="shared" si="15"/>
        <v>43899</v>
      </c>
      <c r="AB37" s="18">
        <f t="shared" si="15"/>
        <v>43900</v>
      </c>
      <c r="AC37" s="18">
        <f t="shared" si="15"/>
        <v>43901</v>
      </c>
      <c r="AD37" s="18">
        <f t="shared" si="15"/>
        <v>43902</v>
      </c>
      <c r="AE37" s="18">
        <f t="shared" si="15"/>
        <v>43903</v>
      </c>
      <c r="AF37" s="18">
        <f t="shared" si="15"/>
        <v>43906</v>
      </c>
      <c r="AG37" s="18">
        <f t="shared" si="15"/>
        <v>43907</v>
      </c>
      <c r="AH37" s="18">
        <f t="shared" si="15"/>
        <v>43908</v>
      </c>
      <c r="AI37" s="18">
        <f t="shared" si="15"/>
        <v>43909</v>
      </c>
      <c r="AJ37" s="18">
        <f t="shared" si="15"/>
        <v>43910</v>
      </c>
      <c r="AK37" s="18">
        <f t="shared" si="15"/>
        <v>43913</v>
      </c>
    </row>
    <row r="38" spans="1:37" ht="15.75" thickBot="1" x14ac:dyDescent="0.3">
      <c r="A38" s="154" t="s">
        <v>71</v>
      </c>
      <c r="B38" s="155"/>
      <c r="C38" s="155"/>
      <c r="D38" s="155"/>
      <c r="E38" s="155"/>
      <c r="F38" s="99" t="s">
        <v>123</v>
      </c>
      <c r="G38" s="19" t="s">
        <v>43</v>
      </c>
      <c r="H38" s="42" t="s">
        <v>73</v>
      </c>
      <c r="I38" s="20" t="s">
        <v>74</v>
      </c>
      <c r="J38" s="20" t="s">
        <v>75</v>
      </c>
      <c r="K38" s="20" t="s">
        <v>76</v>
      </c>
      <c r="L38" s="20" t="s">
        <v>77</v>
      </c>
      <c r="M38" s="20" t="s">
        <v>78</v>
      </c>
      <c r="N38" s="20" t="s">
        <v>79</v>
      </c>
      <c r="O38" s="20" t="s">
        <v>80</v>
      </c>
      <c r="P38" s="20" t="s">
        <v>81</v>
      </c>
      <c r="Q38" s="20" t="s">
        <v>82</v>
      </c>
      <c r="R38" s="20" t="s">
        <v>83</v>
      </c>
      <c r="S38" s="20" t="s">
        <v>84</v>
      </c>
      <c r="T38" s="20" t="s">
        <v>85</v>
      </c>
      <c r="U38" s="20" t="s">
        <v>86</v>
      </c>
      <c r="V38" s="20" t="s">
        <v>87</v>
      </c>
      <c r="W38" s="20" t="s">
        <v>88</v>
      </c>
      <c r="X38" s="20" t="s">
        <v>89</v>
      </c>
      <c r="Y38" s="20" t="s">
        <v>90</v>
      </c>
      <c r="Z38" s="20" t="s">
        <v>91</v>
      </c>
      <c r="AA38" s="20" t="s">
        <v>92</v>
      </c>
      <c r="AB38" s="20" t="s">
        <v>93</v>
      </c>
      <c r="AC38" s="20" t="s">
        <v>94</v>
      </c>
      <c r="AD38" s="20" t="s">
        <v>95</v>
      </c>
      <c r="AE38" s="20" t="s">
        <v>96</v>
      </c>
      <c r="AF38" s="20" t="s">
        <v>97</v>
      </c>
      <c r="AG38" s="20" t="s">
        <v>98</v>
      </c>
      <c r="AH38" s="20" t="s">
        <v>99</v>
      </c>
      <c r="AI38" s="20" t="s">
        <v>100</v>
      </c>
      <c r="AJ38" s="20" t="s">
        <v>101</v>
      </c>
      <c r="AK38" s="21" t="s">
        <v>102</v>
      </c>
    </row>
    <row r="39" spans="1:37" x14ac:dyDescent="0.25">
      <c r="A39" s="156" t="s">
        <v>103</v>
      </c>
      <c r="B39" s="157"/>
      <c r="C39" s="157"/>
      <c r="D39" s="158"/>
      <c r="E39" s="157"/>
      <c r="F39" s="159"/>
      <c r="G39" s="25" t="s">
        <v>104</v>
      </c>
      <c r="H39" s="26">
        <v>0.85499999999999998</v>
      </c>
      <c r="I39" s="27">
        <v>0.92500000000000004</v>
      </c>
      <c r="J39" s="27">
        <v>0.93</v>
      </c>
      <c r="K39" s="27">
        <v>0.93</v>
      </c>
      <c r="L39" s="27">
        <v>0.92</v>
      </c>
      <c r="M39" s="27">
        <v>0.98499999999999999</v>
      </c>
      <c r="N39" s="27">
        <v>0.97</v>
      </c>
      <c r="O39" s="27">
        <v>0.96</v>
      </c>
      <c r="P39" s="27">
        <v>0.93500000000000005</v>
      </c>
      <c r="Q39" s="27">
        <v>0.875</v>
      </c>
      <c r="R39" s="27">
        <v>0.86</v>
      </c>
      <c r="S39" s="27">
        <v>0.91</v>
      </c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8"/>
    </row>
    <row r="40" spans="1:37" x14ac:dyDescent="0.25">
      <c r="A40" s="55" t="s">
        <v>105</v>
      </c>
      <c r="B40" s="41">
        <f>COUNTA(H39:AK39)</f>
        <v>12</v>
      </c>
      <c r="C40" s="54"/>
      <c r="D40" s="61" t="str">
        <f>IF(ISBLANK(F38),"No Link",HYPERLINK(CONCATENATE("https://www.klsescreener.com/v2/charting/chart/",F38), "KLSE"))</f>
        <v>KLSE</v>
      </c>
      <c r="E40" s="160" t="s">
        <v>106</v>
      </c>
      <c r="F40" s="161"/>
      <c r="G40" s="14" t="s">
        <v>107</v>
      </c>
      <c r="H40" s="11">
        <v>0.93</v>
      </c>
      <c r="I40" s="5">
        <v>0.96499999999999997</v>
      </c>
      <c r="J40" s="63">
        <v>0.93500000000000005</v>
      </c>
      <c r="K40" s="4">
        <v>0.94</v>
      </c>
      <c r="L40" s="5">
        <v>0.995</v>
      </c>
      <c r="M40" s="4">
        <v>0.98499999999999999</v>
      </c>
      <c r="N40" s="5">
        <v>1.01</v>
      </c>
      <c r="O40" s="4">
        <v>0.96</v>
      </c>
      <c r="P40" s="4">
        <v>0.96</v>
      </c>
      <c r="Q40" s="4">
        <v>0.91500000000000004</v>
      </c>
      <c r="R40" s="4">
        <v>0.92500000000000004</v>
      </c>
      <c r="S40" s="4">
        <v>0.92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0"/>
    </row>
    <row r="41" spans="1:37" x14ac:dyDescent="0.25">
      <c r="A41" s="12"/>
      <c r="B41" s="6"/>
      <c r="C41" s="6"/>
      <c r="D41" s="6"/>
      <c r="E41" s="36"/>
      <c r="F41" s="37"/>
      <c r="G41" s="14" t="s">
        <v>108</v>
      </c>
      <c r="H41" s="9">
        <v>0.85499999999999998</v>
      </c>
      <c r="I41" s="4">
        <v>0.92500000000000004</v>
      </c>
      <c r="J41" s="4">
        <v>0.9</v>
      </c>
      <c r="K41" s="4">
        <v>0.91500000000000004</v>
      </c>
      <c r="L41" s="4">
        <v>0.92</v>
      </c>
      <c r="M41" s="4">
        <v>0.94499999999999995</v>
      </c>
      <c r="N41" s="4">
        <v>0.95</v>
      </c>
      <c r="O41" s="4">
        <v>0.91500000000000004</v>
      </c>
      <c r="P41" s="4">
        <v>0.91</v>
      </c>
      <c r="Q41" s="4">
        <v>0.87</v>
      </c>
      <c r="R41" s="4">
        <v>0.85499999999999998</v>
      </c>
      <c r="S41" s="4">
        <v>0.875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10"/>
    </row>
    <row r="42" spans="1:37" x14ac:dyDescent="0.25">
      <c r="A42" s="162"/>
      <c r="B42" s="163"/>
      <c r="C42" s="58"/>
      <c r="D42" s="60" t="s">
        <v>109</v>
      </c>
      <c r="E42" s="35"/>
      <c r="F42" s="39" t="e">
        <f>(E42-B43)/B43</f>
        <v>#DIV/0!</v>
      </c>
      <c r="G42" s="14" t="s">
        <v>110</v>
      </c>
      <c r="H42" s="9">
        <v>0.92500000000000004</v>
      </c>
      <c r="I42" s="4">
        <v>0.94</v>
      </c>
      <c r="J42" s="4">
        <v>0.93</v>
      </c>
      <c r="K42" s="4">
        <v>0.92</v>
      </c>
      <c r="L42" s="4">
        <v>0.97499999999999998</v>
      </c>
      <c r="M42" s="4">
        <v>0.95</v>
      </c>
      <c r="N42" s="4">
        <v>0.96</v>
      </c>
      <c r="O42" s="4">
        <v>0.94</v>
      </c>
      <c r="P42" s="4">
        <v>0.93500000000000005</v>
      </c>
      <c r="Q42" s="4">
        <v>0.88</v>
      </c>
      <c r="R42" s="4">
        <v>0.92</v>
      </c>
      <c r="S42" s="4">
        <v>0.875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10"/>
    </row>
    <row r="43" spans="1:37" ht="15.75" thickBot="1" x14ac:dyDescent="0.3">
      <c r="A43" s="8" t="s">
        <v>111</v>
      </c>
      <c r="B43" s="56"/>
      <c r="C43" s="59"/>
      <c r="D43" s="3"/>
      <c r="E43" s="7"/>
      <c r="F43" s="90"/>
      <c r="G43" s="15" t="s">
        <v>112</v>
      </c>
      <c r="H43" s="29">
        <v>639668</v>
      </c>
      <c r="I43" s="52">
        <v>441600</v>
      </c>
      <c r="J43" s="30">
        <v>117658</v>
      </c>
      <c r="K43" s="30">
        <v>77590</v>
      </c>
      <c r="L43" s="52">
        <v>468016</v>
      </c>
      <c r="M43" s="30">
        <v>171724</v>
      </c>
      <c r="N43" s="52">
        <v>555483</v>
      </c>
      <c r="O43" s="30">
        <v>195357</v>
      </c>
      <c r="P43" s="30">
        <v>207059</v>
      </c>
      <c r="Q43" s="30">
        <v>294774</v>
      </c>
      <c r="R43" s="30">
        <v>299725</v>
      </c>
      <c r="S43" s="30">
        <v>177597</v>
      </c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1"/>
    </row>
    <row r="44" spans="1:37" x14ac:dyDescent="0.25">
      <c r="A44" s="13"/>
      <c r="B44" s="57"/>
      <c r="C44" s="89"/>
      <c r="D44" s="6"/>
      <c r="E44" s="88"/>
      <c r="F44" s="6"/>
      <c r="G44" s="32" t="s">
        <v>113</v>
      </c>
      <c r="H44" s="22">
        <f>IF((H39+H42)/2&gt;=1,CEILING((H39+H42)/2,0.01),CEILING((H39+H42)/2,0.005))</f>
        <v>0.89</v>
      </c>
      <c r="I44" s="23">
        <f>H44</f>
        <v>0.89</v>
      </c>
      <c r="J44" s="23">
        <f t="shared" ref="J44:AK44" si="16">I44</f>
        <v>0.89</v>
      </c>
      <c r="K44" s="23">
        <f t="shared" si="16"/>
        <v>0.89</v>
      </c>
      <c r="L44" s="23">
        <f t="shared" si="16"/>
        <v>0.89</v>
      </c>
      <c r="M44" s="23">
        <f t="shared" si="16"/>
        <v>0.89</v>
      </c>
      <c r="N44" s="23">
        <f t="shared" si="16"/>
        <v>0.89</v>
      </c>
      <c r="O44" s="23">
        <f t="shared" si="16"/>
        <v>0.89</v>
      </c>
      <c r="P44" s="23">
        <f t="shared" si="16"/>
        <v>0.89</v>
      </c>
      <c r="Q44" s="23">
        <f t="shared" si="16"/>
        <v>0.89</v>
      </c>
      <c r="R44" s="23">
        <f t="shared" si="16"/>
        <v>0.89</v>
      </c>
      <c r="S44" s="23">
        <f t="shared" si="16"/>
        <v>0.89</v>
      </c>
      <c r="T44" s="23">
        <f t="shared" si="16"/>
        <v>0.89</v>
      </c>
      <c r="U44" s="23">
        <f t="shared" si="16"/>
        <v>0.89</v>
      </c>
      <c r="V44" s="23">
        <f t="shared" si="16"/>
        <v>0.89</v>
      </c>
      <c r="W44" s="23">
        <f t="shared" si="16"/>
        <v>0.89</v>
      </c>
      <c r="X44" s="23">
        <f t="shared" si="16"/>
        <v>0.89</v>
      </c>
      <c r="Y44" s="23">
        <f t="shared" si="16"/>
        <v>0.89</v>
      </c>
      <c r="Z44" s="23">
        <f t="shared" si="16"/>
        <v>0.89</v>
      </c>
      <c r="AA44" s="23">
        <f t="shared" si="16"/>
        <v>0.89</v>
      </c>
      <c r="AB44" s="23">
        <f t="shared" si="16"/>
        <v>0.89</v>
      </c>
      <c r="AC44" s="23">
        <f t="shared" si="16"/>
        <v>0.89</v>
      </c>
      <c r="AD44" s="23">
        <f t="shared" si="16"/>
        <v>0.89</v>
      </c>
      <c r="AE44" s="23">
        <f t="shared" si="16"/>
        <v>0.89</v>
      </c>
      <c r="AF44" s="23">
        <f t="shared" si="16"/>
        <v>0.89</v>
      </c>
      <c r="AG44" s="23">
        <f t="shared" si="16"/>
        <v>0.89</v>
      </c>
      <c r="AH44" s="23">
        <f t="shared" si="16"/>
        <v>0.89</v>
      </c>
      <c r="AI44" s="23">
        <f t="shared" si="16"/>
        <v>0.89</v>
      </c>
      <c r="AJ44" s="23">
        <f t="shared" si="16"/>
        <v>0.89</v>
      </c>
      <c r="AK44" s="24">
        <f t="shared" si="16"/>
        <v>0.89</v>
      </c>
    </row>
    <row r="45" spans="1:37" ht="15.75" thickBot="1" x14ac:dyDescent="0.3">
      <c r="A45" s="40"/>
      <c r="B45" s="6"/>
      <c r="C45" s="6"/>
      <c r="D45" s="33" t="s">
        <v>2</v>
      </c>
      <c r="E45" s="34"/>
      <c r="F45" s="38" t="e">
        <f>(B43-E45)/E45</f>
        <v>#DIV/0!</v>
      </c>
      <c r="G45" s="65" t="s">
        <v>114</v>
      </c>
      <c r="H45" s="66">
        <f>IF(H44*105%&gt;=1, FLOOR(H44*105%,0.01), FLOOR(H44*105%,0.005))</f>
        <v>0.93</v>
      </c>
      <c r="I45" s="67">
        <f>H45</f>
        <v>0.93</v>
      </c>
      <c r="J45" s="67">
        <f t="shared" ref="J45:AK45" si="17">I45</f>
        <v>0.93</v>
      </c>
      <c r="K45" s="67">
        <f t="shared" si="17"/>
        <v>0.93</v>
      </c>
      <c r="L45" s="67">
        <f t="shared" si="17"/>
        <v>0.93</v>
      </c>
      <c r="M45" s="67">
        <f t="shared" si="17"/>
        <v>0.93</v>
      </c>
      <c r="N45" s="67">
        <f t="shared" si="17"/>
        <v>0.93</v>
      </c>
      <c r="O45" s="67">
        <f t="shared" si="17"/>
        <v>0.93</v>
      </c>
      <c r="P45" s="67">
        <f t="shared" si="17"/>
        <v>0.93</v>
      </c>
      <c r="Q45" s="67">
        <f t="shared" si="17"/>
        <v>0.93</v>
      </c>
      <c r="R45" s="67">
        <f t="shared" si="17"/>
        <v>0.93</v>
      </c>
      <c r="S45" s="67">
        <f t="shared" si="17"/>
        <v>0.93</v>
      </c>
      <c r="T45" s="67">
        <f t="shared" si="17"/>
        <v>0.93</v>
      </c>
      <c r="U45" s="67">
        <f t="shared" si="17"/>
        <v>0.93</v>
      </c>
      <c r="V45" s="67">
        <f t="shared" si="17"/>
        <v>0.93</v>
      </c>
      <c r="W45" s="67">
        <f t="shared" si="17"/>
        <v>0.93</v>
      </c>
      <c r="X45" s="67">
        <f t="shared" si="17"/>
        <v>0.93</v>
      </c>
      <c r="Y45" s="67">
        <f t="shared" si="17"/>
        <v>0.93</v>
      </c>
      <c r="Z45" s="67">
        <f t="shared" si="17"/>
        <v>0.93</v>
      </c>
      <c r="AA45" s="67">
        <f t="shared" si="17"/>
        <v>0.93</v>
      </c>
      <c r="AB45" s="67">
        <f t="shared" si="17"/>
        <v>0.93</v>
      </c>
      <c r="AC45" s="67">
        <f t="shared" si="17"/>
        <v>0.93</v>
      </c>
      <c r="AD45" s="67">
        <f t="shared" si="17"/>
        <v>0.93</v>
      </c>
      <c r="AE45" s="67">
        <f t="shared" si="17"/>
        <v>0.93</v>
      </c>
      <c r="AF45" s="67">
        <f t="shared" si="17"/>
        <v>0.93</v>
      </c>
      <c r="AG45" s="67">
        <f t="shared" si="17"/>
        <v>0.93</v>
      </c>
      <c r="AH45" s="67">
        <f t="shared" si="17"/>
        <v>0.93</v>
      </c>
      <c r="AI45" s="67">
        <f t="shared" si="17"/>
        <v>0.93</v>
      </c>
      <c r="AJ45" s="67">
        <f t="shared" si="17"/>
        <v>0.93</v>
      </c>
      <c r="AK45" s="68">
        <f t="shared" si="17"/>
        <v>0.93</v>
      </c>
    </row>
    <row r="46" spans="1:37" ht="15.75" thickBot="1" x14ac:dyDescent="0.3">
      <c r="A46" s="45" t="s">
        <v>115</v>
      </c>
      <c r="B46" s="45" t="s">
        <v>111</v>
      </c>
      <c r="C46" s="46" t="s">
        <v>116</v>
      </c>
      <c r="D46" s="46" t="s">
        <v>117</v>
      </c>
      <c r="E46" s="34"/>
      <c r="F46" s="37"/>
      <c r="G46" s="69" t="s">
        <v>118</v>
      </c>
      <c r="H46" s="70">
        <f>(H42-H39)/H39</f>
        <v>8.1871345029239845E-2</v>
      </c>
      <c r="I46" s="71">
        <f t="shared" ref="I46:AK46" si="18">(I42-I39)/I39</f>
        <v>1.621621621621611E-2</v>
      </c>
      <c r="J46" s="71">
        <f t="shared" si="18"/>
        <v>0</v>
      </c>
      <c r="K46" s="71">
        <f t="shared" si="18"/>
        <v>-1.075268817204302E-2</v>
      </c>
      <c r="L46" s="71">
        <f t="shared" si="18"/>
        <v>5.9782608695652106E-2</v>
      </c>
      <c r="M46" s="71">
        <f t="shared" si="18"/>
        <v>-3.5532994923857898E-2</v>
      </c>
      <c r="N46" s="71">
        <f t="shared" si="18"/>
        <v>-1.0309278350515474E-2</v>
      </c>
      <c r="O46" s="71">
        <f t="shared" si="18"/>
        <v>-2.0833333333333353E-2</v>
      </c>
      <c r="P46" s="71">
        <f t="shared" si="18"/>
        <v>0</v>
      </c>
      <c r="Q46" s="71">
        <f t="shared" si="18"/>
        <v>5.7142857142857195E-3</v>
      </c>
      <c r="R46" s="71">
        <f t="shared" si="18"/>
        <v>6.9767441860465185E-2</v>
      </c>
      <c r="S46" s="71">
        <f t="shared" si="18"/>
        <v>-3.8461538461538491E-2</v>
      </c>
      <c r="T46" s="71" t="e">
        <f t="shared" si="18"/>
        <v>#DIV/0!</v>
      </c>
      <c r="U46" s="71" t="e">
        <f t="shared" si="18"/>
        <v>#DIV/0!</v>
      </c>
      <c r="V46" s="71" t="e">
        <f t="shared" si="18"/>
        <v>#DIV/0!</v>
      </c>
      <c r="W46" s="71" t="e">
        <f t="shared" si="18"/>
        <v>#DIV/0!</v>
      </c>
      <c r="X46" s="71" t="e">
        <f t="shared" si="18"/>
        <v>#DIV/0!</v>
      </c>
      <c r="Y46" s="71" t="e">
        <f t="shared" si="18"/>
        <v>#DIV/0!</v>
      </c>
      <c r="Z46" s="71" t="e">
        <f t="shared" si="18"/>
        <v>#DIV/0!</v>
      </c>
      <c r="AA46" s="71" t="e">
        <f t="shared" si="18"/>
        <v>#DIV/0!</v>
      </c>
      <c r="AB46" s="71" t="e">
        <f t="shared" si="18"/>
        <v>#DIV/0!</v>
      </c>
      <c r="AC46" s="71" t="e">
        <f t="shared" si="18"/>
        <v>#DIV/0!</v>
      </c>
      <c r="AD46" s="71" t="e">
        <f t="shared" si="18"/>
        <v>#DIV/0!</v>
      </c>
      <c r="AE46" s="71" t="e">
        <f t="shared" si="18"/>
        <v>#DIV/0!</v>
      </c>
      <c r="AF46" s="71" t="e">
        <f t="shared" si="18"/>
        <v>#DIV/0!</v>
      </c>
      <c r="AG46" s="71" t="e">
        <f t="shared" si="18"/>
        <v>#DIV/0!</v>
      </c>
      <c r="AH46" s="71" t="e">
        <f t="shared" si="18"/>
        <v>#DIV/0!</v>
      </c>
      <c r="AI46" s="71" t="e">
        <f t="shared" si="18"/>
        <v>#DIV/0!</v>
      </c>
      <c r="AJ46" s="71" t="e">
        <f t="shared" si="18"/>
        <v>#DIV/0!</v>
      </c>
      <c r="AK46" s="72" t="e">
        <f t="shared" si="18"/>
        <v>#DIV/0!</v>
      </c>
    </row>
    <row r="47" spans="1:37" ht="15.75" thickBot="1" x14ac:dyDescent="0.3">
      <c r="A47" s="43">
        <f>E45</f>
        <v>0</v>
      </c>
      <c r="B47" s="44">
        <f>B43</f>
        <v>0</v>
      </c>
      <c r="C47" s="53">
        <v>0</v>
      </c>
      <c r="D47" s="31">
        <v>0</v>
      </c>
      <c r="E47" s="164" t="s">
        <v>119</v>
      </c>
      <c r="F47" s="165"/>
      <c r="G47" s="65" t="s">
        <v>120</v>
      </c>
      <c r="H47" s="73">
        <f>(H42-H39)/(H40-H41)</f>
        <v>0.93333333333333335</v>
      </c>
      <c r="I47" s="74">
        <f t="shared" ref="I47:AK47" si="19">(I42-I39)/(I40-I41)</f>
        <v>0.37499999999999828</v>
      </c>
      <c r="J47" s="74">
        <f t="shared" si="19"/>
        <v>0</v>
      </c>
      <c r="K47" s="74">
        <f t="shared" si="19"/>
        <v>-0.4000000000000018</v>
      </c>
      <c r="L47" s="74">
        <f t="shared" si="19"/>
        <v>0.73333333333333295</v>
      </c>
      <c r="M47" s="74">
        <f t="shared" si="19"/>
        <v>-0.875</v>
      </c>
      <c r="N47" s="74">
        <f t="shared" si="19"/>
        <v>-0.16666666666666666</v>
      </c>
      <c r="O47" s="74">
        <f t="shared" si="19"/>
        <v>-0.44444444444444553</v>
      </c>
      <c r="P47" s="74">
        <f t="shared" si="19"/>
        <v>0</v>
      </c>
      <c r="Q47" s="74">
        <f t="shared" si="19"/>
        <v>0.1111111111111111</v>
      </c>
      <c r="R47" s="74">
        <f t="shared" si="19"/>
        <v>0.8571428571428571</v>
      </c>
      <c r="S47" s="74">
        <f t="shared" si="19"/>
        <v>-0.77777777777777779</v>
      </c>
      <c r="T47" s="74" t="e">
        <f t="shared" si="19"/>
        <v>#DIV/0!</v>
      </c>
      <c r="U47" s="74" t="e">
        <f t="shared" si="19"/>
        <v>#DIV/0!</v>
      </c>
      <c r="V47" s="74" t="e">
        <f t="shared" si="19"/>
        <v>#DIV/0!</v>
      </c>
      <c r="W47" s="74" t="e">
        <f t="shared" si="19"/>
        <v>#DIV/0!</v>
      </c>
      <c r="X47" s="74" t="e">
        <f t="shared" si="19"/>
        <v>#DIV/0!</v>
      </c>
      <c r="Y47" s="74" t="e">
        <f t="shared" si="19"/>
        <v>#DIV/0!</v>
      </c>
      <c r="Z47" s="74" t="e">
        <f t="shared" si="19"/>
        <v>#DIV/0!</v>
      </c>
      <c r="AA47" s="74" t="e">
        <f t="shared" si="19"/>
        <v>#DIV/0!</v>
      </c>
      <c r="AB47" s="74" t="e">
        <f t="shared" si="19"/>
        <v>#DIV/0!</v>
      </c>
      <c r="AC47" s="74" t="e">
        <f t="shared" si="19"/>
        <v>#DIV/0!</v>
      </c>
      <c r="AD47" s="74" t="e">
        <f t="shared" si="19"/>
        <v>#DIV/0!</v>
      </c>
      <c r="AE47" s="74" t="e">
        <f t="shared" si="19"/>
        <v>#DIV/0!</v>
      </c>
      <c r="AF47" s="74" t="e">
        <f t="shared" si="19"/>
        <v>#DIV/0!</v>
      </c>
      <c r="AG47" s="74" t="e">
        <f t="shared" si="19"/>
        <v>#DIV/0!</v>
      </c>
      <c r="AH47" s="74" t="e">
        <f t="shared" si="19"/>
        <v>#DIV/0!</v>
      </c>
      <c r="AI47" s="74" t="e">
        <f t="shared" si="19"/>
        <v>#DIV/0!</v>
      </c>
      <c r="AJ47" s="74" t="e">
        <f t="shared" si="19"/>
        <v>#DIV/0!</v>
      </c>
      <c r="AK47" s="75" t="e">
        <f t="shared" si="19"/>
        <v>#DIV/0!</v>
      </c>
    </row>
    <row r="48" spans="1:37" ht="15.75" thickBot="1" x14ac:dyDescent="0.3">
      <c r="A48" s="166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8"/>
    </row>
    <row r="49" spans="1:37" ht="15.75" thickBot="1" x14ac:dyDescent="0.3">
      <c r="A49" s="47" t="s">
        <v>64</v>
      </c>
      <c r="B49" s="48" t="s">
        <v>65</v>
      </c>
      <c r="C49" s="49" t="s">
        <v>66</v>
      </c>
      <c r="D49" s="50" t="s">
        <v>67</v>
      </c>
      <c r="E49" s="51" t="s">
        <v>68</v>
      </c>
      <c r="F49" s="16" t="s">
        <v>69</v>
      </c>
      <c r="G49" s="62" t="s">
        <v>70</v>
      </c>
      <c r="H49" s="17">
        <v>43873</v>
      </c>
      <c r="I49" s="18">
        <f>IF(WEEKDAY(H49)&gt;=6,H49+3,H49+1)</f>
        <v>43874</v>
      </c>
      <c r="J49" s="18">
        <f t="shared" ref="J49:AK49" si="20">IF(WEEKDAY(I49)&gt;=6,I49+3,I49+1)</f>
        <v>43875</v>
      </c>
      <c r="K49" s="18">
        <f t="shared" si="20"/>
        <v>43878</v>
      </c>
      <c r="L49" s="18">
        <f t="shared" si="20"/>
        <v>43879</v>
      </c>
      <c r="M49" s="18">
        <f t="shared" si="20"/>
        <v>43880</v>
      </c>
      <c r="N49" s="18">
        <f t="shared" si="20"/>
        <v>43881</v>
      </c>
      <c r="O49" s="18">
        <f t="shared" si="20"/>
        <v>43882</v>
      </c>
      <c r="P49" s="18">
        <f t="shared" si="20"/>
        <v>43885</v>
      </c>
      <c r="Q49" s="18">
        <f t="shared" si="20"/>
        <v>43886</v>
      </c>
      <c r="R49" s="18">
        <f t="shared" si="20"/>
        <v>43887</v>
      </c>
      <c r="S49" s="18">
        <f t="shared" si="20"/>
        <v>43888</v>
      </c>
      <c r="T49" s="18">
        <f t="shared" si="20"/>
        <v>43889</v>
      </c>
      <c r="U49" s="18">
        <f t="shared" si="20"/>
        <v>43892</v>
      </c>
      <c r="V49" s="18">
        <f t="shared" si="20"/>
        <v>43893</v>
      </c>
      <c r="W49" s="18">
        <f t="shared" si="20"/>
        <v>43894</v>
      </c>
      <c r="X49" s="18">
        <f t="shared" si="20"/>
        <v>43895</v>
      </c>
      <c r="Y49" s="18">
        <f t="shared" si="20"/>
        <v>43896</v>
      </c>
      <c r="Z49" s="18">
        <f t="shared" si="20"/>
        <v>43899</v>
      </c>
      <c r="AA49" s="18">
        <f t="shared" si="20"/>
        <v>43900</v>
      </c>
      <c r="AB49" s="18">
        <f t="shared" si="20"/>
        <v>43901</v>
      </c>
      <c r="AC49" s="18">
        <f t="shared" si="20"/>
        <v>43902</v>
      </c>
      <c r="AD49" s="18">
        <f t="shared" si="20"/>
        <v>43903</v>
      </c>
      <c r="AE49" s="18">
        <f t="shared" si="20"/>
        <v>43906</v>
      </c>
      <c r="AF49" s="18">
        <f t="shared" si="20"/>
        <v>43907</v>
      </c>
      <c r="AG49" s="18">
        <f t="shared" si="20"/>
        <v>43908</v>
      </c>
      <c r="AH49" s="18">
        <f t="shared" si="20"/>
        <v>43909</v>
      </c>
      <c r="AI49" s="18">
        <f t="shared" si="20"/>
        <v>43910</v>
      </c>
      <c r="AJ49" s="18">
        <f t="shared" si="20"/>
        <v>43913</v>
      </c>
      <c r="AK49" s="18">
        <f t="shared" si="20"/>
        <v>43914</v>
      </c>
    </row>
    <row r="50" spans="1:37" ht="15.75" thickBot="1" x14ac:dyDescent="0.3">
      <c r="A50" s="154" t="s">
        <v>71</v>
      </c>
      <c r="B50" s="155"/>
      <c r="C50" s="155"/>
      <c r="D50" s="155"/>
      <c r="E50" s="155"/>
      <c r="F50" s="99" t="s">
        <v>124</v>
      </c>
      <c r="G50" s="19" t="s">
        <v>49</v>
      </c>
      <c r="H50" s="42" t="s">
        <v>73</v>
      </c>
      <c r="I50" s="20" t="s">
        <v>74</v>
      </c>
      <c r="J50" s="20" t="s">
        <v>75</v>
      </c>
      <c r="K50" s="20" t="s">
        <v>76</v>
      </c>
      <c r="L50" s="20" t="s">
        <v>77</v>
      </c>
      <c r="M50" s="20" t="s">
        <v>78</v>
      </c>
      <c r="N50" s="20" t="s">
        <v>79</v>
      </c>
      <c r="O50" s="20" t="s">
        <v>80</v>
      </c>
      <c r="P50" s="20" t="s">
        <v>81</v>
      </c>
      <c r="Q50" s="20" t="s">
        <v>82</v>
      </c>
      <c r="R50" s="20" t="s">
        <v>83</v>
      </c>
      <c r="S50" s="20" t="s">
        <v>84</v>
      </c>
      <c r="T50" s="20" t="s">
        <v>85</v>
      </c>
      <c r="U50" s="20" t="s">
        <v>86</v>
      </c>
      <c r="V50" s="20" t="s">
        <v>87</v>
      </c>
      <c r="W50" s="20" t="s">
        <v>88</v>
      </c>
      <c r="X50" s="20" t="s">
        <v>89</v>
      </c>
      <c r="Y50" s="20" t="s">
        <v>90</v>
      </c>
      <c r="Z50" s="20" t="s">
        <v>91</v>
      </c>
      <c r="AA50" s="20" t="s">
        <v>92</v>
      </c>
      <c r="AB50" s="20" t="s">
        <v>93</v>
      </c>
      <c r="AC50" s="20" t="s">
        <v>94</v>
      </c>
      <c r="AD50" s="20" t="s">
        <v>95</v>
      </c>
      <c r="AE50" s="20" t="s">
        <v>96</v>
      </c>
      <c r="AF50" s="20" t="s">
        <v>97</v>
      </c>
      <c r="AG50" s="20" t="s">
        <v>98</v>
      </c>
      <c r="AH50" s="20" t="s">
        <v>99</v>
      </c>
      <c r="AI50" s="20" t="s">
        <v>100</v>
      </c>
      <c r="AJ50" s="20" t="s">
        <v>101</v>
      </c>
      <c r="AK50" s="21" t="s">
        <v>102</v>
      </c>
    </row>
    <row r="51" spans="1:37" x14ac:dyDescent="0.25">
      <c r="A51" s="156" t="s">
        <v>103</v>
      </c>
      <c r="B51" s="157"/>
      <c r="C51" s="157"/>
      <c r="D51" s="158"/>
      <c r="E51" s="157"/>
      <c r="F51" s="159"/>
      <c r="G51" s="25" t="s">
        <v>104</v>
      </c>
      <c r="H51" s="26">
        <v>1.42</v>
      </c>
      <c r="I51" s="27">
        <v>1.56</v>
      </c>
      <c r="J51" s="27">
        <v>1.56</v>
      </c>
      <c r="K51" s="27">
        <v>1.61</v>
      </c>
      <c r="L51" s="27">
        <v>1.53</v>
      </c>
      <c r="M51" s="27">
        <v>1.5</v>
      </c>
      <c r="N51" s="27">
        <v>1.51</v>
      </c>
      <c r="O51" s="27">
        <v>1.52</v>
      </c>
      <c r="P51" s="27">
        <v>1.47</v>
      </c>
      <c r="Q51" s="27">
        <v>1.35</v>
      </c>
      <c r="R51" s="27">
        <v>1.38</v>
      </c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8"/>
    </row>
    <row r="52" spans="1:37" x14ac:dyDescent="0.25">
      <c r="A52" s="55" t="s">
        <v>105</v>
      </c>
      <c r="B52" s="41">
        <f>COUNTA(H51:AK51)</f>
        <v>11</v>
      </c>
      <c r="C52" s="54"/>
      <c r="D52" s="61" t="str">
        <f>IF(ISBLANK(F50),"No Link",HYPERLINK(CONCATENATE("https://www.klsescreener.com/v2/charting/chart/",F50), "KLSE"))</f>
        <v>KLSE</v>
      </c>
      <c r="E52" s="160" t="s">
        <v>106</v>
      </c>
      <c r="F52" s="161"/>
      <c r="G52" s="14" t="s">
        <v>107</v>
      </c>
      <c r="H52" s="11">
        <v>1.6</v>
      </c>
      <c r="I52" s="5">
        <v>1.65</v>
      </c>
      <c r="J52" s="63">
        <v>1.62</v>
      </c>
      <c r="K52" s="4">
        <v>1.62</v>
      </c>
      <c r="L52" s="4">
        <v>1.57</v>
      </c>
      <c r="M52" s="4">
        <v>1.51</v>
      </c>
      <c r="N52" s="4">
        <v>1.54</v>
      </c>
      <c r="O52" s="4">
        <v>1.52</v>
      </c>
      <c r="P52" s="4">
        <v>1.49</v>
      </c>
      <c r="Q52" s="4">
        <v>1.43</v>
      </c>
      <c r="R52" s="4">
        <v>1.52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10"/>
    </row>
    <row r="53" spans="1:37" x14ac:dyDescent="0.25">
      <c r="A53" s="12"/>
      <c r="B53" s="6"/>
      <c r="C53" s="6"/>
      <c r="D53" s="6"/>
      <c r="E53" s="36"/>
      <c r="F53" s="37"/>
      <c r="G53" s="14" t="s">
        <v>108</v>
      </c>
      <c r="H53" s="9">
        <v>1.42</v>
      </c>
      <c r="I53" s="4">
        <v>1.55</v>
      </c>
      <c r="J53" s="4">
        <v>1.53</v>
      </c>
      <c r="K53" s="4">
        <v>1.53</v>
      </c>
      <c r="L53" s="4">
        <v>1.49</v>
      </c>
      <c r="M53" s="4">
        <v>1.47</v>
      </c>
      <c r="N53" s="4">
        <v>1.51</v>
      </c>
      <c r="O53" s="4">
        <v>1.5</v>
      </c>
      <c r="P53" s="4">
        <v>1.38</v>
      </c>
      <c r="Q53" s="4">
        <v>1.35</v>
      </c>
      <c r="R53" s="4">
        <v>1.38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10"/>
    </row>
    <row r="54" spans="1:37" x14ac:dyDescent="0.25">
      <c r="A54" s="162"/>
      <c r="B54" s="163"/>
      <c r="C54" s="58"/>
      <c r="D54" s="60" t="s">
        <v>109</v>
      </c>
      <c r="E54" s="35"/>
      <c r="F54" s="39" t="e">
        <f>(E54-B55)/B55</f>
        <v>#DIV/0!</v>
      </c>
      <c r="G54" s="14" t="s">
        <v>110</v>
      </c>
      <c r="H54" s="9">
        <v>1.57</v>
      </c>
      <c r="I54" s="4">
        <v>1.56</v>
      </c>
      <c r="J54" s="4">
        <v>1.6</v>
      </c>
      <c r="K54" s="4">
        <v>1.54</v>
      </c>
      <c r="L54" s="4">
        <v>1.5</v>
      </c>
      <c r="M54" s="4">
        <v>1.51</v>
      </c>
      <c r="N54" s="4">
        <v>1.52</v>
      </c>
      <c r="O54" s="4">
        <v>1.52</v>
      </c>
      <c r="P54" s="4">
        <v>1.4</v>
      </c>
      <c r="Q54" s="4">
        <v>1.4</v>
      </c>
      <c r="R54" s="4">
        <v>1.44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10"/>
    </row>
    <row r="55" spans="1:37" ht="15.75" thickBot="1" x14ac:dyDescent="0.3">
      <c r="A55" s="8" t="s">
        <v>111</v>
      </c>
      <c r="B55" s="56"/>
      <c r="C55" s="59"/>
      <c r="D55" s="3"/>
      <c r="E55" s="7"/>
      <c r="F55" s="90"/>
      <c r="G55" s="15" t="s">
        <v>112</v>
      </c>
      <c r="H55" s="29">
        <v>76674</v>
      </c>
      <c r="I55" s="52">
        <v>59297</v>
      </c>
      <c r="J55" s="30">
        <v>21659</v>
      </c>
      <c r="K55" s="30">
        <v>13236</v>
      </c>
      <c r="L55" s="30">
        <v>15556</v>
      </c>
      <c r="M55" s="30">
        <v>6536</v>
      </c>
      <c r="N55" s="30">
        <v>4814</v>
      </c>
      <c r="O55" s="30">
        <v>6282</v>
      </c>
      <c r="P55" s="30">
        <v>21845</v>
      </c>
      <c r="Q55" s="30">
        <v>10353</v>
      </c>
      <c r="R55" s="30">
        <v>12893</v>
      </c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1"/>
    </row>
    <row r="56" spans="1:37" x14ac:dyDescent="0.25">
      <c r="A56" s="13"/>
      <c r="B56" s="57"/>
      <c r="C56" s="89"/>
      <c r="D56" s="6"/>
      <c r="E56" s="88"/>
      <c r="F56" s="6"/>
      <c r="G56" s="32" t="s">
        <v>113</v>
      </c>
      <c r="H56" s="22">
        <f>IF((H51+H54)/2&gt;=1,CEILING((H51+H54)/2,0.01),CEILING((H51+H54)/2,0.005))</f>
        <v>1.5</v>
      </c>
      <c r="I56" s="23">
        <f>H56</f>
        <v>1.5</v>
      </c>
      <c r="J56" s="23">
        <f t="shared" ref="J56:AK56" si="21">I56</f>
        <v>1.5</v>
      </c>
      <c r="K56" s="23">
        <f t="shared" si="21"/>
        <v>1.5</v>
      </c>
      <c r="L56" s="23">
        <f t="shared" si="21"/>
        <v>1.5</v>
      </c>
      <c r="M56" s="23">
        <f t="shared" si="21"/>
        <v>1.5</v>
      </c>
      <c r="N56" s="23">
        <f t="shared" si="21"/>
        <v>1.5</v>
      </c>
      <c r="O56" s="23">
        <f t="shared" si="21"/>
        <v>1.5</v>
      </c>
      <c r="P56" s="23">
        <f t="shared" si="21"/>
        <v>1.5</v>
      </c>
      <c r="Q56" s="23">
        <f t="shared" si="21"/>
        <v>1.5</v>
      </c>
      <c r="R56" s="23">
        <f t="shared" si="21"/>
        <v>1.5</v>
      </c>
      <c r="S56" s="23">
        <f t="shared" si="21"/>
        <v>1.5</v>
      </c>
      <c r="T56" s="23">
        <f t="shared" si="21"/>
        <v>1.5</v>
      </c>
      <c r="U56" s="23">
        <f t="shared" si="21"/>
        <v>1.5</v>
      </c>
      <c r="V56" s="23">
        <f t="shared" si="21"/>
        <v>1.5</v>
      </c>
      <c r="W56" s="23">
        <f t="shared" si="21"/>
        <v>1.5</v>
      </c>
      <c r="X56" s="23">
        <f t="shared" si="21"/>
        <v>1.5</v>
      </c>
      <c r="Y56" s="23">
        <f t="shared" si="21"/>
        <v>1.5</v>
      </c>
      <c r="Z56" s="23">
        <f t="shared" si="21"/>
        <v>1.5</v>
      </c>
      <c r="AA56" s="23">
        <f t="shared" si="21"/>
        <v>1.5</v>
      </c>
      <c r="AB56" s="23">
        <f t="shared" si="21"/>
        <v>1.5</v>
      </c>
      <c r="AC56" s="23">
        <f t="shared" si="21"/>
        <v>1.5</v>
      </c>
      <c r="AD56" s="23">
        <f t="shared" si="21"/>
        <v>1.5</v>
      </c>
      <c r="AE56" s="23">
        <f t="shared" si="21"/>
        <v>1.5</v>
      </c>
      <c r="AF56" s="23">
        <f t="shared" si="21"/>
        <v>1.5</v>
      </c>
      <c r="AG56" s="23">
        <f t="shared" si="21"/>
        <v>1.5</v>
      </c>
      <c r="AH56" s="23">
        <f t="shared" si="21"/>
        <v>1.5</v>
      </c>
      <c r="AI56" s="23">
        <f t="shared" si="21"/>
        <v>1.5</v>
      </c>
      <c r="AJ56" s="23">
        <f t="shared" si="21"/>
        <v>1.5</v>
      </c>
      <c r="AK56" s="24">
        <f t="shared" si="21"/>
        <v>1.5</v>
      </c>
    </row>
    <row r="57" spans="1:37" ht="15.75" thickBot="1" x14ac:dyDescent="0.3">
      <c r="A57" s="40"/>
      <c r="B57" s="6"/>
      <c r="C57" s="6"/>
      <c r="D57" s="33" t="s">
        <v>2</v>
      </c>
      <c r="E57" s="34"/>
      <c r="F57" s="38" t="e">
        <f>(B55-E57)/E57</f>
        <v>#DIV/0!</v>
      </c>
      <c r="G57" s="65" t="s">
        <v>114</v>
      </c>
      <c r="H57" s="66">
        <f>IF(H56*105%&gt;=1, FLOOR(H56*105%,0.01), FLOOR(H56*105%,0.005))</f>
        <v>1.57</v>
      </c>
      <c r="I57" s="67">
        <f>H57</f>
        <v>1.57</v>
      </c>
      <c r="J57" s="67">
        <f t="shared" ref="J57:AK57" si="22">I57</f>
        <v>1.57</v>
      </c>
      <c r="K57" s="67">
        <f t="shared" si="22"/>
        <v>1.57</v>
      </c>
      <c r="L57" s="67">
        <f t="shared" si="22"/>
        <v>1.57</v>
      </c>
      <c r="M57" s="67">
        <f t="shared" si="22"/>
        <v>1.57</v>
      </c>
      <c r="N57" s="67">
        <f t="shared" si="22"/>
        <v>1.57</v>
      </c>
      <c r="O57" s="67">
        <f t="shared" si="22"/>
        <v>1.57</v>
      </c>
      <c r="P57" s="67">
        <f t="shared" si="22"/>
        <v>1.57</v>
      </c>
      <c r="Q57" s="67">
        <f t="shared" si="22"/>
        <v>1.57</v>
      </c>
      <c r="R57" s="67">
        <f t="shared" si="22"/>
        <v>1.57</v>
      </c>
      <c r="S57" s="67">
        <f t="shared" si="22"/>
        <v>1.57</v>
      </c>
      <c r="T57" s="67">
        <f t="shared" si="22"/>
        <v>1.57</v>
      </c>
      <c r="U57" s="67">
        <f t="shared" si="22"/>
        <v>1.57</v>
      </c>
      <c r="V57" s="67">
        <f t="shared" si="22"/>
        <v>1.57</v>
      </c>
      <c r="W57" s="67">
        <f t="shared" si="22"/>
        <v>1.57</v>
      </c>
      <c r="X57" s="67">
        <f t="shared" si="22"/>
        <v>1.57</v>
      </c>
      <c r="Y57" s="67">
        <f t="shared" si="22"/>
        <v>1.57</v>
      </c>
      <c r="Z57" s="67">
        <f t="shared" si="22"/>
        <v>1.57</v>
      </c>
      <c r="AA57" s="67">
        <f t="shared" si="22"/>
        <v>1.57</v>
      </c>
      <c r="AB57" s="67">
        <f t="shared" si="22"/>
        <v>1.57</v>
      </c>
      <c r="AC57" s="67">
        <f t="shared" si="22"/>
        <v>1.57</v>
      </c>
      <c r="AD57" s="67">
        <f t="shared" si="22"/>
        <v>1.57</v>
      </c>
      <c r="AE57" s="67">
        <f t="shared" si="22"/>
        <v>1.57</v>
      </c>
      <c r="AF57" s="67">
        <f t="shared" si="22"/>
        <v>1.57</v>
      </c>
      <c r="AG57" s="67">
        <f t="shared" si="22"/>
        <v>1.57</v>
      </c>
      <c r="AH57" s="67">
        <f t="shared" si="22"/>
        <v>1.57</v>
      </c>
      <c r="AI57" s="67">
        <f t="shared" si="22"/>
        <v>1.57</v>
      </c>
      <c r="AJ57" s="67">
        <f t="shared" si="22"/>
        <v>1.57</v>
      </c>
      <c r="AK57" s="68">
        <f t="shared" si="22"/>
        <v>1.57</v>
      </c>
    </row>
    <row r="58" spans="1:37" ht="15.75" thickBot="1" x14ac:dyDescent="0.3">
      <c r="A58" s="45" t="s">
        <v>115</v>
      </c>
      <c r="B58" s="45" t="s">
        <v>111</v>
      </c>
      <c r="C58" s="46" t="s">
        <v>116</v>
      </c>
      <c r="D58" s="46" t="s">
        <v>117</v>
      </c>
      <c r="E58" s="34"/>
      <c r="F58" s="37"/>
      <c r="G58" s="69" t="s">
        <v>118</v>
      </c>
      <c r="H58" s="70">
        <f>(H54-H51)/H51</f>
        <v>0.1056338028169015</v>
      </c>
      <c r="I58" s="71">
        <f t="shared" ref="I58:AK58" si="23">(I54-I51)/I51</f>
        <v>0</v>
      </c>
      <c r="J58" s="71">
        <f t="shared" si="23"/>
        <v>2.5641025641025664E-2</v>
      </c>
      <c r="K58" s="71">
        <f t="shared" si="23"/>
        <v>-4.3478260869565251E-2</v>
      </c>
      <c r="L58" s="71">
        <f t="shared" si="23"/>
        <v>-1.9607843137254919E-2</v>
      </c>
      <c r="M58" s="71">
        <f t="shared" si="23"/>
        <v>6.6666666666666723E-3</v>
      </c>
      <c r="N58" s="71">
        <f t="shared" si="23"/>
        <v>6.6225165562913968E-3</v>
      </c>
      <c r="O58" s="71">
        <f t="shared" si="23"/>
        <v>0</v>
      </c>
      <c r="P58" s="71">
        <f t="shared" si="23"/>
        <v>-4.7619047619047665E-2</v>
      </c>
      <c r="Q58" s="71">
        <f t="shared" si="23"/>
        <v>3.7037037037036903E-2</v>
      </c>
      <c r="R58" s="71">
        <f t="shared" si="23"/>
        <v>4.3478260869565258E-2</v>
      </c>
      <c r="S58" s="71" t="e">
        <f t="shared" si="23"/>
        <v>#DIV/0!</v>
      </c>
      <c r="T58" s="71" t="e">
        <f t="shared" si="23"/>
        <v>#DIV/0!</v>
      </c>
      <c r="U58" s="71" t="e">
        <f t="shared" si="23"/>
        <v>#DIV/0!</v>
      </c>
      <c r="V58" s="71" t="e">
        <f t="shared" si="23"/>
        <v>#DIV/0!</v>
      </c>
      <c r="W58" s="71" t="e">
        <f t="shared" si="23"/>
        <v>#DIV/0!</v>
      </c>
      <c r="X58" s="71" t="e">
        <f t="shared" si="23"/>
        <v>#DIV/0!</v>
      </c>
      <c r="Y58" s="71" t="e">
        <f t="shared" si="23"/>
        <v>#DIV/0!</v>
      </c>
      <c r="Z58" s="71" t="e">
        <f t="shared" si="23"/>
        <v>#DIV/0!</v>
      </c>
      <c r="AA58" s="71" t="e">
        <f t="shared" si="23"/>
        <v>#DIV/0!</v>
      </c>
      <c r="AB58" s="71" t="e">
        <f t="shared" si="23"/>
        <v>#DIV/0!</v>
      </c>
      <c r="AC58" s="71" t="e">
        <f t="shared" si="23"/>
        <v>#DIV/0!</v>
      </c>
      <c r="AD58" s="71" t="e">
        <f t="shared" si="23"/>
        <v>#DIV/0!</v>
      </c>
      <c r="AE58" s="71" t="e">
        <f t="shared" si="23"/>
        <v>#DIV/0!</v>
      </c>
      <c r="AF58" s="71" t="e">
        <f t="shared" si="23"/>
        <v>#DIV/0!</v>
      </c>
      <c r="AG58" s="71" t="e">
        <f t="shared" si="23"/>
        <v>#DIV/0!</v>
      </c>
      <c r="AH58" s="71" t="e">
        <f t="shared" si="23"/>
        <v>#DIV/0!</v>
      </c>
      <c r="AI58" s="71" t="e">
        <f t="shared" si="23"/>
        <v>#DIV/0!</v>
      </c>
      <c r="AJ58" s="71" t="e">
        <f t="shared" si="23"/>
        <v>#DIV/0!</v>
      </c>
      <c r="AK58" s="72" t="e">
        <f t="shared" si="23"/>
        <v>#DIV/0!</v>
      </c>
    </row>
    <row r="59" spans="1:37" ht="15.75" thickBot="1" x14ac:dyDescent="0.3">
      <c r="A59" s="43">
        <f>E57</f>
        <v>0</v>
      </c>
      <c r="B59" s="44">
        <f>B55</f>
        <v>0</v>
      </c>
      <c r="C59" s="53">
        <v>0</v>
      </c>
      <c r="D59" s="31">
        <v>0</v>
      </c>
      <c r="E59" s="164" t="s">
        <v>119</v>
      </c>
      <c r="F59" s="165"/>
      <c r="G59" s="65" t="s">
        <v>120</v>
      </c>
      <c r="H59" s="73">
        <f>(H54-H51)/(H52-H53)</f>
        <v>0.83333333333333337</v>
      </c>
      <c r="I59" s="74">
        <f t="shared" ref="I59:AK59" si="24">(I54-I51)/(I52-I53)</f>
        <v>0</v>
      </c>
      <c r="J59" s="74">
        <f t="shared" si="24"/>
        <v>0.44444444444444442</v>
      </c>
      <c r="K59" s="74">
        <f t="shared" si="24"/>
        <v>-0.77777777777777779</v>
      </c>
      <c r="L59" s="74">
        <f t="shared" si="24"/>
        <v>-0.375</v>
      </c>
      <c r="M59" s="74">
        <f t="shared" si="24"/>
        <v>0.25</v>
      </c>
      <c r="N59" s="74">
        <f t="shared" si="24"/>
        <v>0.33333333333333331</v>
      </c>
      <c r="O59" s="74">
        <f t="shared" si="24"/>
        <v>0</v>
      </c>
      <c r="P59" s="74">
        <f t="shared" si="24"/>
        <v>-0.63636363636363635</v>
      </c>
      <c r="Q59" s="74">
        <f t="shared" si="24"/>
        <v>0.624999999999999</v>
      </c>
      <c r="R59" s="74">
        <f t="shared" si="24"/>
        <v>0.42857142857142855</v>
      </c>
      <c r="S59" s="74" t="e">
        <f t="shared" si="24"/>
        <v>#DIV/0!</v>
      </c>
      <c r="T59" s="74" t="e">
        <f t="shared" si="24"/>
        <v>#DIV/0!</v>
      </c>
      <c r="U59" s="74" t="e">
        <f t="shared" si="24"/>
        <v>#DIV/0!</v>
      </c>
      <c r="V59" s="74" t="e">
        <f t="shared" si="24"/>
        <v>#DIV/0!</v>
      </c>
      <c r="W59" s="74" t="e">
        <f t="shared" si="24"/>
        <v>#DIV/0!</v>
      </c>
      <c r="X59" s="74" t="e">
        <f t="shared" si="24"/>
        <v>#DIV/0!</v>
      </c>
      <c r="Y59" s="74" t="e">
        <f t="shared" si="24"/>
        <v>#DIV/0!</v>
      </c>
      <c r="Z59" s="74" t="e">
        <f t="shared" si="24"/>
        <v>#DIV/0!</v>
      </c>
      <c r="AA59" s="74" t="e">
        <f t="shared" si="24"/>
        <v>#DIV/0!</v>
      </c>
      <c r="AB59" s="74" t="e">
        <f t="shared" si="24"/>
        <v>#DIV/0!</v>
      </c>
      <c r="AC59" s="74" t="e">
        <f t="shared" si="24"/>
        <v>#DIV/0!</v>
      </c>
      <c r="AD59" s="74" t="e">
        <f t="shared" si="24"/>
        <v>#DIV/0!</v>
      </c>
      <c r="AE59" s="74" t="e">
        <f t="shared" si="24"/>
        <v>#DIV/0!</v>
      </c>
      <c r="AF59" s="74" t="e">
        <f t="shared" si="24"/>
        <v>#DIV/0!</v>
      </c>
      <c r="AG59" s="74" t="e">
        <f t="shared" si="24"/>
        <v>#DIV/0!</v>
      </c>
      <c r="AH59" s="74" t="e">
        <f t="shared" si="24"/>
        <v>#DIV/0!</v>
      </c>
      <c r="AI59" s="74" t="e">
        <f t="shared" si="24"/>
        <v>#DIV/0!</v>
      </c>
      <c r="AJ59" s="74" t="e">
        <f t="shared" si="24"/>
        <v>#DIV/0!</v>
      </c>
      <c r="AK59" s="75" t="e">
        <f t="shared" si="24"/>
        <v>#DIV/0!</v>
      </c>
    </row>
    <row r="60" spans="1:37" ht="15.75" thickBot="1" x14ac:dyDescent="0.3">
      <c r="A60" s="166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7"/>
      <c r="AD60" s="167"/>
      <c r="AE60" s="167"/>
      <c r="AF60" s="167"/>
      <c r="AG60" s="167"/>
      <c r="AH60" s="167"/>
      <c r="AI60" s="167"/>
      <c r="AJ60" s="167"/>
      <c r="AK60" s="168"/>
    </row>
    <row r="61" spans="1:37" ht="15.75" thickBot="1" x14ac:dyDescent="0.3">
      <c r="A61" s="47" t="s">
        <v>64</v>
      </c>
      <c r="B61" s="48" t="s">
        <v>65</v>
      </c>
      <c r="C61" s="49" t="s">
        <v>66</v>
      </c>
      <c r="D61" s="50" t="s">
        <v>67</v>
      </c>
      <c r="E61" s="51" t="s">
        <v>68</v>
      </c>
      <c r="F61" s="16" t="s">
        <v>69</v>
      </c>
      <c r="G61" s="62" t="s">
        <v>70</v>
      </c>
      <c r="H61" s="17">
        <v>43874</v>
      </c>
      <c r="I61" s="18">
        <f>IF(WEEKDAY(H61)&gt;=6,H61+3,H61+1)</f>
        <v>43875</v>
      </c>
      <c r="J61" s="18">
        <f t="shared" ref="J61:AK61" si="25">IF(WEEKDAY(I61)&gt;=6,I61+3,I61+1)</f>
        <v>43878</v>
      </c>
      <c r="K61" s="18">
        <f t="shared" si="25"/>
        <v>43879</v>
      </c>
      <c r="L61" s="18">
        <f t="shared" si="25"/>
        <v>43880</v>
      </c>
      <c r="M61" s="18">
        <f t="shared" si="25"/>
        <v>43881</v>
      </c>
      <c r="N61" s="18">
        <f t="shared" si="25"/>
        <v>43882</v>
      </c>
      <c r="O61" s="18">
        <f t="shared" si="25"/>
        <v>43885</v>
      </c>
      <c r="P61" s="18">
        <f t="shared" si="25"/>
        <v>43886</v>
      </c>
      <c r="Q61" s="18">
        <f t="shared" si="25"/>
        <v>43887</v>
      </c>
      <c r="R61" s="18">
        <f t="shared" si="25"/>
        <v>43888</v>
      </c>
      <c r="S61" s="18">
        <f t="shared" si="25"/>
        <v>43889</v>
      </c>
      <c r="T61" s="18">
        <f t="shared" si="25"/>
        <v>43892</v>
      </c>
      <c r="U61" s="18">
        <f t="shared" si="25"/>
        <v>43893</v>
      </c>
      <c r="V61" s="18">
        <f t="shared" si="25"/>
        <v>43894</v>
      </c>
      <c r="W61" s="18">
        <f t="shared" si="25"/>
        <v>43895</v>
      </c>
      <c r="X61" s="18">
        <f t="shared" si="25"/>
        <v>43896</v>
      </c>
      <c r="Y61" s="18">
        <f t="shared" si="25"/>
        <v>43899</v>
      </c>
      <c r="Z61" s="18">
        <f t="shared" si="25"/>
        <v>43900</v>
      </c>
      <c r="AA61" s="18">
        <f t="shared" si="25"/>
        <v>43901</v>
      </c>
      <c r="AB61" s="18">
        <f t="shared" si="25"/>
        <v>43902</v>
      </c>
      <c r="AC61" s="18">
        <f t="shared" si="25"/>
        <v>43903</v>
      </c>
      <c r="AD61" s="18">
        <f t="shared" si="25"/>
        <v>43906</v>
      </c>
      <c r="AE61" s="18">
        <f t="shared" si="25"/>
        <v>43907</v>
      </c>
      <c r="AF61" s="18">
        <f t="shared" si="25"/>
        <v>43908</v>
      </c>
      <c r="AG61" s="18">
        <f t="shared" si="25"/>
        <v>43909</v>
      </c>
      <c r="AH61" s="18">
        <f t="shared" si="25"/>
        <v>43910</v>
      </c>
      <c r="AI61" s="18">
        <f t="shared" si="25"/>
        <v>43913</v>
      </c>
      <c r="AJ61" s="18">
        <f t="shared" si="25"/>
        <v>43914</v>
      </c>
      <c r="AK61" s="18">
        <f t="shared" si="25"/>
        <v>43915</v>
      </c>
    </row>
    <row r="62" spans="1:37" ht="15.75" thickBot="1" x14ac:dyDescent="0.3">
      <c r="A62" s="154" t="s">
        <v>71</v>
      </c>
      <c r="B62" s="155"/>
      <c r="C62" s="155"/>
      <c r="D62" s="155"/>
      <c r="E62" s="155"/>
      <c r="F62" s="99" t="s">
        <v>125</v>
      </c>
      <c r="G62" s="19" t="s">
        <v>38</v>
      </c>
      <c r="H62" s="42" t="s">
        <v>73</v>
      </c>
      <c r="I62" s="20" t="s">
        <v>74</v>
      </c>
      <c r="J62" s="20" t="s">
        <v>75</v>
      </c>
      <c r="K62" s="20" t="s">
        <v>76</v>
      </c>
      <c r="L62" s="20" t="s">
        <v>77</v>
      </c>
      <c r="M62" s="20" t="s">
        <v>78</v>
      </c>
      <c r="N62" s="20" t="s">
        <v>79</v>
      </c>
      <c r="O62" s="20" t="s">
        <v>80</v>
      </c>
      <c r="P62" s="20" t="s">
        <v>81</v>
      </c>
      <c r="Q62" s="20" t="s">
        <v>82</v>
      </c>
      <c r="R62" s="20" t="s">
        <v>83</v>
      </c>
      <c r="S62" s="20" t="s">
        <v>84</v>
      </c>
      <c r="T62" s="20" t="s">
        <v>85</v>
      </c>
      <c r="U62" s="20" t="s">
        <v>86</v>
      </c>
      <c r="V62" s="20" t="s">
        <v>87</v>
      </c>
      <c r="W62" s="20" t="s">
        <v>88</v>
      </c>
      <c r="X62" s="20" t="s">
        <v>89</v>
      </c>
      <c r="Y62" s="20" t="s">
        <v>90</v>
      </c>
      <c r="Z62" s="20" t="s">
        <v>91</v>
      </c>
      <c r="AA62" s="20" t="s">
        <v>92</v>
      </c>
      <c r="AB62" s="20" t="s">
        <v>93</v>
      </c>
      <c r="AC62" s="20" t="s">
        <v>94</v>
      </c>
      <c r="AD62" s="20" t="s">
        <v>95</v>
      </c>
      <c r="AE62" s="20" t="s">
        <v>96</v>
      </c>
      <c r="AF62" s="20" t="s">
        <v>97</v>
      </c>
      <c r="AG62" s="20" t="s">
        <v>98</v>
      </c>
      <c r="AH62" s="20" t="s">
        <v>99</v>
      </c>
      <c r="AI62" s="20" t="s">
        <v>100</v>
      </c>
      <c r="AJ62" s="20" t="s">
        <v>101</v>
      </c>
      <c r="AK62" s="21" t="s">
        <v>102</v>
      </c>
    </row>
    <row r="63" spans="1:37" x14ac:dyDescent="0.25">
      <c r="A63" s="156" t="s">
        <v>103</v>
      </c>
      <c r="B63" s="157"/>
      <c r="C63" s="157"/>
      <c r="D63" s="158"/>
      <c r="E63" s="157"/>
      <c r="F63" s="159"/>
      <c r="G63" s="25" t="s">
        <v>104</v>
      </c>
      <c r="H63" s="26">
        <v>0.69</v>
      </c>
      <c r="I63" s="27">
        <v>0.755</v>
      </c>
      <c r="J63" s="27">
        <v>0.755</v>
      </c>
      <c r="K63" s="27">
        <v>0.76500000000000001</v>
      </c>
      <c r="L63" s="27">
        <v>0.755</v>
      </c>
      <c r="M63" s="27">
        <v>0.76500000000000001</v>
      </c>
      <c r="N63" s="27">
        <v>0.745</v>
      </c>
      <c r="O63" s="27">
        <v>0.71499999999999997</v>
      </c>
      <c r="P63" s="27">
        <v>0.7</v>
      </c>
      <c r="Q63" s="27">
        <v>0.71</v>
      </c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8"/>
    </row>
    <row r="64" spans="1:37" x14ac:dyDescent="0.25">
      <c r="A64" s="55" t="s">
        <v>105</v>
      </c>
      <c r="B64" s="41">
        <f>COUNTA(H63:AK63)</f>
        <v>10</v>
      </c>
      <c r="C64" s="54"/>
      <c r="D64" s="61" t="str">
        <f>IF(ISBLANK(F62),"No Link",HYPERLINK(CONCATENATE("https://www.klsescreener.com/v2/charting/chart/",F62), "KLSE"))</f>
        <v>KLSE</v>
      </c>
      <c r="E64" s="160" t="s">
        <v>106</v>
      </c>
      <c r="F64" s="161"/>
      <c r="G64" s="14" t="s">
        <v>107</v>
      </c>
      <c r="H64" s="11">
        <v>0.76</v>
      </c>
      <c r="I64" s="5">
        <v>0.77500000000000002</v>
      </c>
      <c r="J64" s="5">
        <v>0.78</v>
      </c>
      <c r="K64" s="4">
        <v>0.76500000000000001</v>
      </c>
      <c r="L64" s="4">
        <v>0.77500000000000002</v>
      </c>
      <c r="M64" s="4">
        <v>0.77500000000000002</v>
      </c>
      <c r="N64" s="4">
        <v>0.76</v>
      </c>
      <c r="O64" s="4">
        <v>0.73</v>
      </c>
      <c r="P64" s="4">
        <v>0.72499999999999998</v>
      </c>
      <c r="Q64" s="4">
        <v>0.72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10"/>
    </row>
    <row r="65" spans="1:37" x14ac:dyDescent="0.25">
      <c r="A65" s="12"/>
      <c r="B65" s="6"/>
      <c r="C65" s="6"/>
      <c r="D65" s="6"/>
      <c r="E65" s="36"/>
      <c r="F65" s="37"/>
      <c r="G65" s="14" t="s">
        <v>108</v>
      </c>
      <c r="H65" s="9">
        <v>0.69</v>
      </c>
      <c r="I65" s="4">
        <v>0.74</v>
      </c>
      <c r="J65" s="4">
        <v>0.755</v>
      </c>
      <c r="K65" s="4">
        <v>0.75</v>
      </c>
      <c r="L65" s="4">
        <v>0.755</v>
      </c>
      <c r="M65" s="4">
        <v>0.745</v>
      </c>
      <c r="N65" s="4">
        <v>0.74</v>
      </c>
      <c r="O65" s="4">
        <v>0.7</v>
      </c>
      <c r="P65" s="4">
        <v>0.69499999999999995</v>
      </c>
      <c r="Q65" s="4">
        <v>0.71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10"/>
    </row>
    <row r="66" spans="1:37" x14ac:dyDescent="0.25">
      <c r="A66" s="162"/>
      <c r="B66" s="163"/>
      <c r="C66" s="58"/>
      <c r="D66" s="60" t="s">
        <v>109</v>
      </c>
      <c r="E66" s="35"/>
      <c r="F66" s="39" t="e">
        <f>(E66-B67)/B67</f>
        <v>#DIV/0!</v>
      </c>
      <c r="G66" s="14" t="s">
        <v>110</v>
      </c>
      <c r="H66" s="9">
        <v>0.755</v>
      </c>
      <c r="I66" s="4">
        <v>0.755</v>
      </c>
      <c r="J66" s="4">
        <v>0.76</v>
      </c>
      <c r="K66" s="4">
        <v>0.755</v>
      </c>
      <c r="L66" s="4">
        <v>0.76500000000000001</v>
      </c>
      <c r="M66" s="4">
        <v>0.75</v>
      </c>
      <c r="N66" s="4">
        <v>0.75</v>
      </c>
      <c r="O66" s="4">
        <v>0.71499999999999997</v>
      </c>
      <c r="P66" s="4">
        <v>0.71</v>
      </c>
      <c r="Q66" s="4">
        <v>0.71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10"/>
    </row>
    <row r="67" spans="1:37" ht="15.75" thickBot="1" x14ac:dyDescent="0.3">
      <c r="A67" s="8" t="s">
        <v>111</v>
      </c>
      <c r="B67" s="56"/>
      <c r="C67" s="59"/>
      <c r="D67" s="3"/>
      <c r="E67" s="7"/>
      <c r="F67" s="90"/>
      <c r="G67" s="15" t="s">
        <v>112</v>
      </c>
      <c r="H67" s="29">
        <v>148469</v>
      </c>
      <c r="I67" s="52">
        <v>73619</v>
      </c>
      <c r="J67" s="52">
        <v>71010</v>
      </c>
      <c r="K67" s="30">
        <v>22721</v>
      </c>
      <c r="L67" s="30">
        <v>29335</v>
      </c>
      <c r="M67" s="30">
        <v>39900</v>
      </c>
      <c r="N67" s="30">
        <v>31604</v>
      </c>
      <c r="O67" s="30">
        <v>45844</v>
      </c>
      <c r="P67" s="30">
        <v>37393</v>
      </c>
      <c r="Q67" s="30">
        <v>21567</v>
      </c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1"/>
    </row>
    <row r="68" spans="1:37" x14ac:dyDescent="0.25">
      <c r="A68" s="13"/>
      <c r="B68" s="57"/>
      <c r="C68" s="89"/>
      <c r="D68" s="6"/>
      <c r="E68" s="88"/>
      <c r="F68" s="6"/>
      <c r="G68" s="32" t="s">
        <v>113</v>
      </c>
      <c r="H68" s="22">
        <f>IF((H63+H66)/2&gt;=1,CEILING((H63+H66)/2,0.01),CEILING((H63+H66)/2,0.005))</f>
        <v>0.72499999999999998</v>
      </c>
      <c r="I68" s="23">
        <f>H68</f>
        <v>0.72499999999999998</v>
      </c>
      <c r="J68" s="23">
        <f t="shared" ref="J68:AK68" si="26">I68</f>
        <v>0.72499999999999998</v>
      </c>
      <c r="K68" s="23">
        <f t="shared" si="26"/>
        <v>0.72499999999999998</v>
      </c>
      <c r="L68" s="23">
        <f t="shared" si="26"/>
        <v>0.72499999999999998</v>
      </c>
      <c r="M68" s="23">
        <f t="shared" si="26"/>
        <v>0.72499999999999998</v>
      </c>
      <c r="N68" s="23">
        <f t="shared" si="26"/>
        <v>0.72499999999999998</v>
      </c>
      <c r="O68" s="23">
        <f t="shared" si="26"/>
        <v>0.72499999999999998</v>
      </c>
      <c r="P68" s="23">
        <f t="shared" si="26"/>
        <v>0.72499999999999998</v>
      </c>
      <c r="Q68" s="23">
        <f t="shared" si="26"/>
        <v>0.72499999999999998</v>
      </c>
      <c r="R68" s="23">
        <f t="shared" si="26"/>
        <v>0.72499999999999998</v>
      </c>
      <c r="S68" s="23">
        <f t="shared" si="26"/>
        <v>0.72499999999999998</v>
      </c>
      <c r="T68" s="23">
        <f t="shared" si="26"/>
        <v>0.72499999999999998</v>
      </c>
      <c r="U68" s="23">
        <f t="shared" si="26"/>
        <v>0.72499999999999998</v>
      </c>
      <c r="V68" s="23">
        <f t="shared" si="26"/>
        <v>0.72499999999999998</v>
      </c>
      <c r="W68" s="23">
        <f t="shared" si="26"/>
        <v>0.72499999999999998</v>
      </c>
      <c r="X68" s="23">
        <f t="shared" si="26"/>
        <v>0.72499999999999998</v>
      </c>
      <c r="Y68" s="23">
        <f t="shared" si="26"/>
        <v>0.72499999999999998</v>
      </c>
      <c r="Z68" s="23">
        <f t="shared" si="26"/>
        <v>0.72499999999999998</v>
      </c>
      <c r="AA68" s="23">
        <f t="shared" si="26"/>
        <v>0.72499999999999998</v>
      </c>
      <c r="AB68" s="23">
        <f t="shared" si="26"/>
        <v>0.72499999999999998</v>
      </c>
      <c r="AC68" s="23">
        <f t="shared" si="26"/>
        <v>0.72499999999999998</v>
      </c>
      <c r="AD68" s="23">
        <f t="shared" si="26"/>
        <v>0.72499999999999998</v>
      </c>
      <c r="AE68" s="23">
        <f t="shared" si="26"/>
        <v>0.72499999999999998</v>
      </c>
      <c r="AF68" s="23">
        <f t="shared" si="26"/>
        <v>0.72499999999999998</v>
      </c>
      <c r="AG68" s="23">
        <f t="shared" si="26"/>
        <v>0.72499999999999998</v>
      </c>
      <c r="AH68" s="23">
        <f t="shared" si="26"/>
        <v>0.72499999999999998</v>
      </c>
      <c r="AI68" s="23">
        <f t="shared" si="26"/>
        <v>0.72499999999999998</v>
      </c>
      <c r="AJ68" s="23">
        <f t="shared" si="26"/>
        <v>0.72499999999999998</v>
      </c>
      <c r="AK68" s="24">
        <f t="shared" si="26"/>
        <v>0.72499999999999998</v>
      </c>
    </row>
    <row r="69" spans="1:37" ht="15.75" thickBot="1" x14ac:dyDescent="0.3">
      <c r="A69" s="40"/>
      <c r="B69" s="6"/>
      <c r="C69" s="6"/>
      <c r="D69" s="33" t="s">
        <v>2</v>
      </c>
      <c r="E69" s="34"/>
      <c r="F69" s="38" t="e">
        <f>(B67-E69)/E69</f>
        <v>#DIV/0!</v>
      </c>
      <c r="G69" s="65" t="s">
        <v>114</v>
      </c>
      <c r="H69" s="66">
        <f>IF(H68*105%&gt;=1, FLOOR(H68*105%,0.01), FLOOR(H68*105%,0.005))</f>
        <v>0.76</v>
      </c>
      <c r="I69" s="67">
        <f>H69</f>
        <v>0.76</v>
      </c>
      <c r="J69" s="67">
        <f t="shared" ref="J69:AK69" si="27">I69</f>
        <v>0.76</v>
      </c>
      <c r="K69" s="67">
        <f t="shared" si="27"/>
        <v>0.76</v>
      </c>
      <c r="L69" s="67">
        <f t="shared" si="27"/>
        <v>0.76</v>
      </c>
      <c r="M69" s="67">
        <f t="shared" si="27"/>
        <v>0.76</v>
      </c>
      <c r="N69" s="67">
        <f t="shared" si="27"/>
        <v>0.76</v>
      </c>
      <c r="O69" s="67">
        <f t="shared" si="27"/>
        <v>0.76</v>
      </c>
      <c r="P69" s="67">
        <f t="shared" si="27"/>
        <v>0.76</v>
      </c>
      <c r="Q69" s="67">
        <f t="shared" si="27"/>
        <v>0.76</v>
      </c>
      <c r="R69" s="67">
        <f t="shared" si="27"/>
        <v>0.76</v>
      </c>
      <c r="S69" s="67">
        <f t="shared" si="27"/>
        <v>0.76</v>
      </c>
      <c r="T69" s="67">
        <f t="shared" si="27"/>
        <v>0.76</v>
      </c>
      <c r="U69" s="67">
        <f t="shared" si="27"/>
        <v>0.76</v>
      </c>
      <c r="V69" s="67">
        <f t="shared" si="27"/>
        <v>0.76</v>
      </c>
      <c r="W69" s="67">
        <f t="shared" si="27"/>
        <v>0.76</v>
      </c>
      <c r="X69" s="67">
        <f t="shared" si="27"/>
        <v>0.76</v>
      </c>
      <c r="Y69" s="67">
        <f t="shared" si="27"/>
        <v>0.76</v>
      </c>
      <c r="Z69" s="67">
        <f t="shared" si="27"/>
        <v>0.76</v>
      </c>
      <c r="AA69" s="67">
        <f t="shared" si="27"/>
        <v>0.76</v>
      </c>
      <c r="AB69" s="67">
        <f t="shared" si="27"/>
        <v>0.76</v>
      </c>
      <c r="AC69" s="67">
        <f t="shared" si="27"/>
        <v>0.76</v>
      </c>
      <c r="AD69" s="67">
        <f t="shared" si="27"/>
        <v>0.76</v>
      </c>
      <c r="AE69" s="67">
        <f t="shared" si="27"/>
        <v>0.76</v>
      </c>
      <c r="AF69" s="67">
        <f t="shared" si="27"/>
        <v>0.76</v>
      </c>
      <c r="AG69" s="67">
        <f t="shared" si="27"/>
        <v>0.76</v>
      </c>
      <c r="AH69" s="67">
        <f t="shared" si="27"/>
        <v>0.76</v>
      </c>
      <c r="AI69" s="67">
        <f t="shared" si="27"/>
        <v>0.76</v>
      </c>
      <c r="AJ69" s="67">
        <f t="shared" si="27"/>
        <v>0.76</v>
      </c>
      <c r="AK69" s="68">
        <f t="shared" si="27"/>
        <v>0.76</v>
      </c>
    </row>
    <row r="70" spans="1:37" ht="15.75" thickBot="1" x14ac:dyDescent="0.3">
      <c r="A70" s="45" t="s">
        <v>115</v>
      </c>
      <c r="B70" s="45" t="s">
        <v>111</v>
      </c>
      <c r="C70" s="46" t="s">
        <v>116</v>
      </c>
      <c r="D70" s="46" t="s">
        <v>117</v>
      </c>
      <c r="E70" s="34"/>
      <c r="F70" s="37"/>
      <c r="G70" s="69" t="s">
        <v>118</v>
      </c>
      <c r="H70" s="70">
        <f>(H66-H63)/H63</f>
        <v>9.4202898550724723E-2</v>
      </c>
      <c r="I70" s="71">
        <f t="shared" ref="I70:AK70" si="28">(I66-I63)/I63</f>
        <v>0</v>
      </c>
      <c r="J70" s="71">
        <f t="shared" si="28"/>
        <v>6.6225165562913968E-3</v>
      </c>
      <c r="K70" s="71">
        <f t="shared" si="28"/>
        <v>-1.3071895424836612E-2</v>
      </c>
      <c r="L70" s="71">
        <f t="shared" si="28"/>
        <v>1.3245033112582794E-2</v>
      </c>
      <c r="M70" s="71">
        <f t="shared" si="28"/>
        <v>-1.9607843137254919E-2</v>
      </c>
      <c r="N70" s="71">
        <f t="shared" si="28"/>
        <v>6.7114093959731603E-3</v>
      </c>
      <c r="O70" s="71">
        <f t="shared" si="28"/>
        <v>0</v>
      </c>
      <c r="P70" s="71">
        <f t="shared" si="28"/>
        <v>1.4285714285714299E-2</v>
      </c>
      <c r="Q70" s="71">
        <f t="shared" si="28"/>
        <v>0</v>
      </c>
      <c r="R70" s="71" t="e">
        <f t="shared" si="28"/>
        <v>#DIV/0!</v>
      </c>
      <c r="S70" s="71" t="e">
        <f t="shared" si="28"/>
        <v>#DIV/0!</v>
      </c>
      <c r="T70" s="71" t="e">
        <f t="shared" si="28"/>
        <v>#DIV/0!</v>
      </c>
      <c r="U70" s="71" t="e">
        <f t="shared" si="28"/>
        <v>#DIV/0!</v>
      </c>
      <c r="V70" s="71" t="e">
        <f t="shared" si="28"/>
        <v>#DIV/0!</v>
      </c>
      <c r="W70" s="71" t="e">
        <f t="shared" si="28"/>
        <v>#DIV/0!</v>
      </c>
      <c r="X70" s="71" t="e">
        <f t="shared" si="28"/>
        <v>#DIV/0!</v>
      </c>
      <c r="Y70" s="71" t="e">
        <f t="shared" si="28"/>
        <v>#DIV/0!</v>
      </c>
      <c r="Z70" s="71" t="e">
        <f t="shared" si="28"/>
        <v>#DIV/0!</v>
      </c>
      <c r="AA70" s="71" t="e">
        <f t="shared" si="28"/>
        <v>#DIV/0!</v>
      </c>
      <c r="AB70" s="71" t="e">
        <f t="shared" si="28"/>
        <v>#DIV/0!</v>
      </c>
      <c r="AC70" s="71" t="e">
        <f t="shared" si="28"/>
        <v>#DIV/0!</v>
      </c>
      <c r="AD70" s="71" t="e">
        <f t="shared" si="28"/>
        <v>#DIV/0!</v>
      </c>
      <c r="AE70" s="71" t="e">
        <f t="shared" si="28"/>
        <v>#DIV/0!</v>
      </c>
      <c r="AF70" s="71" t="e">
        <f t="shared" si="28"/>
        <v>#DIV/0!</v>
      </c>
      <c r="AG70" s="71" t="e">
        <f t="shared" si="28"/>
        <v>#DIV/0!</v>
      </c>
      <c r="AH70" s="71" t="e">
        <f t="shared" si="28"/>
        <v>#DIV/0!</v>
      </c>
      <c r="AI70" s="71" t="e">
        <f t="shared" si="28"/>
        <v>#DIV/0!</v>
      </c>
      <c r="AJ70" s="71" t="e">
        <f t="shared" si="28"/>
        <v>#DIV/0!</v>
      </c>
      <c r="AK70" s="72" t="e">
        <f t="shared" si="28"/>
        <v>#DIV/0!</v>
      </c>
    </row>
    <row r="71" spans="1:37" ht="15.75" thickBot="1" x14ac:dyDescent="0.3">
      <c r="A71" s="43">
        <f>E69</f>
        <v>0</v>
      </c>
      <c r="B71" s="44">
        <f>B67</f>
        <v>0</v>
      </c>
      <c r="C71" s="53">
        <v>0</v>
      </c>
      <c r="D71" s="31">
        <v>0</v>
      </c>
      <c r="E71" s="164" t="s">
        <v>119</v>
      </c>
      <c r="F71" s="165"/>
      <c r="G71" s="65" t="s">
        <v>120</v>
      </c>
      <c r="H71" s="73">
        <f>(H66-H63)/(H64-H65)</f>
        <v>0.9285714285714286</v>
      </c>
      <c r="I71" s="74">
        <f t="shared" ref="I71:AK71" si="29">(I66-I63)/(I64-I65)</f>
        <v>0</v>
      </c>
      <c r="J71" s="74">
        <f t="shared" si="29"/>
        <v>0.2</v>
      </c>
      <c r="K71" s="74">
        <f t="shared" si="29"/>
        <v>-0.66666666666666663</v>
      </c>
      <c r="L71" s="74">
        <f t="shared" si="29"/>
        <v>0.5</v>
      </c>
      <c r="M71" s="74">
        <f t="shared" si="29"/>
        <v>-0.5</v>
      </c>
      <c r="N71" s="74">
        <f t="shared" si="29"/>
        <v>0.25</v>
      </c>
      <c r="O71" s="74">
        <f t="shared" si="29"/>
        <v>0</v>
      </c>
      <c r="P71" s="74">
        <f t="shared" si="29"/>
        <v>0.33333333333333331</v>
      </c>
      <c r="Q71" s="74">
        <f t="shared" si="29"/>
        <v>0</v>
      </c>
      <c r="R71" s="74" t="e">
        <f t="shared" si="29"/>
        <v>#DIV/0!</v>
      </c>
      <c r="S71" s="74" t="e">
        <f t="shared" si="29"/>
        <v>#DIV/0!</v>
      </c>
      <c r="T71" s="74" t="e">
        <f t="shared" si="29"/>
        <v>#DIV/0!</v>
      </c>
      <c r="U71" s="74" t="e">
        <f t="shared" si="29"/>
        <v>#DIV/0!</v>
      </c>
      <c r="V71" s="74" t="e">
        <f t="shared" si="29"/>
        <v>#DIV/0!</v>
      </c>
      <c r="W71" s="74" t="e">
        <f t="shared" si="29"/>
        <v>#DIV/0!</v>
      </c>
      <c r="X71" s="74" t="e">
        <f t="shared" si="29"/>
        <v>#DIV/0!</v>
      </c>
      <c r="Y71" s="74" t="e">
        <f t="shared" si="29"/>
        <v>#DIV/0!</v>
      </c>
      <c r="Z71" s="74" t="e">
        <f t="shared" si="29"/>
        <v>#DIV/0!</v>
      </c>
      <c r="AA71" s="74" t="e">
        <f t="shared" si="29"/>
        <v>#DIV/0!</v>
      </c>
      <c r="AB71" s="74" t="e">
        <f t="shared" si="29"/>
        <v>#DIV/0!</v>
      </c>
      <c r="AC71" s="74" t="e">
        <f t="shared" si="29"/>
        <v>#DIV/0!</v>
      </c>
      <c r="AD71" s="74" t="e">
        <f t="shared" si="29"/>
        <v>#DIV/0!</v>
      </c>
      <c r="AE71" s="74" t="e">
        <f t="shared" si="29"/>
        <v>#DIV/0!</v>
      </c>
      <c r="AF71" s="74" t="e">
        <f t="shared" si="29"/>
        <v>#DIV/0!</v>
      </c>
      <c r="AG71" s="74" t="e">
        <f t="shared" si="29"/>
        <v>#DIV/0!</v>
      </c>
      <c r="AH71" s="74" t="e">
        <f t="shared" si="29"/>
        <v>#DIV/0!</v>
      </c>
      <c r="AI71" s="74" t="e">
        <f t="shared" si="29"/>
        <v>#DIV/0!</v>
      </c>
      <c r="AJ71" s="74" t="e">
        <f t="shared" si="29"/>
        <v>#DIV/0!</v>
      </c>
      <c r="AK71" s="75" t="e">
        <f t="shared" si="29"/>
        <v>#DIV/0!</v>
      </c>
    </row>
    <row r="72" spans="1:37" ht="15.75" thickBot="1" x14ac:dyDescent="0.3">
      <c r="A72" s="166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7"/>
      <c r="AD72" s="167"/>
      <c r="AE72" s="167"/>
      <c r="AF72" s="167"/>
      <c r="AG72" s="167"/>
      <c r="AH72" s="167"/>
      <c r="AI72" s="167"/>
      <c r="AJ72" s="167"/>
      <c r="AK72" s="168"/>
    </row>
    <row r="73" spans="1:37" ht="15.75" thickBot="1" x14ac:dyDescent="0.3">
      <c r="A73" s="47" t="s">
        <v>64</v>
      </c>
      <c r="B73" s="48" t="s">
        <v>65</v>
      </c>
      <c r="C73" s="49" t="s">
        <v>66</v>
      </c>
      <c r="D73" s="50" t="s">
        <v>67</v>
      </c>
      <c r="E73" s="51" t="s">
        <v>68</v>
      </c>
      <c r="F73" s="16" t="s">
        <v>69</v>
      </c>
      <c r="G73" s="62" t="s">
        <v>70</v>
      </c>
      <c r="H73" s="17">
        <v>43874</v>
      </c>
      <c r="I73" s="18">
        <f>IF(WEEKDAY(H73)&gt;=6,H73+3,H73+1)</f>
        <v>43875</v>
      </c>
      <c r="J73" s="18">
        <f t="shared" ref="J73:AK73" si="30">IF(WEEKDAY(I73)&gt;=6,I73+3,I73+1)</f>
        <v>43878</v>
      </c>
      <c r="K73" s="18">
        <f t="shared" si="30"/>
        <v>43879</v>
      </c>
      <c r="L73" s="18">
        <f t="shared" si="30"/>
        <v>43880</v>
      </c>
      <c r="M73" s="18">
        <f t="shared" si="30"/>
        <v>43881</v>
      </c>
      <c r="N73" s="18">
        <f t="shared" si="30"/>
        <v>43882</v>
      </c>
      <c r="O73" s="18">
        <f t="shared" si="30"/>
        <v>43885</v>
      </c>
      <c r="P73" s="18">
        <f t="shared" si="30"/>
        <v>43886</v>
      </c>
      <c r="Q73" s="18">
        <f t="shared" si="30"/>
        <v>43887</v>
      </c>
      <c r="R73" s="18">
        <f t="shared" si="30"/>
        <v>43888</v>
      </c>
      <c r="S73" s="18">
        <f t="shared" si="30"/>
        <v>43889</v>
      </c>
      <c r="T73" s="18">
        <f t="shared" si="30"/>
        <v>43892</v>
      </c>
      <c r="U73" s="18">
        <f t="shared" si="30"/>
        <v>43893</v>
      </c>
      <c r="V73" s="18">
        <f t="shared" si="30"/>
        <v>43894</v>
      </c>
      <c r="W73" s="18">
        <f t="shared" si="30"/>
        <v>43895</v>
      </c>
      <c r="X73" s="18">
        <f t="shared" si="30"/>
        <v>43896</v>
      </c>
      <c r="Y73" s="18">
        <f t="shared" si="30"/>
        <v>43899</v>
      </c>
      <c r="Z73" s="18">
        <f t="shared" si="30"/>
        <v>43900</v>
      </c>
      <c r="AA73" s="18">
        <f t="shared" si="30"/>
        <v>43901</v>
      </c>
      <c r="AB73" s="18">
        <f t="shared" si="30"/>
        <v>43902</v>
      </c>
      <c r="AC73" s="18">
        <f t="shared" si="30"/>
        <v>43903</v>
      </c>
      <c r="AD73" s="18">
        <f t="shared" si="30"/>
        <v>43906</v>
      </c>
      <c r="AE73" s="18">
        <f t="shared" si="30"/>
        <v>43907</v>
      </c>
      <c r="AF73" s="18">
        <f t="shared" si="30"/>
        <v>43908</v>
      </c>
      <c r="AG73" s="18">
        <f t="shared" si="30"/>
        <v>43909</v>
      </c>
      <c r="AH73" s="18">
        <f t="shared" si="30"/>
        <v>43910</v>
      </c>
      <c r="AI73" s="18">
        <f t="shared" si="30"/>
        <v>43913</v>
      </c>
      <c r="AJ73" s="18">
        <f t="shared" si="30"/>
        <v>43914</v>
      </c>
      <c r="AK73" s="18">
        <f t="shared" si="30"/>
        <v>43915</v>
      </c>
    </row>
    <row r="74" spans="1:37" ht="15.75" thickBot="1" x14ac:dyDescent="0.3">
      <c r="A74" s="154" t="s">
        <v>71</v>
      </c>
      <c r="B74" s="155"/>
      <c r="C74" s="155"/>
      <c r="D74" s="155"/>
      <c r="E74" s="155"/>
      <c r="F74" s="99" t="s">
        <v>126</v>
      </c>
      <c r="G74" s="19" t="s">
        <v>51</v>
      </c>
      <c r="H74" s="42" t="s">
        <v>73</v>
      </c>
      <c r="I74" s="20" t="s">
        <v>74</v>
      </c>
      <c r="J74" s="20" t="s">
        <v>75</v>
      </c>
      <c r="K74" s="20" t="s">
        <v>76</v>
      </c>
      <c r="L74" s="20" t="s">
        <v>77</v>
      </c>
      <c r="M74" s="20" t="s">
        <v>78</v>
      </c>
      <c r="N74" s="20" t="s">
        <v>79</v>
      </c>
      <c r="O74" s="20" t="s">
        <v>80</v>
      </c>
      <c r="P74" s="20" t="s">
        <v>81</v>
      </c>
      <c r="Q74" s="20" t="s">
        <v>82</v>
      </c>
      <c r="R74" s="20" t="s">
        <v>83</v>
      </c>
      <c r="S74" s="20" t="s">
        <v>84</v>
      </c>
      <c r="T74" s="20" t="s">
        <v>85</v>
      </c>
      <c r="U74" s="20" t="s">
        <v>86</v>
      </c>
      <c r="V74" s="20" t="s">
        <v>87</v>
      </c>
      <c r="W74" s="20" t="s">
        <v>88</v>
      </c>
      <c r="X74" s="20" t="s">
        <v>89</v>
      </c>
      <c r="Y74" s="20" t="s">
        <v>90</v>
      </c>
      <c r="Z74" s="20" t="s">
        <v>91</v>
      </c>
      <c r="AA74" s="20" t="s">
        <v>92</v>
      </c>
      <c r="AB74" s="20" t="s">
        <v>93</v>
      </c>
      <c r="AC74" s="20" t="s">
        <v>94</v>
      </c>
      <c r="AD74" s="20" t="s">
        <v>95</v>
      </c>
      <c r="AE74" s="20" t="s">
        <v>96</v>
      </c>
      <c r="AF74" s="20" t="s">
        <v>97</v>
      </c>
      <c r="AG74" s="20" t="s">
        <v>98</v>
      </c>
      <c r="AH74" s="20" t="s">
        <v>99</v>
      </c>
      <c r="AI74" s="20" t="s">
        <v>100</v>
      </c>
      <c r="AJ74" s="20" t="s">
        <v>101</v>
      </c>
      <c r="AK74" s="21" t="s">
        <v>102</v>
      </c>
    </row>
    <row r="75" spans="1:37" x14ac:dyDescent="0.25">
      <c r="A75" s="156" t="s">
        <v>103</v>
      </c>
      <c r="B75" s="157"/>
      <c r="C75" s="157"/>
      <c r="D75" s="158"/>
      <c r="E75" s="157"/>
      <c r="F75" s="159"/>
      <c r="G75" s="25" t="s">
        <v>104</v>
      </c>
      <c r="H75" s="26">
        <v>1.75</v>
      </c>
      <c r="I75" s="27">
        <v>1.91</v>
      </c>
      <c r="J75" s="27">
        <v>1.88</v>
      </c>
      <c r="K75" s="27">
        <v>1.87</v>
      </c>
      <c r="L75" s="27">
        <v>1.84</v>
      </c>
      <c r="M75" s="27">
        <v>1.91</v>
      </c>
      <c r="N75" s="27">
        <v>1.88</v>
      </c>
      <c r="O75" s="27">
        <v>1.81</v>
      </c>
      <c r="P75" s="27">
        <v>1.8</v>
      </c>
      <c r="Q75" s="27">
        <v>1.8</v>
      </c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8"/>
    </row>
    <row r="76" spans="1:37" x14ac:dyDescent="0.25">
      <c r="A76" s="55" t="s">
        <v>105</v>
      </c>
      <c r="B76" s="41">
        <f>COUNTA(H75:AK75)</f>
        <v>10</v>
      </c>
      <c r="C76" s="54"/>
      <c r="D76" s="61" t="str">
        <f>IF(ISBLANK(F74),"No Link",HYPERLINK(CONCATENATE("https://www.klsescreener.com/v2/charting/chart/",F74), "KLSE"))</f>
        <v>KLSE</v>
      </c>
      <c r="E76" s="160" t="s">
        <v>106</v>
      </c>
      <c r="F76" s="161"/>
      <c r="G76" s="14" t="s">
        <v>107</v>
      </c>
      <c r="H76" s="11">
        <v>1.93</v>
      </c>
      <c r="I76" s="5">
        <v>1.96</v>
      </c>
      <c r="J76" s="63">
        <v>1.92</v>
      </c>
      <c r="K76" s="4">
        <v>1.87</v>
      </c>
      <c r="L76" s="4">
        <v>1.9</v>
      </c>
      <c r="M76" s="4">
        <v>1.92</v>
      </c>
      <c r="N76" s="4">
        <v>1.9</v>
      </c>
      <c r="O76" s="4">
        <v>1.86</v>
      </c>
      <c r="P76" s="4">
        <v>1.86</v>
      </c>
      <c r="Q76" s="4">
        <v>1.82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10"/>
    </row>
    <row r="77" spans="1:37" x14ac:dyDescent="0.25">
      <c r="A77" s="12"/>
      <c r="B77" s="6"/>
      <c r="C77" s="6"/>
      <c r="D77" s="6"/>
      <c r="E77" s="36"/>
      <c r="F77" s="37"/>
      <c r="G77" s="14" t="s">
        <v>108</v>
      </c>
      <c r="H77" s="9">
        <v>1.72</v>
      </c>
      <c r="I77" s="4">
        <v>1.86</v>
      </c>
      <c r="J77" s="4">
        <v>1.87</v>
      </c>
      <c r="K77" s="4">
        <v>1.81</v>
      </c>
      <c r="L77" s="4">
        <v>1.82</v>
      </c>
      <c r="M77" s="4">
        <v>1.88</v>
      </c>
      <c r="N77" s="4">
        <v>1.83</v>
      </c>
      <c r="O77" s="4">
        <v>1.77</v>
      </c>
      <c r="P77" s="4">
        <v>1.78</v>
      </c>
      <c r="Q77" s="4">
        <v>1.77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10"/>
    </row>
    <row r="78" spans="1:37" x14ac:dyDescent="0.25">
      <c r="A78" s="162"/>
      <c r="B78" s="163"/>
      <c r="C78" s="58"/>
      <c r="D78" s="60" t="s">
        <v>109</v>
      </c>
      <c r="E78" s="35"/>
      <c r="F78" s="39" t="e">
        <f>(E78-B79)/B79</f>
        <v>#DIV/0!</v>
      </c>
      <c r="G78" s="14" t="s">
        <v>110</v>
      </c>
      <c r="H78" s="9">
        <v>1.93</v>
      </c>
      <c r="I78" s="4">
        <v>1.9</v>
      </c>
      <c r="J78" s="4">
        <v>1.87</v>
      </c>
      <c r="K78" s="4">
        <v>1.83</v>
      </c>
      <c r="L78" s="4">
        <v>1.89</v>
      </c>
      <c r="M78" s="4">
        <v>1.89</v>
      </c>
      <c r="N78" s="4">
        <v>1.9</v>
      </c>
      <c r="O78" s="4">
        <v>1.84</v>
      </c>
      <c r="P78" s="4">
        <v>1.8</v>
      </c>
      <c r="Q78" s="4">
        <v>1.8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10"/>
    </row>
    <row r="79" spans="1:37" ht="15.75" thickBot="1" x14ac:dyDescent="0.3">
      <c r="A79" s="8" t="s">
        <v>111</v>
      </c>
      <c r="B79" s="56"/>
      <c r="C79" s="59"/>
      <c r="D79" s="3"/>
      <c r="E79" s="7"/>
      <c r="F79" s="90"/>
      <c r="G79" s="15" t="s">
        <v>112</v>
      </c>
      <c r="H79" s="29">
        <v>40514</v>
      </c>
      <c r="I79" s="64">
        <v>11071</v>
      </c>
      <c r="J79" s="30">
        <v>14136</v>
      </c>
      <c r="K79" s="30">
        <v>11455</v>
      </c>
      <c r="L79" s="30">
        <v>12715</v>
      </c>
      <c r="M79" s="30">
        <v>11924</v>
      </c>
      <c r="N79" s="30">
        <v>8197</v>
      </c>
      <c r="O79" s="30">
        <v>8007</v>
      </c>
      <c r="P79" s="30">
        <v>6566</v>
      </c>
      <c r="Q79" s="30">
        <v>4729</v>
      </c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1"/>
    </row>
    <row r="80" spans="1:37" x14ac:dyDescent="0.25">
      <c r="A80" s="13"/>
      <c r="B80" s="57"/>
      <c r="C80" s="89"/>
      <c r="D80" s="6"/>
      <c r="E80" s="88"/>
      <c r="F80" s="6"/>
      <c r="G80" s="32" t="s">
        <v>113</v>
      </c>
      <c r="H80" s="22">
        <f>IF((H75+H78)/2&gt;=1,CEILING((H75+H78)/2,0.01),CEILING((H75+H78)/2,0.005))</f>
        <v>1.84</v>
      </c>
      <c r="I80" s="23">
        <f>H80</f>
        <v>1.84</v>
      </c>
      <c r="J80" s="23">
        <f t="shared" ref="J80:AK80" si="31">I80</f>
        <v>1.84</v>
      </c>
      <c r="K80" s="23">
        <f t="shared" si="31"/>
        <v>1.84</v>
      </c>
      <c r="L80" s="23">
        <f t="shared" si="31"/>
        <v>1.84</v>
      </c>
      <c r="M80" s="23">
        <f t="shared" si="31"/>
        <v>1.84</v>
      </c>
      <c r="N80" s="23">
        <f t="shared" si="31"/>
        <v>1.84</v>
      </c>
      <c r="O80" s="23">
        <f t="shared" si="31"/>
        <v>1.84</v>
      </c>
      <c r="P80" s="23">
        <f t="shared" si="31"/>
        <v>1.84</v>
      </c>
      <c r="Q80" s="23">
        <f t="shared" si="31"/>
        <v>1.84</v>
      </c>
      <c r="R80" s="23">
        <f t="shared" si="31"/>
        <v>1.84</v>
      </c>
      <c r="S80" s="23">
        <f t="shared" si="31"/>
        <v>1.84</v>
      </c>
      <c r="T80" s="23">
        <f t="shared" si="31"/>
        <v>1.84</v>
      </c>
      <c r="U80" s="23">
        <f t="shared" si="31"/>
        <v>1.84</v>
      </c>
      <c r="V80" s="23">
        <f t="shared" si="31"/>
        <v>1.84</v>
      </c>
      <c r="W80" s="23">
        <f t="shared" si="31"/>
        <v>1.84</v>
      </c>
      <c r="X80" s="23">
        <f t="shared" si="31"/>
        <v>1.84</v>
      </c>
      <c r="Y80" s="23">
        <f t="shared" si="31"/>
        <v>1.84</v>
      </c>
      <c r="Z80" s="23">
        <f t="shared" si="31"/>
        <v>1.84</v>
      </c>
      <c r="AA80" s="23">
        <f t="shared" si="31"/>
        <v>1.84</v>
      </c>
      <c r="AB80" s="23">
        <f t="shared" si="31"/>
        <v>1.84</v>
      </c>
      <c r="AC80" s="23">
        <f t="shared" si="31"/>
        <v>1.84</v>
      </c>
      <c r="AD80" s="23">
        <f t="shared" si="31"/>
        <v>1.84</v>
      </c>
      <c r="AE80" s="23">
        <f t="shared" si="31"/>
        <v>1.84</v>
      </c>
      <c r="AF80" s="23">
        <f t="shared" si="31"/>
        <v>1.84</v>
      </c>
      <c r="AG80" s="23">
        <f t="shared" si="31"/>
        <v>1.84</v>
      </c>
      <c r="AH80" s="23">
        <f t="shared" si="31"/>
        <v>1.84</v>
      </c>
      <c r="AI80" s="23">
        <f t="shared" si="31"/>
        <v>1.84</v>
      </c>
      <c r="AJ80" s="23">
        <f t="shared" si="31"/>
        <v>1.84</v>
      </c>
      <c r="AK80" s="24">
        <f t="shared" si="31"/>
        <v>1.84</v>
      </c>
    </row>
    <row r="81" spans="1:37" ht="15.75" thickBot="1" x14ac:dyDescent="0.3">
      <c r="A81" s="40"/>
      <c r="B81" s="6"/>
      <c r="C81" s="6"/>
      <c r="D81" s="33" t="s">
        <v>2</v>
      </c>
      <c r="E81" s="34"/>
      <c r="F81" s="38" t="e">
        <f>(B79-E81)/E81</f>
        <v>#DIV/0!</v>
      </c>
      <c r="G81" s="65" t="s">
        <v>114</v>
      </c>
      <c r="H81" s="66">
        <f>IF(H80*105%&gt;=1, FLOOR(H80*105%,0.01), FLOOR(H80*105%,0.005))</f>
        <v>1.93</v>
      </c>
      <c r="I81" s="67">
        <f>H81</f>
        <v>1.93</v>
      </c>
      <c r="J81" s="67">
        <f t="shared" ref="J81:AK81" si="32">I81</f>
        <v>1.93</v>
      </c>
      <c r="K81" s="67">
        <f t="shared" si="32"/>
        <v>1.93</v>
      </c>
      <c r="L81" s="67">
        <f t="shared" si="32"/>
        <v>1.93</v>
      </c>
      <c r="M81" s="67">
        <f t="shared" si="32"/>
        <v>1.93</v>
      </c>
      <c r="N81" s="67">
        <f t="shared" si="32"/>
        <v>1.93</v>
      </c>
      <c r="O81" s="67">
        <f t="shared" si="32"/>
        <v>1.93</v>
      </c>
      <c r="P81" s="67">
        <f t="shared" si="32"/>
        <v>1.93</v>
      </c>
      <c r="Q81" s="67">
        <f t="shared" si="32"/>
        <v>1.93</v>
      </c>
      <c r="R81" s="67">
        <f t="shared" si="32"/>
        <v>1.93</v>
      </c>
      <c r="S81" s="67">
        <f t="shared" si="32"/>
        <v>1.93</v>
      </c>
      <c r="T81" s="67">
        <f t="shared" si="32"/>
        <v>1.93</v>
      </c>
      <c r="U81" s="67">
        <f t="shared" si="32"/>
        <v>1.93</v>
      </c>
      <c r="V81" s="67">
        <f t="shared" si="32"/>
        <v>1.93</v>
      </c>
      <c r="W81" s="67">
        <f t="shared" si="32"/>
        <v>1.93</v>
      </c>
      <c r="X81" s="67">
        <f t="shared" si="32"/>
        <v>1.93</v>
      </c>
      <c r="Y81" s="67">
        <f t="shared" si="32"/>
        <v>1.93</v>
      </c>
      <c r="Z81" s="67">
        <f t="shared" si="32"/>
        <v>1.93</v>
      </c>
      <c r="AA81" s="67">
        <f t="shared" si="32"/>
        <v>1.93</v>
      </c>
      <c r="AB81" s="67">
        <f t="shared" si="32"/>
        <v>1.93</v>
      </c>
      <c r="AC81" s="67">
        <f t="shared" si="32"/>
        <v>1.93</v>
      </c>
      <c r="AD81" s="67">
        <f t="shared" si="32"/>
        <v>1.93</v>
      </c>
      <c r="AE81" s="67">
        <f t="shared" si="32"/>
        <v>1.93</v>
      </c>
      <c r="AF81" s="67">
        <f t="shared" si="32"/>
        <v>1.93</v>
      </c>
      <c r="AG81" s="67">
        <f t="shared" si="32"/>
        <v>1.93</v>
      </c>
      <c r="AH81" s="67">
        <f t="shared" si="32"/>
        <v>1.93</v>
      </c>
      <c r="AI81" s="67">
        <f t="shared" si="32"/>
        <v>1.93</v>
      </c>
      <c r="AJ81" s="67">
        <f t="shared" si="32"/>
        <v>1.93</v>
      </c>
      <c r="AK81" s="68">
        <f t="shared" si="32"/>
        <v>1.93</v>
      </c>
    </row>
    <row r="82" spans="1:37" ht="15.75" thickBot="1" x14ac:dyDescent="0.3">
      <c r="A82" s="45" t="s">
        <v>115</v>
      </c>
      <c r="B82" s="45" t="s">
        <v>111</v>
      </c>
      <c r="C82" s="46" t="s">
        <v>116</v>
      </c>
      <c r="D82" s="46" t="s">
        <v>117</v>
      </c>
      <c r="E82" s="34"/>
      <c r="F82" s="37"/>
      <c r="G82" s="69" t="s">
        <v>118</v>
      </c>
      <c r="H82" s="70">
        <f>(H78-H75)/H75</f>
        <v>0.10285714285714283</v>
      </c>
      <c r="I82" s="71">
        <f t="shared" ref="I82:AK82" si="33">(I78-I75)/I75</f>
        <v>-5.2356020942408424E-3</v>
      </c>
      <c r="J82" s="71">
        <f t="shared" si="33"/>
        <v>-5.3191489361700999E-3</v>
      </c>
      <c r="K82" s="71">
        <f t="shared" si="33"/>
        <v>-2.1390374331550818E-2</v>
      </c>
      <c r="L82" s="71">
        <f t="shared" si="33"/>
        <v>2.7173913043478163E-2</v>
      </c>
      <c r="M82" s="71">
        <f t="shared" si="33"/>
        <v>-1.0471204188481685E-2</v>
      </c>
      <c r="N82" s="71">
        <f t="shared" si="33"/>
        <v>1.0638297872340436E-2</v>
      </c>
      <c r="O82" s="71">
        <f t="shared" si="33"/>
        <v>1.6574585635359129E-2</v>
      </c>
      <c r="P82" s="71">
        <f t="shared" si="33"/>
        <v>0</v>
      </c>
      <c r="Q82" s="71">
        <f t="shared" si="33"/>
        <v>0</v>
      </c>
      <c r="R82" s="71" t="e">
        <f t="shared" si="33"/>
        <v>#DIV/0!</v>
      </c>
      <c r="S82" s="71" t="e">
        <f t="shared" si="33"/>
        <v>#DIV/0!</v>
      </c>
      <c r="T82" s="71" t="e">
        <f t="shared" si="33"/>
        <v>#DIV/0!</v>
      </c>
      <c r="U82" s="71" t="e">
        <f t="shared" si="33"/>
        <v>#DIV/0!</v>
      </c>
      <c r="V82" s="71" t="e">
        <f t="shared" si="33"/>
        <v>#DIV/0!</v>
      </c>
      <c r="W82" s="71" t="e">
        <f t="shared" si="33"/>
        <v>#DIV/0!</v>
      </c>
      <c r="X82" s="71" t="e">
        <f t="shared" si="33"/>
        <v>#DIV/0!</v>
      </c>
      <c r="Y82" s="71" t="e">
        <f t="shared" si="33"/>
        <v>#DIV/0!</v>
      </c>
      <c r="Z82" s="71" t="e">
        <f t="shared" si="33"/>
        <v>#DIV/0!</v>
      </c>
      <c r="AA82" s="71" t="e">
        <f t="shared" si="33"/>
        <v>#DIV/0!</v>
      </c>
      <c r="AB82" s="71" t="e">
        <f t="shared" si="33"/>
        <v>#DIV/0!</v>
      </c>
      <c r="AC82" s="71" t="e">
        <f t="shared" si="33"/>
        <v>#DIV/0!</v>
      </c>
      <c r="AD82" s="71" t="e">
        <f t="shared" si="33"/>
        <v>#DIV/0!</v>
      </c>
      <c r="AE82" s="71" t="e">
        <f t="shared" si="33"/>
        <v>#DIV/0!</v>
      </c>
      <c r="AF82" s="71" t="e">
        <f t="shared" si="33"/>
        <v>#DIV/0!</v>
      </c>
      <c r="AG82" s="71" t="e">
        <f t="shared" si="33"/>
        <v>#DIV/0!</v>
      </c>
      <c r="AH82" s="71" t="e">
        <f t="shared" si="33"/>
        <v>#DIV/0!</v>
      </c>
      <c r="AI82" s="71" t="e">
        <f t="shared" si="33"/>
        <v>#DIV/0!</v>
      </c>
      <c r="AJ82" s="71" t="e">
        <f t="shared" si="33"/>
        <v>#DIV/0!</v>
      </c>
      <c r="AK82" s="72" t="e">
        <f t="shared" si="33"/>
        <v>#DIV/0!</v>
      </c>
    </row>
    <row r="83" spans="1:37" ht="15.75" thickBot="1" x14ac:dyDescent="0.3">
      <c r="A83" s="43">
        <f>E81</f>
        <v>0</v>
      </c>
      <c r="B83" s="44">
        <f>B79</f>
        <v>0</v>
      </c>
      <c r="C83" s="53">
        <v>0</v>
      </c>
      <c r="D83" s="31">
        <v>0</v>
      </c>
      <c r="E83" s="164" t="s">
        <v>119</v>
      </c>
      <c r="F83" s="165"/>
      <c r="G83" s="65" t="s">
        <v>120</v>
      </c>
      <c r="H83" s="73">
        <f>(H78-H75)/(H76-H77)</f>
        <v>0.85714285714285698</v>
      </c>
      <c r="I83" s="74">
        <f t="shared" ref="I83:AK83" si="34">(I78-I75)/(I76-I77)</f>
        <v>-0.10000000000000023</v>
      </c>
      <c r="J83" s="74">
        <f t="shared" si="34"/>
        <v>-0.19999999999999646</v>
      </c>
      <c r="K83" s="74">
        <f t="shared" si="34"/>
        <v>-0.66666666666666663</v>
      </c>
      <c r="L83" s="74">
        <f t="shared" si="34"/>
        <v>0.624999999999999</v>
      </c>
      <c r="M83" s="74">
        <f t="shared" si="34"/>
        <v>-0.5</v>
      </c>
      <c r="N83" s="74">
        <f t="shared" si="34"/>
        <v>0.28571428571428664</v>
      </c>
      <c r="O83" s="74">
        <f t="shared" si="34"/>
        <v>0.33333333333333331</v>
      </c>
      <c r="P83" s="74">
        <f t="shared" si="34"/>
        <v>0</v>
      </c>
      <c r="Q83" s="74">
        <f t="shared" si="34"/>
        <v>0</v>
      </c>
      <c r="R83" s="74" t="e">
        <f t="shared" si="34"/>
        <v>#DIV/0!</v>
      </c>
      <c r="S83" s="74" t="e">
        <f t="shared" si="34"/>
        <v>#DIV/0!</v>
      </c>
      <c r="T83" s="74" t="e">
        <f t="shared" si="34"/>
        <v>#DIV/0!</v>
      </c>
      <c r="U83" s="74" t="e">
        <f t="shared" si="34"/>
        <v>#DIV/0!</v>
      </c>
      <c r="V83" s="74" t="e">
        <f t="shared" si="34"/>
        <v>#DIV/0!</v>
      </c>
      <c r="W83" s="74" t="e">
        <f t="shared" si="34"/>
        <v>#DIV/0!</v>
      </c>
      <c r="X83" s="74" t="e">
        <f t="shared" si="34"/>
        <v>#DIV/0!</v>
      </c>
      <c r="Y83" s="74" t="e">
        <f t="shared" si="34"/>
        <v>#DIV/0!</v>
      </c>
      <c r="Z83" s="74" t="e">
        <f t="shared" si="34"/>
        <v>#DIV/0!</v>
      </c>
      <c r="AA83" s="74" t="e">
        <f t="shared" si="34"/>
        <v>#DIV/0!</v>
      </c>
      <c r="AB83" s="74" t="e">
        <f t="shared" si="34"/>
        <v>#DIV/0!</v>
      </c>
      <c r="AC83" s="74" t="e">
        <f t="shared" si="34"/>
        <v>#DIV/0!</v>
      </c>
      <c r="AD83" s="74" t="e">
        <f t="shared" si="34"/>
        <v>#DIV/0!</v>
      </c>
      <c r="AE83" s="74" t="e">
        <f t="shared" si="34"/>
        <v>#DIV/0!</v>
      </c>
      <c r="AF83" s="74" t="e">
        <f t="shared" si="34"/>
        <v>#DIV/0!</v>
      </c>
      <c r="AG83" s="74" t="e">
        <f t="shared" si="34"/>
        <v>#DIV/0!</v>
      </c>
      <c r="AH83" s="74" t="e">
        <f t="shared" si="34"/>
        <v>#DIV/0!</v>
      </c>
      <c r="AI83" s="74" t="e">
        <f t="shared" si="34"/>
        <v>#DIV/0!</v>
      </c>
      <c r="AJ83" s="74" t="e">
        <f t="shared" si="34"/>
        <v>#DIV/0!</v>
      </c>
      <c r="AK83" s="75" t="e">
        <f t="shared" si="34"/>
        <v>#DIV/0!</v>
      </c>
    </row>
    <row r="84" spans="1:37" ht="15.75" thickBot="1" x14ac:dyDescent="0.3">
      <c r="A84" s="166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8"/>
    </row>
    <row r="85" spans="1:37" ht="15.75" thickBot="1" x14ac:dyDescent="0.3">
      <c r="A85" s="47" t="s">
        <v>64</v>
      </c>
      <c r="B85" s="48" t="s">
        <v>65</v>
      </c>
      <c r="C85" s="49" t="s">
        <v>66</v>
      </c>
      <c r="D85" s="50" t="s">
        <v>67</v>
      </c>
      <c r="E85" s="51" t="s">
        <v>68</v>
      </c>
      <c r="F85" s="16" t="s">
        <v>69</v>
      </c>
      <c r="G85" s="62" t="s">
        <v>70</v>
      </c>
      <c r="H85" s="17">
        <v>43874</v>
      </c>
      <c r="I85" s="18">
        <f>IF(WEEKDAY(H85)&gt;=6,H85+3,H85+1)</f>
        <v>43875</v>
      </c>
      <c r="J85" s="18">
        <f t="shared" ref="J85:AK85" si="35">IF(WEEKDAY(I85)&gt;=6,I85+3,I85+1)</f>
        <v>43878</v>
      </c>
      <c r="K85" s="18">
        <f t="shared" si="35"/>
        <v>43879</v>
      </c>
      <c r="L85" s="18">
        <f t="shared" si="35"/>
        <v>43880</v>
      </c>
      <c r="M85" s="18">
        <f t="shared" si="35"/>
        <v>43881</v>
      </c>
      <c r="N85" s="18">
        <f t="shared" si="35"/>
        <v>43882</v>
      </c>
      <c r="O85" s="18">
        <f t="shared" si="35"/>
        <v>43885</v>
      </c>
      <c r="P85" s="18">
        <f t="shared" si="35"/>
        <v>43886</v>
      </c>
      <c r="Q85" s="18">
        <f t="shared" si="35"/>
        <v>43887</v>
      </c>
      <c r="R85" s="18">
        <f t="shared" si="35"/>
        <v>43888</v>
      </c>
      <c r="S85" s="18">
        <f t="shared" si="35"/>
        <v>43889</v>
      </c>
      <c r="T85" s="18">
        <f t="shared" si="35"/>
        <v>43892</v>
      </c>
      <c r="U85" s="18">
        <f t="shared" si="35"/>
        <v>43893</v>
      </c>
      <c r="V85" s="18">
        <f t="shared" si="35"/>
        <v>43894</v>
      </c>
      <c r="W85" s="18">
        <f t="shared" si="35"/>
        <v>43895</v>
      </c>
      <c r="X85" s="18">
        <f t="shared" si="35"/>
        <v>43896</v>
      </c>
      <c r="Y85" s="18">
        <f t="shared" si="35"/>
        <v>43899</v>
      </c>
      <c r="Z85" s="18">
        <f t="shared" si="35"/>
        <v>43900</v>
      </c>
      <c r="AA85" s="18">
        <f t="shared" si="35"/>
        <v>43901</v>
      </c>
      <c r="AB85" s="18">
        <f t="shared" si="35"/>
        <v>43902</v>
      </c>
      <c r="AC85" s="18">
        <f t="shared" si="35"/>
        <v>43903</v>
      </c>
      <c r="AD85" s="18">
        <f t="shared" si="35"/>
        <v>43906</v>
      </c>
      <c r="AE85" s="18">
        <f t="shared" si="35"/>
        <v>43907</v>
      </c>
      <c r="AF85" s="18">
        <f t="shared" si="35"/>
        <v>43908</v>
      </c>
      <c r="AG85" s="18">
        <f t="shared" si="35"/>
        <v>43909</v>
      </c>
      <c r="AH85" s="18">
        <f t="shared" si="35"/>
        <v>43910</v>
      </c>
      <c r="AI85" s="18">
        <f t="shared" si="35"/>
        <v>43913</v>
      </c>
      <c r="AJ85" s="18">
        <f t="shared" si="35"/>
        <v>43914</v>
      </c>
      <c r="AK85" s="18">
        <f t="shared" si="35"/>
        <v>43915</v>
      </c>
    </row>
    <row r="86" spans="1:37" ht="15.75" thickBot="1" x14ac:dyDescent="0.3">
      <c r="A86" s="154" t="s">
        <v>71</v>
      </c>
      <c r="B86" s="155"/>
      <c r="C86" s="155"/>
      <c r="D86" s="155"/>
      <c r="E86" s="155"/>
      <c r="F86" s="99" t="s">
        <v>127</v>
      </c>
      <c r="G86" s="19" t="s">
        <v>52</v>
      </c>
      <c r="H86" s="42" t="s">
        <v>73</v>
      </c>
      <c r="I86" s="20" t="s">
        <v>74</v>
      </c>
      <c r="J86" s="20" t="s">
        <v>75</v>
      </c>
      <c r="K86" s="20" t="s">
        <v>76</v>
      </c>
      <c r="L86" s="20" t="s">
        <v>77</v>
      </c>
      <c r="M86" s="20" t="s">
        <v>78</v>
      </c>
      <c r="N86" s="20" t="s">
        <v>79</v>
      </c>
      <c r="O86" s="20" t="s">
        <v>80</v>
      </c>
      <c r="P86" s="20" t="s">
        <v>81</v>
      </c>
      <c r="Q86" s="20" t="s">
        <v>82</v>
      </c>
      <c r="R86" s="20" t="s">
        <v>83</v>
      </c>
      <c r="S86" s="20" t="s">
        <v>84</v>
      </c>
      <c r="T86" s="20" t="s">
        <v>85</v>
      </c>
      <c r="U86" s="20" t="s">
        <v>86</v>
      </c>
      <c r="V86" s="20" t="s">
        <v>87</v>
      </c>
      <c r="W86" s="20" t="s">
        <v>88</v>
      </c>
      <c r="X86" s="20" t="s">
        <v>89</v>
      </c>
      <c r="Y86" s="20" t="s">
        <v>90</v>
      </c>
      <c r="Z86" s="20" t="s">
        <v>91</v>
      </c>
      <c r="AA86" s="20" t="s">
        <v>92</v>
      </c>
      <c r="AB86" s="20" t="s">
        <v>93</v>
      </c>
      <c r="AC86" s="20" t="s">
        <v>94</v>
      </c>
      <c r="AD86" s="20" t="s">
        <v>95</v>
      </c>
      <c r="AE86" s="20" t="s">
        <v>96</v>
      </c>
      <c r="AF86" s="20" t="s">
        <v>97</v>
      </c>
      <c r="AG86" s="20" t="s">
        <v>98</v>
      </c>
      <c r="AH86" s="20" t="s">
        <v>99</v>
      </c>
      <c r="AI86" s="20" t="s">
        <v>100</v>
      </c>
      <c r="AJ86" s="20" t="s">
        <v>101</v>
      </c>
      <c r="AK86" s="21" t="s">
        <v>102</v>
      </c>
    </row>
    <row r="87" spans="1:37" x14ac:dyDescent="0.25">
      <c r="A87" s="156" t="s">
        <v>103</v>
      </c>
      <c r="B87" s="157"/>
      <c r="C87" s="157"/>
      <c r="D87" s="158"/>
      <c r="E87" s="157"/>
      <c r="F87" s="159"/>
      <c r="G87" s="25" t="s">
        <v>104</v>
      </c>
      <c r="H87" s="26">
        <v>0.67</v>
      </c>
      <c r="I87" s="27">
        <v>0.745</v>
      </c>
      <c r="J87" s="27">
        <v>0.76</v>
      </c>
      <c r="K87" s="27">
        <v>0.745</v>
      </c>
      <c r="L87" s="27">
        <v>0.72</v>
      </c>
      <c r="M87" s="27">
        <v>0.72499999999999998</v>
      </c>
      <c r="N87" s="27">
        <v>0.73</v>
      </c>
      <c r="O87" s="27">
        <v>0.7</v>
      </c>
      <c r="P87" s="27">
        <v>0.68</v>
      </c>
      <c r="Q87" s="27">
        <v>0.68500000000000005</v>
      </c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8"/>
    </row>
    <row r="88" spans="1:37" x14ac:dyDescent="0.25">
      <c r="A88" s="55" t="s">
        <v>105</v>
      </c>
      <c r="B88" s="41">
        <f>COUNTA(H87:AK87)</f>
        <v>10</v>
      </c>
      <c r="C88" s="54"/>
      <c r="D88" s="61" t="str">
        <f>IF(ISBLANK(F86),"No Link",HYPERLINK(CONCATENATE("https://www.klsescreener.com/v2/charting/chart/",F86), "KLSE"))</f>
        <v>KLSE</v>
      </c>
      <c r="E88" s="160" t="s">
        <v>106</v>
      </c>
      <c r="F88" s="161"/>
      <c r="G88" s="14" t="s">
        <v>107</v>
      </c>
      <c r="H88" s="11">
        <v>0.745</v>
      </c>
      <c r="I88" s="5">
        <v>0.76500000000000001</v>
      </c>
      <c r="J88" s="5">
        <v>0.77500000000000002</v>
      </c>
      <c r="K88" s="4">
        <v>0.745</v>
      </c>
      <c r="L88" s="4">
        <v>0.73499999999999999</v>
      </c>
      <c r="M88" s="4">
        <v>0.74</v>
      </c>
      <c r="N88" s="4">
        <v>0.745</v>
      </c>
      <c r="O88" s="4">
        <v>0.71499999999999997</v>
      </c>
      <c r="P88" s="4">
        <v>0.71</v>
      </c>
      <c r="Q88" s="4">
        <v>0.69499999999999995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10"/>
    </row>
    <row r="89" spans="1:37" x14ac:dyDescent="0.25">
      <c r="A89" s="12"/>
      <c r="B89" s="6"/>
      <c r="C89" s="6"/>
      <c r="D89" s="6"/>
      <c r="E89" s="36"/>
      <c r="F89" s="37"/>
      <c r="G89" s="14" t="s">
        <v>108</v>
      </c>
      <c r="H89" s="9">
        <v>0.66500000000000004</v>
      </c>
      <c r="I89" s="4">
        <v>0.73</v>
      </c>
      <c r="J89" s="4">
        <v>0.745</v>
      </c>
      <c r="K89" s="4">
        <v>0.71499999999999997</v>
      </c>
      <c r="L89" s="4">
        <v>0.71</v>
      </c>
      <c r="M89" s="4">
        <v>0.71499999999999997</v>
      </c>
      <c r="N89" s="4">
        <v>0.72499999999999998</v>
      </c>
      <c r="O89" s="4">
        <v>0.68</v>
      </c>
      <c r="P89" s="4">
        <v>0.67500000000000004</v>
      </c>
      <c r="Q89" s="4">
        <v>0.67500000000000004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10"/>
    </row>
    <row r="90" spans="1:37" x14ac:dyDescent="0.25">
      <c r="A90" s="162"/>
      <c r="B90" s="163"/>
      <c r="C90" s="58"/>
      <c r="D90" s="60" t="s">
        <v>109</v>
      </c>
      <c r="E90" s="35"/>
      <c r="F90" s="39" t="e">
        <f>(E90-B91)/B91</f>
        <v>#DIV/0!</v>
      </c>
      <c r="G90" s="14" t="s">
        <v>110</v>
      </c>
      <c r="H90" s="9">
        <v>0.745</v>
      </c>
      <c r="I90" s="4">
        <v>0.76</v>
      </c>
      <c r="J90" s="4">
        <v>0.745</v>
      </c>
      <c r="K90" s="4">
        <v>0.72</v>
      </c>
      <c r="L90" s="4">
        <v>0.72</v>
      </c>
      <c r="M90" s="4">
        <v>0.73499999999999999</v>
      </c>
      <c r="N90" s="4">
        <v>0.73499999999999999</v>
      </c>
      <c r="O90" s="4">
        <v>0.68500000000000005</v>
      </c>
      <c r="P90" s="4">
        <v>0.7</v>
      </c>
      <c r="Q90" s="4">
        <v>0.67500000000000004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10"/>
    </row>
    <row r="91" spans="1:37" ht="15.75" thickBot="1" x14ac:dyDescent="0.3">
      <c r="A91" s="8" t="s">
        <v>111</v>
      </c>
      <c r="B91" s="56"/>
      <c r="C91" s="59"/>
      <c r="D91" s="3"/>
      <c r="E91" s="7"/>
      <c r="F91" s="90"/>
      <c r="G91" s="15" t="s">
        <v>112</v>
      </c>
      <c r="H91" s="29">
        <v>573079</v>
      </c>
      <c r="I91" s="52">
        <v>911225</v>
      </c>
      <c r="J91" s="30">
        <v>339716</v>
      </c>
      <c r="K91" s="30">
        <v>158199</v>
      </c>
      <c r="L91" s="30">
        <v>187879</v>
      </c>
      <c r="M91" s="30">
        <v>226617</v>
      </c>
      <c r="N91" s="30">
        <v>312281</v>
      </c>
      <c r="O91" s="30">
        <v>331031</v>
      </c>
      <c r="P91" s="30">
        <v>153817</v>
      </c>
      <c r="Q91" s="30">
        <v>177142</v>
      </c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1"/>
    </row>
    <row r="92" spans="1:37" x14ac:dyDescent="0.25">
      <c r="A92" s="13"/>
      <c r="B92" s="57"/>
      <c r="C92" s="89"/>
      <c r="D92" s="6"/>
      <c r="E92" s="88"/>
      <c r="F92" s="6"/>
      <c r="G92" s="32" t="s">
        <v>113</v>
      </c>
      <c r="H92" s="22">
        <f>IF((H87+H90)/2&gt;=1,CEILING((H87+H90)/2,0.01),CEILING((H87+H90)/2,0.005))</f>
        <v>0.71</v>
      </c>
      <c r="I92" s="23">
        <f>H92</f>
        <v>0.71</v>
      </c>
      <c r="J92" s="23">
        <f t="shared" ref="J92:AK92" si="36">I92</f>
        <v>0.71</v>
      </c>
      <c r="K92" s="23">
        <f t="shared" si="36"/>
        <v>0.71</v>
      </c>
      <c r="L92" s="23">
        <f t="shared" si="36"/>
        <v>0.71</v>
      </c>
      <c r="M92" s="23">
        <f t="shared" si="36"/>
        <v>0.71</v>
      </c>
      <c r="N92" s="23">
        <f t="shared" si="36"/>
        <v>0.71</v>
      </c>
      <c r="O92" s="23">
        <f t="shared" si="36"/>
        <v>0.71</v>
      </c>
      <c r="P92" s="23">
        <f t="shared" si="36"/>
        <v>0.71</v>
      </c>
      <c r="Q92" s="23">
        <f t="shared" si="36"/>
        <v>0.71</v>
      </c>
      <c r="R92" s="23">
        <f t="shared" si="36"/>
        <v>0.71</v>
      </c>
      <c r="S92" s="23">
        <f t="shared" si="36"/>
        <v>0.71</v>
      </c>
      <c r="T92" s="23">
        <f t="shared" si="36"/>
        <v>0.71</v>
      </c>
      <c r="U92" s="23">
        <f t="shared" si="36"/>
        <v>0.71</v>
      </c>
      <c r="V92" s="23">
        <f t="shared" si="36"/>
        <v>0.71</v>
      </c>
      <c r="W92" s="23">
        <f t="shared" si="36"/>
        <v>0.71</v>
      </c>
      <c r="X92" s="23">
        <f t="shared" si="36"/>
        <v>0.71</v>
      </c>
      <c r="Y92" s="23">
        <f t="shared" si="36"/>
        <v>0.71</v>
      </c>
      <c r="Z92" s="23">
        <f t="shared" si="36"/>
        <v>0.71</v>
      </c>
      <c r="AA92" s="23">
        <f t="shared" si="36"/>
        <v>0.71</v>
      </c>
      <c r="AB92" s="23">
        <f t="shared" si="36"/>
        <v>0.71</v>
      </c>
      <c r="AC92" s="23">
        <f t="shared" si="36"/>
        <v>0.71</v>
      </c>
      <c r="AD92" s="23">
        <f t="shared" si="36"/>
        <v>0.71</v>
      </c>
      <c r="AE92" s="23">
        <f t="shared" si="36"/>
        <v>0.71</v>
      </c>
      <c r="AF92" s="23">
        <f t="shared" si="36"/>
        <v>0.71</v>
      </c>
      <c r="AG92" s="23">
        <f t="shared" si="36"/>
        <v>0.71</v>
      </c>
      <c r="AH92" s="23">
        <f t="shared" si="36"/>
        <v>0.71</v>
      </c>
      <c r="AI92" s="23">
        <f t="shared" si="36"/>
        <v>0.71</v>
      </c>
      <c r="AJ92" s="23">
        <f t="shared" si="36"/>
        <v>0.71</v>
      </c>
      <c r="AK92" s="24">
        <f t="shared" si="36"/>
        <v>0.71</v>
      </c>
    </row>
    <row r="93" spans="1:37" ht="15.75" thickBot="1" x14ac:dyDescent="0.3">
      <c r="A93" s="40"/>
      <c r="B93" s="6"/>
      <c r="C93" s="6"/>
      <c r="D93" s="33" t="s">
        <v>2</v>
      </c>
      <c r="E93" s="34"/>
      <c r="F93" s="38" t="e">
        <f>(B91-E93)/E93</f>
        <v>#DIV/0!</v>
      </c>
      <c r="G93" s="65" t="s">
        <v>114</v>
      </c>
      <c r="H93" s="66">
        <f>IF(H92*105%&gt;=1, FLOOR(H92*105%,0.01), FLOOR(H92*105%,0.005))</f>
        <v>0.745</v>
      </c>
      <c r="I93" s="67">
        <f>H93</f>
        <v>0.745</v>
      </c>
      <c r="J93" s="67">
        <f t="shared" ref="J93:AK93" si="37">I93</f>
        <v>0.745</v>
      </c>
      <c r="K93" s="67">
        <f t="shared" si="37"/>
        <v>0.745</v>
      </c>
      <c r="L93" s="67">
        <f t="shared" si="37"/>
        <v>0.745</v>
      </c>
      <c r="M93" s="67">
        <f t="shared" si="37"/>
        <v>0.745</v>
      </c>
      <c r="N93" s="67">
        <f t="shared" si="37"/>
        <v>0.745</v>
      </c>
      <c r="O93" s="67">
        <f t="shared" si="37"/>
        <v>0.745</v>
      </c>
      <c r="P93" s="67">
        <f t="shared" si="37"/>
        <v>0.745</v>
      </c>
      <c r="Q93" s="67">
        <f t="shared" si="37"/>
        <v>0.745</v>
      </c>
      <c r="R93" s="67">
        <f t="shared" si="37"/>
        <v>0.745</v>
      </c>
      <c r="S93" s="67">
        <f t="shared" si="37"/>
        <v>0.745</v>
      </c>
      <c r="T93" s="67">
        <f t="shared" si="37"/>
        <v>0.745</v>
      </c>
      <c r="U93" s="67">
        <f t="shared" si="37"/>
        <v>0.745</v>
      </c>
      <c r="V93" s="67">
        <f t="shared" si="37"/>
        <v>0.745</v>
      </c>
      <c r="W93" s="67">
        <f t="shared" si="37"/>
        <v>0.745</v>
      </c>
      <c r="X93" s="67">
        <f t="shared" si="37"/>
        <v>0.745</v>
      </c>
      <c r="Y93" s="67">
        <f t="shared" si="37"/>
        <v>0.745</v>
      </c>
      <c r="Z93" s="67">
        <f t="shared" si="37"/>
        <v>0.745</v>
      </c>
      <c r="AA93" s="67">
        <f t="shared" si="37"/>
        <v>0.745</v>
      </c>
      <c r="AB93" s="67">
        <f t="shared" si="37"/>
        <v>0.745</v>
      </c>
      <c r="AC93" s="67">
        <f t="shared" si="37"/>
        <v>0.745</v>
      </c>
      <c r="AD93" s="67">
        <f t="shared" si="37"/>
        <v>0.745</v>
      </c>
      <c r="AE93" s="67">
        <f t="shared" si="37"/>
        <v>0.745</v>
      </c>
      <c r="AF93" s="67">
        <f t="shared" si="37"/>
        <v>0.745</v>
      </c>
      <c r="AG93" s="67">
        <f t="shared" si="37"/>
        <v>0.745</v>
      </c>
      <c r="AH93" s="67">
        <f t="shared" si="37"/>
        <v>0.745</v>
      </c>
      <c r="AI93" s="67">
        <f t="shared" si="37"/>
        <v>0.745</v>
      </c>
      <c r="AJ93" s="67">
        <f t="shared" si="37"/>
        <v>0.745</v>
      </c>
      <c r="AK93" s="68">
        <f t="shared" si="37"/>
        <v>0.745</v>
      </c>
    </row>
    <row r="94" spans="1:37" ht="15.75" thickBot="1" x14ac:dyDescent="0.3">
      <c r="A94" s="45" t="s">
        <v>115</v>
      </c>
      <c r="B94" s="45" t="s">
        <v>111</v>
      </c>
      <c r="C94" s="46" t="s">
        <v>116</v>
      </c>
      <c r="D94" s="46" t="s">
        <v>117</v>
      </c>
      <c r="E94" s="34"/>
      <c r="F94" s="37"/>
      <c r="G94" s="69" t="s">
        <v>118</v>
      </c>
      <c r="H94" s="70">
        <f>(H90-H87)/H87</f>
        <v>0.11194029850746261</v>
      </c>
      <c r="I94" s="71">
        <f t="shared" ref="I94:AK94" si="38">(I90-I87)/I87</f>
        <v>2.0134228187919483E-2</v>
      </c>
      <c r="J94" s="71">
        <f t="shared" si="38"/>
        <v>-1.9736842105263174E-2</v>
      </c>
      <c r="K94" s="71">
        <f t="shared" si="38"/>
        <v>-3.35570469798658E-2</v>
      </c>
      <c r="L94" s="71">
        <f t="shared" si="38"/>
        <v>0</v>
      </c>
      <c r="M94" s="71">
        <f t="shared" si="38"/>
        <v>1.3793103448275874E-2</v>
      </c>
      <c r="N94" s="71">
        <f t="shared" si="38"/>
        <v>6.8493150684931572E-3</v>
      </c>
      <c r="O94" s="71">
        <f t="shared" si="38"/>
        <v>-2.142857142857129E-2</v>
      </c>
      <c r="P94" s="71">
        <f t="shared" si="38"/>
        <v>2.9411764705882214E-2</v>
      </c>
      <c r="Q94" s="71">
        <f t="shared" si="38"/>
        <v>-1.4598540145985413E-2</v>
      </c>
      <c r="R94" s="71" t="e">
        <f t="shared" si="38"/>
        <v>#DIV/0!</v>
      </c>
      <c r="S94" s="71" t="e">
        <f t="shared" si="38"/>
        <v>#DIV/0!</v>
      </c>
      <c r="T94" s="71" t="e">
        <f t="shared" si="38"/>
        <v>#DIV/0!</v>
      </c>
      <c r="U94" s="71" t="e">
        <f t="shared" si="38"/>
        <v>#DIV/0!</v>
      </c>
      <c r="V94" s="71" t="e">
        <f t="shared" si="38"/>
        <v>#DIV/0!</v>
      </c>
      <c r="W94" s="71" t="e">
        <f t="shared" si="38"/>
        <v>#DIV/0!</v>
      </c>
      <c r="X94" s="71" t="e">
        <f t="shared" si="38"/>
        <v>#DIV/0!</v>
      </c>
      <c r="Y94" s="71" t="e">
        <f t="shared" si="38"/>
        <v>#DIV/0!</v>
      </c>
      <c r="Z94" s="71" t="e">
        <f t="shared" si="38"/>
        <v>#DIV/0!</v>
      </c>
      <c r="AA94" s="71" t="e">
        <f t="shared" si="38"/>
        <v>#DIV/0!</v>
      </c>
      <c r="AB94" s="71" t="e">
        <f t="shared" si="38"/>
        <v>#DIV/0!</v>
      </c>
      <c r="AC94" s="71" t="e">
        <f t="shared" si="38"/>
        <v>#DIV/0!</v>
      </c>
      <c r="AD94" s="71" t="e">
        <f t="shared" si="38"/>
        <v>#DIV/0!</v>
      </c>
      <c r="AE94" s="71" t="e">
        <f t="shared" si="38"/>
        <v>#DIV/0!</v>
      </c>
      <c r="AF94" s="71" t="e">
        <f t="shared" si="38"/>
        <v>#DIV/0!</v>
      </c>
      <c r="AG94" s="71" t="e">
        <f t="shared" si="38"/>
        <v>#DIV/0!</v>
      </c>
      <c r="AH94" s="71" t="e">
        <f t="shared" si="38"/>
        <v>#DIV/0!</v>
      </c>
      <c r="AI94" s="71" t="e">
        <f t="shared" si="38"/>
        <v>#DIV/0!</v>
      </c>
      <c r="AJ94" s="71" t="e">
        <f t="shared" si="38"/>
        <v>#DIV/0!</v>
      </c>
      <c r="AK94" s="72" t="e">
        <f t="shared" si="38"/>
        <v>#DIV/0!</v>
      </c>
    </row>
    <row r="95" spans="1:37" ht="15.75" thickBot="1" x14ac:dyDescent="0.3">
      <c r="A95" s="43">
        <f>E93</f>
        <v>0</v>
      </c>
      <c r="B95" s="44">
        <f>B91</f>
        <v>0</v>
      </c>
      <c r="C95" s="53">
        <v>0</v>
      </c>
      <c r="D95" s="31">
        <v>0</v>
      </c>
      <c r="E95" s="164" t="s">
        <v>119</v>
      </c>
      <c r="F95" s="165"/>
      <c r="G95" s="65" t="s">
        <v>120</v>
      </c>
      <c r="H95" s="73">
        <f>(H90-H87)/(H88-H89)</f>
        <v>0.93749999999999989</v>
      </c>
      <c r="I95" s="74">
        <f t="shared" ref="I95:AK95" si="39">(I90-I87)/(I88-I89)</f>
        <v>0.42857142857142855</v>
      </c>
      <c r="J95" s="74">
        <f t="shared" si="39"/>
        <v>-0.5</v>
      </c>
      <c r="K95" s="74">
        <f t="shared" si="39"/>
        <v>-0.83333333333333337</v>
      </c>
      <c r="L95" s="74">
        <f t="shared" si="39"/>
        <v>0</v>
      </c>
      <c r="M95" s="74">
        <f t="shared" si="39"/>
        <v>0.4</v>
      </c>
      <c r="N95" s="74">
        <f t="shared" si="39"/>
        <v>0.25</v>
      </c>
      <c r="O95" s="74">
        <f t="shared" si="39"/>
        <v>-0.42857142857142677</v>
      </c>
      <c r="P95" s="74">
        <f t="shared" si="39"/>
        <v>0.57142857142857006</v>
      </c>
      <c r="Q95" s="74">
        <f t="shared" si="39"/>
        <v>-0.50000000000000278</v>
      </c>
      <c r="R95" s="74" t="e">
        <f t="shared" si="39"/>
        <v>#DIV/0!</v>
      </c>
      <c r="S95" s="74" t="e">
        <f t="shared" si="39"/>
        <v>#DIV/0!</v>
      </c>
      <c r="T95" s="74" t="e">
        <f t="shared" si="39"/>
        <v>#DIV/0!</v>
      </c>
      <c r="U95" s="74" t="e">
        <f t="shared" si="39"/>
        <v>#DIV/0!</v>
      </c>
      <c r="V95" s="74" t="e">
        <f t="shared" si="39"/>
        <v>#DIV/0!</v>
      </c>
      <c r="W95" s="74" t="e">
        <f t="shared" si="39"/>
        <v>#DIV/0!</v>
      </c>
      <c r="X95" s="74" t="e">
        <f t="shared" si="39"/>
        <v>#DIV/0!</v>
      </c>
      <c r="Y95" s="74" t="e">
        <f t="shared" si="39"/>
        <v>#DIV/0!</v>
      </c>
      <c r="Z95" s="74" t="e">
        <f t="shared" si="39"/>
        <v>#DIV/0!</v>
      </c>
      <c r="AA95" s="74" t="e">
        <f t="shared" si="39"/>
        <v>#DIV/0!</v>
      </c>
      <c r="AB95" s="74" t="e">
        <f t="shared" si="39"/>
        <v>#DIV/0!</v>
      </c>
      <c r="AC95" s="74" t="e">
        <f t="shared" si="39"/>
        <v>#DIV/0!</v>
      </c>
      <c r="AD95" s="74" t="e">
        <f t="shared" si="39"/>
        <v>#DIV/0!</v>
      </c>
      <c r="AE95" s="74" t="e">
        <f t="shared" si="39"/>
        <v>#DIV/0!</v>
      </c>
      <c r="AF95" s="74" t="e">
        <f t="shared" si="39"/>
        <v>#DIV/0!</v>
      </c>
      <c r="AG95" s="74" t="e">
        <f t="shared" si="39"/>
        <v>#DIV/0!</v>
      </c>
      <c r="AH95" s="74" t="e">
        <f t="shared" si="39"/>
        <v>#DIV/0!</v>
      </c>
      <c r="AI95" s="74" t="e">
        <f t="shared" si="39"/>
        <v>#DIV/0!</v>
      </c>
      <c r="AJ95" s="74" t="e">
        <f t="shared" si="39"/>
        <v>#DIV/0!</v>
      </c>
      <c r="AK95" s="75" t="e">
        <f t="shared" si="39"/>
        <v>#DIV/0!</v>
      </c>
    </row>
    <row r="96" spans="1:37" ht="15.75" thickBot="1" x14ac:dyDescent="0.3">
      <c r="A96" s="166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7"/>
      <c r="AD96" s="167"/>
      <c r="AE96" s="167"/>
      <c r="AF96" s="167"/>
      <c r="AG96" s="167"/>
      <c r="AH96" s="167"/>
      <c r="AI96" s="167"/>
      <c r="AJ96" s="167"/>
      <c r="AK96" s="168"/>
    </row>
    <row r="97" spans="1:37" ht="15.75" thickBot="1" x14ac:dyDescent="0.3">
      <c r="A97" s="47" t="s">
        <v>64</v>
      </c>
      <c r="B97" s="48" t="s">
        <v>65</v>
      </c>
      <c r="C97" s="49" t="s">
        <v>66</v>
      </c>
      <c r="D97" s="50" t="s">
        <v>67</v>
      </c>
      <c r="E97" s="51" t="s">
        <v>68</v>
      </c>
      <c r="F97" s="16" t="s">
        <v>69</v>
      </c>
      <c r="G97" s="62" t="s">
        <v>70</v>
      </c>
      <c r="H97" s="17">
        <v>43874</v>
      </c>
      <c r="I97" s="18">
        <f>IF(WEEKDAY(H97)&gt;=6,H97+3,H97+1)</f>
        <v>43875</v>
      </c>
      <c r="J97" s="18">
        <f t="shared" ref="J97:AK97" si="40">IF(WEEKDAY(I97)&gt;=6,I97+3,I97+1)</f>
        <v>43878</v>
      </c>
      <c r="K97" s="18">
        <f t="shared" si="40"/>
        <v>43879</v>
      </c>
      <c r="L97" s="18">
        <f t="shared" si="40"/>
        <v>43880</v>
      </c>
      <c r="M97" s="18">
        <f t="shared" si="40"/>
        <v>43881</v>
      </c>
      <c r="N97" s="18">
        <f t="shared" si="40"/>
        <v>43882</v>
      </c>
      <c r="O97" s="18">
        <f t="shared" si="40"/>
        <v>43885</v>
      </c>
      <c r="P97" s="18">
        <f t="shared" si="40"/>
        <v>43886</v>
      </c>
      <c r="Q97" s="18">
        <f t="shared" si="40"/>
        <v>43887</v>
      </c>
      <c r="R97" s="18">
        <f t="shared" si="40"/>
        <v>43888</v>
      </c>
      <c r="S97" s="18">
        <f t="shared" si="40"/>
        <v>43889</v>
      </c>
      <c r="T97" s="18">
        <f t="shared" si="40"/>
        <v>43892</v>
      </c>
      <c r="U97" s="18">
        <f t="shared" si="40"/>
        <v>43893</v>
      </c>
      <c r="V97" s="18">
        <f t="shared" si="40"/>
        <v>43894</v>
      </c>
      <c r="W97" s="18">
        <f t="shared" si="40"/>
        <v>43895</v>
      </c>
      <c r="X97" s="18">
        <f t="shared" si="40"/>
        <v>43896</v>
      </c>
      <c r="Y97" s="18">
        <f t="shared" si="40"/>
        <v>43899</v>
      </c>
      <c r="Z97" s="18">
        <f t="shared" si="40"/>
        <v>43900</v>
      </c>
      <c r="AA97" s="18">
        <f t="shared" si="40"/>
        <v>43901</v>
      </c>
      <c r="AB97" s="18">
        <f t="shared" si="40"/>
        <v>43902</v>
      </c>
      <c r="AC97" s="18">
        <f t="shared" si="40"/>
        <v>43903</v>
      </c>
      <c r="AD97" s="18">
        <f t="shared" si="40"/>
        <v>43906</v>
      </c>
      <c r="AE97" s="18">
        <f t="shared" si="40"/>
        <v>43907</v>
      </c>
      <c r="AF97" s="18">
        <f t="shared" si="40"/>
        <v>43908</v>
      </c>
      <c r="AG97" s="18">
        <f t="shared" si="40"/>
        <v>43909</v>
      </c>
      <c r="AH97" s="18">
        <f t="shared" si="40"/>
        <v>43910</v>
      </c>
      <c r="AI97" s="18">
        <f t="shared" si="40"/>
        <v>43913</v>
      </c>
      <c r="AJ97" s="18">
        <f t="shared" si="40"/>
        <v>43914</v>
      </c>
      <c r="AK97" s="18">
        <f t="shared" si="40"/>
        <v>43915</v>
      </c>
    </row>
    <row r="98" spans="1:37" ht="15.75" thickBot="1" x14ac:dyDescent="0.3">
      <c r="A98" s="154" t="s">
        <v>71</v>
      </c>
      <c r="B98" s="155"/>
      <c r="C98" s="155"/>
      <c r="D98" s="155"/>
      <c r="E98" s="155"/>
      <c r="F98" s="99" t="s">
        <v>128</v>
      </c>
      <c r="G98" s="19" t="s">
        <v>53</v>
      </c>
      <c r="H98" s="42" t="s">
        <v>73</v>
      </c>
      <c r="I98" s="20" t="s">
        <v>74</v>
      </c>
      <c r="J98" s="20" t="s">
        <v>75</v>
      </c>
      <c r="K98" s="20" t="s">
        <v>76</v>
      </c>
      <c r="L98" s="20" t="s">
        <v>77</v>
      </c>
      <c r="M98" s="20" t="s">
        <v>78</v>
      </c>
      <c r="N98" s="20" t="s">
        <v>79</v>
      </c>
      <c r="O98" s="20" t="s">
        <v>80</v>
      </c>
      <c r="P98" s="20" t="s">
        <v>81</v>
      </c>
      <c r="Q98" s="20" t="s">
        <v>82</v>
      </c>
      <c r="R98" s="20" t="s">
        <v>83</v>
      </c>
      <c r="S98" s="20" t="s">
        <v>84</v>
      </c>
      <c r="T98" s="20" t="s">
        <v>85</v>
      </c>
      <c r="U98" s="20" t="s">
        <v>86</v>
      </c>
      <c r="V98" s="20" t="s">
        <v>87</v>
      </c>
      <c r="W98" s="20" t="s">
        <v>88</v>
      </c>
      <c r="X98" s="20" t="s">
        <v>89</v>
      </c>
      <c r="Y98" s="20" t="s">
        <v>90</v>
      </c>
      <c r="Z98" s="20" t="s">
        <v>91</v>
      </c>
      <c r="AA98" s="20" t="s">
        <v>92</v>
      </c>
      <c r="AB98" s="20" t="s">
        <v>93</v>
      </c>
      <c r="AC98" s="20" t="s">
        <v>94</v>
      </c>
      <c r="AD98" s="20" t="s">
        <v>95</v>
      </c>
      <c r="AE98" s="20" t="s">
        <v>96</v>
      </c>
      <c r="AF98" s="20" t="s">
        <v>97</v>
      </c>
      <c r="AG98" s="20" t="s">
        <v>98</v>
      </c>
      <c r="AH98" s="20" t="s">
        <v>99</v>
      </c>
      <c r="AI98" s="20" t="s">
        <v>100</v>
      </c>
      <c r="AJ98" s="20" t="s">
        <v>101</v>
      </c>
      <c r="AK98" s="21" t="s">
        <v>102</v>
      </c>
    </row>
    <row r="99" spans="1:37" x14ac:dyDescent="0.25">
      <c r="A99" s="156" t="s">
        <v>103</v>
      </c>
      <c r="B99" s="157"/>
      <c r="C99" s="157"/>
      <c r="D99" s="158"/>
      <c r="E99" s="157"/>
      <c r="F99" s="159"/>
      <c r="G99" s="25" t="s">
        <v>104</v>
      </c>
      <c r="H99" s="26">
        <v>0.65</v>
      </c>
      <c r="I99" s="27">
        <v>0.68500000000000005</v>
      </c>
      <c r="J99" s="27">
        <v>0.69</v>
      </c>
      <c r="K99" s="27">
        <v>0.72</v>
      </c>
      <c r="L99" s="27">
        <v>0.70499999999999996</v>
      </c>
      <c r="M99" s="27">
        <v>0.69</v>
      </c>
      <c r="N99" s="27">
        <v>0.7</v>
      </c>
      <c r="O99" s="27">
        <v>0.68</v>
      </c>
      <c r="P99" s="27">
        <v>0.65</v>
      </c>
      <c r="Q99" s="27">
        <v>0.65500000000000003</v>
      </c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8"/>
    </row>
    <row r="100" spans="1:37" x14ac:dyDescent="0.25">
      <c r="A100" s="55" t="s">
        <v>105</v>
      </c>
      <c r="B100" s="41">
        <f>COUNTA(H99:AK99)</f>
        <v>10</v>
      </c>
      <c r="C100" s="54"/>
      <c r="D100" s="61" t="str">
        <f>IF(ISBLANK(F98),"No Link",HYPERLINK(CONCATENATE("https://www.klsescreener.com/v2/charting/chart/",F98), "KLSE"))</f>
        <v>KLSE</v>
      </c>
      <c r="E100" s="160" t="s">
        <v>106</v>
      </c>
      <c r="F100" s="161"/>
      <c r="G100" s="14" t="s">
        <v>107</v>
      </c>
      <c r="H100" s="11">
        <v>0.69499999999999995</v>
      </c>
      <c r="I100" s="63">
        <v>0.69499999999999995</v>
      </c>
      <c r="J100" s="5">
        <v>0.73</v>
      </c>
      <c r="K100" s="4">
        <v>0.72</v>
      </c>
      <c r="L100" s="4">
        <v>0.71499999999999997</v>
      </c>
      <c r="M100" s="4">
        <v>0.7</v>
      </c>
      <c r="N100" s="4">
        <v>0.71</v>
      </c>
      <c r="O100" s="4">
        <v>0.68</v>
      </c>
      <c r="P100" s="4">
        <v>0.66500000000000004</v>
      </c>
      <c r="Q100" s="4">
        <v>0.66500000000000004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10"/>
    </row>
    <row r="101" spans="1:37" x14ac:dyDescent="0.25">
      <c r="A101" s="12"/>
      <c r="B101" s="6"/>
      <c r="C101" s="6"/>
      <c r="D101" s="6"/>
      <c r="E101" s="36"/>
      <c r="F101" s="37"/>
      <c r="G101" s="14" t="s">
        <v>108</v>
      </c>
      <c r="H101" s="9">
        <v>0.64500000000000002</v>
      </c>
      <c r="I101" s="4">
        <v>0.67500000000000004</v>
      </c>
      <c r="J101" s="4">
        <v>0.68500000000000005</v>
      </c>
      <c r="K101" s="4">
        <v>0.69</v>
      </c>
      <c r="L101" s="4">
        <v>0.68</v>
      </c>
      <c r="M101" s="4">
        <v>0.68500000000000005</v>
      </c>
      <c r="N101" s="4">
        <v>0.69</v>
      </c>
      <c r="O101" s="4">
        <v>0.65500000000000003</v>
      </c>
      <c r="P101" s="4">
        <v>0.64500000000000002</v>
      </c>
      <c r="Q101" s="4">
        <v>0.65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10"/>
    </row>
    <row r="102" spans="1:37" x14ac:dyDescent="0.25">
      <c r="A102" s="162"/>
      <c r="B102" s="163"/>
      <c r="C102" s="58"/>
      <c r="D102" s="60" t="s">
        <v>109</v>
      </c>
      <c r="E102" s="35"/>
      <c r="F102" s="39" t="e">
        <f>(E102-B103)/B103</f>
        <v>#DIV/0!</v>
      </c>
      <c r="G102" s="14" t="s">
        <v>110</v>
      </c>
      <c r="H102" s="9">
        <v>0.69</v>
      </c>
      <c r="I102" s="4">
        <v>0.68</v>
      </c>
      <c r="J102" s="4">
        <v>0.71499999999999997</v>
      </c>
      <c r="K102" s="4">
        <v>0.71499999999999997</v>
      </c>
      <c r="L102" s="4">
        <v>0.68500000000000005</v>
      </c>
      <c r="M102" s="4">
        <v>0.69499999999999995</v>
      </c>
      <c r="N102" s="4">
        <v>0.69</v>
      </c>
      <c r="O102" s="4">
        <v>0.65500000000000003</v>
      </c>
      <c r="P102" s="4">
        <v>0.65500000000000003</v>
      </c>
      <c r="Q102" s="4">
        <v>0.66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10"/>
    </row>
    <row r="103" spans="1:37" ht="15.75" thickBot="1" x14ac:dyDescent="0.3">
      <c r="A103" s="8" t="s">
        <v>111</v>
      </c>
      <c r="B103" s="56"/>
      <c r="C103" s="59"/>
      <c r="D103" s="3"/>
      <c r="E103" s="7"/>
      <c r="F103" s="90"/>
      <c r="G103" s="15" t="s">
        <v>112</v>
      </c>
      <c r="H103" s="29">
        <v>483325</v>
      </c>
      <c r="I103" s="64">
        <v>196973</v>
      </c>
      <c r="J103" s="30">
        <v>198897</v>
      </c>
      <c r="K103" s="30">
        <v>116976</v>
      </c>
      <c r="L103" s="30">
        <v>73158</v>
      </c>
      <c r="M103" s="30">
        <v>27828</v>
      </c>
      <c r="N103" s="30">
        <v>49129</v>
      </c>
      <c r="O103" s="30">
        <v>97085</v>
      </c>
      <c r="P103" s="30">
        <v>74653</v>
      </c>
      <c r="Q103" s="30">
        <v>57881</v>
      </c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1"/>
    </row>
    <row r="104" spans="1:37" x14ac:dyDescent="0.25">
      <c r="A104" s="13"/>
      <c r="B104" s="57"/>
      <c r="C104" s="89"/>
      <c r="D104" s="6"/>
      <c r="E104" s="88"/>
      <c r="F104" s="6"/>
      <c r="G104" s="32" t="s">
        <v>113</v>
      </c>
      <c r="H104" s="22">
        <f>IF((H99+H102)/2&gt;=1,CEILING((H99+H102)/2,0.01),CEILING((H99+H102)/2,0.005))</f>
        <v>0.67</v>
      </c>
      <c r="I104" s="23">
        <f>H104</f>
        <v>0.67</v>
      </c>
      <c r="J104" s="23">
        <f t="shared" ref="J104:AK104" si="41">I104</f>
        <v>0.67</v>
      </c>
      <c r="K104" s="23">
        <f t="shared" si="41"/>
        <v>0.67</v>
      </c>
      <c r="L104" s="23">
        <f t="shared" si="41"/>
        <v>0.67</v>
      </c>
      <c r="M104" s="23">
        <f t="shared" si="41"/>
        <v>0.67</v>
      </c>
      <c r="N104" s="23">
        <f t="shared" si="41"/>
        <v>0.67</v>
      </c>
      <c r="O104" s="23">
        <f t="shared" si="41"/>
        <v>0.67</v>
      </c>
      <c r="P104" s="23">
        <f t="shared" si="41"/>
        <v>0.67</v>
      </c>
      <c r="Q104" s="23">
        <f t="shared" si="41"/>
        <v>0.67</v>
      </c>
      <c r="R104" s="23">
        <f t="shared" si="41"/>
        <v>0.67</v>
      </c>
      <c r="S104" s="23">
        <f t="shared" si="41"/>
        <v>0.67</v>
      </c>
      <c r="T104" s="23">
        <f t="shared" si="41"/>
        <v>0.67</v>
      </c>
      <c r="U104" s="23">
        <f t="shared" si="41"/>
        <v>0.67</v>
      </c>
      <c r="V104" s="23">
        <f t="shared" si="41"/>
        <v>0.67</v>
      </c>
      <c r="W104" s="23">
        <f t="shared" si="41"/>
        <v>0.67</v>
      </c>
      <c r="X104" s="23">
        <f t="shared" si="41"/>
        <v>0.67</v>
      </c>
      <c r="Y104" s="23">
        <f t="shared" si="41"/>
        <v>0.67</v>
      </c>
      <c r="Z104" s="23">
        <f t="shared" si="41"/>
        <v>0.67</v>
      </c>
      <c r="AA104" s="23">
        <f t="shared" si="41"/>
        <v>0.67</v>
      </c>
      <c r="AB104" s="23">
        <f t="shared" si="41"/>
        <v>0.67</v>
      </c>
      <c r="AC104" s="23">
        <f t="shared" si="41"/>
        <v>0.67</v>
      </c>
      <c r="AD104" s="23">
        <f t="shared" si="41"/>
        <v>0.67</v>
      </c>
      <c r="AE104" s="23">
        <f t="shared" si="41"/>
        <v>0.67</v>
      </c>
      <c r="AF104" s="23">
        <f t="shared" si="41"/>
        <v>0.67</v>
      </c>
      <c r="AG104" s="23">
        <f t="shared" si="41"/>
        <v>0.67</v>
      </c>
      <c r="AH104" s="23">
        <f t="shared" si="41"/>
        <v>0.67</v>
      </c>
      <c r="AI104" s="23">
        <f t="shared" si="41"/>
        <v>0.67</v>
      </c>
      <c r="AJ104" s="23">
        <f t="shared" si="41"/>
        <v>0.67</v>
      </c>
      <c r="AK104" s="24">
        <f t="shared" si="41"/>
        <v>0.67</v>
      </c>
    </row>
    <row r="105" spans="1:37" ht="15.75" thickBot="1" x14ac:dyDescent="0.3">
      <c r="A105" s="40"/>
      <c r="B105" s="6"/>
      <c r="C105" s="6"/>
      <c r="D105" s="33" t="s">
        <v>2</v>
      </c>
      <c r="E105" s="34"/>
      <c r="F105" s="38" t="e">
        <f>(B103-E105)/E105</f>
        <v>#DIV/0!</v>
      </c>
      <c r="G105" s="65" t="s">
        <v>114</v>
      </c>
      <c r="H105" s="66">
        <f>IF(H104*105%&gt;=1, FLOOR(H104*105%,0.01), FLOOR(H104*105%,0.005))</f>
        <v>0.70000000000000007</v>
      </c>
      <c r="I105" s="67">
        <f>H105</f>
        <v>0.70000000000000007</v>
      </c>
      <c r="J105" s="67">
        <f t="shared" ref="J105:AK105" si="42">I105</f>
        <v>0.70000000000000007</v>
      </c>
      <c r="K105" s="67">
        <f t="shared" si="42"/>
        <v>0.70000000000000007</v>
      </c>
      <c r="L105" s="67">
        <f t="shared" si="42"/>
        <v>0.70000000000000007</v>
      </c>
      <c r="M105" s="67">
        <f t="shared" si="42"/>
        <v>0.70000000000000007</v>
      </c>
      <c r="N105" s="67">
        <f t="shared" si="42"/>
        <v>0.70000000000000007</v>
      </c>
      <c r="O105" s="67">
        <f t="shared" si="42"/>
        <v>0.70000000000000007</v>
      </c>
      <c r="P105" s="67">
        <f t="shared" si="42"/>
        <v>0.70000000000000007</v>
      </c>
      <c r="Q105" s="67">
        <f t="shared" si="42"/>
        <v>0.70000000000000007</v>
      </c>
      <c r="R105" s="67">
        <f t="shared" si="42"/>
        <v>0.70000000000000007</v>
      </c>
      <c r="S105" s="67">
        <f t="shared" si="42"/>
        <v>0.70000000000000007</v>
      </c>
      <c r="T105" s="67">
        <f t="shared" si="42"/>
        <v>0.70000000000000007</v>
      </c>
      <c r="U105" s="67">
        <f t="shared" si="42"/>
        <v>0.70000000000000007</v>
      </c>
      <c r="V105" s="67">
        <f t="shared" si="42"/>
        <v>0.70000000000000007</v>
      </c>
      <c r="W105" s="67">
        <f t="shared" si="42"/>
        <v>0.70000000000000007</v>
      </c>
      <c r="X105" s="67">
        <f t="shared" si="42"/>
        <v>0.70000000000000007</v>
      </c>
      <c r="Y105" s="67">
        <f t="shared" si="42"/>
        <v>0.70000000000000007</v>
      </c>
      <c r="Z105" s="67">
        <f t="shared" si="42"/>
        <v>0.70000000000000007</v>
      </c>
      <c r="AA105" s="67">
        <f t="shared" si="42"/>
        <v>0.70000000000000007</v>
      </c>
      <c r="AB105" s="67">
        <f t="shared" si="42"/>
        <v>0.70000000000000007</v>
      </c>
      <c r="AC105" s="67">
        <f t="shared" si="42"/>
        <v>0.70000000000000007</v>
      </c>
      <c r="AD105" s="67">
        <f t="shared" si="42"/>
        <v>0.70000000000000007</v>
      </c>
      <c r="AE105" s="67">
        <f t="shared" si="42"/>
        <v>0.70000000000000007</v>
      </c>
      <c r="AF105" s="67">
        <f t="shared" si="42"/>
        <v>0.70000000000000007</v>
      </c>
      <c r="AG105" s="67">
        <f t="shared" si="42"/>
        <v>0.70000000000000007</v>
      </c>
      <c r="AH105" s="67">
        <f t="shared" si="42"/>
        <v>0.70000000000000007</v>
      </c>
      <c r="AI105" s="67">
        <f t="shared" si="42"/>
        <v>0.70000000000000007</v>
      </c>
      <c r="AJ105" s="67">
        <f t="shared" si="42"/>
        <v>0.70000000000000007</v>
      </c>
      <c r="AK105" s="68">
        <f t="shared" si="42"/>
        <v>0.70000000000000007</v>
      </c>
    </row>
    <row r="106" spans="1:37" ht="15.75" thickBot="1" x14ac:dyDescent="0.3">
      <c r="A106" s="45" t="s">
        <v>115</v>
      </c>
      <c r="B106" s="45" t="s">
        <v>111</v>
      </c>
      <c r="C106" s="46" t="s">
        <v>116</v>
      </c>
      <c r="D106" s="46" t="s">
        <v>117</v>
      </c>
      <c r="E106" s="34"/>
      <c r="F106" s="37"/>
      <c r="G106" s="69" t="s">
        <v>118</v>
      </c>
      <c r="H106" s="70">
        <f>(H102-H99)/H99</f>
        <v>6.1538461538461417E-2</v>
      </c>
      <c r="I106" s="71">
        <f t="shared" ref="I106:AK106" si="43">(I102-I99)/I99</f>
        <v>-7.2992700729927066E-3</v>
      </c>
      <c r="J106" s="71">
        <f t="shared" si="43"/>
        <v>3.623188405797105E-2</v>
      </c>
      <c r="K106" s="71">
        <f t="shared" si="43"/>
        <v>-6.944444444444451E-3</v>
      </c>
      <c r="L106" s="71">
        <f t="shared" si="43"/>
        <v>-2.8368794326241006E-2</v>
      </c>
      <c r="M106" s="71">
        <f t="shared" si="43"/>
        <v>7.2463768115942099E-3</v>
      </c>
      <c r="N106" s="71">
        <f t="shared" si="43"/>
        <v>-1.4285714285714299E-2</v>
      </c>
      <c r="O106" s="71">
        <f t="shared" si="43"/>
        <v>-3.676470588235297E-2</v>
      </c>
      <c r="P106" s="71">
        <f t="shared" si="43"/>
        <v>7.6923076923076988E-3</v>
      </c>
      <c r="Q106" s="71">
        <f t="shared" si="43"/>
        <v>7.6335877862595486E-3</v>
      </c>
      <c r="R106" s="71" t="e">
        <f t="shared" si="43"/>
        <v>#DIV/0!</v>
      </c>
      <c r="S106" s="71" t="e">
        <f t="shared" si="43"/>
        <v>#DIV/0!</v>
      </c>
      <c r="T106" s="71" t="e">
        <f t="shared" si="43"/>
        <v>#DIV/0!</v>
      </c>
      <c r="U106" s="71" t="e">
        <f t="shared" si="43"/>
        <v>#DIV/0!</v>
      </c>
      <c r="V106" s="71" t="e">
        <f t="shared" si="43"/>
        <v>#DIV/0!</v>
      </c>
      <c r="W106" s="71" t="e">
        <f t="shared" si="43"/>
        <v>#DIV/0!</v>
      </c>
      <c r="X106" s="71" t="e">
        <f t="shared" si="43"/>
        <v>#DIV/0!</v>
      </c>
      <c r="Y106" s="71" t="e">
        <f t="shared" si="43"/>
        <v>#DIV/0!</v>
      </c>
      <c r="Z106" s="71" t="e">
        <f t="shared" si="43"/>
        <v>#DIV/0!</v>
      </c>
      <c r="AA106" s="71" t="e">
        <f t="shared" si="43"/>
        <v>#DIV/0!</v>
      </c>
      <c r="AB106" s="71" t="e">
        <f t="shared" si="43"/>
        <v>#DIV/0!</v>
      </c>
      <c r="AC106" s="71" t="e">
        <f t="shared" si="43"/>
        <v>#DIV/0!</v>
      </c>
      <c r="AD106" s="71" t="e">
        <f t="shared" si="43"/>
        <v>#DIV/0!</v>
      </c>
      <c r="AE106" s="71" t="e">
        <f t="shared" si="43"/>
        <v>#DIV/0!</v>
      </c>
      <c r="AF106" s="71" t="e">
        <f t="shared" si="43"/>
        <v>#DIV/0!</v>
      </c>
      <c r="AG106" s="71" t="e">
        <f t="shared" si="43"/>
        <v>#DIV/0!</v>
      </c>
      <c r="AH106" s="71" t="e">
        <f t="shared" si="43"/>
        <v>#DIV/0!</v>
      </c>
      <c r="AI106" s="71" t="e">
        <f t="shared" si="43"/>
        <v>#DIV/0!</v>
      </c>
      <c r="AJ106" s="71" t="e">
        <f t="shared" si="43"/>
        <v>#DIV/0!</v>
      </c>
      <c r="AK106" s="72" t="e">
        <f t="shared" si="43"/>
        <v>#DIV/0!</v>
      </c>
    </row>
    <row r="107" spans="1:37" ht="15.75" thickBot="1" x14ac:dyDescent="0.3">
      <c r="A107" s="43">
        <f>E105</f>
        <v>0</v>
      </c>
      <c r="B107" s="44">
        <f>B103</f>
        <v>0</v>
      </c>
      <c r="C107" s="53">
        <v>0</v>
      </c>
      <c r="D107" s="31">
        <v>0</v>
      </c>
      <c r="E107" s="164" t="s">
        <v>119</v>
      </c>
      <c r="F107" s="165"/>
      <c r="G107" s="65" t="s">
        <v>120</v>
      </c>
      <c r="H107" s="73">
        <f>(H102-H99)/(H100-H101)</f>
        <v>0.7999999999999996</v>
      </c>
      <c r="I107" s="74">
        <f t="shared" ref="I107:AK107" si="44">(I102-I99)/(I100-I101)</f>
        <v>-0.25000000000000139</v>
      </c>
      <c r="J107" s="74">
        <f t="shared" si="44"/>
        <v>0.55555555555555691</v>
      </c>
      <c r="K107" s="74">
        <f t="shared" si="44"/>
        <v>-0.16666666666666666</v>
      </c>
      <c r="L107" s="74">
        <f t="shared" si="44"/>
        <v>-0.57142857142857006</v>
      </c>
      <c r="M107" s="74">
        <f t="shared" si="44"/>
        <v>0.33333333333333581</v>
      </c>
      <c r="N107" s="74">
        <f t="shared" si="44"/>
        <v>-0.5</v>
      </c>
      <c r="O107" s="74">
        <f t="shared" si="44"/>
        <v>-1</v>
      </c>
      <c r="P107" s="74">
        <f t="shared" si="44"/>
        <v>0.25</v>
      </c>
      <c r="Q107" s="74">
        <f t="shared" si="44"/>
        <v>0.33333333333333331</v>
      </c>
      <c r="R107" s="74" t="e">
        <f t="shared" si="44"/>
        <v>#DIV/0!</v>
      </c>
      <c r="S107" s="74" t="e">
        <f t="shared" si="44"/>
        <v>#DIV/0!</v>
      </c>
      <c r="T107" s="74" t="e">
        <f t="shared" si="44"/>
        <v>#DIV/0!</v>
      </c>
      <c r="U107" s="74" t="e">
        <f t="shared" si="44"/>
        <v>#DIV/0!</v>
      </c>
      <c r="V107" s="74" t="e">
        <f t="shared" si="44"/>
        <v>#DIV/0!</v>
      </c>
      <c r="W107" s="74" t="e">
        <f t="shared" si="44"/>
        <v>#DIV/0!</v>
      </c>
      <c r="X107" s="74" t="e">
        <f t="shared" si="44"/>
        <v>#DIV/0!</v>
      </c>
      <c r="Y107" s="74" t="e">
        <f t="shared" si="44"/>
        <v>#DIV/0!</v>
      </c>
      <c r="Z107" s="74" t="e">
        <f t="shared" si="44"/>
        <v>#DIV/0!</v>
      </c>
      <c r="AA107" s="74" t="e">
        <f t="shared" si="44"/>
        <v>#DIV/0!</v>
      </c>
      <c r="AB107" s="74" t="e">
        <f t="shared" si="44"/>
        <v>#DIV/0!</v>
      </c>
      <c r="AC107" s="74" t="e">
        <f t="shared" si="44"/>
        <v>#DIV/0!</v>
      </c>
      <c r="AD107" s="74" t="e">
        <f t="shared" si="44"/>
        <v>#DIV/0!</v>
      </c>
      <c r="AE107" s="74" t="e">
        <f t="shared" si="44"/>
        <v>#DIV/0!</v>
      </c>
      <c r="AF107" s="74" t="e">
        <f t="shared" si="44"/>
        <v>#DIV/0!</v>
      </c>
      <c r="AG107" s="74" t="e">
        <f t="shared" si="44"/>
        <v>#DIV/0!</v>
      </c>
      <c r="AH107" s="74" t="e">
        <f t="shared" si="44"/>
        <v>#DIV/0!</v>
      </c>
      <c r="AI107" s="74" t="e">
        <f t="shared" si="44"/>
        <v>#DIV/0!</v>
      </c>
      <c r="AJ107" s="74" t="e">
        <f t="shared" si="44"/>
        <v>#DIV/0!</v>
      </c>
      <c r="AK107" s="75" t="e">
        <f t="shared" si="44"/>
        <v>#DIV/0!</v>
      </c>
    </row>
    <row r="108" spans="1:37" ht="15.75" thickBot="1" x14ac:dyDescent="0.3">
      <c r="A108" s="166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8"/>
    </row>
    <row r="109" spans="1:37" ht="15.75" thickBot="1" x14ac:dyDescent="0.3">
      <c r="A109" s="47" t="s">
        <v>64</v>
      </c>
      <c r="B109" s="48" t="s">
        <v>65</v>
      </c>
      <c r="C109" s="49" t="s">
        <v>66</v>
      </c>
      <c r="D109" s="50" t="s">
        <v>67</v>
      </c>
      <c r="E109" s="51" t="s">
        <v>68</v>
      </c>
      <c r="F109" s="16" t="s">
        <v>69</v>
      </c>
      <c r="G109" s="62" t="s">
        <v>70</v>
      </c>
      <c r="H109" s="17">
        <v>43874</v>
      </c>
      <c r="I109" s="18">
        <f>IF(WEEKDAY(H109)&gt;=6,H109+3,H109+1)</f>
        <v>43875</v>
      </c>
      <c r="J109" s="18">
        <f t="shared" ref="J109:AK109" si="45">IF(WEEKDAY(I109)&gt;=6,I109+3,I109+1)</f>
        <v>43878</v>
      </c>
      <c r="K109" s="18">
        <f t="shared" si="45"/>
        <v>43879</v>
      </c>
      <c r="L109" s="18">
        <f t="shared" si="45"/>
        <v>43880</v>
      </c>
      <c r="M109" s="18">
        <f t="shared" si="45"/>
        <v>43881</v>
      </c>
      <c r="N109" s="18">
        <f t="shared" si="45"/>
        <v>43882</v>
      </c>
      <c r="O109" s="18">
        <f t="shared" si="45"/>
        <v>43885</v>
      </c>
      <c r="P109" s="18">
        <f t="shared" si="45"/>
        <v>43886</v>
      </c>
      <c r="Q109" s="18">
        <f t="shared" si="45"/>
        <v>43887</v>
      </c>
      <c r="R109" s="18">
        <f t="shared" si="45"/>
        <v>43888</v>
      </c>
      <c r="S109" s="18">
        <f t="shared" si="45"/>
        <v>43889</v>
      </c>
      <c r="T109" s="18">
        <f t="shared" si="45"/>
        <v>43892</v>
      </c>
      <c r="U109" s="18">
        <f t="shared" si="45"/>
        <v>43893</v>
      </c>
      <c r="V109" s="18">
        <f t="shared" si="45"/>
        <v>43894</v>
      </c>
      <c r="W109" s="18">
        <f t="shared" si="45"/>
        <v>43895</v>
      </c>
      <c r="X109" s="18">
        <f t="shared" si="45"/>
        <v>43896</v>
      </c>
      <c r="Y109" s="18">
        <f t="shared" si="45"/>
        <v>43899</v>
      </c>
      <c r="Z109" s="18">
        <f t="shared" si="45"/>
        <v>43900</v>
      </c>
      <c r="AA109" s="18">
        <f t="shared" si="45"/>
        <v>43901</v>
      </c>
      <c r="AB109" s="18">
        <f t="shared" si="45"/>
        <v>43902</v>
      </c>
      <c r="AC109" s="18">
        <f t="shared" si="45"/>
        <v>43903</v>
      </c>
      <c r="AD109" s="18">
        <f t="shared" si="45"/>
        <v>43906</v>
      </c>
      <c r="AE109" s="18">
        <f t="shared" si="45"/>
        <v>43907</v>
      </c>
      <c r="AF109" s="18">
        <f t="shared" si="45"/>
        <v>43908</v>
      </c>
      <c r="AG109" s="18">
        <f t="shared" si="45"/>
        <v>43909</v>
      </c>
      <c r="AH109" s="18">
        <f t="shared" si="45"/>
        <v>43910</v>
      </c>
      <c r="AI109" s="18">
        <f t="shared" si="45"/>
        <v>43913</v>
      </c>
      <c r="AJ109" s="18">
        <f t="shared" si="45"/>
        <v>43914</v>
      </c>
      <c r="AK109" s="18">
        <f t="shared" si="45"/>
        <v>43915</v>
      </c>
    </row>
    <row r="110" spans="1:37" ht="15.75" thickBot="1" x14ac:dyDescent="0.3">
      <c r="A110" s="154" t="s">
        <v>71</v>
      </c>
      <c r="B110" s="155"/>
      <c r="C110" s="155"/>
      <c r="D110" s="155"/>
      <c r="E110" s="155"/>
      <c r="F110" s="99" t="s">
        <v>129</v>
      </c>
      <c r="G110" s="19" t="s">
        <v>55</v>
      </c>
      <c r="H110" s="42" t="s">
        <v>73</v>
      </c>
      <c r="I110" s="20" t="s">
        <v>74</v>
      </c>
      <c r="J110" s="20" t="s">
        <v>75</v>
      </c>
      <c r="K110" s="20" t="s">
        <v>76</v>
      </c>
      <c r="L110" s="20" t="s">
        <v>77</v>
      </c>
      <c r="M110" s="20" t="s">
        <v>78</v>
      </c>
      <c r="N110" s="20" t="s">
        <v>79</v>
      </c>
      <c r="O110" s="20" t="s">
        <v>80</v>
      </c>
      <c r="P110" s="20" t="s">
        <v>81</v>
      </c>
      <c r="Q110" s="20" t="s">
        <v>82</v>
      </c>
      <c r="R110" s="20" t="s">
        <v>83</v>
      </c>
      <c r="S110" s="20" t="s">
        <v>84</v>
      </c>
      <c r="T110" s="20" t="s">
        <v>85</v>
      </c>
      <c r="U110" s="20" t="s">
        <v>86</v>
      </c>
      <c r="V110" s="20" t="s">
        <v>87</v>
      </c>
      <c r="W110" s="20" t="s">
        <v>88</v>
      </c>
      <c r="X110" s="20" t="s">
        <v>89</v>
      </c>
      <c r="Y110" s="20" t="s">
        <v>90</v>
      </c>
      <c r="Z110" s="20" t="s">
        <v>91</v>
      </c>
      <c r="AA110" s="20" t="s">
        <v>92</v>
      </c>
      <c r="AB110" s="20" t="s">
        <v>93</v>
      </c>
      <c r="AC110" s="20" t="s">
        <v>94</v>
      </c>
      <c r="AD110" s="20" t="s">
        <v>95</v>
      </c>
      <c r="AE110" s="20" t="s">
        <v>96</v>
      </c>
      <c r="AF110" s="20" t="s">
        <v>97</v>
      </c>
      <c r="AG110" s="20" t="s">
        <v>98</v>
      </c>
      <c r="AH110" s="20" t="s">
        <v>99</v>
      </c>
      <c r="AI110" s="20" t="s">
        <v>100</v>
      </c>
      <c r="AJ110" s="20" t="s">
        <v>101</v>
      </c>
      <c r="AK110" s="21" t="s">
        <v>102</v>
      </c>
    </row>
    <row r="111" spans="1:37" x14ac:dyDescent="0.25">
      <c r="A111" s="156" t="s">
        <v>103</v>
      </c>
      <c r="B111" s="157"/>
      <c r="C111" s="157"/>
      <c r="D111" s="158"/>
      <c r="E111" s="157"/>
      <c r="F111" s="159"/>
      <c r="G111" s="25" t="s">
        <v>104</v>
      </c>
      <c r="H111" s="26">
        <v>0.70499999999999996</v>
      </c>
      <c r="I111" s="27">
        <v>0.79</v>
      </c>
      <c r="J111" s="27">
        <v>0.78500000000000003</v>
      </c>
      <c r="K111" s="27">
        <v>0.76500000000000001</v>
      </c>
      <c r="L111" s="27">
        <v>0.73499999999999999</v>
      </c>
      <c r="M111" s="27">
        <v>0.74</v>
      </c>
      <c r="N111" s="27">
        <v>0.75</v>
      </c>
      <c r="O111" s="27">
        <v>0.71499999999999997</v>
      </c>
      <c r="P111" s="27">
        <v>0.68500000000000005</v>
      </c>
      <c r="Q111" s="27">
        <v>0.70499999999999996</v>
      </c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8"/>
    </row>
    <row r="112" spans="1:37" x14ac:dyDescent="0.25">
      <c r="A112" s="55" t="s">
        <v>105</v>
      </c>
      <c r="B112" s="41">
        <f>COUNTA(H111:AK111)</f>
        <v>10</v>
      </c>
      <c r="C112" s="54"/>
      <c r="D112" s="61" t="str">
        <f>IF(ISBLANK(F110),"No Link",HYPERLINK(CONCATENATE("https://www.klsescreener.com/v2/charting/chart/",F110), "KLSE"))</f>
        <v>KLSE</v>
      </c>
      <c r="E112" s="160" t="s">
        <v>106</v>
      </c>
      <c r="F112" s="161"/>
      <c r="G112" s="14" t="s">
        <v>107</v>
      </c>
      <c r="H112" s="11">
        <v>0.79</v>
      </c>
      <c r="I112" s="5">
        <v>0.80500000000000005</v>
      </c>
      <c r="J112" s="63">
        <v>0.80500000000000005</v>
      </c>
      <c r="K112" s="4">
        <v>0.76500000000000001</v>
      </c>
      <c r="L112" s="4">
        <v>0.755</v>
      </c>
      <c r="M112" s="4">
        <v>0.76500000000000001</v>
      </c>
      <c r="N112" s="4">
        <v>0.78</v>
      </c>
      <c r="O112" s="4">
        <v>0.73</v>
      </c>
      <c r="P112" s="4">
        <v>0.72</v>
      </c>
      <c r="Q112" s="4">
        <v>0.71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10"/>
    </row>
    <row r="113" spans="1:37" x14ac:dyDescent="0.25">
      <c r="A113" s="12"/>
      <c r="B113" s="6"/>
      <c r="C113" s="6"/>
      <c r="D113" s="6"/>
      <c r="E113" s="36"/>
      <c r="F113" s="37"/>
      <c r="G113" s="14" t="s">
        <v>108</v>
      </c>
      <c r="H113" s="9">
        <v>0.69499999999999995</v>
      </c>
      <c r="I113" s="4">
        <v>0.77500000000000002</v>
      </c>
      <c r="J113" s="4">
        <v>0.76</v>
      </c>
      <c r="K113" s="4">
        <v>0.73</v>
      </c>
      <c r="L113" s="4">
        <v>0.72499999999999998</v>
      </c>
      <c r="M113" s="4">
        <v>0.73</v>
      </c>
      <c r="N113" s="4">
        <v>0.745</v>
      </c>
      <c r="O113" s="4">
        <v>0.69</v>
      </c>
      <c r="P113" s="4">
        <v>0.68</v>
      </c>
      <c r="Q113" s="4">
        <v>0.69499999999999995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10"/>
    </row>
    <row r="114" spans="1:37" x14ac:dyDescent="0.25">
      <c r="A114" s="162"/>
      <c r="B114" s="163"/>
      <c r="C114" s="58"/>
      <c r="D114" s="60" t="s">
        <v>109</v>
      </c>
      <c r="E114" s="35"/>
      <c r="F114" s="39" t="e">
        <f>(E114-B115)/B115</f>
        <v>#DIV/0!</v>
      </c>
      <c r="G114" s="14" t="s">
        <v>110</v>
      </c>
      <c r="H114" s="9">
        <v>0.79</v>
      </c>
      <c r="I114" s="4">
        <v>0.78</v>
      </c>
      <c r="J114" s="4">
        <v>0.76500000000000001</v>
      </c>
      <c r="K114" s="4">
        <v>0.73499999999999999</v>
      </c>
      <c r="L114" s="4">
        <v>0.73499999999999999</v>
      </c>
      <c r="M114" s="4">
        <v>0.755</v>
      </c>
      <c r="N114" s="4">
        <v>0.76</v>
      </c>
      <c r="O114" s="4">
        <v>0.7</v>
      </c>
      <c r="P114" s="4">
        <v>0.71</v>
      </c>
      <c r="Q114" s="4">
        <v>0.70499999999999996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10"/>
    </row>
    <row r="115" spans="1:37" ht="15.75" thickBot="1" x14ac:dyDescent="0.3">
      <c r="A115" s="8" t="s">
        <v>111</v>
      </c>
      <c r="B115" s="56"/>
      <c r="C115" s="59"/>
      <c r="D115" s="3"/>
      <c r="E115" s="7"/>
      <c r="F115" s="90"/>
      <c r="G115" s="15" t="s">
        <v>112</v>
      </c>
      <c r="H115" s="29">
        <v>408576</v>
      </c>
      <c r="I115" s="52">
        <v>307444</v>
      </c>
      <c r="J115" s="30">
        <v>143536</v>
      </c>
      <c r="K115" s="30">
        <v>60819</v>
      </c>
      <c r="L115" s="30">
        <v>68828</v>
      </c>
      <c r="M115" s="30">
        <v>86865</v>
      </c>
      <c r="N115" s="30">
        <v>101615</v>
      </c>
      <c r="O115" s="30">
        <v>167913</v>
      </c>
      <c r="P115" s="30">
        <v>84323</v>
      </c>
      <c r="Q115" s="30">
        <v>37742</v>
      </c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1"/>
    </row>
    <row r="116" spans="1:37" x14ac:dyDescent="0.25">
      <c r="A116" s="13"/>
      <c r="B116" s="57"/>
      <c r="C116" s="89"/>
      <c r="D116" s="6"/>
      <c r="E116" s="88"/>
      <c r="F116" s="6"/>
      <c r="G116" s="32" t="s">
        <v>113</v>
      </c>
      <c r="H116" s="22">
        <f>IF((H111+H114)/2&gt;=1,CEILING((H111+H114)/2,0.01),CEILING((H111+H114)/2,0.005))</f>
        <v>0.75</v>
      </c>
      <c r="I116" s="23">
        <f>H116</f>
        <v>0.75</v>
      </c>
      <c r="J116" s="23">
        <f t="shared" ref="J116:AK116" si="46">I116</f>
        <v>0.75</v>
      </c>
      <c r="K116" s="23">
        <f t="shared" si="46"/>
        <v>0.75</v>
      </c>
      <c r="L116" s="23">
        <f t="shared" si="46"/>
        <v>0.75</v>
      </c>
      <c r="M116" s="23">
        <f t="shared" si="46"/>
        <v>0.75</v>
      </c>
      <c r="N116" s="23">
        <f t="shared" si="46"/>
        <v>0.75</v>
      </c>
      <c r="O116" s="23">
        <f t="shared" si="46"/>
        <v>0.75</v>
      </c>
      <c r="P116" s="23">
        <f t="shared" si="46"/>
        <v>0.75</v>
      </c>
      <c r="Q116" s="23">
        <f t="shared" si="46"/>
        <v>0.75</v>
      </c>
      <c r="R116" s="23">
        <f t="shared" si="46"/>
        <v>0.75</v>
      </c>
      <c r="S116" s="23">
        <f t="shared" si="46"/>
        <v>0.75</v>
      </c>
      <c r="T116" s="23">
        <f t="shared" si="46"/>
        <v>0.75</v>
      </c>
      <c r="U116" s="23">
        <f t="shared" si="46"/>
        <v>0.75</v>
      </c>
      <c r="V116" s="23">
        <f t="shared" si="46"/>
        <v>0.75</v>
      </c>
      <c r="W116" s="23">
        <f t="shared" si="46"/>
        <v>0.75</v>
      </c>
      <c r="X116" s="23">
        <f t="shared" si="46"/>
        <v>0.75</v>
      </c>
      <c r="Y116" s="23">
        <f t="shared" si="46"/>
        <v>0.75</v>
      </c>
      <c r="Z116" s="23">
        <f t="shared" si="46"/>
        <v>0.75</v>
      </c>
      <c r="AA116" s="23">
        <f t="shared" si="46"/>
        <v>0.75</v>
      </c>
      <c r="AB116" s="23">
        <f t="shared" si="46"/>
        <v>0.75</v>
      </c>
      <c r="AC116" s="23">
        <f t="shared" si="46"/>
        <v>0.75</v>
      </c>
      <c r="AD116" s="23">
        <f t="shared" si="46"/>
        <v>0.75</v>
      </c>
      <c r="AE116" s="23">
        <f t="shared" si="46"/>
        <v>0.75</v>
      </c>
      <c r="AF116" s="23">
        <f t="shared" si="46"/>
        <v>0.75</v>
      </c>
      <c r="AG116" s="23">
        <f t="shared" si="46"/>
        <v>0.75</v>
      </c>
      <c r="AH116" s="23">
        <f t="shared" si="46"/>
        <v>0.75</v>
      </c>
      <c r="AI116" s="23">
        <f t="shared" si="46"/>
        <v>0.75</v>
      </c>
      <c r="AJ116" s="23">
        <f t="shared" si="46"/>
        <v>0.75</v>
      </c>
      <c r="AK116" s="24">
        <f t="shared" si="46"/>
        <v>0.75</v>
      </c>
    </row>
    <row r="117" spans="1:37" ht="15.75" thickBot="1" x14ac:dyDescent="0.3">
      <c r="A117" s="40"/>
      <c r="B117" s="6"/>
      <c r="C117" s="6"/>
      <c r="D117" s="33" t="s">
        <v>2</v>
      </c>
      <c r="E117" s="34"/>
      <c r="F117" s="38" t="e">
        <f>(B115-E117)/E117</f>
        <v>#DIV/0!</v>
      </c>
      <c r="G117" s="65" t="s">
        <v>114</v>
      </c>
      <c r="H117" s="66">
        <f>IF(H116*105%&gt;=1, FLOOR(H116*105%,0.01), FLOOR(H116*105%,0.005))</f>
        <v>0.78500000000000003</v>
      </c>
      <c r="I117" s="67">
        <f>H117</f>
        <v>0.78500000000000003</v>
      </c>
      <c r="J117" s="67">
        <f t="shared" ref="J117:AK117" si="47">I117</f>
        <v>0.78500000000000003</v>
      </c>
      <c r="K117" s="67">
        <f t="shared" si="47"/>
        <v>0.78500000000000003</v>
      </c>
      <c r="L117" s="67">
        <f t="shared" si="47"/>
        <v>0.78500000000000003</v>
      </c>
      <c r="M117" s="67">
        <f t="shared" si="47"/>
        <v>0.78500000000000003</v>
      </c>
      <c r="N117" s="67">
        <f t="shared" si="47"/>
        <v>0.78500000000000003</v>
      </c>
      <c r="O117" s="67">
        <f t="shared" si="47"/>
        <v>0.78500000000000003</v>
      </c>
      <c r="P117" s="67">
        <f t="shared" si="47"/>
        <v>0.78500000000000003</v>
      </c>
      <c r="Q117" s="67">
        <f t="shared" si="47"/>
        <v>0.78500000000000003</v>
      </c>
      <c r="R117" s="67">
        <f t="shared" si="47"/>
        <v>0.78500000000000003</v>
      </c>
      <c r="S117" s="67">
        <f t="shared" si="47"/>
        <v>0.78500000000000003</v>
      </c>
      <c r="T117" s="67">
        <f t="shared" si="47"/>
        <v>0.78500000000000003</v>
      </c>
      <c r="U117" s="67">
        <f t="shared" si="47"/>
        <v>0.78500000000000003</v>
      </c>
      <c r="V117" s="67">
        <f t="shared" si="47"/>
        <v>0.78500000000000003</v>
      </c>
      <c r="W117" s="67">
        <f t="shared" si="47"/>
        <v>0.78500000000000003</v>
      </c>
      <c r="X117" s="67">
        <f t="shared" si="47"/>
        <v>0.78500000000000003</v>
      </c>
      <c r="Y117" s="67">
        <f t="shared" si="47"/>
        <v>0.78500000000000003</v>
      </c>
      <c r="Z117" s="67">
        <f t="shared" si="47"/>
        <v>0.78500000000000003</v>
      </c>
      <c r="AA117" s="67">
        <f t="shared" si="47"/>
        <v>0.78500000000000003</v>
      </c>
      <c r="AB117" s="67">
        <f t="shared" si="47"/>
        <v>0.78500000000000003</v>
      </c>
      <c r="AC117" s="67">
        <f t="shared" si="47"/>
        <v>0.78500000000000003</v>
      </c>
      <c r="AD117" s="67">
        <f t="shared" si="47"/>
        <v>0.78500000000000003</v>
      </c>
      <c r="AE117" s="67">
        <f t="shared" si="47"/>
        <v>0.78500000000000003</v>
      </c>
      <c r="AF117" s="67">
        <f t="shared" si="47"/>
        <v>0.78500000000000003</v>
      </c>
      <c r="AG117" s="67">
        <f t="shared" si="47"/>
        <v>0.78500000000000003</v>
      </c>
      <c r="AH117" s="67">
        <f t="shared" si="47"/>
        <v>0.78500000000000003</v>
      </c>
      <c r="AI117" s="67">
        <f t="shared" si="47"/>
        <v>0.78500000000000003</v>
      </c>
      <c r="AJ117" s="67">
        <f t="shared" si="47"/>
        <v>0.78500000000000003</v>
      </c>
      <c r="AK117" s="68">
        <f t="shared" si="47"/>
        <v>0.78500000000000003</v>
      </c>
    </row>
    <row r="118" spans="1:37" ht="15.75" thickBot="1" x14ac:dyDescent="0.3">
      <c r="A118" s="45" t="s">
        <v>115</v>
      </c>
      <c r="B118" s="45" t="s">
        <v>111</v>
      </c>
      <c r="C118" s="46" t="s">
        <v>116</v>
      </c>
      <c r="D118" s="46" t="s">
        <v>117</v>
      </c>
      <c r="E118" s="34"/>
      <c r="F118" s="37"/>
      <c r="G118" s="69" t="s">
        <v>118</v>
      </c>
      <c r="H118" s="70">
        <f>(H114-H111)/H111</f>
        <v>0.12056737588652494</v>
      </c>
      <c r="I118" s="71">
        <f t="shared" ref="I118:AK118" si="48">(I114-I111)/I111</f>
        <v>-1.2658227848101276E-2</v>
      </c>
      <c r="J118" s="71">
        <f t="shared" si="48"/>
        <v>-2.5477707006369449E-2</v>
      </c>
      <c r="K118" s="71">
        <f t="shared" si="48"/>
        <v>-3.9215686274509838E-2</v>
      </c>
      <c r="L118" s="71">
        <f t="shared" si="48"/>
        <v>0</v>
      </c>
      <c r="M118" s="71">
        <f t="shared" si="48"/>
        <v>2.0270270270270289E-2</v>
      </c>
      <c r="N118" s="71">
        <f t="shared" si="48"/>
        <v>1.3333333333333345E-2</v>
      </c>
      <c r="O118" s="71">
        <f t="shared" si="48"/>
        <v>-2.0979020979020997E-2</v>
      </c>
      <c r="P118" s="71">
        <f t="shared" si="48"/>
        <v>3.6496350364963369E-2</v>
      </c>
      <c r="Q118" s="71">
        <f t="shared" si="48"/>
        <v>0</v>
      </c>
      <c r="R118" s="71" t="e">
        <f t="shared" si="48"/>
        <v>#DIV/0!</v>
      </c>
      <c r="S118" s="71" t="e">
        <f t="shared" si="48"/>
        <v>#DIV/0!</v>
      </c>
      <c r="T118" s="71" t="e">
        <f t="shared" si="48"/>
        <v>#DIV/0!</v>
      </c>
      <c r="U118" s="71" t="e">
        <f t="shared" si="48"/>
        <v>#DIV/0!</v>
      </c>
      <c r="V118" s="71" t="e">
        <f t="shared" si="48"/>
        <v>#DIV/0!</v>
      </c>
      <c r="W118" s="71" t="e">
        <f t="shared" si="48"/>
        <v>#DIV/0!</v>
      </c>
      <c r="X118" s="71" t="e">
        <f t="shared" si="48"/>
        <v>#DIV/0!</v>
      </c>
      <c r="Y118" s="71" t="e">
        <f t="shared" si="48"/>
        <v>#DIV/0!</v>
      </c>
      <c r="Z118" s="71" t="e">
        <f t="shared" si="48"/>
        <v>#DIV/0!</v>
      </c>
      <c r="AA118" s="71" t="e">
        <f t="shared" si="48"/>
        <v>#DIV/0!</v>
      </c>
      <c r="AB118" s="71" t="e">
        <f t="shared" si="48"/>
        <v>#DIV/0!</v>
      </c>
      <c r="AC118" s="71" t="e">
        <f t="shared" si="48"/>
        <v>#DIV/0!</v>
      </c>
      <c r="AD118" s="71" t="e">
        <f t="shared" si="48"/>
        <v>#DIV/0!</v>
      </c>
      <c r="AE118" s="71" t="e">
        <f t="shared" si="48"/>
        <v>#DIV/0!</v>
      </c>
      <c r="AF118" s="71" t="e">
        <f t="shared" si="48"/>
        <v>#DIV/0!</v>
      </c>
      <c r="AG118" s="71" t="e">
        <f t="shared" si="48"/>
        <v>#DIV/0!</v>
      </c>
      <c r="AH118" s="71" t="e">
        <f t="shared" si="48"/>
        <v>#DIV/0!</v>
      </c>
      <c r="AI118" s="71" t="e">
        <f t="shared" si="48"/>
        <v>#DIV/0!</v>
      </c>
      <c r="AJ118" s="71" t="e">
        <f t="shared" si="48"/>
        <v>#DIV/0!</v>
      </c>
      <c r="AK118" s="72" t="e">
        <f t="shared" si="48"/>
        <v>#DIV/0!</v>
      </c>
    </row>
    <row r="119" spans="1:37" ht="15.75" thickBot="1" x14ac:dyDescent="0.3">
      <c r="A119" s="43">
        <f>E117</f>
        <v>0</v>
      </c>
      <c r="B119" s="44">
        <f>B115</f>
        <v>0</v>
      </c>
      <c r="C119" s="53">
        <v>0</v>
      </c>
      <c r="D119" s="31">
        <v>0</v>
      </c>
      <c r="E119" s="164" t="s">
        <v>119</v>
      </c>
      <c r="F119" s="165"/>
      <c r="G119" s="65" t="s">
        <v>120</v>
      </c>
      <c r="H119" s="73">
        <f>(H114-H111)/(H112-H113)</f>
        <v>0.89473684210526316</v>
      </c>
      <c r="I119" s="74">
        <f t="shared" ref="I119:AK119" si="49">(I114-I111)/(I112-I113)</f>
        <v>-0.33333333333333331</v>
      </c>
      <c r="J119" s="74">
        <f t="shared" si="49"/>
        <v>-0.44444444444444442</v>
      </c>
      <c r="K119" s="74">
        <f t="shared" si="49"/>
        <v>-0.8571428571428571</v>
      </c>
      <c r="L119" s="74">
        <f t="shared" si="49"/>
        <v>0</v>
      </c>
      <c r="M119" s="74">
        <f t="shared" si="49"/>
        <v>0.42857142857142855</v>
      </c>
      <c r="N119" s="74">
        <f t="shared" si="49"/>
        <v>0.2857142857142857</v>
      </c>
      <c r="O119" s="74">
        <f t="shared" si="49"/>
        <v>-0.375</v>
      </c>
      <c r="P119" s="74">
        <f t="shared" si="49"/>
        <v>0.624999999999999</v>
      </c>
      <c r="Q119" s="74">
        <f t="shared" si="49"/>
        <v>0</v>
      </c>
      <c r="R119" s="74" t="e">
        <f t="shared" si="49"/>
        <v>#DIV/0!</v>
      </c>
      <c r="S119" s="74" t="e">
        <f t="shared" si="49"/>
        <v>#DIV/0!</v>
      </c>
      <c r="T119" s="74" t="e">
        <f t="shared" si="49"/>
        <v>#DIV/0!</v>
      </c>
      <c r="U119" s="74" t="e">
        <f t="shared" si="49"/>
        <v>#DIV/0!</v>
      </c>
      <c r="V119" s="74" t="e">
        <f t="shared" si="49"/>
        <v>#DIV/0!</v>
      </c>
      <c r="W119" s="74" t="e">
        <f t="shared" si="49"/>
        <v>#DIV/0!</v>
      </c>
      <c r="X119" s="74" t="e">
        <f t="shared" si="49"/>
        <v>#DIV/0!</v>
      </c>
      <c r="Y119" s="74" t="e">
        <f t="shared" si="49"/>
        <v>#DIV/0!</v>
      </c>
      <c r="Z119" s="74" t="e">
        <f t="shared" si="49"/>
        <v>#DIV/0!</v>
      </c>
      <c r="AA119" s="74" t="e">
        <f t="shared" si="49"/>
        <v>#DIV/0!</v>
      </c>
      <c r="AB119" s="74" t="e">
        <f t="shared" si="49"/>
        <v>#DIV/0!</v>
      </c>
      <c r="AC119" s="74" t="e">
        <f t="shared" si="49"/>
        <v>#DIV/0!</v>
      </c>
      <c r="AD119" s="74" t="e">
        <f t="shared" si="49"/>
        <v>#DIV/0!</v>
      </c>
      <c r="AE119" s="74" t="e">
        <f t="shared" si="49"/>
        <v>#DIV/0!</v>
      </c>
      <c r="AF119" s="74" t="e">
        <f t="shared" si="49"/>
        <v>#DIV/0!</v>
      </c>
      <c r="AG119" s="74" t="e">
        <f t="shared" si="49"/>
        <v>#DIV/0!</v>
      </c>
      <c r="AH119" s="74" t="e">
        <f t="shared" si="49"/>
        <v>#DIV/0!</v>
      </c>
      <c r="AI119" s="74" t="e">
        <f t="shared" si="49"/>
        <v>#DIV/0!</v>
      </c>
      <c r="AJ119" s="74" t="e">
        <f t="shared" si="49"/>
        <v>#DIV/0!</v>
      </c>
      <c r="AK119" s="75" t="e">
        <f t="shared" si="49"/>
        <v>#DIV/0!</v>
      </c>
    </row>
    <row r="120" spans="1:37" ht="15.75" thickBot="1" x14ac:dyDescent="0.3">
      <c r="A120" s="166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8"/>
    </row>
    <row r="121" spans="1:37" ht="15.75" thickBot="1" x14ac:dyDescent="0.3">
      <c r="A121" s="47" t="s">
        <v>64</v>
      </c>
      <c r="B121" s="48" t="s">
        <v>65</v>
      </c>
      <c r="C121" s="49" t="s">
        <v>66</v>
      </c>
      <c r="D121" s="50" t="s">
        <v>67</v>
      </c>
      <c r="E121" s="51" t="s">
        <v>68</v>
      </c>
      <c r="F121" s="16" t="s">
        <v>69</v>
      </c>
      <c r="G121" s="62" t="s">
        <v>70</v>
      </c>
      <c r="H121" s="17">
        <v>43875</v>
      </c>
      <c r="I121" s="18">
        <f>IF(WEEKDAY(H121)&gt;=6,H121+3,H121+1)</f>
        <v>43878</v>
      </c>
      <c r="J121" s="18">
        <f t="shared" ref="J121:AK121" si="50">IF(WEEKDAY(I121)&gt;=6,I121+3,I121+1)</f>
        <v>43879</v>
      </c>
      <c r="K121" s="18">
        <f t="shared" si="50"/>
        <v>43880</v>
      </c>
      <c r="L121" s="18">
        <f t="shared" si="50"/>
        <v>43881</v>
      </c>
      <c r="M121" s="18">
        <f t="shared" si="50"/>
        <v>43882</v>
      </c>
      <c r="N121" s="18">
        <f t="shared" si="50"/>
        <v>43885</v>
      </c>
      <c r="O121" s="18">
        <f t="shared" si="50"/>
        <v>43886</v>
      </c>
      <c r="P121" s="18">
        <f t="shared" si="50"/>
        <v>43887</v>
      </c>
      <c r="Q121" s="18">
        <f t="shared" si="50"/>
        <v>43888</v>
      </c>
      <c r="R121" s="18">
        <f t="shared" si="50"/>
        <v>43889</v>
      </c>
      <c r="S121" s="18">
        <f t="shared" si="50"/>
        <v>43892</v>
      </c>
      <c r="T121" s="18">
        <f t="shared" si="50"/>
        <v>43893</v>
      </c>
      <c r="U121" s="18">
        <f t="shared" si="50"/>
        <v>43894</v>
      </c>
      <c r="V121" s="18">
        <f t="shared" si="50"/>
        <v>43895</v>
      </c>
      <c r="W121" s="18">
        <f t="shared" si="50"/>
        <v>43896</v>
      </c>
      <c r="X121" s="18">
        <f t="shared" si="50"/>
        <v>43899</v>
      </c>
      <c r="Y121" s="18">
        <f t="shared" si="50"/>
        <v>43900</v>
      </c>
      <c r="Z121" s="18">
        <f t="shared" si="50"/>
        <v>43901</v>
      </c>
      <c r="AA121" s="18">
        <f t="shared" si="50"/>
        <v>43902</v>
      </c>
      <c r="AB121" s="18">
        <f t="shared" si="50"/>
        <v>43903</v>
      </c>
      <c r="AC121" s="18">
        <f t="shared" si="50"/>
        <v>43906</v>
      </c>
      <c r="AD121" s="18">
        <f t="shared" si="50"/>
        <v>43907</v>
      </c>
      <c r="AE121" s="18">
        <f t="shared" si="50"/>
        <v>43908</v>
      </c>
      <c r="AF121" s="18">
        <f t="shared" si="50"/>
        <v>43909</v>
      </c>
      <c r="AG121" s="18">
        <f t="shared" si="50"/>
        <v>43910</v>
      </c>
      <c r="AH121" s="18">
        <f t="shared" si="50"/>
        <v>43913</v>
      </c>
      <c r="AI121" s="18">
        <f t="shared" si="50"/>
        <v>43914</v>
      </c>
      <c r="AJ121" s="18">
        <f t="shared" si="50"/>
        <v>43915</v>
      </c>
      <c r="AK121" s="18">
        <f t="shared" si="50"/>
        <v>43916</v>
      </c>
    </row>
    <row r="122" spans="1:37" ht="15.75" thickBot="1" x14ac:dyDescent="0.3">
      <c r="A122" s="154" t="s">
        <v>71</v>
      </c>
      <c r="B122" s="155"/>
      <c r="C122" s="155"/>
      <c r="D122" s="155"/>
      <c r="E122" s="155"/>
      <c r="F122" s="99" t="s">
        <v>130</v>
      </c>
      <c r="G122" s="19" t="s">
        <v>32</v>
      </c>
      <c r="H122" s="42" t="s">
        <v>73</v>
      </c>
      <c r="I122" s="20" t="s">
        <v>74</v>
      </c>
      <c r="J122" s="20" t="s">
        <v>75</v>
      </c>
      <c r="K122" s="20" t="s">
        <v>76</v>
      </c>
      <c r="L122" s="20" t="s">
        <v>77</v>
      </c>
      <c r="M122" s="20" t="s">
        <v>78</v>
      </c>
      <c r="N122" s="20" t="s">
        <v>79</v>
      </c>
      <c r="O122" s="20" t="s">
        <v>80</v>
      </c>
      <c r="P122" s="20" t="s">
        <v>81</v>
      </c>
      <c r="Q122" s="20" t="s">
        <v>82</v>
      </c>
      <c r="R122" s="20" t="s">
        <v>83</v>
      </c>
      <c r="S122" s="20" t="s">
        <v>84</v>
      </c>
      <c r="T122" s="20" t="s">
        <v>85</v>
      </c>
      <c r="U122" s="20" t="s">
        <v>86</v>
      </c>
      <c r="V122" s="20" t="s">
        <v>87</v>
      </c>
      <c r="W122" s="20" t="s">
        <v>88</v>
      </c>
      <c r="X122" s="20" t="s">
        <v>89</v>
      </c>
      <c r="Y122" s="20" t="s">
        <v>90</v>
      </c>
      <c r="Z122" s="20" t="s">
        <v>91</v>
      </c>
      <c r="AA122" s="20" t="s">
        <v>92</v>
      </c>
      <c r="AB122" s="20" t="s">
        <v>93</v>
      </c>
      <c r="AC122" s="20" t="s">
        <v>94</v>
      </c>
      <c r="AD122" s="20" t="s">
        <v>95</v>
      </c>
      <c r="AE122" s="20" t="s">
        <v>96</v>
      </c>
      <c r="AF122" s="20" t="s">
        <v>97</v>
      </c>
      <c r="AG122" s="20" t="s">
        <v>98</v>
      </c>
      <c r="AH122" s="20" t="s">
        <v>99</v>
      </c>
      <c r="AI122" s="20" t="s">
        <v>100</v>
      </c>
      <c r="AJ122" s="20" t="s">
        <v>101</v>
      </c>
      <c r="AK122" s="21" t="s">
        <v>102</v>
      </c>
    </row>
    <row r="123" spans="1:37" x14ac:dyDescent="0.25">
      <c r="A123" s="156" t="s">
        <v>103</v>
      </c>
      <c r="B123" s="157"/>
      <c r="C123" s="157"/>
      <c r="D123" s="158"/>
      <c r="E123" s="157"/>
      <c r="F123" s="159"/>
      <c r="G123" s="25" t="s">
        <v>104</v>
      </c>
      <c r="H123" s="26">
        <v>0.33</v>
      </c>
      <c r="I123" s="27">
        <v>0.38</v>
      </c>
      <c r="J123" s="27">
        <v>0.37</v>
      </c>
      <c r="K123" s="27">
        <v>0.35499999999999998</v>
      </c>
      <c r="L123" s="27">
        <v>0.375</v>
      </c>
      <c r="M123" s="27">
        <v>0.37</v>
      </c>
      <c r="N123" s="27">
        <v>0.35499999999999998</v>
      </c>
      <c r="O123" s="27">
        <v>0.34</v>
      </c>
      <c r="P123" s="27">
        <v>0.35</v>
      </c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8"/>
    </row>
    <row r="124" spans="1:37" x14ac:dyDescent="0.25">
      <c r="A124" s="55" t="s">
        <v>105</v>
      </c>
      <c r="B124" s="41">
        <f>COUNTA(H123:AK123)</f>
        <v>9</v>
      </c>
      <c r="C124" s="54"/>
      <c r="D124" s="61" t="str">
        <f>IF(ISBLANK(F122),"No Link",HYPERLINK(CONCATENATE("https://www.klsescreener.com/v2/charting/chart/",F122), "KLSE"))</f>
        <v>KLSE</v>
      </c>
      <c r="E124" s="160" t="s">
        <v>106</v>
      </c>
      <c r="F124" s="161"/>
      <c r="G124" s="14" t="s">
        <v>107</v>
      </c>
      <c r="H124" s="11">
        <v>0.38500000000000001</v>
      </c>
      <c r="I124" s="5">
        <v>0.39</v>
      </c>
      <c r="J124" s="63">
        <v>0.37</v>
      </c>
      <c r="K124" s="4">
        <v>0.38</v>
      </c>
      <c r="L124" s="4">
        <v>0.375</v>
      </c>
      <c r="M124" s="4">
        <v>0.37</v>
      </c>
      <c r="N124" s="4">
        <v>0.35499999999999998</v>
      </c>
      <c r="O124" s="4">
        <v>0.35499999999999998</v>
      </c>
      <c r="P124" s="4">
        <v>0.36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10"/>
    </row>
    <row r="125" spans="1:37" x14ac:dyDescent="0.25">
      <c r="A125" s="12"/>
      <c r="B125" s="6"/>
      <c r="C125" s="6"/>
      <c r="D125" s="6"/>
      <c r="E125" s="36"/>
      <c r="F125" s="37"/>
      <c r="G125" s="14" t="s">
        <v>108</v>
      </c>
      <c r="H125" s="9">
        <v>0.33</v>
      </c>
      <c r="I125" s="4">
        <v>0.36499999999999999</v>
      </c>
      <c r="J125" s="4">
        <v>0.35</v>
      </c>
      <c r="K125" s="4">
        <v>0.35499999999999998</v>
      </c>
      <c r="L125" s="4">
        <v>0.36</v>
      </c>
      <c r="M125" s="4">
        <v>0.35</v>
      </c>
      <c r="N125" s="4">
        <v>0.33500000000000002</v>
      </c>
      <c r="O125" s="4">
        <v>0.34</v>
      </c>
      <c r="P125" s="4">
        <v>0.35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10"/>
    </row>
    <row r="126" spans="1:37" x14ac:dyDescent="0.25">
      <c r="A126" s="162"/>
      <c r="B126" s="163"/>
      <c r="C126" s="58"/>
      <c r="D126" s="60" t="s">
        <v>109</v>
      </c>
      <c r="E126" s="35"/>
      <c r="F126" s="39" t="e">
        <f>(E126-B127)/B127</f>
        <v>#DIV/0!</v>
      </c>
      <c r="G126" s="14" t="s">
        <v>110</v>
      </c>
      <c r="H126" s="9">
        <v>0.38500000000000001</v>
      </c>
      <c r="I126" s="4">
        <v>0.37</v>
      </c>
      <c r="J126" s="4">
        <v>0.35</v>
      </c>
      <c r="K126" s="4">
        <v>0.36499999999999999</v>
      </c>
      <c r="L126" s="4">
        <v>0.37</v>
      </c>
      <c r="M126" s="4">
        <v>0.36</v>
      </c>
      <c r="N126" s="4">
        <v>0.35</v>
      </c>
      <c r="O126" s="4">
        <v>0.35499999999999998</v>
      </c>
      <c r="P126" s="4">
        <v>0.36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10"/>
    </row>
    <row r="127" spans="1:37" ht="15.75" thickBot="1" x14ac:dyDescent="0.3">
      <c r="A127" s="8" t="s">
        <v>111</v>
      </c>
      <c r="B127" s="56"/>
      <c r="C127" s="59"/>
      <c r="D127" s="3"/>
      <c r="E127" s="7"/>
      <c r="F127" s="90"/>
      <c r="G127" s="15" t="s">
        <v>112</v>
      </c>
      <c r="H127" s="29">
        <v>83977</v>
      </c>
      <c r="I127" s="52">
        <v>49244</v>
      </c>
      <c r="J127" s="30">
        <v>34472</v>
      </c>
      <c r="K127" s="30">
        <v>30872</v>
      </c>
      <c r="L127" s="30">
        <v>11607</v>
      </c>
      <c r="M127" s="30">
        <v>20362</v>
      </c>
      <c r="N127" s="30">
        <v>17339</v>
      </c>
      <c r="O127" s="30">
        <v>7854</v>
      </c>
      <c r="P127" s="30">
        <v>8123</v>
      </c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1"/>
    </row>
    <row r="128" spans="1:37" x14ac:dyDescent="0.25">
      <c r="A128" s="13"/>
      <c r="B128" s="57"/>
      <c r="C128" s="89"/>
      <c r="D128" s="6"/>
      <c r="E128" s="88"/>
      <c r="F128" s="6"/>
      <c r="G128" s="32" t="s">
        <v>113</v>
      </c>
      <c r="H128" s="22">
        <f>IF((H123+H126)/2&gt;=1,CEILING((H123+H126)/2,0.01),CEILING((H123+H126)/2,0.005))</f>
        <v>0.36</v>
      </c>
      <c r="I128" s="23">
        <f>H128</f>
        <v>0.36</v>
      </c>
      <c r="J128" s="23">
        <f t="shared" ref="J128:AK128" si="51">I128</f>
        <v>0.36</v>
      </c>
      <c r="K128" s="23">
        <f t="shared" si="51"/>
        <v>0.36</v>
      </c>
      <c r="L128" s="23">
        <f t="shared" si="51"/>
        <v>0.36</v>
      </c>
      <c r="M128" s="23">
        <f t="shared" si="51"/>
        <v>0.36</v>
      </c>
      <c r="N128" s="23">
        <f t="shared" si="51"/>
        <v>0.36</v>
      </c>
      <c r="O128" s="23">
        <f t="shared" si="51"/>
        <v>0.36</v>
      </c>
      <c r="P128" s="23">
        <f t="shared" si="51"/>
        <v>0.36</v>
      </c>
      <c r="Q128" s="23">
        <f t="shared" si="51"/>
        <v>0.36</v>
      </c>
      <c r="R128" s="23">
        <f t="shared" si="51"/>
        <v>0.36</v>
      </c>
      <c r="S128" s="23">
        <f t="shared" si="51"/>
        <v>0.36</v>
      </c>
      <c r="T128" s="23">
        <f t="shared" si="51"/>
        <v>0.36</v>
      </c>
      <c r="U128" s="23">
        <f t="shared" si="51"/>
        <v>0.36</v>
      </c>
      <c r="V128" s="23">
        <f t="shared" si="51"/>
        <v>0.36</v>
      </c>
      <c r="W128" s="23">
        <f t="shared" si="51"/>
        <v>0.36</v>
      </c>
      <c r="X128" s="23">
        <f t="shared" si="51"/>
        <v>0.36</v>
      </c>
      <c r="Y128" s="23">
        <f t="shared" si="51"/>
        <v>0.36</v>
      </c>
      <c r="Z128" s="23">
        <f t="shared" si="51"/>
        <v>0.36</v>
      </c>
      <c r="AA128" s="23">
        <f t="shared" si="51"/>
        <v>0.36</v>
      </c>
      <c r="AB128" s="23">
        <f t="shared" si="51"/>
        <v>0.36</v>
      </c>
      <c r="AC128" s="23">
        <f t="shared" si="51"/>
        <v>0.36</v>
      </c>
      <c r="AD128" s="23">
        <f t="shared" si="51"/>
        <v>0.36</v>
      </c>
      <c r="AE128" s="23">
        <f t="shared" si="51"/>
        <v>0.36</v>
      </c>
      <c r="AF128" s="23">
        <f t="shared" si="51"/>
        <v>0.36</v>
      </c>
      <c r="AG128" s="23">
        <f t="shared" si="51"/>
        <v>0.36</v>
      </c>
      <c r="AH128" s="23">
        <f t="shared" si="51"/>
        <v>0.36</v>
      </c>
      <c r="AI128" s="23">
        <f t="shared" si="51"/>
        <v>0.36</v>
      </c>
      <c r="AJ128" s="23">
        <f t="shared" si="51"/>
        <v>0.36</v>
      </c>
      <c r="AK128" s="24">
        <f t="shared" si="51"/>
        <v>0.36</v>
      </c>
    </row>
    <row r="129" spans="1:37" ht="15.75" thickBot="1" x14ac:dyDescent="0.3">
      <c r="A129" s="40"/>
      <c r="B129" s="6"/>
      <c r="C129" s="6"/>
      <c r="D129" s="33" t="s">
        <v>2</v>
      </c>
      <c r="E129" s="34"/>
      <c r="F129" s="38" t="e">
        <f>(B127-E129)/E129</f>
        <v>#DIV/0!</v>
      </c>
      <c r="G129" s="65" t="s">
        <v>114</v>
      </c>
      <c r="H129" s="66">
        <f>IF(H128*105%&gt;=1, FLOOR(H128*105%,0.01), FLOOR(H128*105%,0.005))</f>
        <v>0.375</v>
      </c>
      <c r="I129" s="67">
        <f>H129</f>
        <v>0.375</v>
      </c>
      <c r="J129" s="67">
        <f t="shared" ref="J129:AK129" si="52">I129</f>
        <v>0.375</v>
      </c>
      <c r="K129" s="67">
        <f t="shared" si="52"/>
        <v>0.375</v>
      </c>
      <c r="L129" s="67">
        <f t="shared" si="52"/>
        <v>0.375</v>
      </c>
      <c r="M129" s="67">
        <f t="shared" si="52"/>
        <v>0.375</v>
      </c>
      <c r="N129" s="67">
        <f t="shared" si="52"/>
        <v>0.375</v>
      </c>
      <c r="O129" s="67">
        <f t="shared" si="52"/>
        <v>0.375</v>
      </c>
      <c r="P129" s="67">
        <f t="shared" si="52"/>
        <v>0.375</v>
      </c>
      <c r="Q129" s="67">
        <f t="shared" si="52"/>
        <v>0.375</v>
      </c>
      <c r="R129" s="67">
        <f t="shared" si="52"/>
        <v>0.375</v>
      </c>
      <c r="S129" s="67">
        <f t="shared" si="52"/>
        <v>0.375</v>
      </c>
      <c r="T129" s="67">
        <f t="shared" si="52"/>
        <v>0.375</v>
      </c>
      <c r="U129" s="67">
        <f t="shared" si="52"/>
        <v>0.375</v>
      </c>
      <c r="V129" s="67">
        <f t="shared" si="52"/>
        <v>0.375</v>
      </c>
      <c r="W129" s="67">
        <f t="shared" si="52"/>
        <v>0.375</v>
      </c>
      <c r="X129" s="67">
        <f t="shared" si="52"/>
        <v>0.375</v>
      </c>
      <c r="Y129" s="67">
        <f t="shared" si="52"/>
        <v>0.375</v>
      </c>
      <c r="Z129" s="67">
        <f t="shared" si="52"/>
        <v>0.375</v>
      </c>
      <c r="AA129" s="67">
        <f t="shared" si="52"/>
        <v>0.375</v>
      </c>
      <c r="AB129" s="67">
        <f t="shared" si="52"/>
        <v>0.375</v>
      </c>
      <c r="AC129" s="67">
        <f t="shared" si="52"/>
        <v>0.375</v>
      </c>
      <c r="AD129" s="67">
        <f t="shared" si="52"/>
        <v>0.375</v>
      </c>
      <c r="AE129" s="67">
        <f t="shared" si="52"/>
        <v>0.375</v>
      </c>
      <c r="AF129" s="67">
        <f t="shared" si="52"/>
        <v>0.375</v>
      </c>
      <c r="AG129" s="67">
        <f t="shared" si="52"/>
        <v>0.375</v>
      </c>
      <c r="AH129" s="67">
        <f t="shared" si="52"/>
        <v>0.375</v>
      </c>
      <c r="AI129" s="67">
        <f t="shared" si="52"/>
        <v>0.375</v>
      </c>
      <c r="AJ129" s="67">
        <f t="shared" si="52"/>
        <v>0.375</v>
      </c>
      <c r="AK129" s="68">
        <f t="shared" si="52"/>
        <v>0.375</v>
      </c>
    </row>
    <row r="130" spans="1:37" ht="15.75" thickBot="1" x14ac:dyDescent="0.3">
      <c r="A130" s="45" t="s">
        <v>115</v>
      </c>
      <c r="B130" s="45" t="s">
        <v>111</v>
      </c>
      <c r="C130" s="46" t="s">
        <v>116</v>
      </c>
      <c r="D130" s="46" t="s">
        <v>117</v>
      </c>
      <c r="E130" s="34"/>
      <c r="F130" s="37"/>
      <c r="G130" s="69" t="s">
        <v>118</v>
      </c>
      <c r="H130" s="70">
        <f>(H126-H123)/H123</f>
        <v>0.16666666666666663</v>
      </c>
      <c r="I130" s="71">
        <f t="shared" ref="I130:AK130" si="53">(I126-I123)/I123</f>
        <v>-2.6315789473684233E-2</v>
      </c>
      <c r="J130" s="71">
        <f t="shared" si="53"/>
        <v>-5.4054054054054106E-2</v>
      </c>
      <c r="K130" s="71">
        <f t="shared" si="53"/>
        <v>2.8169014084507067E-2</v>
      </c>
      <c r="L130" s="71">
        <f t="shared" si="53"/>
        <v>-1.3333333333333345E-2</v>
      </c>
      <c r="M130" s="71">
        <f t="shared" si="53"/>
        <v>-2.7027027027027053E-2</v>
      </c>
      <c r="N130" s="71">
        <f t="shared" si="53"/>
        <v>-1.4084507042253534E-2</v>
      </c>
      <c r="O130" s="71">
        <f t="shared" si="53"/>
        <v>4.41176470588234E-2</v>
      </c>
      <c r="P130" s="71">
        <f t="shared" si="53"/>
        <v>2.8571428571428598E-2</v>
      </c>
      <c r="Q130" s="71" t="e">
        <f t="shared" si="53"/>
        <v>#DIV/0!</v>
      </c>
      <c r="R130" s="71" t="e">
        <f t="shared" si="53"/>
        <v>#DIV/0!</v>
      </c>
      <c r="S130" s="71" t="e">
        <f t="shared" si="53"/>
        <v>#DIV/0!</v>
      </c>
      <c r="T130" s="71" t="e">
        <f t="shared" si="53"/>
        <v>#DIV/0!</v>
      </c>
      <c r="U130" s="71" t="e">
        <f t="shared" si="53"/>
        <v>#DIV/0!</v>
      </c>
      <c r="V130" s="71" t="e">
        <f t="shared" si="53"/>
        <v>#DIV/0!</v>
      </c>
      <c r="W130" s="71" t="e">
        <f t="shared" si="53"/>
        <v>#DIV/0!</v>
      </c>
      <c r="X130" s="71" t="e">
        <f t="shared" si="53"/>
        <v>#DIV/0!</v>
      </c>
      <c r="Y130" s="71" t="e">
        <f t="shared" si="53"/>
        <v>#DIV/0!</v>
      </c>
      <c r="Z130" s="71" t="e">
        <f t="shared" si="53"/>
        <v>#DIV/0!</v>
      </c>
      <c r="AA130" s="71" t="e">
        <f t="shared" si="53"/>
        <v>#DIV/0!</v>
      </c>
      <c r="AB130" s="71" t="e">
        <f t="shared" si="53"/>
        <v>#DIV/0!</v>
      </c>
      <c r="AC130" s="71" t="e">
        <f t="shared" si="53"/>
        <v>#DIV/0!</v>
      </c>
      <c r="AD130" s="71" t="e">
        <f t="shared" si="53"/>
        <v>#DIV/0!</v>
      </c>
      <c r="AE130" s="71" t="e">
        <f t="shared" si="53"/>
        <v>#DIV/0!</v>
      </c>
      <c r="AF130" s="71" t="e">
        <f t="shared" si="53"/>
        <v>#DIV/0!</v>
      </c>
      <c r="AG130" s="71" t="e">
        <f t="shared" si="53"/>
        <v>#DIV/0!</v>
      </c>
      <c r="AH130" s="71" t="e">
        <f t="shared" si="53"/>
        <v>#DIV/0!</v>
      </c>
      <c r="AI130" s="71" t="e">
        <f t="shared" si="53"/>
        <v>#DIV/0!</v>
      </c>
      <c r="AJ130" s="71" t="e">
        <f t="shared" si="53"/>
        <v>#DIV/0!</v>
      </c>
      <c r="AK130" s="72" t="e">
        <f t="shared" si="53"/>
        <v>#DIV/0!</v>
      </c>
    </row>
    <row r="131" spans="1:37" ht="15.75" thickBot="1" x14ac:dyDescent="0.3">
      <c r="A131" s="43">
        <f>E129</f>
        <v>0</v>
      </c>
      <c r="B131" s="44">
        <f>B127</f>
        <v>0</v>
      </c>
      <c r="C131" s="53">
        <v>0</v>
      </c>
      <c r="D131" s="31">
        <v>0</v>
      </c>
      <c r="E131" s="164" t="s">
        <v>119</v>
      </c>
      <c r="F131" s="165"/>
      <c r="G131" s="65" t="s">
        <v>120</v>
      </c>
      <c r="H131" s="73">
        <f>(H126-H123)/(H124-H125)</f>
        <v>1</v>
      </c>
      <c r="I131" s="74">
        <f t="shared" ref="I131:AK131" si="54">(I126-I123)/(I124-I125)</f>
        <v>-0.4</v>
      </c>
      <c r="J131" s="74">
        <f t="shared" si="54"/>
        <v>-1</v>
      </c>
      <c r="K131" s="74">
        <f t="shared" si="54"/>
        <v>0.4</v>
      </c>
      <c r="L131" s="74">
        <f t="shared" si="54"/>
        <v>-0.33333333333333331</v>
      </c>
      <c r="M131" s="74">
        <f t="shared" si="54"/>
        <v>-0.5</v>
      </c>
      <c r="N131" s="74">
        <f t="shared" si="54"/>
        <v>-0.25000000000000072</v>
      </c>
      <c r="O131" s="74">
        <f t="shared" si="54"/>
        <v>1</v>
      </c>
      <c r="P131" s="74">
        <f t="shared" si="54"/>
        <v>1</v>
      </c>
      <c r="Q131" s="74" t="e">
        <f t="shared" si="54"/>
        <v>#DIV/0!</v>
      </c>
      <c r="R131" s="74" t="e">
        <f t="shared" si="54"/>
        <v>#DIV/0!</v>
      </c>
      <c r="S131" s="74" t="e">
        <f t="shared" si="54"/>
        <v>#DIV/0!</v>
      </c>
      <c r="T131" s="74" t="e">
        <f t="shared" si="54"/>
        <v>#DIV/0!</v>
      </c>
      <c r="U131" s="74" t="e">
        <f t="shared" si="54"/>
        <v>#DIV/0!</v>
      </c>
      <c r="V131" s="74" t="e">
        <f t="shared" si="54"/>
        <v>#DIV/0!</v>
      </c>
      <c r="W131" s="74" t="e">
        <f t="shared" si="54"/>
        <v>#DIV/0!</v>
      </c>
      <c r="X131" s="74" t="e">
        <f t="shared" si="54"/>
        <v>#DIV/0!</v>
      </c>
      <c r="Y131" s="74" t="e">
        <f t="shared" si="54"/>
        <v>#DIV/0!</v>
      </c>
      <c r="Z131" s="74" t="e">
        <f t="shared" si="54"/>
        <v>#DIV/0!</v>
      </c>
      <c r="AA131" s="74" t="e">
        <f t="shared" si="54"/>
        <v>#DIV/0!</v>
      </c>
      <c r="AB131" s="74" t="e">
        <f t="shared" si="54"/>
        <v>#DIV/0!</v>
      </c>
      <c r="AC131" s="74" t="e">
        <f t="shared" si="54"/>
        <v>#DIV/0!</v>
      </c>
      <c r="AD131" s="74" t="e">
        <f t="shared" si="54"/>
        <v>#DIV/0!</v>
      </c>
      <c r="AE131" s="74" t="e">
        <f t="shared" si="54"/>
        <v>#DIV/0!</v>
      </c>
      <c r="AF131" s="74" t="e">
        <f t="shared" si="54"/>
        <v>#DIV/0!</v>
      </c>
      <c r="AG131" s="74" t="e">
        <f t="shared" si="54"/>
        <v>#DIV/0!</v>
      </c>
      <c r="AH131" s="74" t="e">
        <f t="shared" si="54"/>
        <v>#DIV/0!</v>
      </c>
      <c r="AI131" s="74" t="e">
        <f t="shared" si="54"/>
        <v>#DIV/0!</v>
      </c>
      <c r="AJ131" s="74" t="e">
        <f t="shared" si="54"/>
        <v>#DIV/0!</v>
      </c>
      <c r="AK131" s="75" t="e">
        <f t="shared" si="54"/>
        <v>#DIV/0!</v>
      </c>
    </row>
    <row r="132" spans="1:37" ht="15.75" thickBot="1" x14ac:dyDescent="0.3">
      <c r="A132" s="166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  <c r="Z132" s="167"/>
      <c r="AA132" s="167"/>
      <c r="AB132" s="167"/>
      <c r="AC132" s="167"/>
      <c r="AD132" s="167"/>
      <c r="AE132" s="167"/>
      <c r="AF132" s="167"/>
      <c r="AG132" s="167"/>
      <c r="AH132" s="167"/>
      <c r="AI132" s="167"/>
      <c r="AJ132" s="167"/>
      <c r="AK132" s="168"/>
    </row>
    <row r="133" spans="1:37" ht="15.75" thickBot="1" x14ac:dyDescent="0.3">
      <c r="A133" s="47" t="s">
        <v>64</v>
      </c>
      <c r="B133" s="48" t="s">
        <v>65</v>
      </c>
      <c r="C133" s="49" t="s">
        <v>66</v>
      </c>
      <c r="D133" s="50" t="s">
        <v>67</v>
      </c>
      <c r="E133" s="51" t="s">
        <v>68</v>
      </c>
      <c r="F133" s="16" t="s">
        <v>69</v>
      </c>
      <c r="G133" s="62" t="s">
        <v>70</v>
      </c>
      <c r="H133" s="17">
        <v>43875</v>
      </c>
      <c r="I133" s="18">
        <f>IF(WEEKDAY(H133)&gt;=6,H133+3,H133+1)</f>
        <v>43878</v>
      </c>
      <c r="J133" s="18">
        <f t="shared" ref="J133:AK133" si="55">IF(WEEKDAY(I133)&gt;=6,I133+3,I133+1)</f>
        <v>43879</v>
      </c>
      <c r="K133" s="18">
        <f t="shared" si="55"/>
        <v>43880</v>
      </c>
      <c r="L133" s="18">
        <f t="shared" si="55"/>
        <v>43881</v>
      </c>
      <c r="M133" s="18">
        <f t="shared" si="55"/>
        <v>43882</v>
      </c>
      <c r="N133" s="18">
        <f t="shared" si="55"/>
        <v>43885</v>
      </c>
      <c r="O133" s="18">
        <f t="shared" si="55"/>
        <v>43886</v>
      </c>
      <c r="P133" s="18">
        <f t="shared" si="55"/>
        <v>43887</v>
      </c>
      <c r="Q133" s="18">
        <f t="shared" si="55"/>
        <v>43888</v>
      </c>
      <c r="R133" s="18">
        <f t="shared" si="55"/>
        <v>43889</v>
      </c>
      <c r="S133" s="18">
        <f t="shared" si="55"/>
        <v>43892</v>
      </c>
      <c r="T133" s="18">
        <f t="shared" si="55"/>
        <v>43893</v>
      </c>
      <c r="U133" s="18">
        <f t="shared" si="55"/>
        <v>43894</v>
      </c>
      <c r="V133" s="18">
        <f t="shared" si="55"/>
        <v>43895</v>
      </c>
      <c r="W133" s="18">
        <f t="shared" si="55"/>
        <v>43896</v>
      </c>
      <c r="X133" s="18">
        <f t="shared" si="55"/>
        <v>43899</v>
      </c>
      <c r="Y133" s="18">
        <f t="shared" si="55"/>
        <v>43900</v>
      </c>
      <c r="Z133" s="18">
        <f t="shared" si="55"/>
        <v>43901</v>
      </c>
      <c r="AA133" s="18">
        <f t="shared" si="55"/>
        <v>43902</v>
      </c>
      <c r="AB133" s="18">
        <f t="shared" si="55"/>
        <v>43903</v>
      </c>
      <c r="AC133" s="18">
        <f t="shared" si="55"/>
        <v>43906</v>
      </c>
      <c r="AD133" s="18">
        <f t="shared" si="55"/>
        <v>43907</v>
      </c>
      <c r="AE133" s="18">
        <f t="shared" si="55"/>
        <v>43908</v>
      </c>
      <c r="AF133" s="18">
        <f t="shared" si="55"/>
        <v>43909</v>
      </c>
      <c r="AG133" s="18">
        <f t="shared" si="55"/>
        <v>43910</v>
      </c>
      <c r="AH133" s="18">
        <f t="shared" si="55"/>
        <v>43913</v>
      </c>
      <c r="AI133" s="18">
        <f t="shared" si="55"/>
        <v>43914</v>
      </c>
      <c r="AJ133" s="18">
        <f t="shared" si="55"/>
        <v>43915</v>
      </c>
      <c r="AK133" s="18">
        <f t="shared" si="55"/>
        <v>43916</v>
      </c>
    </row>
    <row r="134" spans="1:37" ht="15.75" thickBot="1" x14ac:dyDescent="0.3">
      <c r="A134" s="154" t="s">
        <v>71</v>
      </c>
      <c r="B134" s="155"/>
      <c r="C134" s="155"/>
      <c r="D134" s="155"/>
      <c r="E134" s="155"/>
      <c r="F134" s="99" t="s">
        <v>131</v>
      </c>
      <c r="G134" s="19" t="s">
        <v>36</v>
      </c>
      <c r="H134" s="42" t="s">
        <v>73</v>
      </c>
      <c r="I134" s="20" t="s">
        <v>74</v>
      </c>
      <c r="J134" s="20" t="s">
        <v>75</v>
      </c>
      <c r="K134" s="20" t="s">
        <v>76</v>
      </c>
      <c r="L134" s="20" t="s">
        <v>77</v>
      </c>
      <c r="M134" s="20" t="s">
        <v>78</v>
      </c>
      <c r="N134" s="20" t="s">
        <v>79</v>
      </c>
      <c r="O134" s="20" t="s">
        <v>80</v>
      </c>
      <c r="P134" s="20" t="s">
        <v>81</v>
      </c>
      <c r="Q134" s="20" t="s">
        <v>82</v>
      </c>
      <c r="R134" s="20" t="s">
        <v>83</v>
      </c>
      <c r="S134" s="20" t="s">
        <v>84</v>
      </c>
      <c r="T134" s="20" t="s">
        <v>85</v>
      </c>
      <c r="U134" s="20" t="s">
        <v>86</v>
      </c>
      <c r="V134" s="20" t="s">
        <v>87</v>
      </c>
      <c r="W134" s="20" t="s">
        <v>88</v>
      </c>
      <c r="X134" s="20" t="s">
        <v>89</v>
      </c>
      <c r="Y134" s="20" t="s">
        <v>90</v>
      </c>
      <c r="Z134" s="20" t="s">
        <v>91</v>
      </c>
      <c r="AA134" s="20" t="s">
        <v>92</v>
      </c>
      <c r="AB134" s="20" t="s">
        <v>93</v>
      </c>
      <c r="AC134" s="20" t="s">
        <v>94</v>
      </c>
      <c r="AD134" s="20" t="s">
        <v>95</v>
      </c>
      <c r="AE134" s="20" t="s">
        <v>96</v>
      </c>
      <c r="AF134" s="20" t="s">
        <v>97</v>
      </c>
      <c r="AG134" s="20" t="s">
        <v>98</v>
      </c>
      <c r="AH134" s="20" t="s">
        <v>99</v>
      </c>
      <c r="AI134" s="20" t="s">
        <v>100</v>
      </c>
      <c r="AJ134" s="20" t="s">
        <v>101</v>
      </c>
      <c r="AK134" s="21" t="s">
        <v>102</v>
      </c>
    </row>
    <row r="135" spans="1:37" x14ac:dyDescent="0.25">
      <c r="A135" s="156" t="s">
        <v>103</v>
      </c>
      <c r="B135" s="157"/>
      <c r="C135" s="157"/>
      <c r="D135" s="158"/>
      <c r="E135" s="157"/>
      <c r="F135" s="159"/>
      <c r="G135" s="25" t="s">
        <v>104</v>
      </c>
      <c r="H135" s="26">
        <v>1.24</v>
      </c>
      <c r="I135" s="27">
        <v>1.36</v>
      </c>
      <c r="J135" s="27">
        <v>1.33</v>
      </c>
      <c r="K135" s="27">
        <v>1.33</v>
      </c>
      <c r="L135" s="27">
        <v>1.38</v>
      </c>
      <c r="M135" s="27">
        <v>1.33</v>
      </c>
      <c r="N135" s="27">
        <v>1.27</v>
      </c>
      <c r="O135" s="27">
        <v>1.2</v>
      </c>
      <c r="P135" s="27">
        <v>1.22</v>
      </c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8"/>
    </row>
    <row r="136" spans="1:37" x14ac:dyDescent="0.25">
      <c r="A136" s="55" t="s">
        <v>105</v>
      </c>
      <c r="B136" s="41">
        <f>COUNTA(H135:AK135)</f>
        <v>9</v>
      </c>
      <c r="C136" s="54"/>
      <c r="D136" s="61" t="str">
        <f>IF(ISBLANK(F134),"No Link",HYPERLINK(CONCATENATE("https://www.klsescreener.com/v2/charting/chart/",F134), "KLSE"))</f>
        <v>KLSE</v>
      </c>
      <c r="E136" s="160" t="s">
        <v>106</v>
      </c>
      <c r="F136" s="161"/>
      <c r="G136" s="14" t="s">
        <v>107</v>
      </c>
      <c r="H136" s="11">
        <v>1.37</v>
      </c>
      <c r="I136" s="5">
        <v>1.41</v>
      </c>
      <c r="J136" s="63">
        <v>1.36</v>
      </c>
      <c r="K136" s="4">
        <v>1.38</v>
      </c>
      <c r="L136" s="4">
        <v>1.38</v>
      </c>
      <c r="M136" s="4">
        <v>1.36</v>
      </c>
      <c r="N136" s="4">
        <v>1.3</v>
      </c>
      <c r="O136" s="4">
        <v>1.25</v>
      </c>
      <c r="P136" s="4">
        <v>1.27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10"/>
    </row>
    <row r="137" spans="1:37" x14ac:dyDescent="0.25">
      <c r="A137" s="12"/>
      <c r="B137" s="6"/>
      <c r="C137" s="6"/>
      <c r="D137" s="6"/>
      <c r="E137" s="36"/>
      <c r="F137" s="37"/>
      <c r="G137" s="14" t="s">
        <v>108</v>
      </c>
      <c r="H137" s="9">
        <v>1.24</v>
      </c>
      <c r="I137" s="4">
        <v>1.33</v>
      </c>
      <c r="J137" s="4">
        <v>1.31</v>
      </c>
      <c r="K137" s="4">
        <v>1.33</v>
      </c>
      <c r="L137" s="4">
        <v>1.34</v>
      </c>
      <c r="M137" s="4">
        <v>1.32</v>
      </c>
      <c r="N137" s="4">
        <v>1.2</v>
      </c>
      <c r="O137" s="4">
        <v>1.17</v>
      </c>
      <c r="P137" s="4">
        <v>1.19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10"/>
    </row>
    <row r="138" spans="1:37" x14ac:dyDescent="0.25">
      <c r="A138" s="162"/>
      <c r="B138" s="163"/>
      <c r="C138" s="58"/>
      <c r="D138" s="60" t="s">
        <v>109</v>
      </c>
      <c r="E138" s="35"/>
      <c r="F138" s="39" t="e">
        <f>(E138-B139)/B139</f>
        <v>#DIV/0!</v>
      </c>
      <c r="G138" s="14" t="s">
        <v>110</v>
      </c>
      <c r="H138" s="9">
        <v>1.36</v>
      </c>
      <c r="I138" s="4">
        <v>1.34</v>
      </c>
      <c r="J138" s="4">
        <v>1.33</v>
      </c>
      <c r="K138" s="4">
        <v>1.36</v>
      </c>
      <c r="L138" s="4">
        <v>1.35</v>
      </c>
      <c r="M138" s="4">
        <v>1.36</v>
      </c>
      <c r="N138" s="4">
        <v>1.22</v>
      </c>
      <c r="O138" s="4">
        <v>1.23</v>
      </c>
      <c r="P138" s="4">
        <v>1.25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10"/>
    </row>
    <row r="139" spans="1:37" ht="15.75" thickBot="1" x14ac:dyDescent="0.3">
      <c r="A139" s="8" t="s">
        <v>111</v>
      </c>
      <c r="B139" s="56"/>
      <c r="C139" s="59"/>
      <c r="D139" s="3"/>
      <c r="E139" s="7"/>
      <c r="F139" s="90"/>
      <c r="G139" s="15" t="s">
        <v>112</v>
      </c>
      <c r="H139" s="29">
        <v>236252</v>
      </c>
      <c r="I139" s="64">
        <v>98265</v>
      </c>
      <c r="J139" s="30">
        <v>30101</v>
      </c>
      <c r="K139" s="30">
        <v>41693</v>
      </c>
      <c r="L139" s="30">
        <v>64098</v>
      </c>
      <c r="M139" s="30">
        <v>53415</v>
      </c>
      <c r="N139" s="30">
        <v>84761</v>
      </c>
      <c r="O139" s="30">
        <v>53034</v>
      </c>
      <c r="P139" s="30">
        <v>71750</v>
      </c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1"/>
    </row>
    <row r="140" spans="1:37" x14ac:dyDescent="0.25">
      <c r="A140" s="13"/>
      <c r="B140" s="57"/>
      <c r="C140" s="89"/>
      <c r="D140" s="6"/>
      <c r="E140" s="88"/>
      <c r="F140" s="6"/>
      <c r="G140" s="32" t="s">
        <v>113</v>
      </c>
      <c r="H140" s="22">
        <f>IF((H135+H138)/2&gt;=1,CEILING((H135+H138)/2,0.01),CEILING((H135+H138)/2,0.005))</f>
        <v>1.3</v>
      </c>
      <c r="I140" s="23">
        <f>H140</f>
        <v>1.3</v>
      </c>
      <c r="J140" s="23">
        <f t="shared" ref="J140:AK140" si="56">I140</f>
        <v>1.3</v>
      </c>
      <c r="K140" s="23">
        <f t="shared" si="56"/>
        <v>1.3</v>
      </c>
      <c r="L140" s="23">
        <f t="shared" si="56"/>
        <v>1.3</v>
      </c>
      <c r="M140" s="23">
        <f t="shared" si="56"/>
        <v>1.3</v>
      </c>
      <c r="N140" s="23">
        <f t="shared" si="56"/>
        <v>1.3</v>
      </c>
      <c r="O140" s="23">
        <f t="shared" si="56"/>
        <v>1.3</v>
      </c>
      <c r="P140" s="23">
        <f t="shared" si="56"/>
        <v>1.3</v>
      </c>
      <c r="Q140" s="23">
        <f t="shared" si="56"/>
        <v>1.3</v>
      </c>
      <c r="R140" s="23">
        <f t="shared" si="56"/>
        <v>1.3</v>
      </c>
      <c r="S140" s="23">
        <f t="shared" si="56"/>
        <v>1.3</v>
      </c>
      <c r="T140" s="23">
        <f t="shared" si="56"/>
        <v>1.3</v>
      </c>
      <c r="U140" s="23">
        <f t="shared" si="56"/>
        <v>1.3</v>
      </c>
      <c r="V140" s="23">
        <f t="shared" si="56"/>
        <v>1.3</v>
      </c>
      <c r="W140" s="23">
        <f t="shared" si="56"/>
        <v>1.3</v>
      </c>
      <c r="X140" s="23">
        <f t="shared" si="56"/>
        <v>1.3</v>
      </c>
      <c r="Y140" s="23">
        <f t="shared" si="56"/>
        <v>1.3</v>
      </c>
      <c r="Z140" s="23">
        <f t="shared" si="56"/>
        <v>1.3</v>
      </c>
      <c r="AA140" s="23">
        <f t="shared" si="56"/>
        <v>1.3</v>
      </c>
      <c r="AB140" s="23">
        <f t="shared" si="56"/>
        <v>1.3</v>
      </c>
      <c r="AC140" s="23">
        <f t="shared" si="56"/>
        <v>1.3</v>
      </c>
      <c r="AD140" s="23">
        <f t="shared" si="56"/>
        <v>1.3</v>
      </c>
      <c r="AE140" s="23">
        <f t="shared" si="56"/>
        <v>1.3</v>
      </c>
      <c r="AF140" s="23">
        <f t="shared" si="56"/>
        <v>1.3</v>
      </c>
      <c r="AG140" s="23">
        <f t="shared" si="56"/>
        <v>1.3</v>
      </c>
      <c r="AH140" s="23">
        <f t="shared" si="56"/>
        <v>1.3</v>
      </c>
      <c r="AI140" s="23">
        <f t="shared" si="56"/>
        <v>1.3</v>
      </c>
      <c r="AJ140" s="23">
        <f t="shared" si="56"/>
        <v>1.3</v>
      </c>
      <c r="AK140" s="24">
        <f t="shared" si="56"/>
        <v>1.3</v>
      </c>
    </row>
    <row r="141" spans="1:37" ht="15.75" thickBot="1" x14ac:dyDescent="0.3">
      <c r="A141" s="40"/>
      <c r="B141" s="6"/>
      <c r="C141" s="6"/>
      <c r="D141" s="33" t="s">
        <v>2</v>
      </c>
      <c r="E141" s="34"/>
      <c r="F141" s="38" t="e">
        <f>(B139-E141)/E141</f>
        <v>#DIV/0!</v>
      </c>
      <c r="G141" s="65" t="s">
        <v>114</v>
      </c>
      <c r="H141" s="66">
        <f>IF(H140*105%&gt;=1, FLOOR(H140*105%,0.01), FLOOR(H140*105%,0.005))</f>
        <v>1.36</v>
      </c>
      <c r="I141" s="67">
        <f>H141</f>
        <v>1.36</v>
      </c>
      <c r="J141" s="67">
        <f t="shared" ref="J141:AK141" si="57">I141</f>
        <v>1.36</v>
      </c>
      <c r="K141" s="67">
        <f t="shared" si="57"/>
        <v>1.36</v>
      </c>
      <c r="L141" s="67">
        <f t="shared" si="57"/>
        <v>1.36</v>
      </c>
      <c r="M141" s="67">
        <f t="shared" si="57"/>
        <v>1.36</v>
      </c>
      <c r="N141" s="67">
        <f t="shared" si="57"/>
        <v>1.36</v>
      </c>
      <c r="O141" s="67">
        <f t="shared" si="57"/>
        <v>1.36</v>
      </c>
      <c r="P141" s="67">
        <f t="shared" si="57"/>
        <v>1.36</v>
      </c>
      <c r="Q141" s="67">
        <f t="shared" si="57"/>
        <v>1.36</v>
      </c>
      <c r="R141" s="67">
        <f t="shared" si="57"/>
        <v>1.36</v>
      </c>
      <c r="S141" s="67">
        <f t="shared" si="57"/>
        <v>1.36</v>
      </c>
      <c r="T141" s="67">
        <f t="shared" si="57"/>
        <v>1.36</v>
      </c>
      <c r="U141" s="67">
        <f t="shared" si="57"/>
        <v>1.36</v>
      </c>
      <c r="V141" s="67">
        <f t="shared" si="57"/>
        <v>1.36</v>
      </c>
      <c r="W141" s="67">
        <f t="shared" si="57"/>
        <v>1.36</v>
      </c>
      <c r="X141" s="67">
        <f t="shared" si="57"/>
        <v>1.36</v>
      </c>
      <c r="Y141" s="67">
        <f t="shared" si="57"/>
        <v>1.36</v>
      </c>
      <c r="Z141" s="67">
        <f t="shared" si="57"/>
        <v>1.36</v>
      </c>
      <c r="AA141" s="67">
        <f t="shared" si="57"/>
        <v>1.36</v>
      </c>
      <c r="AB141" s="67">
        <f t="shared" si="57"/>
        <v>1.36</v>
      </c>
      <c r="AC141" s="67">
        <f t="shared" si="57"/>
        <v>1.36</v>
      </c>
      <c r="AD141" s="67">
        <f t="shared" si="57"/>
        <v>1.36</v>
      </c>
      <c r="AE141" s="67">
        <f t="shared" si="57"/>
        <v>1.36</v>
      </c>
      <c r="AF141" s="67">
        <f t="shared" si="57"/>
        <v>1.36</v>
      </c>
      <c r="AG141" s="67">
        <f t="shared" si="57"/>
        <v>1.36</v>
      </c>
      <c r="AH141" s="67">
        <f t="shared" si="57"/>
        <v>1.36</v>
      </c>
      <c r="AI141" s="67">
        <f t="shared" si="57"/>
        <v>1.36</v>
      </c>
      <c r="AJ141" s="67">
        <f t="shared" si="57"/>
        <v>1.36</v>
      </c>
      <c r="AK141" s="68">
        <f t="shared" si="57"/>
        <v>1.36</v>
      </c>
    </row>
    <row r="142" spans="1:37" ht="15.75" thickBot="1" x14ac:dyDescent="0.3">
      <c r="A142" s="45" t="s">
        <v>115</v>
      </c>
      <c r="B142" s="45" t="s">
        <v>111</v>
      </c>
      <c r="C142" s="46" t="s">
        <v>116</v>
      </c>
      <c r="D142" s="46" t="s">
        <v>117</v>
      </c>
      <c r="E142" s="34"/>
      <c r="F142" s="37"/>
      <c r="G142" s="69" t="s">
        <v>118</v>
      </c>
      <c r="H142" s="70">
        <f>(H138-H135)/H135</f>
        <v>9.6774193548387177E-2</v>
      </c>
      <c r="I142" s="71">
        <f t="shared" ref="I142:AK142" si="58">(I138-I135)/I135</f>
        <v>-1.4705882352941188E-2</v>
      </c>
      <c r="J142" s="71">
        <f t="shared" si="58"/>
        <v>0</v>
      </c>
      <c r="K142" s="71">
        <f t="shared" si="58"/>
        <v>2.2556390977443629E-2</v>
      </c>
      <c r="L142" s="71">
        <f t="shared" si="58"/>
        <v>-2.1739130434782469E-2</v>
      </c>
      <c r="M142" s="71">
        <f t="shared" si="58"/>
        <v>2.2556390977443629E-2</v>
      </c>
      <c r="N142" s="71">
        <f t="shared" si="58"/>
        <v>-3.9370078740157514E-2</v>
      </c>
      <c r="O142" s="71">
        <f t="shared" si="58"/>
        <v>2.5000000000000022E-2</v>
      </c>
      <c r="P142" s="71">
        <f t="shared" si="58"/>
        <v>2.4590163934426253E-2</v>
      </c>
      <c r="Q142" s="71" t="e">
        <f t="shared" si="58"/>
        <v>#DIV/0!</v>
      </c>
      <c r="R142" s="71" t="e">
        <f t="shared" si="58"/>
        <v>#DIV/0!</v>
      </c>
      <c r="S142" s="71" t="e">
        <f t="shared" si="58"/>
        <v>#DIV/0!</v>
      </c>
      <c r="T142" s="71" t="e">
        <f t="shared" si="58"/>
        <v>#DIV/0!</v>
      </c>
      <c r="U142" s="71" t="e">
        <f t="shared" si="58"/>
        <v>#DIV/0!</v>
      </c>
      <c r="V142" s="71" t="e">
        <f t="shared" si="58"/>
        <v>#DIV/0!</v>
      </c>
      <c r="W142" s="71" t="e">
        <f t="shared" si="58"/>
        <v>#DIV/0!</v>
      </c>
      <c r="X142" s="71" t="e">
        <f t="shared" si="58"/>
        <v>#DIV/0!</v>
      </c>
      <c r="Y142" s="71" t="e">
        <f t="shared" si="58"/>
        <v>#DIV/0!</v>
      </c>
      <c r="Z142" s="71" t="e">
        <f t="shared" si="58"/>
        <v>#DIV/0!</v>
      </c>
      <c r="AA142" s="71" t="e">
        <f t="shared" si="58"/>
        <v>#DIV/0!</v>
      </c>
      <c r="AB142" s="71" t="e">
        <f t="shared" si="58"/>
        <v>#DIV/0!</v>
      </c>
      <c r="AC142" s="71" t="e">
        <f t="shared" si="58"/>
        <v>#DIV/0!</v>
      </c>
      <c r="AD142" s="71" t="e">
        <f t="shared" si="58"/>
        <v>#DIV/0!</v>
      </c>
      <c r="AE142" s="71" t="e">
        <f t="shared" si="58"/>
        <v>#DIV/0!</v>
      </c>
      <c r="AF142" s="71" t="e">
        <f t="shared" si="58"/>
        <v>#DIV/0!</v>
      </c>
      <c r="AG142" s="71" t="e">
        <f t="shared" si="58"/>
        <v>#DIV/0!</v>
      </c>
      <c r="AH142" s="71" t="e">
        <f t="shared" si="58"/>
        <v>#DIV/0!</v>
      </c>
      <c r="AI142" s="71" t="e">
        <f t="shared" si="58"/>
        <v>#DIV/0!</v>
      </c>
      <c r="AJ142" s="71" t="e">
        <f t="shared" si="58"/>
        <v>#DIV/0!</v>
      </c>
      <c r="AK142" s="72" t="e">
        <f t="shared" si="58"/>
        <v>#DIV/0!</v>
      </c>
    </row>
    <row r="143" spans="1:37" ht="15.75" thickBot="1" x14ac:dyDescent="0.3">
      <c r="A143" s="43">
        <f>E141</f>
        <v>0</v>
      </c>
      <c r="B143" s="44">
        <f>B139</f>
        <v>0</v>
      </c>
      <c r="C143" s="53">
        <v>0</v>
      </c>
      <c r="D143" s="31">
        <v>0</v>
      </c>
      <c r="E143" s="164" t="s">
        <v>119</v>
      </c>
      <c r="F143" s="165"/>
      <c r="G143" s="65" t="s">
        <v>120</v>
      </c>
      <c r="H143" s="73">
        <f>(H138-H135)/(H136-H137)</f>
        <v>0.92307692307692313</v>
      </c>
      <c r="I143" s="74">
        <f t="shared" ref="I143:AK143" si="59">(I138-I135)/(I136-I137)</f>
        <v>-0.25000000000000072</v>
      </c>
      <c r="J143" s="74">
        <f t="shared" si="59"/>
        <v>0</v>
      </c>
      <c r="K143" s="74">
        <f t="shared" si="59"/>
        <v>0.60000000000000264</v>
      </c>
      <c r="L143" s="74">
        <f t="shared" si="59"/>
        <v>-0.74999999999999856</v>
      </c>
      <c r="M143" s="74">
        <f t="shared" si="59"/>
        <v>0.75</v>
      </c>
      <c r="N143" s="74">
        <f t="shared" si="59"/>
        <v>-0.5</v>
      </c>
      <c r="O143" s="74">
        <f t="shared" si="59"/>
        <v>0.375</v>
      </c>
      <c r="P143" s="74">
        <f t="shared" si="59"/>
        <v>0.375</v>
      </c>
      <c r="Q143" s="74" t="e">
        <f t="shared" si="59"/>
        <v>#DIV/0!</v>
      </c>
      <c r="R143" s="74" t="e">
        <f t="shared" si="59"/>
        <v>#DIV/0!</v>
      </c>
      <c r="S143" s="74" t="e">
        <f t="shared" si="59"/>
        <v>#DIV/0!</v>
      </c>
      <c r="T143" s="74" t="e">
        <f t="shared" si="59"/>
        <v>#DIV/0!</v>
      </c>
      <c r="U143" s="74" t="e">
        <f t="shared" si="59"/>
        <v>#DIV/0!</v>
      </c>
      <c r="V143" s="74" t="e">
        <f t="shared" si="59"/>
        <v>#DIV/0!</v>
      </c>
      <c r="W143" s="74" t="e">
        <f t="shared" si="59"/>
        <v>#DIV/0!</v>
      </c>
      <c r="X143" s="74" t="e">
        <f t="shared" si="59"/>
        <v>#DIV/0!</v>
      </c>
      <c r="Y143" s="74" t="e">
        <f t="shared" si="59"/>
        <v>#DIV/0!</v>
      </c>
      <c r="Z143" s="74" t="e">
        <f t="shared" si="59"/>
        <v>#DIV/0!</v>
      </c>
      <c r="AA143" s="74" t="e">
        <f t="shared" si="59"/>
        <v>#DIV/0!</v>
      </c>
      <c r="AB143" s="74" t="e">
        <f t="shared" si="59"/>
        <v>#DIV/0!</v>
      </c>
      <c r="AC143" s="74" t="e">
        <f t="shared" si="59"/>
        <v>#DIV/0!</v>
      </c>
      <c r="AD143" s="74" t="e">
        <f t="shared" si="59"/>
        <v>#DIV/0!</v>
      </c>
      <c r="AE143" s="74" t="e">
        <f t="shared" si="59"/>
        <v>#DIV/0!</v>
      </c>
      <c r="AF143" s="74" t="e">
        <f t="shared" si="59"/>
        <v>#DIV/0!</v>
      </c>
      <c r="AG143" s="74" t="e">
        <f t="shared" si="59"/>
        <v>#DIV/0!</v>
      </c>
      <c r="AH143" s="74" t="e">
        <f t="shared" si="59"/>
        <v>#DIV/0!</v>
      </c>
      <c r="AI143" s="74" t="e">
        <f t="shared" si="59"/>
        <v>#DIV/0!</v>
      </c>
      <c r="AJ143" s="74" t="e">
        <f t="shared" si="59"/>
        <v>#DIV/0!</v>
      </c>
      <c r="AK143" s="75" t="e">
        <f t="shared" si="59"/>
        <v>#DIV/0!</v>
      </c>
    </row>
    <row r="144" spans="1:37" ht="15.75" thickBot="1" x14ac:dyDescent="0.3">
      <c r="A144" s="166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  <c r="AK144" s="168"/>
    </row>
    <row r="145" spans="1:37" ht="15.75" thickBot="1" x14ac:dyDescent="0.3">
      <c r="A145" s="47" t="s">
        <v>64</v>
      </c>
      <c r="B145" s="48" t="s">
        <v>65</v>
      </c>
      <c r="C145" s="49" t="s">
        <v>66</v>
      </c>
      <c r="D145" s="50" t="s">
        <v>67</v>
      </c>
      <c r="E145" s="51" t="s">
        <v>68</v>
      </c>
      <c r="F145" s="16" t="s">
        <v>69</v>
      </c>
      <c r="G145" s="62" t="s">
        <v>70</v>
      </c>
      <c r="H145" s="17">
        <v>43875</v>
      </c>
      <c r="I145" s="18">
        <f>IF(WEEKDAY(H145)&gt;=6,H145+3,H145+1)</f>
        <v>43878</v>
      </c>
      <c r="J145" s="18">
        <f t="shared" ref="J145:AK145" si="60">IF(WEEKDAY(I145)&gt;=6,I145+3,I145+1)</f>
        <v>43879</v>
      </c>
      <c r="K145" s="18">
        <f t="shared" si="60"/>
        <v>43880</v>
      </c>
      <c r="L145" s="18">
        <f t="shared" si="60"/>
        <v>43881</v>
      </c>
      <c r="M145" s="18">
        <f t="shared" si="60"/>
        <v>43882</v>
      </c>
      <c r="N145" s="18">
        <f t="shared" si="60"/>
        <v>43885</v>
      </c>
      <c r="O145" s="18">
        <f t="shared" si="60"/>
        <v>43886</v>
      </c>
      <c r="P145" s="18">
        <f t="shared" si="60"/>
        <v>43887</v>
      </c>
      <c r="Q145" s="18">
        <f t="shared" si="60"/>
        <v>43888</v>
      </c>
      <c r="R145" s="18">
        <f t="shared" si="60"/>
        <v>43889</v>
      </c>
      <c r="S145" s="18">
        <f t="shared" si="60"/>
        <v>43892</v>
      </c>
      <c r="T145" s="18">
        <f t="shared" si="60"/>
        <v>43893</v>
      </c>
      <c r="U145" s="18">
        <f t="shared" si="60"/>
        <v>43894</v>
      </c>
      <c r="V145" s="18">
        <f t="shared" si="60"/>
        <v>43895</v>
      </c>
      <c r="W145" s="18">
        <f t="shared" si="60"/>
        <v>43896</v>
      </c>
      <c r="X145" s="18">
        <f t="shared" si="60"/>
        <v>43899</v>
      </c>
      <c r="Y145" s="18">
        <f t="shared" si="60"/>
        <v>43900</v>
      </c>
      <c r="Z145" s="18">
        <f t="shared" si="60"/>
        <v>43901</v>
      </c>
      <c r="AA145" s="18">
        <f t="shared" si="60"/>
        <v>43902</v>
      </c>
      <c r="AB145" s="18">
        <f t="shared" si="60"/>
        <v>43903</v>
      </c>
      <c r="AC145" s="18">
        <f t="shared" si="60"/>
        <v>43906</v>
      </c>
      <c r="AD145" s="18">
        <f t="shared" si="60"/>
        <v>43907</v>
      </c>
      <c r="AE145" s="18">
        <f t="shared" si="60"/>
        <v>43908</v>
      </c>
      <c r="AF145" s="18">
        <f t="shared" si="60"/>
        <v>43909</v>
      </c>
      <c r="AG145" s="18">
        <f t="shared" si="60"/>
        <v>43910</v>
      </c>
      <c r="AH145" s="18">
        <f t="shared" si="60"/>
        <v>43913</v>
      </c>
      <c r="AI145" s="18">
        <f t="shared" si="60"/>
        <v>43914</v>
      </c>
      <c r="AJ145" s="18">
        <f t="shared" si="60"/>
        <v>43915</v>
      </c>
      <c r="AK145" s="18">
        <f t="shared" si="60"/>
        <v>43916</v>
      </c>
    </row>
    <row r="146" spans="1:37" ht="15.75" thickBot="1" x14ac:dyDescent="0.3">
      <c r="A146" s="154" t="s">
        <v>71</v>
      </c>
      <c r="B146" s="155"/>
      <c r="C146" s="155"/>
      <c r="D146" s="155"/>
      <c r="E146" s="155"/>
      <c r="F146" s="99" t="s">
        <v>132</v>
      </c>
      <c r="G146" s="19" t="s">
        <v>39</v>
      </c>
      <c r="H146" s="42" t="s">
        <v>73</v>
      </c>
      <c r="I146" s="20" t="s">
        <v>74</v>
      </c>
      <c r="J146" s="20" t="s">
        <v>75</v>
      </c>
      <c r="K146" s="20" t="s">
        <v>76</v>
      </c>
      <c r="L146" s="20" t="s">
        <v>77</v>
      </c>
      <c r="M146" s="20" t="s">
        <v>78</v>
      </c>
      <c r="N146" s="20" t="s">
        <v>79</v>
      </c>
      <c r="O146" s="20" t="s">
        <v>80</v>
      </c>
      <c r="P146" s="20" t="s">
        <v>81</v>
      </c>
      <c r="Q146" s="20" t="s">
        <v>82</v>
      </c>
      <c r="R146" s="20" t="s">
        <v>83</v>
      </c>
      <c r="S146" s="20" t="s">
        <v>84</v>
      </c>
      <c r="T146" s="20" t="s">
        <v>85</v>
      </c>
      <c r="U146" s="20" t="s">
        <v>86</v>
      </c>
      <c r="V146" s="20" t="s">
        <v>87</v>
      </c>
      <c r="W146" s="20" t="s">
        <v>88</v>
      </c>
      <c r="X146" s="20" t="s">
        <v>89</v>
      </c>
      <c r="Y146" s="20" t="s">
        <v>90</v>
      </c>
      <c r="Z146" s="20" t="s">
        <v>91</v>
      </c>
      <c r="AA146" s="20" t="s">
        <v>92</v>
      </c>
      <c r="AB146" s="20" t="s">
        <v>93</v>
      </c>
      <c r="AC146" s="20" t="s">
        <v>94</v>
      </c>
      <c r="AD146" s="20" t="s">
        <v>95</v>
      </c>
      <c r="AE146" s="20" t="s">
        <v>96</v>
      </c>
      <c r="AF146" s="20" t="s">
        <v>97</v>
      </c>
      <c r="AG146" s="20" t="s">
        <v>98</v>
      </c>
      <c r="AH146" s="20" t="s">
        <v>99</v>
      </c>
      <c r="AI146" s="20" t="s">
        <v>100</v>
      </c>
      <c r="AJ146" s="20" t="s">
        <v>101</v>
      </c>
      <c r="AK146" s="21" t="s">
        <v>102</v>
      </c>
    </row>
    <row r="147" spans="1:37" x14ac:dyDescent="0.25">
      <c r="A147" s="156" t="s">
        <v>103</v>
      </c>
      <c r="B147" s="157"/>
      <c r="C147" s="157"/>
      <c r="D147" s="158"/>
      <c r="E147" s="157"/>
      <c r="F147" s="159"/>
      <c r="G147" s="25" t="s">
        <v>104</v>
      </c>
      <c r="H147" s="26">
        <v>0.55500000000000005</v>
      </c>
      <c r="I147" s="27">
        <v>0.61</v>
      </c>
      <c r="J147" s="27">
        <v>0.60499999999999998</v>
      </c>
      <c r="K147" s="27">
        <v>0.57999999999999996</v>
      </c>
      <c r="L147" s="27">
        <v>0.58499999999999996</v>
      </c>
      <c r="M147" s="27">
        <v>0.63500000000000001</v>
      </c>
      <c r="N147" s="27">
        <v>0.6</v>
      </c>
      <c r="O147" s="27">
        <v>0.60499999999999998</v>
      </c>
      <c r="P147" s="27">
        <v>0.68500000000000005</v>
      </c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8"/>
    </row>
    <row r="148" spans="1:37" x14ac:dyDescent="0.25">
      <c r="A148" s="55" t="s">
        <v>105</v>
      </c>
      <c r="B148" s="41">
        <f>COUNTA(H147:AK147)</f>
        <v>9</v>
      </c>
      <c r="C148" s="54"/>
      <c r="D148" s="61" t="str">
        <f>IF(ISBLANK(F146),"No Link",HYPERLINK(CONCATENATE("https://www.klsescreener.com/v2/charting/chart/",F146), "KLSE"))</f>
        <v>KLSE</v>
      </c>
      <c r="E148" s="160" t="s">
        <v>106</v>
      </c>
      <c r="F148" s="161"/>
      <c r="G148" s="14" t="s">
        <v>107</v>
      </c>
      <c r="H148" s="11">
        <v>0.61</v>
      </c>
      <c r="I148" s="5">
        <v>0.63</v>
      </c>
      <c r="J148" s="63">
        <v>0.61</v>
      </c>
      <c r="K148" s="4">
        <v>0.59499999999999997</v>
      </c>
      <c r="L148" s="4">
        <v>0.65</v>
      </c>
      <c r="M148" s="5">
        <v>0.65</v>
      </c>
      <c r="N148" s="4">
        <v>0.63</v>
      </c>
      <c r="O148" s="4">
        <v>0.71499999999999997</v>
      </c>
      <c r="P148" s="4">
        <v>0.70499999999999996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10"/>
    </row>
    <row r="149" spans="1:37" x14ac:dyDescent="0.25">
      <c r="A149" s="12"/>
      <c r="B149" s="6"/>
      <c r="C149" s="6"/>
      <c r="D149" s="6"/>
      <c r="E149" s="36"/>
      <c r="F149" s="37"/>
      <c r="G149" s="14" t="s">
        <v>108</v>
      </c>
      <c r="H149" s="9">
        <v>0.55500000000000005</v>
      </c>
      <c r="I149" s="4">
        <v>0.58499999999999996</v>
      </c>
      <c r="J149" s="4">
        <v>0.57499999999999996</v>
      </c>
      <c r="K149" s="4">
        <v>0.56499999999999995</v>
      </c>
      <c r="L149" s="4">
        <v>0.57499999999999996</v>
      </c>
      <c r="M149" s="4">
        <v>0.62</v>
      </c>
      <c r="N149" s="4">
        <v>0.57999999999999996</v>
      </c>
      <c r="O149" s="4">
        <v>0.60499999999999998</v>
      </c>
      <c r="P149" s="4">
        <v>0.66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10"/>
    </row>
    <row r="150" spans="1:37" x14ac:dyDescent="0.25">
      <c r="A150" s="162"/>
      <c r="B150" s="163"/>
      <c r="C150" s="58"/>
      <c r="D150" s="60" t="s">
        <v>109</v>
      </c>
      <c r="E150" s="35"/>
      <c r="F150" s="39" t="e">
        <f>(E150-B151)/B151</f>
        <v>#DIV/0!</v>
      </c>
      <c r="G150" s="14" t="s">
        <v>110</v>
      </c>
      <c r="H150" s="9">
        <v>0.6</v>
      </c>
      <c r="I150" s="4">
        <v>0.6</v>
      </c>
      <c r="J150" s="4">
        <v>0.57999999999999996</v>
      </c>
      <c r="K150" s="4">
        <v>0.57999999999999996</v>
      </c>
      <c r="L150" s="4">
        <v>0.63500000000000001</v>
      </c>
      <c r="M150" s="4">
        <v>0.64500000000000002</v>
      </c>
      <c r="N150" s="4">
        <v>0.61</v>
      </c>
      <c r="O150" s="4">
        <v>0.68</v>
      </c>
      <c r="P150" s="4">
        <v>0.68500000000000005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10"/>
    </row>
    <row r="151" spans="1:37" ht="15.75" thickBot="1" x14ac:dyDescent="0.3">
      <c r="A151" s="8" t="s">
        <v>111</v>
      </c>
      <c r="B151" s="56"/>
      <c r="C151" s="59"/>
      <c r="D151" s="3"/>
      <c r="E151" s="7"/>
      <c r="F151" s="90"/>
      <c r="G151" s="15" t="s">
        <v>112</v>
      </c>
      <c r="H151" s="29">
        <v>121218</v>
      </c>
      <c r="I151" s="52">
        <v>109651</v>
      </c>
      <c r="J151" s="30">
        <v>29570</v>
      </c>
      <c r="K151" s="30">
        <v>45137</v>
      </c>
      <c r="L151" s="52">
        <v>310373</v>
      </c>
      <c r="M151" s="52">
        <v>91577</v>
      </c>
      <c r="N151" s="30">
        <v>105503</v>
      </c>
      <c r="O151" s="30">
        <v>407625</v>
      </c>
      <c r="P151" s="30">
        <v>204984</v>
      </c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1"/>
    </row>
    <row r="152" spans="1:37" x14ac:dyDescent="0.25">
      <c r="A152" s="13"/>
      <c r="B152" s="57"/>
      <c r="C152" s="89"/>
      <c r="D152" s="6"/>
      <c r="E152" s="88"/>
      <c r="F152" s="6"/>
      <c r="G152" s="32" t="s">
        <v>113</v>
      </c>
      <c r="H152" s="22">
        <f>IF((H147+H150)/2&gt;=1,CEILING((H147+H150)/2,0.01),CEILING((H147+H150)/2,0.005))</f>
        <v>0.57999999999999996</v>
      </c>
      <c r="I152" s="23">
        <f>H152</f>
        <v>0.57999999999999996</v>
      </c>
      <c r="J152" s="23">
        <f t="shared" ref="J152:AK152" si="61">I152</f>
        <v>0.57999999999999996</v>
      </c>
      <c r="K152" s="23">
        <f t="shared" si="61"/>
        <v>0.57999999999999996</v>
      </c>
      <c r="L152" s="23">
        <f t="shared" si="61"/>
        <v>0.57999999999999996</v>
      </c>
      <c r="M152" s="23">
        <f t="shared" si="61"/>
        <v>0.57999999999999996</v>
      </c>
      <c r="N152" s="23">
        <f t="shared" si="61"/>
        <v>0.57999999999999996</v>
      </c>
      <c r="O152" s="23">
        <f t="shared" si="61"/>
        <v>0.57999999999999996</v>
      </c>
      <c r="P152" s="23">
        <f t="shared" si="61"/>
        <v>0.57999999999999996</v>
      </c>
      <c r="Q152" s="23">
        <f t="shared" si="61"/>
        <v>0.57999999999999996</v>
      </c>
      <c r="R152" s="23">
        <f t="shared" si="61"/>
        <v>0.57999999999999996</v>
      </c>
      <c r="S152" s="23">
        <f t="shared" si="61"/>
        <v>0.57999999999999996</v>
      </c>
      <c r="T152" s="23">
        <f t="shared" si="61"/>
        <v>0.57999999999999996</v>
      </c>
      <c r="U152" s="23">
        <f t="shared" si="61"/>
        <v>0.57999999999999996</v>
      </c>
      <c r="V152" s="23">
        <f t="shared" si="61"/>
        <v>0.57999999999999996</v>
      </c>
      <c r="W152" s="23">
        <f t="shared" si="61"/>
        <v>0.57999999999999996</v>
      </c>
      <c r="X152" s="23">
        <f t="shared" si="61"/>
        <v>0.57999999999999996</v>
      </c>
      <c r="Y152" s="23">
        <f t="shared" si="61"/>
        <v>0.57999999999999996</v>
      </c>
      <c r="Z152" s="23">
        <f t="shared" si="61"/>
        <v>0.57999999999999996</v>
      </c>
      <c r="AA152" s="23">
        <f t="shared" si="61"/>
        <v>0.57999999999999996</v>
      </c>
      <c r="AB152" s="23">
        <f t="shared" si="61"/>
        <v>0.57999999999999996</v>
      </c>
      <c r="AC152" s="23">
        <f t="shared" si="61"/>
        <v>0.57999999999999996</v>
      </c>
      <c r="AD152" s="23">
        <f t="shared" si="61"/>
        <v>0.57999999999999996</v>
      </c>
      <c r="AE152" s="23">
        <f t="shared" si="61"/>
        <v>0.57999999999999996</v>
      </c>
      <c r="AF152" s="23">
        <f t="shared" si="61"/>
        <v>0.57999999999999996</v>
      </c>
      <c r="AG152" s="23">
        <f t="shared" si="61"/>
        <v>0.57999999999999996</v>
      </c>
      <c r="AH152" s="23">
        <f t="shared" si="61"/>
        <v>0.57999999999999996</v>
      </c>
      <c r="AI152" s="23">
        <f t="shared" si="61"/>
        <v>0.57999999999999996</v>
      </c>
      <c r="AJ152" s="23">
        <f t="shared" si="61"/>
        <v>0.57999999999999996</v>
      </c>
      <c r="AK152" s="24">
        <f t="shared" si="61"/>
        <v>0.57999999999999996</v>
      </c>
    </row>
    <row r="153" spans="1:37" ht="15.75" thickBot="1" x14ac:dyDescent="0.3">
      <c r="A153" s="40"/>
      <c r="B153" s="6"/>
      <c r="C153" s="6"/>
      <c r="D153" s="33" t="s">
        <v>2</v>
      </c>
      <c r="E153" s="34"/>
      <c r="F153" s="38" t="e">
        <f>(B151-E153)/E153</f>
        <v>#DIV/0!</v>
      </c>
      <c r="G153" s="65" t="s">
        <v>114</v>
      </c>
      <c r="H153" s="66">
        <f>IF(H152*105%&gt;=1, FLOOR(H152*105%,0.01), FLOOR(H152*105%,0.005))</f>
        <v>0.60499999999999998</v>
      </c>
      <c r="I153" s="67">
        <f>H153</f>
        <v>0.60499999999999998</v>
      </c>
      <c r="J153" s="67">
        <f t="shared" ref="J153:AK153" si="62">I153</f>
        <v>0.60499999999999998</v>
      </c>
      <c r="K153" s="67">
        <f t="shared" si="62"/>
        <v>0.60499999999999998</v>
      </c>
      <c r="L153" s="67">
        <f t="shared" si="62"/>
        <v>0.60499999999999998</v>
      </c>
      <c r="M153" s="67">
        <f t="shared" si="62"/>
        <v>0.60499999999999998</v>
      </c>
      <c r="N153" s="67">
        <f t="shared" si="62"/>
        <v>0.60499999999999998</v>
      </c>
      <c r="O153" s="67">
        <f t="shared" si="62"/>
        <v>0.60499999999999998</v>
      </c>
      <c r="P153" s="67">
        <f t="shared" si="62"/>
        <v>0.60499999999999998</v>
      </c>
      <c r="Q153" s="67">
        <f t="shared" si="62"/>
        <v>0.60499999999999998</v>
      </c>
      <c r="R153" s="67">
        <f t="shared" si="62"/>
        <v>0.60499999999999998</v>
      </c>
      <c r="S153" s="67">
        <f t="shared" si="62"/>
        <v>0.60499999999999998</v>
      </c>
      <c r="T153" s="67">
        <f t="shared" si="62"/>
        <v>0.60499999999999998</v>
      </c>
      <c r="U153" s="67">
        <f t="shared" si="62"/>
        <v>0.60499999999999998</v>
      </c>
      <c r="V153" s="67">
        <f t="shared" si="62"/>
        <v>0.60499999999999998</v>
      </c>
      <c r="W153" s="67">
        <f t="shared" si="62"/>
        <v>0.60499999999999998</v>
      </c>
      <c r="X153" s="67">
        <f t="shared" si="62"/>
        <v>0.60499999999999998</v>
      </c>
      <c r="Y153" s="67">
        <f t="shared" si="62"/>
        <v>0.60499999999999998</v>
      </c>
      <c r="Z153" s="67">
        <f t="shared" si="62"/>
        <v>0.60499999999999998</v>
      </c>
      <c r="AA153" s="67">
        <f t="shared" si="62"/>
        <v>0.60499999999999998</v>
      </c>
      <c r="AB153" s="67">
        <f t="shared" si="62"/>
        <v>0.60499999999999998</v>
      </c>
      <c r="AC153" s="67">
        <f t="shared" si="62"/>
        <v>0.60499999999999998</v>
      </c>
      <c r="AD153" s="67">
        <f t="shared" si="62"/>
        <v>0.60499999999999998</v>
      </c>
      <c r="AE153" s="67">
        <f t="shared" si="62"/>
        <v>0.60499999999999998</v>
      </c>
      <c r="AF153" s="67">
        <f t="shared" si="62"/>
        <v>0.60499999999999998</v>
      </c>
      <c r="AG153" s="67">
        <f t="shared" si="62"/>
        <v>0.60499999999999998</v>
      </c>
      <c r="AH153" s="67">
        <f t="shared" si="62"/>
        <v>0.60499999999999998</v>
      </c>
      <c r="AI153" s="67">
        <f t="shared" si="62"/>
        <v>0.60499999999999998</v>
      </c>
      <c r="AJ153" s="67">
        <f t="shared" si="62"/>
        <v>0.60499999999999998</v>
      </c>
      <c r="AK153" s="68">
        <f t="shared" si="62"/>
        <v>0.60499999999999998</v>
      </c>
    </row>
    <row r="154" spans="1:37" ht="15.75" thickBot="1" x14ac:dyDescent="0.3">
      <c r="A154" s="45" t="s">
        <v>115</v>
      </c>
      <c r="B154" s="45" t="s">
        <v>111</v>
      </c>
      <c r="C154" s="46" t="s">
        <v>116</v>
      </c>
      <c r="D154" s="46" t="s">
        <v>117</v>
      </c>
      <c r="E154" s="34"/>
      <c r="F154" s="37"/>
      <c r="G154" s="69" t="s">
        <v>118</v>
      </c>
      <c r="H154" s="70">
        <f>(H150-H147)/H147</f>
        <v>8.1081081081080947E-2</v>
      </c>
      <c r="I154" s="71">
        <f t="shared" ref="I154:AK154" si="63">(I150-I147)/I147</f>
        <v>-1.6393442622950834E-2</v>
      </c>
      <c r="J154" s="71">
        <f t="shared" si="63"/>
        <v>-4.1322314049586813E-2</v>
      </c>
      <c r="K154" s="71">
        <f t="shared" si="63"/>
        <v>0</v>
      </c>
      <c r="L154" s="71">
        <f t="shared" si="63"/>
        <v>8.5470085470085555E-2</v>
      </c>
      <c r="M154" s="71">
        <f t="shared" si="63"/>
        <v>1.5748031496063006E-2</v>
      </c>
      <c r="N154" s="71">
        <f t="shared" si="63"/>
        <v>1.6666666666666684E-2</v>
      </c>
      <c r="O154" s="71">
        <f t="shared" si="63"/>
        <v>0.12396694214876045</v>
      </c>
      <c r="P154" s="71">
        <f t="shared" si="63"/>
        <v>0</v>
      </c>
      <c r="Q154" s="71" t="e">
        <f t="shared" si="63"/>
        <v>#DIV/0!</v>
      </c>
      <c r="R154" s="71" t="e">
        <f t="shared" si="63"/>
        <v>#DIV/0!</v>
      </c>
      <c r="S154" s="71" t="e">
        <f t="shared" si="63"/>
        <v>#DIV/0!</v>
      </c>
      <c r="T154" s="71" t="e">
        <f t="shared" si="63"/>
        <v>#DIV/0!</v>
      </c>
      <c r="U154" s="71" t="e">
        <f t="shared" si="63"/>
        <v>#DIV/0!</v>
      </c>
      <c r="V154" s="71" t="e">
        <f t="shared" si="63"/>
        <v>#DIV/0!</v>
      </c>
      <c r="W154" s="71" t="e">
        <f t="shared" si="63"/>
        <v>#DIV/0!</v>
      </c>
      <c r="X154" s="71" t="e">
        <f t="shared" si="63"/>
        <v>#DIV/0!</v>
      </c>
      <c r="Y154" s="71" t="e">
        <f t="shared" si="63"/>
        <v>#DIV/0!</v>
      </c>
      <c r="Z154" s="71" t="e">
        <f t="shared" si="63"/>
        <v>#DIV/0!</v>
      </c>
      <c r="AA154" s="71" t="e">
        <f t="shared" si="63"/>
        <v>#DIV/0!</v>
      </c>
      <c r="AB154" s="71" t="e">
        <f t="shared" si="63"/>
        <v>#DIV/0!</v>
      </c>
      <c r="AC154" s="71" t="e">
        <f t="shared" si="63"/>
        <v>#DIV/0!</v>
      </c>
      <c r="AD154" s="71" t="e">
        <f t="shared" si="63"/>
        <v>#DIV/0!</v>
      </c>
      <c r="AE154" s="71" t="e">
        <f t="shared" si="63"/>
        <v>#DIV/0!</v>
      </c>
      <c r="AF154" s="71" t="e">
        <f t="shared" si="63"/>
        <v>#DIV/0!</v>
      </c>
      <c r="AG154" s="71" t="e">
        <f t="shared" si="63"/>
        <v>#DIV/0!</v>
      </c>
      <c r="AH154" s="71" t="e">
        <f t="shared" si="63"/>
        <v>#DIV/0!</v>
      </c>
      <c r="AI154" s="71" t="e">
        <f t="shared" si="63"/>
        <v>#DIV/0!</v>
      </c>
      <c r="AJ154" s="71" t="e">
        <f t="shared" si="63"/>
        <v>#DIV/0!</v>
      </c>
      <c r="AK154" s="72" t="e">
        <f t="shared" si="63"/>
        <v>#DIV/0!</v>
      </c>
    </row>
    <row r="155" spans="1:37" ht="15.75" thickBot="1" x14ac:dyDescent="0.3">
      <c r="A155" s="43">
        <f>E153</f>
        <v>0</v>
      </c>
      <c r="B155" s="44">
        <f>B151</f>
        <v>0</v>
      </c>
      <c r="C155" s="53">
        <v>0</v>
      </c>
      <c r="D155" s="31">
        <v>0</v>
      </c>
      <c r="E155" s="164" t="s">
        <v>119</v>
      </c>
      <c r="F155" s="165"/>
      <c r="G155" s="65" t="s">
        <v>120</v>
      </c>
      <c r="H155" s="73">
        <f>(H150-H147)/(H148-H149)</f>
        <v>0.81818181818181779</v>
      </c>
      <c r="I155" s="74">
        <f t="shared" ref="I155:AK155" si="64">(I150-I147)/(I148-I149)</f>
        <v>-0.22222222222222221</v>
      </c>
      <c r="J155" s="74">
        <f t="shared" si="64"/>
        <v>-0.7142857142857143</v>
      </c>
      <c r="K155" s="74">
        <f t="shared" si="64"/>
        <v>0</v>
      </c>
      <c r="L155" s="74">
        <f t="shared" si="64"/>
        <v>0.66666666666666663</v>
      </c>
      <c r="M155" s="74">
        <f t="shared" si="64"/>
        <v>0.33333333333333331</v>
      </c>
      <c r="N155" s="74">
        <f t="shared" si="64"/>
        <v>0.2</v>
      </c>
      <c r="O155" s="74">
        <f t="shared" si="64"/>
        <v>0.68181818181818254</v>
      </c>
      <c r="P155" s="74">
        <f t="shared" si="64"/>
        <v>0</v>
      </c>
      <c r="Q155" s="74" t="e">
        <f t="shared" si="64"/>
        <v>#DIV/0!</v>
      </c>
      <c r="R155" s="74" t="e">
        <f t="shared" si="64"/>
        <v>#DIV/0!</v>
      </c>
      <c r="S155" s="74" t="e">
        <f t="shared" si="64"/>
        <v>#DIV/0!</v>
      </c>
      <c r="T155" s="74" t="e">
        <f t="shared" si="64"/>
        <v>#DIV/0!</v>
      </c>
      <c r="U155" s="74" t="e">
        <f t="shared" si="64"/>
        <v>#DIV/0!</v>
      </c>
      <c r="V155" s="74" t="e">
        <f t="shared" si="64"/>
        <v>#DIV/0!</v>
      </c>
      <c r="W155" s="74" t="e">
        <f t="shared" si="64"/>
        <v>#DIV/0!</v>
      </c>
      <c r="X155" s="74" t="e">
        <f t="shared" si="64"/>
        <v>#DIV/0!</v>
      </c>
      <c r="Y155" s="74" t="e">
        <f t="shared" si="64"/>
        <v>#DIV/0!</v>
      </c>
      <c r="Z155" s="74" t="e">
        <f t="shared" si="64"/>
        <v>#DIV/0!</v>
      </c>
      <c r="AA155" s="74" t="e">
        <f t="shared" si="64"/>
        <v>#DIV/0!</v>
      </c>
      <c r="AB155" s="74" t="e">
        <f t="shared" si="64"/>
        <v>#DIV/0!</v>
      </c>
      <c r="AC155" s="74" t="e">
        <f t="shared" si="64"/>
        <v>#DIV/0!</v>
      </c>
      <c r="AD155" s="74" t="e">
        <f t="shared" si="64"/>
        <v>#DIV/0!</v>
      </c>
      <c r="AE155" s="74" t="e">
        <f t="shared" si="64"/>
        <v>#DIV/0!</v>
      </c>
      <c r="AF155" s="74" t="e">
        <f t="shared" si="64"/>
        <v>#DIV/0!</v>
      </c>
      <c r="AG155" s="74" t="e">
        <f t="shared" si="64"/>
        <v>#DIV/0!</v>
      </c>
      <c r="AH155" s="74" t="e">
        <f t="shared" si="64"/>
        <v>#DIV/0!</v>
      </c>
      <c r="AI155" s="74" t="e">
        <f t="shared" si="64"/>
        <v>#DIV/0!</v>
      </c>
      <c r="AJ155" s="74" t="e">
        <f t="shared" si="64"/>
        <v>#DIV/0!</v>
      </c>
      <c r="AK155" s="75" t="e">
        <f t="shared" si="64"/>
        <v>#DIV/0!</v>
      </c>
    </row>
    <row r="156" spans="1:37" ht="15.75" thickBot="1" x14ac:dyDescent="0.3">
      <c r="A156" s="166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/>
      <c r="AG156" s="167"/>
      <c r="AH156" s="167"/>
      <c r="AI156" s="167"/>
      <c r="AJ156" s="167"/>
      <c r="AK156" s="168"/>
    </row>
    <row r="157" spans="1:37" ht="15.75" thickBot="1" x14ac:dyDescent="0.3">
      <c r="A157" s="47" t="s">
        <v>64</v>
      </c>
      <c r="B157" s="48" t="s">
        <v>65</v>
      </c>
      <c r="C157" s="49" t="s">
        <v>66</v>
      </c>
      <c r="D157" s="50" t="s">
        <v>67</v>
      </c>
      <c r="E157" s="51" t="s">
        <v>68</v>
      </c>
      <c r="F157" s="16" t="s">
        <v>69</v>
      </c>
      <c r="G157" s="62" t="s">
        <v>70</v>
      </c>
      <c r="H157" s="17">
        <v>43875</v>
      </c>
      <c r="I157" s="18">
        <f>IF(WEEKDAY(H157)&gt;=6,H157+3,H157+1)</f>
        <v>43878</v>
      </c>
      <c r="J157" s="18">
        <f t="shared" ref="J157:AK157" si="65">IF(WEEKDAY(I157)&gt;=6,I157+3,I157+1)</f>
        <v>43879</v>
      </c>
      <c r="K157" s="18">
        <f t="shared" si="65"/>
        <v>43880</v>
      </c>
      <c r="L157" s="18">
        <f t="shared" si="65"/>
        <v>43881</v>
      </c>
      <c r="M157" s="18">
        <f t="shared" si="65"/>
        <v>43882</v>
      </c>
      <c r="N157" s="18">
        <f t="shared" si="65"/>
        <v>43885</v>
      </c>
      <c r="O157" s="18">
        <f t="shared" si="65"/>
        <v>43886</v>
      </c>
      <c r="P157" s="18">
        <f t="shared" si="65"/>
        <v>43887</v>
      </c>
      <c r="Q157" s="18">
        <f t="shared" si="65"/>
        <v>43888</v>
      </c>
      <c r="R157" s="18">
        <f t="shared" si="65"/>
        <v>43889</v>
      </c>
      <c r="S157" s="18">
        <f t="shared" si="65"/>
        <v>43892</v>
      </c>
      <c r="T157" s="18">
        <f t="shared" si="65"/>
        <v>43893</v>
      </c>
      <c r="U157" s="18">
        <f t="shared" si="65"/>
        <v>43894</v>
      </c>
      <c r="V157" s="18">
        <f t="shared" si="65"/>
        <v>43895</v>
      </c>
      <c r="W157" s="18">
        <f t="shared" si="65"/>
        <v>43896</v>
      </c>
      <c r="X157" s="18">
        <f t="shared" si="65"/>
        <v>43899</v>
      </c>
      <c r="Y157" s="18">
        <f t="shared" si="65"/>
        <v>43900</v>
      </c>
      <c r="Z157" s="18">
        <f t="shared" si="65"/>
        <v>43901</v>
      </c>
      <c r="AA157" s="18">
        <f t="shared" si="65"/>
        <v>43902</v>
      </c>
      <c r="AB157" s="18">
        <f t="shared" si="65"/>
        <v>43903</v>
      </c>
      <c r="AC157" s="18">
        <f t="shared" si="65"/>
        <v>43906</v>
      </c>
      <c r="AD157" s="18">
        <f t="shared" si="65"/>
        <v>43907</v>
      </c>
      <c r="AE157" s="18">
        <f t="shared" si="65"/>
        <v>43908</v>
      </c>
      <c r="AF157" s="18">
        <f t="shared" si="65"/>
        <v>43909</v>
      </c>
      <c r="AG157" s="18">
        <f t="shared" si="65"/>
        <v>43910</v>
      </c>
      <c r="AH157" s="18">
        <f t="shared" si="65"/>
        <v>43913</v>
      </c>
      <c r="AI157" s="18">
        <f t="shared" si="65"/>
        <v>43914</v>
      </c>
      <c r="AJ157" s="18">
        <f t="shared" si="65"/>
        <v>43915</v>
      </c>
      <c r="AK157" s="18">
        <f t="shared" si="65"/>
        <v>43916</v>
      </c>
    </row>
    <row r="158" spans="1:37" ht="15.75" thickBot="1" x14ac:dyDescent="0.3">
      <c r="A158" s="154" t="s">
        <v>71</v>
      </c>
      <c r="B158" s="155"/>
      <c r="C158" s="155"/>
      <c r="D158" s="155"/>
      <c r="E158" s="155"/>
      <c r="F158" s="99" t="s">
        <v>133</v>
      </c>
      <c r="G158" s="19" t="s">
        <v>23</v>
      </c>
      <c r="H158" s="42" t="s">
        <v>73</v>
      </c>
      <c r="I158" s="20" t="s">
        <v>74</v>
      </c>
      <c r="J158" s="20" t="s">
        <v>75</v>
      </c>
      <c r="K158" s="20" t="s">
        <v>76</v>
      </c>
      <c r="L158" s="20" t="s">
        <v>77</v>
      </c>
      <c r="M158" s="20" t="s">
        <v>78</v>
      </c>
      <c r="N158" s="20" t="s">
        <v>79</v>
      </c>
      <c r="O158" s="20" t="s">
        <v>80</v>
      </c>
      <c r="P158" s="20" t="s">
        <v>81</v>
      </c>
      <c r="Q158" s="20" t="s">
        <v>82</v>
      </c>
      <c r="R158" s="20" t="s">
        <v>83</v>
      </c>
      <c r="S158" s="20" t="s">
        <v>84</v>
      </c>
      <c r="T158" s="20" t="s">
        <v>85</v>
      </c>
      <c r="U158" s="20" t="s">
        <v>86</v>
      </c>
      <c r="V158" s="20" t="s">
        <v>87</v>
      </c>
      <c r="W158" s="20" t="s">
        <v>88</v>
      </c>
      <c r="X158" s="20" t="s">
        <v>89</v>
      </c>
      <c r="Y158" s="20" t="s">
        <v>90</v>
      </c>
      <c r="Z158" s="20" t="s">
        <v>91</v>
      </c>
      <c r="AA158" s="20" t="s">
        <v>92</v>
      </c>
      <c r="AB158" s="20" t="s">
        <v>93</v>
      </c>
      <c r="AC158" s="20" t="s">
        <v>94</v>
      </c>
      <c r="AD158" s="20" t="s">
        <v>95</v>
      </c>
      <c r="AE158" s="20" t="s">
        <v>96</v>
      </c>
      <c r="AF158" s="20" t="s">
        <v>97</v>
      </c>
      <c r="AG158" s="20" t="s">
        <v>98</v>
      </c>
      <c r="AH158" s="20" t="s">
        <v>99</v>
      </c>
      <c r="AI158" s="20" t="s">
        <v>100</v>
      </c>
      <c r="AJ158" s="20" t="s">
        <v>101</v>
      </c>
      <c r="AK158" s="21" t="s">
        <v>102</v>
      </c>
    </row>
    <row r="159" spans="1:37" x14ac:dyDescent="0.25">
      <c r="A159" s="156" t="s">
        <v>103</v>
      </c>
      <c r="B159" s="157"/>
      <c r="C159" s="157"/>
      <c r="D159" s="158"/>
      <c r="E159" s="157"/>
      <c r="F159" s="159"/>
      <c r="G159" s="25" t="s">
        <v>104</v>
      </c>
      <c r="H159" s="26">
        <v>1.1499999999999999</v>
      </c>
      <c r="I159" s="27">
        <v>1.3</v>
      </c>
      <c r="J159" s="27">
        <v>1.28</v>
      </c>
      <c r="K159" s="27">
        <v>1.24</v>
      </c>
      <c r="L159" s="27">
        <v>1.37</v>
      </c>
      <c r="M159" s="27">
        <v>1.31</v>
      </c>
      <c r="N159" s="27">
        <v>1.25</v>
      </c>
      <c r="O159" s="27">
        <v>1.25</v>
      </c>
      <c r="P159" s="27">
        <v>1.29</v>
      </c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8"/>
    </row>
    <row r="160" spans="1:37" x14ac:dyDescent="0.25">
      <c r="A160" s="55" t="s">
        <v>105</v>
      </c>
      <c r="B160" s="41">
        <f>COUNTA(H159:AK159)</f>
        <v>9</v>
      </c>
      <c r="C160" s="54"/>
      <c r="D160" s="61" t="str">
        <f>IF(ISBLANK(F158),"No Link",HYPERLINK(CONCATENATE("https://www.klsescreener.com/v2/charting/chart/",F158), "KLSE"))</f>
        <v>KLSE</v>
      </c>
      <c r="E160" s="160" t="s">
        <v>106</v>
      </c>
      <c r="F160" s="161"/>
      <c r="G160" s="14" t="s">
        <v>107</v>
      </c>
      <c r="H160" s="11">
        <v>1.33</v>
      </c>
      <c r="I160" s="63">
        <v>1.33</v>
      </c>
      <c r="J160" s="63">
        <v>1.28</v>
      </c>
      <c r="K160" s="5">
        <v>1.38</v>
      </c>
      <c r="L160" s="4">
        <v>1.38</v>
      </c>
      <c r="M160" s="5">
        <v>1.41</v>
      </c>
      <c r="N160" s="4">
        <v>1.32</v>
      </c>
      <c r="O160" s="4">
        <v>1.34</v>
      </c>
      <c r="P160" s="4">
        <v>1.35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10"/>
    </row>
    <row r="161" spans="1:37" x14ac:dyDescent="0.25">
      <c r="A161" s="12"/>
      <c r="B161" s="6"/>
      <c r="C161" s="6"/>
      <c r="D161" s="6"/>
      <c r="E161" s="36"/>
      <c r="F161" s="37"/>
      <c r="G161" s="14" t="s">
        <v>108</v>
      </c>
      <c r="H161" s="9">
        <v>1.1299999999999999</v>
      </c>
      <c r="I161" s="4">
        <v>1.27</v>
      </c>
      <c r="J161" s="4">
        <v>1.22</v>
      </c>
      <c r="K161" s="4">
        <v>1.24</v>
      </c>
      <c r="L161" s="4">
        <v>1.29</v>
      </c>
      <c r="M161" s="4">
        <v>1.3</v>
      </c>
      <c r="N161" s="4">
        <v>1.24</v>
      </c>
      <c r="O161" s="4">
        <v>1.25</v>
      </c>
      <c r="P161" s="4">
        <v>1.27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10"/>
    </row>
    <row r="162" spans="1:37" x14ac:dyDescent="0.25">
      <c r="A162" s="162"/>
      <c r="B162" s="163"/>
      <c r="C162" s="58"/>
      <c r="D162" s="60" t="s">
        <v>109</v>
      </c>
      <c r="E162" s="35"/>
      <c r="F162" s="39" t="e">
        <f>(E162-B163)/B163</f>
        <v>#DIV/0!</v>
      </c>
      <c r="G162" s="14" t="s">
        <v>110</v>
      </c>
      <c r="H162" s="9">
        <v>1.29</v>
      </c>
      <c r="I162" s="4">
        <v>1.28</v>
      </c>
      <c r="J162" s="4">
        <v>1.23</v>
      </c>
      <c r="K162" s="4">
        <v>1.37</v>
      </c>
      <c r="L162" s="4">
        <v>1.31</v>
      </c>
      <c r="M162" s="4">
        <v>1.33</v>
      </c>
      <c r="N162" s="4">
        <v>1.25</v>
      </c>
      <c r="O162" s="4">
        <v>1.29</v>
      </c>
      <c r="P162" s="4">
        <v>1.3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10"/>
    </row>
    <row r="163" spans="1:37" ht="15.75" thickBot="1" x14ac:dyDescent="0.3">
      <c r="A163" s="8" t="s">
        <v>111</v>
      </c>
      <c r="B163" s="56"/>
      <c r="C163" s="59"/>
      <c r="D163" s="3"/>
      <c r="E163" s="7"/>
      <c r="F163" s="90"/>
      <c r="G163" s="15" t="s">
        <v>112</v>
      </c>
      <c r="H163" s="29">
        <v>388994</v>
      </c>
      <c r="I163" s="64">
        <v>148260</v>
      </c>
      <c r="J163" s="30">
        <v>54969</v>
      </c>
      <c r="K163" s="52">
        <v>216869</v>
      </c>
      <c r="L163" s="30">
        <v>136401</v>
      </c>
      <c r="M163" s="52">
        <v>194385</v>
      </c>
      <c r="N163" s="30">
        <v>128250</v>
      </c>
      <c r="O163" s="30">
        <v>100317</v>
      </c>
      <c r="P163" s="30">
        <v>155058</v>
      </c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1"/>
    </row>
    <row r="164" spans="1:37" x14ac:dyDescent="0.25">
      <c r="A164" s="13"/>
      <c r="B164" s="57"/>
      <c r="C164" s="89"/>
      <c r="D164" s="6"/>
      <c r="E164" s="88"/>
      <c r="F164" s="6"/>
      <c r="G164" s="32" t="s">
        <v>113</v>
      </c>
      <c r="H164" s="22">
        <f>IF((H159+H162)/2&gt;=1,CEILING((H159+H162)/2,0.01),CEILING((H159+H162)/2,0.005))</f>
        <v>1.22</v>
      </c>
      <c r="I164" s="23">
        <f>H164</f>
        <v>1.22</v>
      </c>
      <c r="J164" s="23">
        <f t="shared" ref="J164:AK164" si="66">I164</f>
        <v>1.22</v>
      </c>
      <c r="K164" s="23">
        <f t="shared" si="66"/>
        <v>1.22</v>
      </c>
      <c r="L164" s="23">
        <f t="shared" si="66"/>
        <v>1.22</v>
      </c>
      <c r="M164" s="23">
        <f t="shared" si="66"/>
        <v>1.22</v>
      </c>
      <c r="N164" s="23">
        <f t="shared" si="66"/>
        <v>1.22</v>
      </c>
      <c r="O164" s="23">
        <f t="shared" si="66"/>
        <v>1.22</v>
      </c>
      <c r="P164" s="23">
        <f t="shared" si="66"/>
        <v>1.22</v>
      </c>
      <c r="Q164" s="23">
        <f t="shared" si="66"/>
        <v>1.22</v>
      </c>
      <c r="R164" s="23">
        <f t="shared" si="66"/>
        <v>1.22</v>
      </c>
      <c r="S164" s="23">
        <f t="shared" si="66"/>
        <v>1.22</v>
      </c>
      <c r="T164" s="23">
        <f t="shared" si="66"/>
        <v>1.22</v>
      </c>
      <c r="U164" s="23">
        <f t="shared" si="66"/>
        <v>1.22</v>
      </c>
      <c r="V164" s="23">
        <f t="shared" si="66"/>
        <v>1.22</v>
      </c>
      <c r="W164" s="23">
        <f t="shared" si="66"/>
        <v>1.22</v>
      </c>
      <c r="X164" s="23">
        <f t="shared" si="66"/>
        <v>1.22</v>
      </c>
      <c r="Y164" s="23">
        <f t="shared" si="66"/>
        <v>1.22</v>
      </c>
      <c r="Z164" s="23">
        <f t="shared" si="66"/>
        <v>1.22</v>
      </c>
      <c r="AA164" s="23">
        <f t="shared" si="66"/>
        <v>1.22</v>
      </c>
      <c r="AB164" s="23">
        <f t="shared" si="66"/>
        <v>1.22</v>
      </c>
      <c r="AC164" s="23">
        <f t="shared" si="66"/>
        <v>1.22</v>
      </c>
      <c r="AD164" s="23">
        <f t="shared" si="66"/>
        <v>1.22</v>
      </c>
      <c r="AE164" s="23">
        <f t="shared" si="66"/>
        <v>1.22</v>
      </c>
      <c r="AF164" s="23">
        <f t="shared" si="66"/>
        <v>1.22</v>
      </c>
      <c r="AG164" s="23">
        <f t="shared" si="66"/>
        <v>1.22</v>
      </c>
      <c r="AH164" s="23">
        <f t="shared" si="66"/>
        <v>1.22</v>
      </c>
      <c r="AI164" s="23">
        <f t="shared" si="66"/>
        <v>1.22</v>
      </c>
      <c r="AJ164" s="23">
        <f t="shared" si="66"/>
        <v>1.22</v>
      </c>
      <c r="AK164" s="24">
        <f t="shared" si="66"/>
        <v>1.22</v>
      </c>
    </row>
    <row r="165" spans="1:37" ht="15.75" thickBot="1" x14ac:dyDescent="0.3">
      <c r="A165" s="40"/>
      <c r="B165" s="6"/>
      <c r="C165" s="6"/>
      <c r="D165" s="33" t="s">
        <v>2</v>
      </c>
      <c r="E165" s="34"/>
      <c r="F165" s="38" t="e">
        <f>(B163-E165)/E165</f>
        <v>#DIV/0!</v>
      </c>
      <c r="G165" s="65" t="s">
        <v>114</v>
      </c>
      <c r="H165" s="66">
        <f>IF(H164*105%&gt;=1, FLOOR(H164*105%,0.01), FLOOR(H164*105%,0.005))</f>
        <v>1.28</v>
      </c>
      <c r="I165" s="67">
        <f>H165</f>
        <v>1.28</v>
      </c>
      <c r="J165" s="67">
        <f t="shared" ref="J165:AK165" si="67">I165</f>
        <v>1.28</v>
      </c>
      <c r="K165" s="67">
        <f t="shared" si="67"/>
        <v>1.28</v>
      </c>
      <c r="L165" s="67">
        <f t="shared" si="67"/>
        <v>1.28</v>
      </c>
      <c r="M165" s="67">
        <f t="shared" si="67"/>
        <v>1.28</v>
      </c>
      <c r="N165" s="67">
        <f t="shared" si="67"/>
        <v>1.28</v>
      </c>
      <c r="O165" s="67">
        <f t="shared" si="67"/>
        <v>1.28</v>
      </c>
      <c r="P165" s="67">
        <f t="shared" si="67"/>
        <v>1.28</v>
      </c>
      <c r="Q165" s="67">
        <f t="shared" si="67"/>
        <v>1.28</v>
      </c>
      <c r="R165" s="67">
        <f t="shared" si="67"/>
        <v>1.28</v>
      </c>
      <c r="S165" s="67">
        <f t="shared" si="67"/>
        <v>1.28</v>
      </c>
      <c r="T165" s="67">
        <f t="shared" si="67"/>
        <v>1.28</v>
      </c>
      <c r="U165" s="67">
        <f t="shared" si="67"/>
        <v>1.28</v>
      </c>
      <c r="V165" s="67">
        <f t="shared" si="67"/>
        <v>1.28</v>
      </c>
      <c r="W165" s="67">
        <f t="shared" si="67"/>
        <v>1.28</v>
      </c>
      <c r="X165" s="67">
        <f t="shared" si="67"/>
        <v>1.28</v>
      </c>
      <c r="Y165" s="67">
        <f t="shared" si="67"/>
        <v>1.28</v>
      </c>
      <c r="Z165" s="67">
        <f t="shared" si="67"/>
        <v>1.28</v>
      </c>
      <c r="AA165" s="67">
        <f t="shared" si="67"/>
        <v>1.28</v>
      </c>
      <c r="AB165" s="67">
        <f t="shared" si="67"/>
        <v>1.28</v>
      </c>
      <c r="AC165" s="67">
        <f t="shared" si="67"/>
        <v>1.28</v>
      </c>
      <c r="AD165" s="67">
        <f t="shared" si="67"/>
        <v>1.28</v>
      </c>
      <c r="AE165" s="67">
        <f t="shared" si="67"/>
        <v>1.28</v>
      </c>
      <c r="AF165" s="67">
        <f t="shared" si="67"/>
        <v>1.28</v>
      </c>
      <c r="AG165" s="67">
        <f t="shared" si="67"/>
        <v>1.28</v>
      </c>
      <c r="AH165" s="67">
        <f t="shared" si="67"/>
        <v>1.28</v>
      </c>
      <c r="AI165" s="67">
        <f t="shared" si="67"/>
        <v>1.28</v>
      </c>
      <c r="AJ165" s="67">
        <f t="shared" si="67"/>
        <v>1.28</v>
      </c>
      <c r="AK165" s="68">
        <f t="shared" si="67"/>
        <v>1.28</v>
      </c>
    </row>
    <row r="166" spans="1:37" ht="15.75" thickBot="1" x14ac:dyDescent="0.3">
      <c r="A166" s="45" t="s">
        <v>115</v>
      </c>
      <c r="B166" s="45" t="s">
        <v>111</v>
      </c>
      <c r="C166" s="46" t="s">
        <v>116</v>
      </c>
      <c r="D166" s="46" t="s">
        <v>117</v>
      </c>
      <c r="E166" s="34"/>
      <c r="F166" s="37"/>
      <c r="G166" s="69" t="s">
        <v>118</v>
      </c>
      <c r="H166" s="70">
        <f>(H162-H159)/H159</f>
        <v>0.12173913043478272</v>
      </c>
      <c r="I166" s="71">
        <f t="shared" ref="I166:AK166" si="68">(I162-I159)/I159</f>
        <v>-1.5384615384615398E-2</v>
      </c>
      <c r="J166" s="71">
        <f t="shared" si="68"/>
        <v>-3.9062500000000035E-2</v>
      </c>
      <c r="K166" s="71">
        <f t="shared" si="68"/>
        <v>0.10483870967741944</v>
      </c>
      <c r="L166" s="71">
        <f t="shared" si="68"/>
        <v>-4.3795620437956241E-2</v>
      </c>
      <c r="M166" s="71">
        <f t="shared" si="68"/>
        <v>1.5267175572519097E-2</v>
      </c>
      <c r="N166" s="71">
        <f t="shared" si="68"/>
        <v>0</v>
      </c>
      <c r="O166" s="71">
        <f t="shared" si="68"/>
        <v>3.2000000000000028E-2</v>
      </c>
      <c r="P166" s="71">
        <f t="shared" si="68"/>
        <v>7.7519379844961309E-3</v>
      </c>
      <c r="Q166" s="71" t="e">
        <f t="shared" si="68"/>
        <v>#DIV/0!</v>
      </c>
      <c r="R166" s="71" t="e">
        <f t="shared" si="68"/>
        <v>#DIV/0!</v>
      </c>
      <c r="S166" s="71" t="e">
        <f t="shared" si="68"/>
        <v>#DIV/0!</v>
      </c>
      <c r="T166" s="71" t="e">
        <f t="shared" si="68"/>
        <v>#DIV/0!</v>
      </c>
      <c r="U166" s="71" t="e">
        <f t="shared" si="68"/>
        <v>#DIV/0!</v>
      </c>
      <c r="V166" s="71" t="e">
        <f t="shared" si="68"/>
        <v>#DIV/0!</v>
      </c>
      <c r="W166" s="71" t="e">
        <f t="shared" si="68"/>
        <v>#DIV/0!</v>
      </c>
      <c r="X166" s="71" t="e">
        <f t="shared" si="68"/>
        <v>#DIV/0!</v>
      </c>
      <c r="Y166" s="71" t="e">
        <f t="shared" si="68"/>
        <v>#DIV/0!</v>
      </c>
      <c r="Z166" s="71" t="e">
        <f t="shared" si="68"/>
        <v>#DIV/0!</v>
      </c>
      <c r="AA166" s="71" t="e">
        <f t="shared" si="68"/>
        <v>#DIV/0!</v>
      </c>
      <c r="AB166" s="71" t="e">
        <f t="shared" si="68"/>
        <v>#DIV/0!</v>
      </c>
      <c r="AC166" s="71" t="e">
        <f t="shared" si="68"/>
        <v>#DIV/0!</v>
      </c>
      <c r="AD166" s="71" t="e">
        <f t="shared" si="68"/>
        <v>#DIV/0!</v>
      </c>
      <c r="AE166" s="71" t="e">
        <f t="shared" si="68"/>
        <v>#DIV/0!</v>
      </c>
      <c r="AF166" s="71" t="e">
        <f t="shared" si="68"/>
        <v>#DIV/0!</v>
      </c>
      <c r="AG166" s="71" t="e">
        <f t="shared" si="68"/>
        <v>#DIV/0!</v>
      </c>
      <c r="AH166" s="71" t="e">
        <f t="shared" si="68"/>
        <v>#DIV/0!</v>
      </c>
      <c r="AI166" s="71" t="e">
        <f t="shared" si="68"/>
        <v>#DIV/0!</v>
      </c>
      <c r="AJ166" s="71" t="e">
        <f t="shared" si="68"/>
        <v>#DIV/0!</v>
      </c>
      <c r="AK166" s="72" t="e">
        <f t="shared" si="68"/>
        <v>#DIV/0!</v>
      </c>
    </row>
    <row r="167" spans="1:37" ht="15.75" thickBot="1" x14ac:dyDescent="0.3">
      <c r="A167" s="43">
        <f>E165</f>
        <v>0</v>
      </c>
      <c r="B167" s="44">
        <f>B163</f>
        <v>0</v>
      </c>
      <c r="C167" s="53">
        <v>0</v>
      </c>
      <c r="D167" s="31">
        <v>0</v>
      </c>
      <c r="E167" s="164" t="s">
        <v>119</v>
      </c>
      <c r="F167" s="165"/>
      <c r="G167" s="65" t="s">
        <v>120</v>
      </c>
      <c r="H167" s="73">
        <f>(H162-H159)/(H160-H161)</f>
        <v>0.7</v>
      </c>
      <c r="I167" s="74">
        <f t="shared" ref="I167:AK167" si="69">(I162-I159)/(I160-I161)</f>
        <v>-0.33333333333333331</v>
      </c>
      <c r="J167" s="74">
        <f t="shared" si="69"/>
        <v>-0.83333333333333337</v>
      </c>
      <c r="K167" s="74">
        <f t="shared" si="69"/>
        <v>0.92857142857143005</v>
      </c>
      <c r="L167" s="74">
        <f t="shared" si="69"/>
        <v>-0.66666666666666829</v>
      </c>
      <c r="M167" s="74">
        <f t="shared" si="69"/>
        <v>0.18181818181818218</v>
      </c>
      <c r="N167" s="74">
        <f t="shared" si="69"/>
        <v>0</v>
      </c>
      <c r="O167" s="74">
        <f t="shared" si="69"/>
        <v>0.44444444444444442</v>
      </c>
      <c r="P167" s="74">
        <f t="shared" si="69"/>
        <v>0.125</v>
      </c>
      <c r="Q167" s="74" t="e">
        <f t="shared" si="69"/>
        <v>#DIV/0!</v>
      </c>
      <c r="R167" s="74" t="e">
        <f t="shared" si="69"/>
        <v>#DIV/0!</v>
      </c>
      <c r="S167" s="74" t="e">
        <f t="shared" si="69"/>
        <v>#DIV/0!</v>
      </c>
      <c r="T167" s="74" t="e">
        <f t="shared" si="69"/>
        <v>#DIV/0!</v>
      </c>
      <c r="U167" s="74" t="e">
        <f t="shared" si="69"/>
        <v>#DIV/0!</v>
      </c>
      <c r="V167" s="74" t="e">
        <f t="shared" si="69"/>
        <v>#DIV/0!</v>
      </c>
      <c r="W167" s="74" t="e">
        <f t="shared" si="69"/>
        <v>#DIV/0!</v>
      </c>
      <c r="X167" s="74" t="e">
        <f t="shared" si="69"/>
        <v>#DIV/0!</v>
      </c>
      <c r="Y167" s="74" t="e">
        <f t="shared" si="69"/>
        <v>#DIV/0!</v>
      </c>
      <c r="Z167" s="74" t="e">
        <f t="shared" si="69"/>
        <v>#DIV/0!</v>
      </c>
      <c r="AA167" s="74" t="e">
        <f t="shared" si="69"/>
        <v>#DIV/0!</v>
      </c>
      <c r="AB167" s="74" t="e">
        <f t="shared" si="69"/>
        <v>#DIV/0!</v>
      </c>
      <c r="AC167" s="74" t="e">
        <f t="shared" si="69"/>
        <v>#DIV/0!</v>
      </c>
      <c r="AD167" s="74" t="e">
        <f t="shared" si="69"/>
        <v>#DIV/0!</v>
      </c>
      <c r="AE167" s="74" t="e">
        <f t="shared" si="69"/>
        <v>#DIV/0!</v>
      </c>
      <c r="AF167" s="74" t="e">
        <f t="shared" si="69"/>
        <v>#DIV/0!</v>
      </c>
      <c r="AG167" s="74" t="e">
        <f t="shared" si="69"/>
        <v>#DIV/0!</v>
      </c>
      <c r="AH167" s="74" t="e">
        <f t="shared" si="69"/>
        <v>#DIV/0!</v>
      </c>
      <c r="AI167" s="74" t="e">
        <f t="shared" si="69"/>
        <v>#DIV/0!</v>
      </c>
      <c r="AJ167" s="74" t="e">
        <f t="shared" si="69"/>
        <v>#DIV/0!</v>
      </c>
      <c r="AK167" s="75" t="e">
        <f t="shared" si="69"/>
        <v>#DIV/0!</v>
      </c>
    </row>
    <row r="168" spans="1:37" ht="15.75" thickBot="1" x14ac:dyDescent="0.3">
      <c r="A168" s="166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  <c r="Z168" s="167"/>
      <c r="AA168" s="167"/>
      <c r="AB168" s="167"/>
      <c r="AC168" s="167"/>
      <c r="AD168" s="167"/>
      <c r="AE168" s="167"/>
      <c r="AF168" s="167"/>
      <c r="AG168" s="167"/>
      <c r="AH168" s="167"/>
      <c r="AI168" s="167"/>
      <c r="AJ168" s="167"/>
      <c r="AK168" s="168"/>
    </row>
    <row r="169" spans="1:37" ht="15.75" thickBot="1" x14ac:dyDescent="0.3">
      <c r="A169" s="47" t="s">
        <v>64</v>
      </c>
      <c r="B169" s="48" t="s">
        <v>65</v>
      </c>
      <c r="C169" s="49" t="s">
        <v>66</v>
      </c>
      <c r="D169" s="50" t="s">
        <v>67</v>
      </c>
      <c r="E169" s="51" t="s">
        <v>68</v>
      </c>
      <c r="F169" s="16" t="s">
        <v>69</v>
      </c>
      <c r="G169" s="62" t="s">
        <v>70</v>
      </c>
      <c r="H169" s="17">
        <v>43878</v>
      </c>
      <c r="I169" s="18">
        <f>IF(WEEKDAY(H169)&gt;=6,H169+3,H169+1)</f>
        <v>43879</v>
      </c>
      <c r="J169" s="18">
        <f t="shared" ref="J169:AK169" si="70">IF(WEEKDAY(I169)&gt;=6,I169+3,I169+1)</f>
        <v>43880</v>
      </c>
      <c r="K169" s="18">
        <f t="shared" si="70"/>
        <v>43881</v>
      </c>
      <c r="L169" s="18">
        <f t="shared" si="70"/>
        <v>43882</v>
      </c>
      <c r="M169" s="18">
        <f t="shared" si="70"/>
        <v>43885</v>
      </c>
      <c r="N169" s="18">
        <f t="shared" si="70"/>
        <v>43886</v>
      </c>
      <c r="O169" s="18">
        <f t="shared" si="70"/>
        <v>43887</v>
      </c>
      <c r="P169" s="18">
        <f t="shared" si="70"/>
        <v>43888</v>
      </c>
      <c r="Q169" s="18">
        <f t="shared" si="70"/>
        <v>43889</v>
      </c>
      <c r="R169" s="18">
        <f t="shared" si="70"/>
        <v>43892</v>
      </c>
      <c r="S169" s="18">
        <f t="shared" si="70"/>
        <v>43893</v>
      </c>
      <c r="T169" s="18">
        <f t="shared" si="70"/>
        <v>43894</v>
      </c>
      <c r="U169" s="18">
        <f t="shared" si="70"/>
        <v>43895</v>
      </c>
      <c r="V169" s="18">
        <f t="shared" si="70"/>
        <v>43896</v>
      </c>
      <c r="W169" s="18">
        <f t="shared" si="70"/>
        <v>43899</v>
      </c>
      <c r="X169" s="18">
        <f t="shared" si="70"/>
        <v>43900</v>
      </c>
      <c r="Y169" s="18">
        <f t="shared" si="70"/>
        <v>43901</v>
      </c>
      <c r="Z169" s="18">
        <f t="shared" si="70"/>
        <v>43902</v>
      </c>
      <c r="AA169" s="18">
        <f t="shared" si="70"/>
        <v>43903</v>
      </c>
      <c r="AB169" s="18">
        <f t="shared" si="70"/>
        <v>43906</v>
      </c>
      <c r="AC169" s="18">
        <f t="shared" si="70"/>
        <v>43907</v>
      </c>
      <c r="AD169" s="18">
        <f t="shared" si="70"/>
        <v>43908</v>
      </c>
      <c r="AE169" s="18">
        <f t="shared" si="70"/>
        <v>43909</v>
      </c>
      <c r="AF169" s="18">
        <f t="shared" si="70"/>
        <v>43910</v>
      </c>
      <c r="AG169" s="18">
        <f t="shared" si="70"/>
        <v>43913</v>
      </c>
      <c r="AH169" s="18">
        <f t="shared" si="70"/>
        <v>43914</v>
      </c>
      <c r="AI169" s="18">
        <f t="shared" si="70"/>
        <v>43915</v>
      </c>
      <c r="AJ169" s="18">
        <f t="shared" si="70"/>
        <v>43916</v>
      </c>
      <c r="AK169" s="18">
        <f t="shared" si="70"/>
        <v>43917</v>
      </c>
    </row>
    <row r="170" spans="1:37" ht="15.75" thickBot="1" x14ac:dyDescent="0.3">
      <c r="A170" s="154" t="s">
        <v>71</v>
      </c>
      <c r="B170" s="155"/>
      <c r="C170" s="155"/>
      <c r="D170" s="155"/>
      <c r="E170" s="155"/>
      <c r="F170" s="99" t="s">
        <v>134</v>
      </c>
      <c r="G170" s="19" t="s">
        <v>59</v>
      </c>
      <c r="H170" s="42" t="s">
        <v>73</v>
      </c>
      <c r="I170" s="20" t="s">
        <v>74</v>
      </c>
      <c r="J170" s="20" t="s">
        <v>75</v>
      </c>
      <c r="K170" s="20" t="s">
        <v>76</v>
      </c>
      <c r="L170" s="20" t="s">
        <v>77</v>
      </c>
      <c r="M170" s="20" t="s">
        <v>78</v>
      </c>
      <c r="N170" s="20" t="s">
        <v>79</v>
      </c>
      <c r="O170" s="20" t="s">
        <v>80</v>
      </c>
      <c r="P170" s="20" t="s">
        <v>81</v>
      </c>
      <c r="Q170" s="20" t="s">
        <v>82</v>
      </c>
      <c r="R170" s="20" t="s">
        <v>83</v>
      </c>
      <c r="S170" s="20" t="s">
        <v>84</v>
      </c>
      <c r="T170" s="20" t="s">
        <v>85</v>
      </c>
      <c r="U170" s="20" t="s">
        <v>86</v>
      </c>
      <c r="V170" s="20" t="s">
        <v>87</v>
      </c>
      <c r="W170" s="20" t="s">
        <v>88</v>
      </c>
      <c r="X170" s="20" t="s">
        <v>89</v>
      </c>
      <c r="Y170" s="20" t="s">
        <v>90</v>
      </c>
      <c r="Z170" s="20" t="s">
        <v>91</v>
      </c>
      <c r="AA170" s="20" t="s">
        <v>92</v>
      </c>
      <c r="AB170" s="20" t="s">
        <v>93</v>
      </c>
      <c r="AC170" s="20" t="s">
        <v>94</v>
      </c>
      <c r="AD170" s="20" t="s">
        <v>95</v>
      </c>
      <c r="AE170" s="20" t="s">
        <v>96</v>
      </c>
      <c r="AF170" s="20" t="s">
        <v>97</v>
      </c>
      <c r="AG170" s="20" t="s">
        <v>98</v>
      </c>
      <c r="AH170" s="20" t="s">
        <v>99</v>
      </c>
      <c r="AI170" s="20" t="s">
        <v>100</v>
      </c>
      <c r="AJ170" s="20" t="s">
        <v>101</v>
      </c>
      <c r="AK170" s="21" t="s">
        <v>102</v>
      </c>
    </row>
    <row r="171" spans="1:37" x14ac:dyDescent="0.25">
      <c r="A171" s="156" t="s">
        <v>103</v>
      </c>
      <c r="B171" s="157"/>
      <c r="C171" s="157"/>
      <c r="D171" s="158"/>
      <c r="E171" s="157"/>
      <c r="F171" s="159"/>
      <c r="G171" s="25" t="s">
        <v>104</v>
      </c>
      <c r="H171" s="26">
        <v>0.745</v>
      </c>
      <c r="I171" s="27">
        <v>0.82499999999999996</v>
      </c>
      <c r="J171" s="27">
        <v>0.86499999999999999</v>
      </c>
      <c r="K171" s="27">
        <v>0.88</v>
      </c>
      <c r="L171" s="27">
        <v>0.9</v>
      </c>
      <c r="M171" s="27">
        <v>0.85</v>
      </c>
      <c r="N171" s="27">
        <v>0.82</v>
      </c>
      <c r="O171" s="27">
        <v>0.81499999999999995</v>
      </c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8"/>
    </row>
    <row r="172" spans="1:37" x14ac:dyDescent="0.25">
      <c r="A172" s="55" t="s">
        <v>105</v>
      </c>
      <c r="B172" s="41">
        <f>COUNTA(H171:AK171)</f>
        <v>8</v>
      </c>
      <c r="C172" s="54"/>
      <c r="D172" s="61" t="str">
        <f>IF(ISBLANK(F170),"No Link",HYPERLINK(CONCATENATE("https://www.klsescreener.com/v2/charting/chart/",F170), "KLSE"))</f>
        <v>KLSE</v>
      </c>
      <c r="E172" s="160" t="s">
        <v>106</v>
      </c>
      <c r="F172" s="161"/>
      <c r="G172" s="14" t="s">
        <v>107</v>
      </c>
      <c r="H172" s="11">
        <v>0.82</v>
      </c>
      <c r="I172" s="5">
        <v>0.9</v>
      </c>
      <c r="J172" s="63">
        <v>0.88</v>
      </c>
      <c r="K172" s="5">
        <v>0.91500000000000004</v>
      </c>
      <c r="L172" s="5">
        <v>0.93500000000000005</v>
      </c>
      <c r="M172" s="4">
        <v>0.9</v>
      </c>
      <c r="N172" s="4">
        <v>0.86</v>
      </c>
      <c r="O172" s="4">
        <v>0.82499999999999996</v>
      </c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0"/>
    </row>
    <row r="173" spans="1:37" x14ac:dyDescent="0.25">
      <c r="A173" s="12"/>
      <c r="B173" s="6"/>
      <c r="C173" s="6"/>
      <c r="D173" s="6"/>
      <c r="E173" s="36"/>
      <c r="F173" s="37"/>
      <c r="G173" s="14" t="s">
        <v>108</v>
      </c>
      <c r="H173" s="9">
        <v>0.74</v>
      </c>
      <c r="I173" s="4">
        <v>0.82</v>
      </c>
      <c r="J173" s="4">
        <v>0.86499999999999999</v>
      </c>
      <c r="K173" s="4">
        <v>0.875</v>
      </c>
      <c r="L173" s="4">
        <v>0.9</v>
      </c>
      <c r="M173" s="4">
        <v>0.82</v>
      </c>
      <c r="N173" s="4">
        <v>0.82</v>
      </c>
      <c r="O173" s="4">
        <v>0.80500000000000005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10"/>
    </row>
    <row r="174" spans="1:37" x14ac:dyDescent="0.25">
      <c r="A174" s="162"/>
      <c r="B174" s="163"/>
      <c r="C174" s="58"/>
      <c r="D174" s="60" t="s">
        <v>109</v>
      </c>
      <c r="E174" s="35"/>
      <c r="F174" s="39" t="e">
        <f>(E174-B175)/B175</f>
        <v>#DIV/0!</v>
      </c>
      <c r="G174" s="14" t="s">
        <v>110</v>
      </c>
      <c r="H174" s="9">
        <v>0.81</v>
      </c>
      <c r="I174" s="4">
        <v>0.86</v>
      </c>
      <c r="J174" s="4">
        <v>0.875</v>
      </c>
      <c r="K174" s="4">
        <v>0.89</v>
      </c>
      <c r="L174" s="4">
        <v>0.91500000000000004</v>
      </c>
      <c r="M174" s="4">
        <v>0.85</v>
      </c>
      <c r="N174" s="4">
        <v>0.82499999999999996</v>
      </c>
      <c r="O174" s="4">
        <v>0.82499999999999996</v>
      </c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10"/>
    </row>
    <row r="175" spans="1:37" ht="15.75" thickBot="1" x14ac:dyDescent="0.3">
      <c r="A175" s="8" t="s">
        <v>111</v>
      </c>
      <c r="B175" s="56"/>
      <c r="C175" s="59"/>
      <c r="D175" s="3"/>
      <c r="E175" s="7"/>
      <c r="F175" s="90"/>
      <c r="G175" s="15" t="s">
        <v>112</v>
      </c>
      <c r="H175" s="29">
        <v>157314</v>
      </c>
      <c r="I175" s="52">
        <v>516909</v>
      </c>
      <c r="J175" s="30">
        <v>173554</v>
      </c>
      <c r="K175" s="52">
        <v>384741</v>
      </c>
      <c r="L175" s="30">
        <v>200225</v>
      </c>
      <c r="M175" s="30">
        <v>145376</v>
      </c>
      <c r="N175" s="30">
        <v>84429</v>
      </c>
      <c r="O175" s="30">
        <v>60852</v>
      </c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1"/>
    </row>
    <row r="176" spans="1:37" x14ac:dyDescent="0.25">
      <c r="A176" s="13"/>
      <c r="B176" s="57"/>
      <c r="C176" s="89"/>
      <c r="D176" s="6"/>
      <c r="E176" s="88"/>
      <c r="F176" s="6"/>
      <c r="G176" s="32" t="s">
        <v>113</v>
      </c>
      <c r="H176" s="22">
        <f>IF((H171+H174)/2&gt;=1,CEILING((H171+H174)/2,0.01),CEILING((H171+H174)/2,0.005))</f>
        <v>0.78</v>
      </c>
      <c r="I176" s="23">
        <f>H176</f>
        <v>0.78</v>
      </c>
      <c r="J176" s="23">
        <f t="shared" ref="J176:AK176" si="71">I176</f>
        <v>0.78</v>
      </c>
      <c r="K176" s="23">
        <f t="shared" si="71"/>
        <v>0.78</v>
      </c>
      <c r="L176" s="23">
        <f t="shared" si="71"/>
        <v>0.78</v>
      </c>
      <c r="M176" s="23">
        <f t="shared" si="71"/>
        <v>0.78</v>
      </c>
      <c r="N176" s="23">
        <f t="shared" si="71"/>
        <v>0.78</v>
      </c>
      <c r="O176" s="23">
        <f t="shared" si="71"/>
        <v>0.78</v>
      </c>
      <c r="P176" s="23">
        <f t="shared" si="71"/>
        <v>0.78</v>
      </c>
      <c r="Q176" s="23">
        <f t="shared" si="71"/>
        <v>0.78</v>
      </c>
      <c r="R176" s="23">
        <f t="shared" si="71"/>
        <v>0.78</v>
      </c>
      <c r="S176" s="23">
        <f t="shared" si="71"/>
        <v>0.78</v>
      </c>
      <c r="T176" s="23">
        <f t="shared" si="71"/>
        <v>0.78</v>
      </c>
      <c r="U176" s="23">
        <f t="shared" si="71"/>
        <v>0.78</v>
      </c>
      <c r="V176" s="23">
        <f t="shared" si="71"/>
        <v>0.78</v>
      </c>
      <c r="W176" s="23">
        <f t="shared" si="71"/>
        <v>0.78</v>
      </c>
      <c r="X176" s="23">
        <f t="shared" si="71"/>
        <v>0.78</v>
      </c>
      <c r="Y176" s="23">
        <f t="shared" si="71"/>
        <v>0.78</v>
      </c>
      <c r="Z176" s="23">
        <f t="shared" si="71"/>
        <v>0.78</v>
      </c>
      <c r="AA176" s="23">
        <f t="shared" si="71"/>
        <v>0.78</v>
      </c>
      <c r="AB176" s="23">
        <f t="shared" si="71"/>
        <v>0.78</v>
      </c>
      <c r="AC176" s="23">
        <f t="shared" si="71"/>
        <v>0.78</v>
      </c>
      <c r="AD176" s="23">
        <f t="shared" si="71"/>
        <v>0.78</v>
      </c>
      <c r="AE176" s="23">
        <f t="shared" si="71"/>
        <v>0.78</v>
      </c>
      <c r="AF176" s="23">
        <f t="shared" si="71"/>
        <v>0.78</v>
      </c>
      <c r="AG176" s="23">
        <f t="shared" si="71"/>
        <v>0.78</v>
      </c>
      <c r="AH176" s="23">
        <f t="shared" si="71"/>
        <v>0.78</v>
      </c>
      <c r="AI176" s="23">
        <f t="shared" si="71"/>
        <v>0.78</v>
      </c>
      <c r="AJ176" s="23">
        <f t="shared" si="71"/>
        <v>0.78</v>
      </c>
      <c r="AK176" s="24">
        <f t="shared" si="71"/>
        <v>0.78</v>
      </c>
    </row>
    <row r="177" spans="1:37" ht="15.75" thickBot="1" x14ac:dyDescent="0.3">
      <c r="A177" s="40"/>
      <c r="B177" s="6"/>
      <c r="C177" s="6"/>
      <c r="D177" s="33" t="s">
        <v>2</v>
      </c>
      <c r="E177" s="34"/>
      <c r="F177" s="38" t="e">
        <f>(B175-E177)/E177</f>
        <v>#DIV/0!</v>
      </c>
      <c r="G177" s="65" t="s">
        <v>114</v>
      </c>
      <c r="H177" s="66">
        <f>IF(H176*105%&gt;=1, FLOOR(H176*105%,0.01), FLOOR(H176*105%,0.005))</f>
        <v>0.81500000000000006</v>
      </c>
      <c r="I177" s="67">
        <f>H177</f>
        <v>0.81500000000000006</v>
      </c>
      <c r="J177" s="67">
        <f t="shared" ref="J177:AK177" si="72">I177</f>
        <v>0.81500000000000006</v>
      </c>
      <c r="K177" s="67">
        <f t="shared" si="72"/>
        <v>0.81500000000000006</v>
      </c>
      <c r="L177" s="67">
        <f t="shared" si="72"/>
        <v>0.81500000000000006</v>
      </c>
      <c r="M177" s="67">
        <f t="shared" si="72"/>
        <v>0.81500000000000006</v>
      </c>
      <c r="N177" s="67">
        <f t="shared" si="72"/>
        <v>0.81500000000000006</v>
      </c>
      <c r="O177" s="67">
        <f t="shared" si="72"/>
        <v>0.81500000000000006</v>
      </c>
      <c r="P177" s="67">
        <f t="shared" si="72"/>
        <v>0.81500000000000006</v>
      </c>
      <c r="Q177" s="67">
        <f t="shared" si="72"/>
        <v>0.81500000000000006</v>
      </c>
      <c r="R177" s="67">
        <f t="shared" si="72"/>
        <v>0.81500000000000006</v>
      </c>
      <c r="S177" s="67">
        <f t="shared" si="72"/>
        <v>0.81500000000000006</v>
      </c>
      <c r="T177" s="67">
        <f t="shared" si="72"/>
        <v>0.81500000000000006</v>
      </c>
      <c r="U177" s="67">
        <f t="shared" si="72"/>
        <v>0.81500000000000006</v>
      </c>
      <c r="V177" s="67">
        <f t="shared" si="72"/>
        <v>0.81500000000000006</v>
      </c>
      <c r="W177" s="67">
        <f t="shared" si="72"/>
        <v>0.81500000000000006</v>
      </c>
      <c r="X177" s="67">
        <f t="shared" si="72"/>
        <v>0.81500000000000006</v>
      </c>
      <c r="Y177" s="67">
        <f t="shared" si="72"/>
        <v>0.81500000000000006</v>
      </c>
      <c r="Z177" s="67">
        <f t="shared" si="72"/>
        <v>0.81500000000000006</v>
      </c>
      <c r="AA177" s="67">
        <f t="shared" si="72"/>
        <v>0.81500000000000006</v>
      </c>
      <c r="AB177" s="67">
        <f t="shared" si="72"/>
        <v>0.81500000000000006</v>
      </c>
      <c r="AC177" s="67">
        <f t="shared" si="72"/>
        <v>0.81500000000000006</v>
      </c>
      <c r="AD177" s="67">
        <f t="shared" si="72"/>
        <v>0.81500000000000006</v>
      </c>
      <c r="AE177" s="67">
        <f t="shared" si="72"/>
        <v>0.81500000000000006</v>
      </c>
      <c r="AF177" s="67">
        <f t="shared" si="72"/>
        <v>0.81500000000000006</v>
      </c>
      <c r="AG177" s="67">
        <f t="shared" si="72"/>
        <v>0.81500000000000006</v>
      </c>
      <c r="AH177" s="67">
        <f t="shared" si="72"/>
        <v>0.81500000000000006</v>
      </c>
      <c r="AI177" s="67">
        <f t="shared" si="72"/>
        <v>0.81500000000000006</v>
      </c>
      <c r="AJ177" s="67">
        <f t="shared" si="72"/>
        <v>0.81500000000000006</v>
      </c>
      <c r="AK177" s="68">
        <f t="shared" si="72"/>
        <v>0.81500000000000006</v>
      </c>
    </row>
    <row r="178" spans="1:37" ht="15.75" thickBot="1" x14ac:dyDescent="0.3">
      <c r="A178" s="45" t="s">
        <v>115</v>
      </c>
      <c r="B178" s="45" t="s">
        <v>111</v>
      </c>
      <c r="C178" s="46" t="s">
        <v>116</v>
      </c>
      <c r="D178" s="46" t="s">
        <v>117</v>
      </c>
      <c r="E178" s="34"/>
      <c r="F178" s="37"/>
      <c r="G178" s="69" t="s">
        <v>118</v>
      </c>
      <c r="H178" s="70">
        <f>(H174-H171)/H171</f>
        <v>8.7248322147651089E-2</v>
      </c>
      <c r="I178" s="71">
        <f t="shared" ref="I178:AK178" si="73">(I174-I171)/I171</f>
        <v>4.2424242424242462E-2</v>
      </c>
      <c r="J178" s="71">
        <f t="shared" si="73"/>
        <v>1.1560693641618507E-2</v>
      </c>
      <c r="K178" s="71">
        <f t="shared" si="73"/>
        <v>1.1363636363636374E-2</v>
      </c>
      <c r="L178" s="71">
        <f t="shared" si="73"/>
        <v>1.666666666666668E-2</v>
      </c>
      <c r="M178" s="71">
        <f t="shared" si="73"/>
        <v>0</v>
      </c>
      <c r="N178" s="71">
        <f t="shared" si="73"/>
        <v>6.0975609756097615E-3</v>
      </c>
      <c r="O178" s="71">
        <f t="shared" si="73"/>
        <v>1.2269938650306761E-2</v>
      </c>
      <c r="P178" s="71" t="e">
        <f t="shared" si="73"/>
        <v>#DIV/0!</v>
      </c>
      <c r="Q178" s="71" t="e">
        <f t="shared" si="73"/>
        <v>#DIV/0!</v>
      </c>
      <c r="R178" s="71" t="e">
        <f t="shared" si="73"/>
        <v>#DIV/0!</v>
      </c>
      <c r="S178" s="71" t="e">
        <f t="shared" si="73"/>
        <v>#DIV/0!</v>
      </c>
      <c r="T178" s="71" t="e">
        <f t="shared" si="73"/>
        <v>#DIV/0!</v>
      </c>
      <c r="U178" s="71" t="e">
        <f t="shared" si="73"/>
        <v>#DIV/0!</v>
      </c>
      <c r="V178" s="71" t="e">
        <f t="shared" si="73"/>
        <v>#DIV/0!</v>
      </c>
      <c r="W178" s="71" t="e">
        <f t="shared" si="73"/>
        <v>#DIV/0!</v>
      </c>
      <c r="X178" s="71" t="e">
        <f t="shared" si="73"/>
        <v>#DIV/0!</v>
      </c>
      <c r="Y178" s="71" t="e">
        <f t="shared" si="73"/>
        <v>#DIV/0!</v>
      </c>
      <c r="Z178" s="71" t="e">
        <f t="shared" si="73"/>
        <v>#DIV/0!</v>
      </c>
      <c r="AA178" s="71" t="e">
        <f t="shared" si="73"/>
        <v>#DIV/0!</v>
      </c>
      <c r="AB178" s="71" t="e">
        <f t="shared" si="73"/>
        <v>#DIV/0!</v>
      </c>
      <c r="AC178" s="71" t="e">
        <f t="shared" si="73"/>
        <v>#DIV/0!</v>
      </c>
      <c r="AD178" s="71" t="e">
        <f t="shared" si="73"/>
        <v>#DIV/0!</v>
      </c>
      <c r="AE178" s="71" t="e">
        <f t="shared" si="73"/>
        <v>#DIV/0!</v>
      </c>
      <c r="AF178" s="71" t="e">
        <f t="shared" si="73"/>
        <v>#DIV/0!</v>
      </c>
      <c r="AG178" s="71" t="e">
        <f t="shared" si="73"/>
        <v>#DIV/0!</v>
      </c>
      <c r="AH178" s="71" t="e">
        <f t="shared" si="73"/>
        <v>#DIV/0!</v>
      </c>
      <c r="AI178" s="71" t="e">
        <f t="shared" si="73"/>
        <v>#DIV/0!</v>
      </c>
      <c r="AJ178" s="71" t="e">
        <f t="shared" si="73"/>
        <v>#DIV/0!</v>
      </c>
      <c r="AK178" s="72" t="e">
        <f t="shared" si="73"/>
        <v>#DIV/0!</v>
      </c>
    </row>
    <row r="179" spans="1:37" ht="15.75" thickBot="1" x14ac:dyDescent="0.3">
      <c r="A179" s="43">
        <f>E177</f>
        <v>0</v>
      </c>
      <c r="B179" s="44">
        <f>B175</f>
        <v>0</v>
      </c>
      <c r="C179" s="53">
        <v>0</v>
      </c>
      <c r="D179" s="31">
        <v>0</v>
      </c>
      <c r="E179" s="164" t="s">
        <v>119</v>
      </c>
      <c r="F179" s="165"/>
      <c r="G179" s="65" t="s">
        <v>120</v>
      </c>
      <c r="H179" s="73">
        <f>(H174-H171)/(H172-H173)</f>
        <v>0.81250000000000111</v>
      </c>
      <c r="I179" s="74">
        <f t="shared" ref="I179:AK179" si="74">(I174-I171)/(I172-I173)</f>
        <v>0.4375</v>
      </c>
      <c r="J179" s="74">
        <f t="shared" si="74"/>
        <v>0.66666666666666663</v>
      </c>
      <c r="K179" s="74">
        <f t="shared" si="74"/>
        <v>0.25</v>
      </c>
      <c r="L179" s="74">
        <f t="shared" si="74"/>
        <v>0.42857142857142855</v>
      </c>
      <c r="M179" s="74">
        <f t="shared" si="74"/>
        <v>0</v>
      </c>
      <c r="N179" s="74">
        <f t="shared" si="74"/>
        <v>0.125</v>
      </c>
      <c r="O179" s="74">
        <f t="shared" si="74"/>
        <v>0.50000000000000278</v>
      </c>
      <c r="P179" s="74" t="e">
        <f t="shared" si="74"/>
        <v>#DIV/0!</v>
      </c>
      <c r="Q179" s="74" t="e">
        <f t="shared" si="74"/>
        <v>#DIV/0!</v>
      </c>
      <c r="R179" s="74" t="e">
        <f t="shared" si="74"/>
        <v>#DIV/0!</v>
      </c>
      <c r="S179" s="74" t="e">
        <f t="shared" si="74"/>
        <v>#DIV/0!</v>
      </c>
      <c r="T179" s="74" t="e">
        <f t="shared" si="74"/>
        <v>#DIV/0!</v>
      </c>
      <c r="U179" s="74" t="e">
        <f t="shared" si="74"/>
        <v>#DIV/0!</v>
      </c>
      <c r="V179" s="74" t="e">
        <f t="shared" si="74"/>
        <v>#DIV/0!</v>
      </c>
      <c r="W179" s="74" t="e">
        <f t="shared" si="74"/>
        <v>#DIV/0!</v>
      </c>
      <c r="X179" s="74" t="e">
        <f t="shared" si="74"/>
        <v>#DIV/0!</v>
      </c>
      <c r="Y179" s="74" t="e">
        <f t="shared" si="74"/>
        <v>#DIV/0!</v>
      </c>
      <c r="Z179" s="74" t="e">
        <f t="shared" si="74"/>
        <v>#DIV/0!</v>
      </c>
      <c r="AA179" s="74" t="e">
        <f t="shared" si="74"/>
        <v>#DIV/0!</v>
      </c>
      <c r="AB179" s="74" t="e">
        <f t="shared" si="74"/>
        <v>#DIV/0!</v>
      </c>
      <c r="AC179" s="74" t="e">
        <f t="shared" si="74"/>
        <v>#DIV/0!</v>
      </c>
      <c r="AD179" s="74" t="e">
        <f t="shared" si="74"/>
        <v>#DIV/0!</v>
      </c>
      <c r="AE179" s="74" t="e">
        <f t="shared" si="74"/>
        <v>#DIV/0!</v>
      </c>
      <c r="AF179" s="74" t="e">
        <f t="shared" si="74"/>
        <v>#DIV/0!</v>
      </c>
      <c r="AG179" s="74" t="e">
        <f t="shared" si="74"/>
        <v>#DIV/0!</v>
      </c>
      <c r="AH179" s="74" t="e">
        <f t="shared" si="74"/>
        <v>#DIV/0!</v>
      </c>
      <c r="AI179" s="74" t="e">
        <f t="shared" si="74"/>
        <v>#DIV/0!</v>
      </c>
      <c r="AJ179" s="74" t="e">
        <f t="shared" si="74"/>
        <v>#DIV/0!</v>
      </c>
      <c r="AK179" s="75" t="e">
        <f t="shared" si="74"/>
        <v>#DIV/0!</v>
      </c>
    </row>
    <row r="180" spans="1:37" ht="15.75" thickBot="1" x14ac:dyDescent="0.3">
      <c r="A180" s="166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  <c r="Z180" s="167"/>
      <c r="AA180" s="167"/>
      <c r="AB180" s="167"/>
      <c r="AC180" s="167"/>
      <c r="AD180" s="167"/>
      <c r="AE180" s="167"/>
      <c r="AF180" s="167"/>
      <c r="AG180" s="167"/>
      <c r="AH180" s="167"/>
      <c r="AI180" s="167"/>
      <c r="AJ180" s="167"/>
      <c r="AK180" s="168"/>
    </row>
    <row r="181" spans="1:37" ht="15.75" thickBot="1" x14ac:dyDescent="0.3">
      <c r="A181" s="47" t="s">
        <v>64</v>
      </c>
      <c r="B181" s="48" t="s">
        <v>65</v>
      </c>
      <c r="C181" s="49" t="s">
        <v>66</v>
      </c>
      <c r="D181" s="50" t="s">
        <v>67</v>
      </c>
      <c r="E181" s="51" t="s">
        <v>68</v>
      </c>
      <c r="F181" s="16" t="s">
        <v>69</v>
      </c>
      <c r="G181" s="62" t="s">
        <v>70</v>
      </c>
      <c r="H181" s="17">
        <v>43879</v>
      </c>
      <c r="I181" s="18">
        <f>IF(WEEKDAY(H181)&gt;=6,H181+3,H181+1)</f>
        <v>43880</v>
      </c>
      <c r="J181" s="18">
        <f t="shared" ref="J181:AK181" si="75">IF(WEEKDAY(I181)&gt;=6,I181+3,I181+1)</f>
        <v>43881</v>
      </c>
      <c r="K181" s="18">
        <f t="shared" si="75"/>
        <v>43882</v>
      </c>
      <c r="L181" s="18">
        <f t="shared" si="75"/>
        <v>43885</v>
      </c>
      <c r="M181" s="18">
        <f t="shared" si="75"/>
        <v>43886</v>
      </c>
      <c r="N181" s="18">
        <f t="shared" si="75"/>
        <v>43887</v>
      </c>
      <c r="O181" s="18">
        <f t="shared" si="75"/>
        <v>43888</v>
      </c>
      <c r="P181" s="18">
        <f t="shared" si="75"/>
        <v>43889</v>
      </c>
      <c r="Q181" s="18">
        <f t="shared" si="75"/>
        <v>43892</v>
      </c>
      <c r="R181" s="18">
        <f t="shared" si="75"/>
        <v>43893</v>
      </c>
      <c r="S181" s="18">
        <f t="shared" si="75"/>
        <v>43894</v>
      </c>
      <c r="T181" s="18">
        <f t="shared" si="75"/>
        <v>43895</v>
      </c>
      <c r="U181" s="18">
        <f t="shared" si="75"/>
        <v>43896</v>
      </c>
      <c r="V181" s="18">
        <f t="shared" si="75"/>
        <v>43899</v>
      </c>
      <c r="W181" s="18">
        <f t="shared" si="75"/>
        <v>43900</v>
      </c>
      <c r="X181" s="18">
        <f t="shared" si="75"/>
        <v>43901</v>
      </c>
      <c r="Y181" s="18">
        <f t="shared" si="75"/>
        <v>43902</v>
      </c>
      <c r="Z181" s="18">
        <f t="shared" si="75"/>
        <v>43903</v>
      </c>
      <c r="AA181" s="18">
        <f t="shared" si="75"/>
        <v>43906</v>
      </c>
      <c r="AB181" s="18">
        <f t="shared" si="75"/>
        <v>43907</v>
      </c>
      <c r="AC181" s="18">
        <f t="shared" si="75"/>
        <v>43908</v>
      </c>
      <c r="AD181" s="18">
        <f t="shared" si="75"/>
        <v>43909</v>
      </c>
      <c r="AE181" s="18">
        <f t="shared" si="75"/>
        <v>43910</v>
      </c>
      <c r="AF181" s="18">
        <f t="shared" si="75"/>
        <v>43913</v>
      </c>
      <c r="AG181" s="18">
        <f t="shared" si="75"/>
        <v>43914</v>
      </c>
      <c r="AH181" s="18">
        <f t="shared" si="75"/>
        <v>43915</v>
      </c>
      <c r="AI181" s="18">
        <f t="shared" si="75"/>
        <v>43916</v>
      </c>
      <c r="AJ181" s="18">
        <f t="shared" si="75"/>
        <v>43917</v>
      </c>
      <c r="AK181" s="18">
        <f t="shared" si="75"/>
        <v>43920</v>
      </c>
    </row>
    <row r="182" spans="1:37" ht="15.75" thickBot="1" x14ac:dyDescent="0.3">
      <c r="A182" s="154" t="s">
        <v>71</v>
      </c>
      <c r="B182" s="155"/>
      <c r="C182" s="155"/>
      <c r="D182" s="155"/>
      <c r="E182" s="155"/>
      <c r="F182" s="99" t="s">
        <v>135</v>
      </c>
      <c r="G182" s="19" t="s">
        <v>56</v>
      </c>
      <c r="H182" s="42" t="s">
        <v>73</v>
      </c>
      <c r="I182" s="20" t="s">
        <v>74</v>
      </c>
      <c r="J182" s="20" t="s">
        <v>75</v>
      </c>
      <c r="K182" s="20" t="s">
        <v>76</v>
      </c>
      <c r="L182" s="20" t="s">
        <v>77</v>
      </c>
      <c r="M182" s="20" t="s">
        <v>78</v>
      </c>
      <c r="N182" s="20" t="s">
        <v>79</v>
      </c>
      <c r="O182" s="20" t="s">
        <v>80</v>
      </c>
      <c r="P182" s="20" t="s">
        <v>81</v>
      </c>
      <c r="Q182" s="20" t="s">
        <v>82</v>
      </c>
      <c r="R182" s="20" t="s">
        <v>83</v>
      </c>
      <c r="S182" s="20" t="s">
        <v>84</v>
      </c>
      <c r="T182" s="20" t="s">
        <v>85</v>
      </c>
      <c r="U182" s="20" t="s">
        <v>86</v>
      </c>
      <c r="V182" s="20" t="s">
        <v>87</v>
      </c>
      <c r="W182" s="20" t="s">
        <v>88</v>
      </c>
      <c r="X182" s="20" t="s">
        <v>89</v>
      </c>
      <c r="Y182" s="20" t="s">
        <v>90</v>
      </c>
      <c r="Z182" s="20" t="s">
        <v>91</v>
      </c>
      <c r="AA182" s="20" t="s">
        <v>92</v>
      </c>
      <c r="AB182" s="20" t="s">
        <v>93</v>
      </c>
      <c r="AC182" s="20" t="s">
        <v>94</v>
      </c>
      <c r="AD182" s="20" t="s">
        <v>95</v>
      </c>
      <c r="AE182" s="20" t="s">
        <v>96</v>
      </c>
      <c r="AF182" s="20" t="s">
        <v>97</v>
      </c>
      <c r="AG182" s="20" t="s">
        <v>98</v>
      </c>
      <c r="AH182" s="20" t="s">
        <v>99</v>
      </c>
      <c r="AI182" s="20" t="s">
        <v>100</v>
      </c>
      <c r="AJ182" s="20" t="s">
        <v>101</v>
      </c>
      <c r="AK182" s="21" t="s">
        <v>102</v>
      </c>
    </row>
    <row r="183" spans="1:37" x14ac:dyDescent="0.25">
      <c r="A183" s="156" t="s">
        <v>103</v>
      </c>
      <c r="B183" s="157"/>
      <c r="C183" s="157"/>
      <c r="D183" s="158"/>
      <c r="E183" s="157"/>
      <c r="F183" s="159"/>
      <c r="G183" s="25" t="s">
        <v>104</v>
      </c>
      <c r="H183" s="26">
        <v>0.4</v>
      </c>
      <c r="I183" s="27">
        <v>0.45500000000000002</v>
      </c>
      <c r="J183" s="27">
        <v>0.44500000000000001</v>
      </c>
      <c r="K183" s="27">
        <v>0.435</v>
      </c>
      <c r="L183" s="27">
        <v>0.41</v>
      </c>
      <c r="M183" s="27">
        <v>0.39</v>
      </c>
      <c r="N183" s="27">
        <v>0.42499999999999999</v>
      </c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8"/>
    </row>
    <row r="184" spans="1:37" x14ac:dyDescent="0.25">
      <c r="A184" s="55" t="s">
        <v>105</v>
      </c>
      <c r="B184" s="41">
        <f>COUNTA(H183:AK183)</f>
        <v>7</v>
      </c>
      <c r="C184" s="54"/>
      <c r="D184" s="61" t="str">
        <f>IF(ISBLANK(F182),"No Link",HYPERLINK(CONCATENATE("https://www.klsescreener.com/v2/charting/chart/",F182), "KLSE"))</f>
        <v>KLSE</v>
      </c>
      <c r="E184" s="160" t="s">
        <v>106</v>
      </c>
      <c r="F184" s="161"/>
      <c r="G184" s="14" t="s">
        <v>107</v>
      </c>
      <c r="H184" s="11">
        <v>0.46500000000000002</v>
      </c>
      <c r="I184" s="63">
        <v>0.46</v>
      </c>
      <c r="J184" s="63">
        <v>0.45</v>
      </c>
      <c r="K184" s="4">
        <v>0.44</v>
      </c>
      <c r="L184" s="4">
        <v>0.41499999999999998</v>
      </c>
      <c r="M184" s="4">
        <v>0.43</v>
      </c>
      <c r="N184" s="4">
        <v>0.42499999999999999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10"/>
    </row>
    <row r="185" spans="1:37" x14ac:dyDescent="0.25">
      <c r="A185" s="12"/>
      <c r="B185" s="6"/>
      <c r="C185" s="6"/>
      <c r="D185" s="6"/>
      <c r="E185" s="36"/>
      <c r="F185" s="37"/>
      <c r="G185" s="14" t="s">
        <v>108</v>
      </c>
      <c r="H185" s="9">
        <v>0.4</v>
      </c>
      <c r="I185" s="4">
        <v>0.44500000000000001</v>
      </c>
      <c r="J185" s="4">
        <v>0.435</v>
      </c>
      <c r="K185" s="4">
        <v>0.42</v>
      </c>
      <c r="L185" s="4">
        <v>0.4</v>
      </c>
      <c r="M185" s="4">
        <v>0.39</v>
      </c>
      <c r="N185" s="4">
        <v>0.41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10"/>
    </row>
    <row r="186" spans="1:37" x14ac:dyDescent="0.25">
      <c r="A186" s="162"/>
      <c r="B186" s="163"/>
      <c r="C186" s="58"/>
      <c r="D186" s="60" t="s">
        <v>109</v>
      </c>
      <c r="E186" s="35"/>
      <c r="F186" s="39" t="e">
        <f>(E186-B187)/B187</f>
        <v>#DIV/0!</v>
      </c>
      <c r="G186" s="14" t="s">
        <v>110</v>
      </c>
      <c r="H186" s="9">
        <v>0.46</v>
      </c>
      <c r="I186" s="4">
        <v>0.45</v>
      </c>
      <c r="J186" s="4">
        <v>0.435</v>
      </c>
      <c r="K186" s="4">
        <v>0.43</v>
      </c>
      <c r="L186" s="4">
        <v>0.4</v>
      </c>
      <c r="M186" s="4">
        <v>0.42</v>
      </c>
      <c r="N186" s="4">
        <v>0.41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10"/>
    </row>
    <row r="187" spans="1:37" ht="15.75" thickBot="1" x14ac:dyDescent="0.3">
      <c r="A187" s="8" t="s">
        <v>111</v>
      </c>
      <c r="B187" s="56"/>
      <c r="C187" s="59"/>
      <c r="D187" s="3"/>
      <c r="E187" s="7"/>
      <c r="F187" s="90"/>
      <c r="G187" s="15" t="s">
        <v>112</v>
      </c>
      <c r="H187" s="29">
        <v>56745</v>
      </c>
      <c r="I187" s="64">
        <v>14960</v>
      </c>
      <c r="J187" s="30">
        <v>8750</v>
      </c>
      <c r="K187" s="30">
        <v>11995</v>
      </c>
      <c r="L187" s="30">
        <v>11273</v>
      </c>
      <c r="M187" s="30">
        <v>8525</v>
      </c>
      <c r="N187" s="30">
        <v>3198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1"/>
    </row>
    <row r="188" spans="1:37" x14ac:dyDescent="0.25">
      <c r="A188" s="13"/>
      <c r="B188" s="57"/>
      <c r="C188" s="89"/>
      <c r="D188" s="6"/>
      <c r="E188" s="88"/>
      <c r="F188" s="6"/>
      <c r="G188" s="32" t="s">
        <v>113</v>
      </c>
      <c r="H188" s="22">
        <f>IF((H183+H186)/2&gt;=1,CEILING((H183+H186)/2,0.01),CEILING((H183+H186)/2,0.005))</f>
        <v>0.43</v>
      </c>
      <c r="I188" s="23">
        <f>H188</f>
        <v>0.43</v>
      </c>
      <c r="J188" s="23">
        <f>I188</f>
        <v>0.43</v>
      </c>
      <c r="K188" s="23">
        <f t="shared" ref="K188:AK188" si="76">J188</f>
        <v>0.43</v>
      </c>
      <c r="L188" s="23">
        <f t="shared" si="76"/>
        <v>0.43</v>
      </c>
      <c r="M188" s="23">
        <f t="shared" si="76"/>
        <v>0.43</v>
      </c>
      <c r="N188" s="23">
        <f t="shared" si="76"/>
        <v>0.43</v>
      </c>
      <c r="O188" s="23">
        <f t="shared" si="76"/>
        <v>0.43</v>
      </c>
      <c r="P188" s="23">
        <f t="shared" si="76"/>
        <v>0.43</v>
      </c>
      <c r="Q188" s="23">
        <f t="shared" si="76"/>
        <v>0.43</v>
      </c>
      <c r="R188" s="23">
        <f t="shared" si="76"/>
        <v>0.43</v>
      </c>
      <c r="S188" s="23">
        <f t="shared" si="76"/>
        <v>0.43</v>
      </c>
      <c r="T188" s="23">
        <f t="shared" si="76"/>
        <v>0.43</v>
      </c>
      <c r="U188" s="23">
        <f t="shared" si="76"/>
        <v>0.43</v>
      </c>
      <c r="V188" s="23">
        <f t="shared" si="76"/>
        <v>0.43</v>
      </c>
      <c r="W188" s="23">
        <f t="shared" si="76"/>
        <v>0.43</v>
      </c>
      <c r="X188" s="23">
        <f t="shared" si="76"/>
        <v>0.43</v>
      </c>
      <c r="Y188" s="23">
        <f t="shared" si="76"/>
        <v>0.43</v>
      </c>
      <c r="Z188" s="23">
        <f t="shared" si="76"/>
        <v>0.43</v>
      </c>
      <c r="AA188" s="23">
        <f t="shared" si="76"/>
        <v>0.43</v>
      </c>
      <c r="AB188" s="23">
        <f t="shared" si="76"/>
        <v>0.43</v>
      </c>
      <c r="AC188" s="23">
        <f t="shared" si="76"/>
        <v>0.43</v>
      </c>
      <c r="AD188" s="23">
        <f t="shared" si="76"/>
        <v>0.43</v>
      </c>
      <c r="AE188" s="23">
        <f t="shared" si="76"/>
        <v>0.43</v>
      </c>
      <c r="AF188" s="23">
        <f t="shared" si="76"/>
        <v>0.43</v>
      </c>
      <c r="AG188" s="23">
        <f t="shared" si="76"/>
        <v>0.43</v>
      </c>
      <c r="AH188" s="23">
        <f t="shared" si="76"/>
        <v>0.43</v>
      </c>
      <c r="AI188" s="23">
        <f t="shared" si="76"/>
        <v>0.43</v>
      </c>
      <c r="AJ188" s="23">
        <f t="shared" si="76"/>
        <v>0.43</v>
      </c>
      <c r="AK188" s="24">
        <f t="shared" si="76"/>
        <v>0.43</v>
      </c>
    </row>
    <row r="189" spans="1:37" ht="15.75" thickBot="1" x14ac:dyDescent="0.3">
      <c r="A189" s="40"/>
      <c r="B189" s="6"/>
      <c r="C189" s="6"/>
      <c r="D189" s="33" t="s">
        <v>2</v>
      </c>
      <c r="E189" s="34"/>
      <c r="F189" s="38" t="e">
        <f>(B187-E189)/E189</f>
        <v>#DIV/0!</v>
      </c>
      <c r="G189" s="65" t="s">
        <v>114</v>
      </c>
      <c r="H189" s="66">
        <f>IF(H188*105%&gt;=1, FLOOR(H188*105%,0.01), FLOOR(H188*105%,0.005))</f>
        <v>0.45</v>
      </c>
      <c r="I189" s="67">
        <f>H189</f>
        <v>0.45</v>
      </c>
      <c r="J189" s="67">
        <f t="shared" ref="J189:AK189" si="77">I189</f>
        <v>0.45</v>
      </c>
      <c r="K189" s="67">
        <f t="shared" si="77"/>
        <v>0.45</v>
      </c>
      <c r="L189" s="67">
        <f t="shared" si="77"/>
        <v>0.45</v>
      </c>
      <c r="M189" s="67">
        <f t="shared" si="77"/>
        <v>0.45</v>
      </c>
      <c r="N189" s="67">
        <f t="shared" si="77"/>
        <v>0.45</v>
      </c>
      <c r="O189" s="67">
        <f t="shared" si="77"/>
        <v>0.45</v>
      </c>
      <c r="P189" s="67">
        <f t="shared" si="77"/>
        <v>0.45</v>
      </c>
      <c r="Q189" s="67">
        <f t="shared" si="77"/>
        <v>0.45</v>
      </c>
      <c r="R189" s="67">
        <f t="shared" si="77"/>
        <v>0.45</v>
      </c>
      <c r="S189" s="67">
        <f t="shared" si="77"/>
        <v>0.45</v>
      </c>
      <c r="T189" s="67">
        <f t="shared" si="77"/>
        <v>0.45</v>
      </c>
      <c r="U189" s="67">
        <f t="shared" si="77"/>
        <v>0.45</v>
      </c>
      <c r="V189" s="67">
        <f t="shared" si="77"/>
        <v>0.45</v>
      </c>
      <c r="W189" s="67">
        <f t="shared" si="77"/>
        <v>0.45</v>
      </c>
      <c r="X189" s="67">
        <f t="shared" si="77"/>
        <v>0.45</v>
      </c>
      <c r="Y189" s="67">
        <f t="shared" si="77"/>
        <v>0.45</v>
      </c>
      <c r="Z189" s="67">
        <f t="shared" si="77"/>
        <v>0.45</v>
      </c>
      <c r="AA189" s="67">
        <f t="shared" si="77"/>
        <v>0.45</v>
      </c>
      <c r="AB189" s="67">
        <f t="shared" si="77"/>
        <v>0.45</v>
      </c>
      <c r="AC189" s="67">
        <f t="shared" si="77"/>
        <v>0.45</v>
      </c>
      <c r="AD189" s="67">
        <f t="shared" si="77"/>
        <v>0.45</v>
      </c>
      <c r="AE189" s="67">
        <f t="shared" si="77"/>
        <v>0.45</v>
      </c>
      <c r="AF189" s="67">
        <f t="shared" si="77"/>
        <v>0.45</v>
      </c>
      <c r="AG189" s="67">
        <f t="shared" si="77"/>
        <v>0.45</v>
      </c>
      <c r="AH189" s="67">
        <f t="shared" si="77"/>
        <v>0.45</v>
      </c>
      <c r="AI189" s="67">
        <f t="shared" si="77"/>
        <v>0.45</v>
      </c>
      <c r="AJ189" s="67">
        <f t="shared" si="77"/>
        <v>0.45</v>
      </c>
      <c r="AK189" s="68">
        <f t="shared" si="77"/>
        <v>0.45</v>
      </c>
    </row>
    <row r="190" spans="1:37" ht="15.75" thickBot="1" x14ac:dyDescent="0.3">
      <c r="A190" s="45" t="s">
        <v>115</v>
      </c>
      <c r="B190" s="45" t="s">
        <v>111</v>
      </c>
      <c r="C190" s="46" t="s">
        <v>116</v>
      </c>
      <c r="D190" s="46" t="s">
        <v>117</v>
      </c>
      <c r="E190" s="34"/>
      <c r="F190" s="37"/>
      <c r="G190" s="69" t="s">
        <v>118</v>
      </c>
      <c r="H190" s="70">
        <f>(H186-H183)/H183</f>
        <v>0.15</v>
      </c>
      <c r="I190" s="71">
        <f t="shared" ref="I190:AK190" si="78">(I186-I183)/I183</f>
        <v>-1.0989010989010999E-2</v>
      </c>
      <c r="J190" s="71">
        <f t="shared" si="78"/>
        <v>-2.2471910112359571E-2</v>
      </c>
      <c r="K190" s="71">
        <f t="shared" si="78"/>
        <v>-1.1494252873563229E-2</v>
      </c>
      <c r="L190" s="71">
        <f t="shared" si="78"/>
        <v>-2.4390243902438911E-2</v>
      </c>
      <c r="M190" s="71">
        <f t="shared" si="78"/>
        <v>7.6923076923076844E-2</v>
      </c>
      <c r="N190" s="71">
        <f t="shared" si="78"/>
        <v>-3.5294117647058858E-2</v>
      </c>
      <c r="O190" s="71" t="e">
        <f t="shared" si="78"/>
        <v>#DIV/0!</v>
      </c>
      <c r="P190" s="71" t="e">
        <f t="shared" si="78"/>
        <v>#DIV/0!</v>
      </c>
      <c r="Q190" s="71" t="e">
        <f t="shared" si="78"/>
        <v>#DIV/0!</v>
      </c>
      <c r="R190" s="71" t="e">
        <f t="shared" si="78"/>
        <v>#DIV/0!</v>
      </c>
      <c r="S190" s="71" t="e">
        <f t="shared" si="78"/>
        <v>#DIV/0!</v>
      </c>
      <c r="T190" s="71" t="e">
        <f t="shared" si="78"/>
        <v>#DIV/0!</v>
      </c>
      <c r="U190" s="71" t="e">
        <f t="shared" si="78"/>
        <v>#DIV/0!</v>
      </c>
      <c r="V190" s="71" t="e">
        <f t="shared" si="78"/>
        <v>#DIV/0!</v>
      </c>
      <c r="W190" s="71" t="e">
        <f t="shared" si="78"/>
        <v>#DIV/0!</v>
      </c>
      <c r="X190" s="71" t="e">
        <f t="shared" si="78"/>
        <v>#DIV/0!</v>
      </c>
      <c r="Y190" s="71" t="e">
        <f t="shared" si="78"/>
        <v>#DIV/0!</v>
      </c>
      <c r="Z190" s="71" t="e">
        <f t="shared" si="78"/>
        <v>#DIV/0!</v>
      </c>
      <c r="AA190" s="71" t="e">
        <f t="shared" si="78"/>
        <v>#DIV/0!</v>
      </c>
      <c r="AB190" s="71" t="e">
        <f t="shared" si="78"/>
        <v>#DIV/0!</v>
      </c>
      <c r="AC190" s="71" t="e">
        <f t="shared" si="78"/>
        <v>#DIV/0!</v>
      </c>
      <c r="AD190" s="71" t="e">
        <f t="shared" si="78"/>
        <v>#DIV/0!</v>
      </c>
      <c r="AE190" s="71" t="e">
        <f t="shared" si="78"/>
        <v>#DIV/0!</v>
      </c>
      <c r="AF190" s="71" t="e">
        <f t="shared" si="78"/>
        <v>#DIV/0!</v>
      </c>
      <c r="AG190" s="71" t="e">
        <f t="shared" si="78"/>
        <v>#DIV/0!</v>
      </c>
      <c r="AH190" s="71" t="e">
        <f t="shared" si="78"/>
        <v>#DIV/0!</v>
      </c>
      <c r="AI190" s="71" t="e">
        <f t="shared" si="78"/>
        <v>#DIV/0!</v>
      </c>
      <c r="AJ190" s="71" t="e">
        <f t="shared" si="78"/>
        <v>#DIV/0!</v>
      </c>
      <c r="AK190" s="72" t="e">
        <f t="shared" si="78"/>
        <v>#DIV/0!</v>
      </c>
    </row>
    <row r="191" spans="1:37" ht="15.75" thickBot="1" x14ac:dyDescent="0.3">
      <c r="A191" s="43">
        <f>E189</f>
        <v>0</v>
      </c>
      <c r="B191" s="44">
        <f>B187</f>
        <v>0</v>
      </c>
      <c r="C191" s="53">
        <v>0</v>
      </c>
      <c r="D191" s="31">
        <v>0</v>
      </c>
      <c r="E191" s="164" t="s">
        <v>119</v>
      </c>
      <c r="F191" s="165"/>
      <c r="G191" s="65" t="s">
        <v>120</v>
      </c>
      <c r="H191" s="73">
        <f>(H186-H183)/(H184-H185)</f>
        <v>0.92307692307692302</v>
      </c>
      <c r="I191" s="74">
        <f t="shared" ref="I191:AK191" si="79">(I186-I183)/(I184-I185)</f>
        <v>-0.33333333333333331</v>
      </c>
      <c r="J191" s="74">
        <f t="shared" si="79"/>
        <v>-0.66666666666666663</v>
      </c>
      <c r="K191" s="74">
        <f t="shared" si="79"/>
        <v>-0.25</v>
      </c>
      <c r="L191" s="74">
        <f t="shared" si="79"/>
        <v>-0.66666666666666541</v>
      </c>
      <c r="M191" s="74">
        <f t="shared" si="79"/>
        <v>0.74999999999999967</v>
      </c>
      <c r="N191" s="74">
        <f t="shared" si="79"/>
        <v>-1</v>
      </c>
      <c r="O191" s="74" t="e">
        <f t="shared" si="79"/>
        <v>#DIV/0!</v>
      </c>
      <c r="P191" s="74" t="e">
        <f t="shared" si="79"/>
        <v>#DIV/0!</v>
      </c>
      <c r="Q191" s="74" t="e">
        <f t="shared" si="79"/>
        <v>#DIV/0!</v>
      </c>
      <c r="R191" s="74" t="e">
        <f t="shared" si="79"/>
        <v>#DIV/0!</v>
      </c>
      <c r="S191" s="74" t="e">
        <f t="shared" si="79"/>
        <v>#DIV/0!</v>
      </c>
      <c r="T191" s="74" t="e">
        <f t="shared" si="79"/>
        <v>#DIV/0!</v>
      </c>
      <c r="U191" s="74" t="e">
        <f t="shared" si="79"/>
        <v>#DIV/0!</v>
      </c>
      <c r="V191" s="74" t="e">
        <f t="shared" si="79"/>
        <v>#DIV/0!</v>
      </c>
      <c r="W191" s="74" t="e">
        <f t="shared" si="79"/>
        <v>#DIV/0!</v>
      </c>
      <c r="X191" s="74" t="e">
        <f t="shared" si="79"/>
        <v>#DIV/0!</v>
      </c>
      <c r="Y191" s="74" t="e">
        <f t="shared" si="79"/>
        <v>#DIV/0!</v>
      </c>
      <c r="Z191" s="74" t="e">
        <f t="shared" si="79"/>
        <v>#DIV/0!</v>
      </c>
      <c r="AA191" s="74" t="e">
        <f t="shared" si="79"/>
        <v>#DIV/0!</v>
      </c>
      <c r="AB191" s="74" t="e">
        <f t="shared" si="79"/>
        <v>#DIV/0!</v>
      </c>
      <c r="AC191" s="74" t="e">
        <f t="shared" si="79"/>
        <v>#DIV/0!</v>
      </c>
      <c r="AD191" s="74" t="e">
        <f t="shared" si="79"/>
        <v>#DIV/0!</v>
      </c>
      <c r="AE191" s="74" t="e">
        <f t="shared" si="79"/>
        <v>#DIV/0!</v>
      </c>
      <c r="AF191" s="74" t="e">
        <f t="shared" si="79"/>
        <v>#DIV/0!</v>
      </c>
      <c r="AG191" s="74" t="e">
        <f t="shared" si="79"/>
        <v>#DIV/0!</v>
      </c>
      <c r="AH191" s="74" t="e">
        <f t="shared" si="79"/>
        <v>#DIV/0!</v>
      </c>
      <c r="AI191" s="74" t="e">
        <f t="shared" si="79"/>
        <v>#DIV/0!</v>
      </c>
      <c r="AJ191" s="74" t="e">
        <f t="shared" si="79"/>
        <v>#DIV/0!</v>
      </c>
      <c r="AK191" s="75" t="e">
        <f t="shared" si="79"/>
        <v>#DIV/0!</v>
      </c>
    </row>
    <row r="192" spans="1:37" ht="15.75" thickBot="1" x14ac:dyDescent="0.3">
      <c r="A192" s="166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167"/>
      <c r="N192" s="167"/>
      <c r="O192" s="167"/>
      <c r="P192" s="167"/>
      <c r="Q192" s="167"/>
      <c r="R192" s="167"/>
      <c r="S192" s="167"/>
      <c r="T192" s="167"/>
      <c r="U192" s="167"/>
      <c r="V192" s="167"/>
      <c r="W192" s="167"/>
      <c r="X192" s="167"/>
      <c r="Y192" s="167"/>
      <c r="Z192" s="167"/>
      <c r="AA192" s="167"/>
      <c r="AB192" s="167"/>
      <c r="AC192" s="167"/>
      <c r="AD192" s="167"/>
      <c r="AE192" s="167"/>
      <c r="AF192" s="167"/>
      <c r="AG192" s="167"/>
      <c r="AH192" s="167"/>
      <c r="AI192" s="167"/>
      <c r="AJ192" s="167"/>
      <c r="AK192" s="168"/>
    </row>
    <row r="193" spans="1:37" ht="15.75" thickBot="1" x14ac:dyDescent="0.3">
      <c r="A193" s="47" t="s">
        <v>64</v>
      </c>
      <c r="B193" s="48" t="s">
        <v>65</v>
      </c>
      <c r="C193" s="49" t="s">
        <v>66</v>
      </c>
      <c r="D193" s="50" t="s">
        <v>67</v>
      </c>
      <c r="E193" s="51" t="s">
        <v>68</v>
      </c>
      <c r="F193" s="16" t="s">
        <v>69</v>
      </c>
      <c r="G193" s="62" t="s">
        <v>70</v>
      </c>
      <c r="H193" s="17">
        <v>43880</v>
      </c>
      <c r="I193" s="18">
        <f>IF(WEEKDAY(H193)&gt;=6,H193+3,H193+1)</f>
        <v>43881</v>
      </c>
      <c r="J193" s="18">
        <f t="shared" ref="J193:AK193" si="80">IF(WEEKDAY(I193)&gt;=6,I193+3,I193+1)</f>
        <v>43882</v>
      </c>
      <c r="K193" s="18">
        <f t="shared" si="80"/>
        <v>43885</v>
      </c>
      <c r="L193" s="18">
        <f t="shared" si="80"/>
        <v>43886</v>
      </c>
      <c r="M193" s="18">
        <f t="shared" si="80"/>
        <v>43887</v>
      </c>
      <c r="N193" s="18">
        <f t="shared" si="80"/>
        <v>43888</v>
      </c>
      <c r="O193" s="18">
        <f t="shared" si="80"/>
        <v>43889</v>
      </c>
      <c r="P193" s="18">
        <f t="shared" si="80"/>
        <v>43892</v>
      </c>
      <c r="Q193" s="18">
        <f t="shared" si="80"/>
        <v>43893</v>
      </c>
      <c r="R193" s="18">
        <f t="shared" si="80"/>
        <v>43894</v>
      </c>
      <c r="S193" s="18">
        <f t="shared" si="80"/>
        <v>43895</v>
      </c>
      <c r="T193" s="18">
        <f t="shared" si="80"/>
        <v>43896</v>
      </c>
      <c r="U193" s="18">
        <f t="shared" si="80"/>
        <v>43899</v>
      </c>
      <c r="V193" s="18">
        <f t="shared" si="80"/>
        <v>43900</v>
      </c>
      <c r="W193" s="18">
        <f t="shared" si="80"/>
        <v>43901</v>
      </c>
      <c r="X193" s="18">
        <f t="shared" si="80"/>
        <v>43902</v>
      </c>
      <c r="Y193" s="18">
        <f t="shared" si="80"/>
        <v>43903</v>
      </c>
      <c r="Z193" s="18">
        <f t="shared" si="80"/>
        <v>43906</v>
      </c>
      <c r="AA193" s="18">
        <f t="shared" si="80"/>
        <v>43907</v>
      </c>
      <c r="AB193" s="18">
        <f t="shared" si="80"/>
        <v>43908</v>
      </c>
      <c r="AC193" s="18">
        <f t="shared" si="80"/>
        <v>43909</v>
      </c>
      <c r="AD193" s="18">
        <f t="shared" si="80"/>
        <v>43910</v>
      </c>
      <c r="AE193" s="18">
        <f t="shared" si="80"/>
        <v>43913</v>
      </c>
      <c r="AF193" s="18">
        <f t="shared" si="80"/>
        <v>43914</v>
      </c>
      <c r="AG193" s="18">
        <f t="shared" si="80"/>
        <v>43915</v>
      </c>
      <c r="AH193" s="18">
        <f t="shared" si="80"/>
        <v>43916</v>
      </c>
      <c r="AI193" s="18">
        <f t="shared" si="80"/>
        <v>43917</v>
      </c>
      <c r="AJ193" s="18">
        <f t="shared" si="80"/>
        <v>43920</v>
      </c>
      <c r="AK193" s="18">
        <f t="shared" si="80"/>
        <v>43921</v>
      </c>
    </row>
    <row r="194" spans="1:37" ht="15.75" thickBot="1" x14ac:dyDescent="0.3">
      <c r="A194" s="154" t="s">
        <v>71</v>
      </c>
      <c r="B194" s="155"/>
      <c r="C194" s="155"/>
      <c r="D194" s="155"/>
      <c r="E194" s="155"/>
      <c r="F194" s="99" t="s">
        <v>136</v>
      </c>
      <c r="G194" s="19" t="s">
        <v>60</v>
      </c>
      <c r="H194" s="42" t="s">
        <v>73</v>
      </c>
      <c r="I194" s="20" t="s">
        <v>74</v>
      </c>
      <c r="J194" s="20" t="s">
        <v>75</v>
      </c>
      <c r="K194" s="20" t="s">
        <v>76</v>
      </c>
      <c r="L194" s="20" t="s">
        <v>77</v>
      </c>
      <c r="M194" s="20" t="s">
        <v>78</v>
      </c>
      <c r="N194" s="20" t="s">
        <v>79</v>
      </c>
      <c r="O194" s="20" t="s">
        <v>80</v>
      </c>
      <c r="P194" s="20" t="s">
        <v>81</v>
      </c>
      <c r="Q194" s="20" t="s">
        <v>82</v>
      </c>
      <c r="R194" s="20" t="s">
        <v>83</v>
      </c>
      <c r="S194" s="20" t="s">
        <v>84</v>
      </c>
      <c r="T194" s="20" t="s">
        <v>85</v>
      </c>
      <c r="U194" s="20" t="s">
        <v>86</v>
      </c>
      <c r="V194" s="20" t="s">
        <v>87</v>
      </c>
      <c r="W194" s="20" t="s">
        <v>88</v>
      </c>
      <c r="X194" s="20" t="s">
        <v>89</v>
      </c>
      <c r="Y194" s="20" t="s">
        <v>90</v>
      </c>
      <c r="Z194" s="20" t="s">
        <v>91</v>
      </c>
      <c r="AA194" s="20" t="s">
        <v>92</v>
      </c>
      <c r="AB194" s="20" t="s">
        <v>93</v>
      </c>
      <c r="AC194" s="20" t="s">
        <v>94</v>
      </c>
      <c r="AD194" s="20" t="s">
        <v>95</v>
      </c>
      <c r="AE194" s="20" t="s">
        <v>96</v>
      </c>
      <c r="AF194" s="20" t="s">
        <v>97</v>
      </c>
      <c r="AG194" s="20" t="s">
        <v>98</v>
      </c>
      <c r="AH194" s="20" t="s">
        <v>99</v>
      </c>
      <c r="AI194" s="20" t="s">
        <v>100</v>
      </c>
      <c r="AJ194" s="20" t="s">
        <v>101</v>
      </c>
      <c r="AK194" s="21" t="s">
        <v>102</v>
      </c>
    </row>
    <row r="195" spans="1:37" x14ac:dyDescent="0.25">
      <c r="A195" s="156" t="s">
        <v>103</v>
      </c>
      <c r="B195" s="157"/>
      <c r="C195" s="157"/>
      <c r="D195" s="158"/>
      <c r="E195" s="157"/>
      <c r="F195" s="159"/>
      <c r="G195" s="25" t="s">
        <v>104</v>
      </c>
      <c r="H195" s="26">
        <v>2.0299999999999998</v>
      </c>
      <c r="I195" s="27">
        <v>2.2400000000000002</v>
      </c>
      <c r="J195" s="27">
        <v>2.09</v>
      </c>
      <c r="K195" s="27">
        <v>2.0699999999999998</v>
      </c>
      <c r="L195" s="27">
        <v>1.97</v>
      </c>
      <c r="M195" s="27">
        <v>2.02</v>
      </c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8"/>
    </row>
    <row r="196" spans="1:37" x14ac:dyDescent="0.25">
      <c r="A196" s="55" t="s">
        <v>105</v>
      </c>
      <c r="B196" s="41">
        <f>COUNTA(H195:AK195)</f>
        <v>6</v>
      </c>
      <c r="C196" s="54"/>
      <c r="D196" s="61" t="str">
        <f>IF(ISBLANK(F194),"No Link",HYPERLINK(CONCATENATE("https://www.klsescreener.com/v2/charting/chart/",F194), "KLSE"))</f>
        <v>KLSE</v>
      </c>
      <c r="E196" s="160" t="s">
        <v>106</v>
      </c>
      <c r="F196" s="161"/>
      <c r="G196" s="14" t="s">
        <v>107</v>
      </c>
      <c r="H196" s="11">
        <v>2.2599999999999998</v>
      </c>
      <c r="I196" s="63">
        <v>2.2400000000000002</v>
      </c>
      <c r="J196" s="63">
        <v>2.19</v>
      </c>
      <c r="K196" s="4">
        <v>2.1</v>
      </c>
      <c r="L196" s="4">
        <v>2.08</v>
      </c>
      <c r="M196" s="4">
        <v>2.2000000000000002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10"/>
    </row>
    <row r="197" spans="1:37" x14ac:dyDescent="0.25">
      <c r="A197" s="12"/>
      <c r="B197" s="6"/>
      <c r="C197" s="6"/>
      <c r="D197" s="6"/>
      <c r="E197" s="36"/>
      <c r="F197" s="37"/>
      <c r="G197" s="14" t="s">
        <v>108</v>
      </c>
      <c r="H197" s="9">
        <v>2.0099999999999998</v>
      </c>
      <c r="I197" s="4">
        <v>2.0499999999999998</v>
      </c>
      <c r="J197" s="4">
        <v>2.0699999999999998</v>
      </c>
      <c r="K197" s="4">
        <v>1.95</v>
      </c>
      <c r="L197" s="4">
        <v>1.97</v>
      </c>
      <c r="M197" s="4">
        <v>2.02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10"/>
    </row>
    <row r="198" spans="1:37" x14ac:dyDescent="0.25">
      <c r="A198" s="162"/>
      <c r="B198" s="163"/>
      <c r="C198" s="58"/>
      <c r="D198" s="60" t="s">
        <v>109</v>
      </c>
      <c r="E198" s="35"/>
      <c r="F198" s="39" t="e">
        <f>(E198-B199)/B199</f>
        <v>#DIV/0!</v>
      </c>
      <c r="G198" s="14" t="s">
        <v>110</v>
      </c>
      <c r="H198" s="9">
        <v>2.2400000000000002</v>
      </c>
      <c r="I198" s="4">
        <v>2.09</v>
      </c>
      <c r="J198" s="4">
        <v>2.15</v>
      </c>
      <c r="K198" s="4">
        <v>2.02</v>
      </c>
      <c r="L198" s="4">
        <v>2.0699999999999998</v>
      </c>
      <c r="M198" s="4">
        <v>2.17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10"/>
    </row>
    <row r="199" spans="1:37" ht="15.75" thickBot="1" x14ac:dyDescent="0.3">
      <c r="A199" s="8" t="s">
        <v>111</v>
      </c>
      <c r="B199" s="56"/>
      <c r="C199" s="59"/>
      <c r="D199" s="3"/>
      <c r="E199" s="7"/>
      <c r="F199" s="90"/>
      <c r="G199" s="15" t="s">
        <v>112</v>
      </c>
      <c r="H199" s="29">
        <v>38086</v>
      </c>
      <c r="I199" s="52">
        <v>22247</v>
      </c>
      <c r="J199" s="30">
        <v>13856</v>
      </c>
      <c r="K199" s="30">
        <v>9039</v>
      </c>
      <c r="L199" s="30">
        <v>3790</v>
      </c>
      <c r="M199" s="30">
        <v>10064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1"/>
    </row>
    <row r="200" spans="1:37" x14ac:dyDescent="0.25">
      <c r="A200" s="13"/>
      <c r="B200" s="57"/>
      <c r="C200" s="89"/>
      <c r="D200" s="6"/>
      <c r="E200" s="88"/>
      <c r="F200" s="6"/>
      <c r="G200" s="32" t="s">
        <v>113</v>
      </c>
      <c r="H200" s="22">
        <f>IF((H195+H198)/2&gt;=1,CEILING((H195+H198)/2,0.01),CEILING((H195+H198)/2,0.005))</f>
        <v>2.14</v>
      </c>
      <c r="I200" s="23">
        <f>H200</f>
        <v>2.14</v>
      </c>
      <c r="J200" s="23">
        <f t="shared" ref="J200:AK200" si="81">I200</f>
        <v>2.14</v>
      </c>
      <c r="K200" s="23">
        <f t="shared" si="81"/>
        <v>2.14</v>
      </c>
      <c r="L200" s="23">
        <f t="shared" si="81"/>
        <v>2.14</v>
      </c>
      <c r="M200" s="23">
        <f t="shared" si="81"/>
        <v>2.14</v>
      </c>
      <c r="N200" s="23">
        <f t="shared" si="81"/>
        <v>2.14</v>
      </c>
      <c r="O200" s="23">
        <f t="shared" si="81"/>
        <v>2.14</v>
      </c>
      <c r="P200" s="23">
        <f t="shared" si="81"/>
        <v>2.14</v>
      </c>
      <c r="Q200" s="23">
        <f t="shared" si="81"/>
        <v>2.14</v>
      </c>
      <c r="R200" s="23">
        <f t="shared" si="81"/>
        <v>2.14</v>
      </c>
      <c r="S200" s="23">
        <f t="shared" si="81"/>
        <v>2.14</v>
      </c>
      <c r="T200" s="23">
        <f t="shared" si="81"/>
        <v>2.14</v>
      </c>
      <c r="U200" s="23">
        <f t="shared" si="81"/>
        <v>2.14</v>
      </c>
      <c r="V200" s="23">
        <f t="shared" si="81"/>
        <v>2.14</v>
      </c>
      <c r="W200" s="23">
        <f t="shared" si="81"/>
        <v>2.14</v>
      </c>
      <c r="X200" s="23">
        <f t="shared" si="81"/>
        <v>2.14</v>
      </c>
      <c r="Y200" s="23">
        <f t="shared" si="81"/>
        <v>2.14</v>
      </c>
      <c r="Z200" s="23">
        <f t="shared" si="81"/>
        <v>2.14</v>
      </c>
      <c r="AA200" s="23">
        <f t="shared" si="81"/>
        <v>2.14</v>
      </c>
      <c r="AB200" s="23">
        <f t="shared" si="81"/>
        <v>2.14</v>
      </c>
      <c r="AC200" s="23">
        <f t="shared" si="81"/>
        <v>2.14</v>
      </c>
      <c r="AD200" s="23">
        <f t="shared" si="81"/>
        <v>2.14</v>
      </c>
      <c r="AE200" s="23">
        <f t="shared" si="81"/>
        <v>2.14</v>
      </c>
      <c r="AF200" s="23">
        <f t="shared" si="81"/>
        <v>2.14</v>
      </c>
      <c r="AG200" s="23">
        <f t="shared" si="81"/>
        <v>2.14</v>
      </c>
      <c r="AH200" s="23">
        <f t="shared" si="81"/>
        <v>2.14</v>
      </c>
      <c r="AI200" s="23">
        <f t="shared" si="81"/>
        <v>2.14</v>
      </c>
      <c r="AJ200" s="23">
        <f t="shared" si="81"/>
        <v>2.14</v>
      </c>
      <c r="AK200" s="24">
        <f t="shared" si="81"/>
        <v>2.14</v>
      </c>
    </row>
    <row r="201" spans="1:37" ht="15.75" thickBot="1" x14ac:dyDescent="0.3">
      <c r="A201" s="40"/>
      <c r="B201" s="6"/>
      <c r="C201" s="6"/>
      <c r="D201" s="33" t="s">
        <v>2</v>
      </c>
      <c r="E201" s="34"/>
      <c r="F201" s="38" t="e">
        <f>(B199-E201)/E201</f>
        <v>#DIV/0!</v>
      </c>
      <c r="G201" s="65" t="s">
        <v>114</v>
      </c>
      <c r="H201" s="66">
        <f>IF(H200*105%&gt;=1, FLOOR(H200*105%,0.01), FLOOR(H200*105%,0.005))</f>
        <v>2.2400000000000002</v>
      </c>
      <c r="I201" s="67">
        <f>H201</f>
        <v>2.2400000000000002</v>
      </c>
      <c r="J201" s="67">
        <f t="shared" ref="J201:AK201" si="82">I201</f>
        <v>2.2400000000000002</v>
      </c>
      <c r="K201" s="67">
        <f t="shared" si="82"/>
        <v>2.2400000000000002</v>
      </c>
      <c r="L201" s="67">
        <f t="shared" si="82"/>
        <v>2.2400000000000002</v>
      </c>
      <c r="M201" s="67">
        <f t="shared" si="82"/>
        <v>2.2400000000000002</v>
      </c>
      <c r="N201" s="67">
        <f t="shared" si="82"/>
        <v>2.2400000000000002</v>
      </c>
      <c r="O201" s="67">
        <f t="shared" si="82"/>
        <v>2.2400000000000002</v>
      </c>
      <c r="P201" s="67">
        <f t="shared" si="82"/>
        <v>2.2400000000000002</v>
      </c>
      <c r="Q201" s="67">
        <f t="shared" si="82"/>
        <v>2.2400000000000002</v>
      </c>
      <c r="R201" s="67">
        <f t="shared" si="82"/>
        <v>2.2400000000000002</v>
      </c>
      <c r="S201" s="67">
        <f t="shared" si="82"/>
        <v>2.2400000000000002</v>
      </c>
      <c r="T201" s="67">
        <f t="shared" si="82"/>
        <v>2.2400000000000002</v>
      </c>
      <c r="U201" s="67">
        <f t="shared" si="82"/>
        <v>2.2400000000000002</v>
      </c>
      <c r="V201" s="67">
        <f t="shared" si="82"/>
        <v>2.2400000000000002</v>
      </c>
      <c r="W201" s="67">
        <f t="shared" si="82"/>
        <v>2.2400000000000002</v>
      </c>
      <c r="X201" s="67">
        <f t="shared" si="82"/>
        <v>2.2400000000000002</v>
      </c>
      <c r="Y201" s="67">
        <f t="shared" si="82"/>
        <v>2.2400000000000002</v>
      </c>
      <c r="Z201" s="67">
        <f t="shared" si="82"/>
        <v>2.2400000000000002</v>
      </c>
      <c r="AA201" s="67">
        <f t="shared" si="82"/>
        <v>2.2400000000000002</v>
      </c>
      <c r="AB201" s="67">
        <f t="shared" si="82"/>
        <v>2.2400000000000002</v>
      </c>
      <c r="AC201" s="67">
        <f t="shared" si="82"/>
        <v>2.2400000000000002</v>
      </c>
      <c r="AD201" s="67">
        <f t="shared" si="82"/>
        <v>2.2400000000000002</v>
      </c>
      <c r="AE201" s="67">
        <f t="shared" si="82"/>
        <v>2.2400000000000002</v>
      </c>
      <c r="AF201" s="67">
        <f t="shared" si="82"/>
        <v>2.2400000000000002</v>
      </c>
      <c r="AG201" s="67">
        <f t="shared" si="82"/>
        <v>2.2400000000000002</v>
      </c>
      <c r="AH201" s="67">
        <f t="shared" si="82"/>
        <v>2.2400000000000002</v>
      </c>
      <c r="AI201" s="67">
        <f t="shared" si="82"/>
        <v>2.2400000000000002</v>
      </c>
      <c r="AJ201" s="67">
        <f t="shared" si="82"/>
        <v>2.2400000000000002</v>
      </c>
      <c r="AK201" s="68">
        <f t="shared" si="82"/>
        <v>2.2400000000000002</v>
      </c>
    </row>
    <row r="202" spans="1:37" ht="15.75" thickBot="1" x14ac:dyDescent="0.3">
      <c r="A202" s="45" t="s">
        <v>115</v>
      </c>
      <c r="B202" s="45" t="s">
        <v>111</v>
      </c>
      <c r="C202" s="46" t="s">
        <v>116</v>
      </c>
      <c r="D202" s="46" t="s">
        <v>117</v>
      </c>
      <c r="E202" s="34"/>
      <c r="F202" s="37"/>
      <c r="G202" s="69" t="s">
        <v>118</v>
      </c>
      <c r="H202" s="70">
        <f>(H198-H195)/H195</f>
        <v>0.10344827586206917</v>
      </c>
      <c r="I202" s="71">
        <f t="shared" ref="I202:AK202" si="83">(I198-I195)/I195</f>
        <v>-6.6964285714285865E-2</v>
      </c>
      <c r="J202" s="71">
        <f t="shared" si="83"/>
        <v>2.8708133971291894E-2</v>
      </c>
      <c r="K202" s="71">
        <f t="shared" si="83"/>
        <v>-2.4154589371980593E-2</v>
      </c>
      <c r="L202" s="71">
        <f t="shared" si="83"/>
        <v>5.0761421319796884E-2</v>
      </c>
      <c r="M202" s="71">
        <f t="shared" si="83"/>
        <v>7.4257425742574212E-2</v>
      </c>
      <c r="N202" s="71" t="e">
        <f t="shared" si="83"/>
        <v>#DIV/0!</v>
      </c>
      <c r="O202" s="71" t="e">
        <f t="shared" si="83"/>
        <v>#DIV/0!</v>
      </c>
      <c r="P202" s="71" t="e">
        <f t="shared" si="83"/>
        <v>#DIV/0!</v>
      </c>
      <c r="Q202" s="71" t="e">
        <f t="shared" si="83"/>
        <v>#DIV/0!</v>
      </c>
      <c r="R202" s="71" t="e">
        <f t="shared" si="83"/>
        <v>#DIV/0!</v>
      </c>
      <c r="S202" s="71" t="e">
        <f t="shared" si="83"/>
        <v>#DIV/0!</v>
      </c>
      <c r="T202" s="71" t="e">
        <f t="shared" si="83"/>
        <v>#DIV/0!</v>
      </c>
      <c r="U202" s="71" t="e">
        <f t="shared" si="83"/>
        <v>#DIV/0!</v>
      </c>
      <c r="V202" s="71" t="e">
        <f t="shared" si="83"/>
        <v>#DIV/0!</v>
      </c>
      <c r="W202" s="71" t="e">
        <f t="shared" si="83"/>
        <v>#DIV/0!</v>
      </c>
      <c r="X202" s="71" t="e">
        <f t="shared" si="83"/>
        <v>#DIV/0!</v>
      </c>
      <c r="Y202" s="71" t="e">
        <f t="shared" si="83"/>
        <v>#DIV/0!</v>
      </c>
      <c r="Z202" s="71" t="e">
        <f t="shared" si="83"/>
        <v>#DIV/0!</v>
      </c>
      <c r="AA202" s="71" t="e">
        <f t="shared" si="83"/>
        <v>#DIV/0!</v>
      </c>
      <c r="AB202" s="71" t="e">
        <f t="shared" si="83"/>
        <v>#DIV/0!</v>
      </c>
      <c r="AC202" s="71" t="e">
        <f t="shared" si="83"/>
        <v>#DIV/0!</v>
      </c>
      <c r="AD202" s="71" t="e">
        <f t="shared" si="83"/>
        <v>#DIV/0!</v>
      </c>
      <c r="AE202" s="71" t="e">
        <f t="shared" si="83"/>
        <v>#DIV/0!</v>
      </c>
      <c r="AF202" s="71" t="e">
        <f t="shared" si="83"/>
        <v>#DIV/0!</v>
      </c>
      <c r="AG202" s="71" t="e">
        <f t="shared" si="83"/>
        <v>#DIV/0!</v>
      </c>
      <c r="AH202" s="71" t="e">
        <f t="shared" si="83"/>
        <v>#DIV/0!</v>
      </c>
      <c r="AI202" s="71" t="e">
        <f t="shared" si="83"/>
        <v>#DIV/0!</v>
      </c>
      <c r="AJ202" s="71" t="e">
        <f t="shared" si="83"/>
        <v>#DIV/0!</v>
      </c>
      <c r="AK202" s="72" t="e">
        <f t="shared" si="83"/>
        <v>#DIV/0!</v>
      </c>
    </row>
    <row r="203" spans="1:37" ht="15.75" thickBot="1" x14ac:dyDescent="0.3">
      <c r="A203" s="43">
        <f>E201</f>
        <v>0</v>
      </c>
      <c r="B203" s="44">
        <f>B199</f>
        <v>0</v>
      </c>
      <c r="C203" s="53">
        <v>0</v>
      </c>
      <c r="D203" s="31">
        <v>0</v>
      </c>
      <c r="E203" s="164" t="s">
        <v>119</v>
      </c>
      <c r="F203" s="165"/>
      <c r="G203" s="65" t="s">
        <v>120</v>
      </c>
      <c r="H203" s="73">
        <f>(H198-H195)/(H196-H197)</f>
        <v>0.84000000000000163</v>
      </c>
      <c r="I203" s="74">
        <f t="shared" ref="I203:AK203" si="84">(I198-I195)/(I196-I197)</f>
        <v>-0.78947368421052655</v>
      </c>
      <c r="J203" s="74">
        <f t="shared" si="84"/>
        <v>0.5</v>
      </c>
      <c r="K203" s="74">
        <f t="shared" si="84"/>
        <v>-0.33333333333333187</v>
      </c>
      <c r="L203" s="74">
        <f t="shared" si="84"/>
        <v>0.90909090909090706</v>
      </c>
      <c r="M203" s="74">
        <f t="shared" si="84"/>
        <v>0.83333333333333215</v>
      </c>
      <c r="N203" s="74" t="e">
        <f t="shared" si="84"/>
        <v>#DIV/0!</v>
      </c>
      <c r="O203" s="74" t="e">
        <f t="shared" si="84"/>
        <v>#DIV/0!</v>
      </c>
      <c r="P203" s="74" t="e">
        <f t="shared" si="84"/>
        <v>#DIV/0!</v>
      </c>
      <c r="Q203" s="74" t="e">
        <f t="shared" si="84"/>
        <v>#DIV/0!</v>
      </c>
      <c r="R203" s="74" t="e">
        <f t="shared" si="84"/>
        <v>#DIV/0!</v>
      </c>
      <c r="S203" s="74" t="e">
        <f t="shared" si="84"/>
        <v>#DIV/0!</v>
      </c>
      <c r="T203" s="74" t="e">
        <f t="shared" si="84"/>
        <v>#DIV/0!</v>
      </c>
      <c r="U203" s="74" t="e">
        <f t="shared" si="84"/>
        <v>#DIV/0!</v>
      </c>
      <c r="V203" s="74" t="e">
        <f t="shared" si="84"/>
        <v>#DIV/0!</v>
      </c>
      <c r="W203" s="74" t="e">
        <f t="shared" si="84"/>
        <v>#DIV/0!</v>
      </c>
      <c r="X203" s="74" t="e">
        <f t="shared" si="84"/>
        <v>#DIV/0!</v>
      </c>
      <c r="Y203" s="74" t="e">
        <f t="shared" si="84"/>
        <v>#DIV/0!</v>
      </c>
      <c r="Z203" s="74" t="e">
        <f t="shared" si="84"/>
        <v>#DIV/0!</v>
      </c>
      <c r="AA203" s="74" t="e">
        <f t="shared" si="84"/>
        <v>#DIV/0!</v>
      </c>
      <c r="AB203" s="74" t="e">
        <f t="shared" si="84"/>
        <v>#DIV/0!</v>
      </c>
      <c r="AC203" s="74" t="e">
        <f t="shared" si="84"/>
        <v>#DIV/0!</v>
      </c>
      <c r="AD203" s="74" t="e">
        <f t="shared" si="84"/>
        <v>#DIV/0!</v>
      </c>
      <c r="AE203" s="74" t="e">
        <f t="shared" si="84"/>
        <v>#DIV/0!</v>
      </c>
      <c r="AF203" s="74" t="e">
        <f t="shared" si="84"/>
        <v>#DIV/0!</v>
      </c>
      <c r="AG203" s="74" t="e">
        <f t="shared" si="84"/>
        <v>#DIV/0!</v>
      </c>
      <c r="AH203" s="74" t="e">
        <f t="shared" si="84"/>
        <v>#DIV/0!</v>
      </c>
      <c r="AI203" s="74" t="e">
        <f t="shared" si="84"/>
        <v>#DIV/0!</v>
      </c>
      <c r="AJ203" s="74" t="e">
        <f t="shared" si="84"/>
        <v>#DIV/0!</v>
      </c>
      <c r="AK203" s="75" t="e">
        <f t="shared" si="84"/>
        <v>#DIV/0!</v>
      </c>
    </row>
    <row r="204" spans="1:37" ht="15.75" thickBot="1" x14ac:dyDescent="0.3">
      <c r="A204" s="166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167"/>
      <c r="N204" s="167"/>
      <c r="O204" s="167"/>
      <c r="P204" s="167"/>
      <c r="Q204" s="167"/>
      <c r="R204" s="167"/>
      <c r="S204" s="167"/>
      <c r="T204" s="167"/>
      <c r="U204" s="167"/>
      <c r="V204" s="167"/>
      <c r="W204" s="167"/>
      <c r="X204" s="167"/>
      <c r="Y204" s="167"/>
      <c r="Z204" s="167"/>
      <c r="AA204" s="167"/>
      <c r="AB204" s="167"/>
      <c r="AC204" s="167"/>
      <c r="AD204" s="167"/>
      <c r="AE204" s="167"/>
      <c r="AF204" s="167"/>
      <c r="AG204" s="167"/>
      <c r="AH204" s="167"/>
      <c r="AI204" s="167"/>
      <c r="AJ204" s="167"/>
      <c r="AK204" s="168"/>
    </row>
    <row r="205" spans="1:37" ht="15.75" thickBot="1" x14ac:dyDescent="0.3">
      <c r="A205" s="47" t="s">
        <v>64</v>
      </c>
      <c r="B205" s="48" t="s">
        <v>65</v>
      </c>
      <c r="C205" s="49" t="s">
        <v>66</v>
      </c>
      <c r="D205" s="50" t="s">
        <v>67</v>
      </c>
      <c r="E205" s="51" t="s">
        <v>68</v>
      </c>
      <c r="F205" s="16" t="s">
        <v>69</v>
      </c>
      <c r="G205" s="62" t="s">
        <v>70</v>
      </c>
      <c r="H205" s="17">
        <v>43880</v>
      </c>
      <c r="I205" s="18">
        <f>IF(WEEKDAY(H205)&gt;=6,H205+3,H205+1)</f>
        <v>43881</v>
      </c>
      <c r="J205" s="18">
        <f t="shared" ref="J205:AK205" si="85">IF(WEEKDAY(I205)&gt;=6,I205+3,I205+1)</f>
        <v>43882</v>
      </c>
      <c r="K205" s="18">
        <f t="shared" si="85"/>
        <v>43885</v>
      </c>
      <c r="L205" s="18">
        <f t="shared" si="85"/>
        <v>43886</v>
      </c>
      <c r="M205" s="18">
        <f t="shared" si="85"/>
        <v>43887</v>
      </c>
      <c r="N205" s="18">
        <f t="shared" si="85"/>
        <v>43888</v>
      </c>
      <c r="O205" s="18">
        <f t="shared" si="85"/>
        <v>43889</v>
      </c>
      <c r="P205" s="18">
        <f t="shared" si="85"/>
        <v>43892</v>
      </c>
      <c r="Q205" s="18">
        <f t="shared" si="85"/>
        <v>43893</v>
      </c>
      <c r="R205" s="18">
        <f t="shared" si="85"/>
        <v>43894</v>
      </c>
      <c r="S205" s="18">
        <f t="shared" si="85"/>
        <v>43895</v>
      </c>
      <c r="T205" s="18">
        <f t="shared" si="85"/>
        <v>43896</v>
      </c>
      <c r="U205" s="18">
        <f t="shared" si="85"/>
        <v>43899</v>
      </c>
      <c r="V205" s="18">
        <f t="shared" si="85"/>
        <v>43900</v>
      </c>
      <c r="W205" s="18">
        <f t="shared" si="85"/>
        <v>43901</v>
      </c>
      <c r="X205" s="18">
        <f t="shared" si="85"/>
        <v>43902</v>
      </c>
      <c r="Y205" s="18">
        <f t="shared" si="85"/>
        <v>43903</v>
      </c>
      <c r="Z205" s="18">
        <f t="shared" si="85"/>
        <v>43906</v>
      </c>
      <c r="AA205" s="18">
        <f t="shared" si="85"/>
        <v>43907</v>
      </c>
      <c r="AB205" s="18">
        <f t="shared" si="85"/>
        <v>43908</v>
      </c>
      <c r="AC205" s="18">
        <f t="shared" si="85"/>
        <v>43909</v>
      </c>
      <c r="AD205" s="18">
        <f t="shared" si="85"/>
        <v>43910</v>
      </c>
      <c r="AE205" s="18">
        <f t="shared" si="85"/>
        <v>43913</v>
      </c>
      <c r="AF205" s="18">
        <f t="shared" si="85"/>
        <v>43914</v>
      </c>
      <c r="AG205" s="18">
        <f t="shared" si="85"/>
        <v>43915</v>
      </c>
      <c r="AH205" s="18">
        <f t="shared" si="85"/>
        <v>43916</v>
      </c>
      <c r="AI205" s="18">
        <f t="shared" si="85"/>
        <v>43917</v>
      </c>
      <c r="AJ205" s="18">
        <f t="shared" si="85"/>
        <v>43920</v>
      </c>
      <c r="AK205" s="18">
        <f t="shared" si="85"/>
        <v>43921</v>
      </c>
    </row>
    <row r="206" spans="1:37" ht="15.75" thickBot="1" x14ac:dyDescent="0.3">
      <c r="A206" s="154" t="s">
        <v>71</v>
      </c>
      <c r="B206" s="155"/>
      <c r="C206" s="155"/>
      <c r="D206" s="155"/>
      <c r="E206" s="155"/>
      <c r="F206" s="99" t="s">
        <v>137</v>
      </c>
      <c r="G206" s="19" t="s">
        <v>21</v>
      </c>
      <c r="H206" s="42" t="s">
        <v>73</v>
      </c>
      <c r="I206" s="20" t="s">
        <v>74</v>
      </c>
      <c r="J206" s="20" t="s">
        <v>75</v>
      </c>
      <c r="K206" s="20" t="s">
        <v>76</v>
      </c>
      <c r="L206" s="20" t="s">
        <v>77</v>
      </c>
      <c r="M206" s="20" t="s">
        <v>78</v>
      </c>
      <c r="N206" s="20" t="s">
        <v>79</v>
      </c>
      <c r="O206" s="20" t="s">
        <v>80</v>
      </c>
      <c r="P206" s="20" t="s">
        <v>81</v>
      </c>
      <c r="Q206" s="20" t="s">
        <v>82</v>
      </c>
      <c r="R206" s="20" t="s">
        <v>83</v>
      </c>
      <c r="S206" s="20" t="s">
        <v>84</v>
      </c>
      <c r="T206" s="20" t="s">
        <v>85</v>
      </c>
      <c r="U206" s="20" t="s">
        <v>86</v>
      </c>
      <c r="V206" s="20" t="s">
        <v>87</v>
      </c>
      <c r="W206" s="20" t="s">
        <v>88</v>
      </c>
      <c r="X206" s="20" t="s">
        <v>89</v>
      </c>
      <c r="Y206" s="20" t="s">
        <v>90</v>
      </c>
      <c r="Z206" s="20" t="s">
        <v>91</v>
      </c>
      <c r="AA206" s="20" t="s">
        <v>92</v>
      </c>
      <c r="AB206" s="20" t="s">
        <v>93</v>
      </c>
      <c r="AC206" s="20" t="s">
        <v>94</v>
      </c>
      <c r="AD206" s="20" t="s">
        <v>95</v>
      </c>
      <c r="AE206" s="20" t="s">
        <v>96</v>
      </c>
      <c r="AF206" s="20" t="s">
        <v>97</v>
      </c>
      <c r="AG206" s="20" t="s">
        <v>98</v>
      </c>
      <c r="AH206" s="20" t="s">
        <v>99</v>
      </c>
      <c r="AI206" s="20" t="s">
        <v>100</v>
      </c>
      <c r="AJ206" s="20" t="s">
        <v>101</v>
      </c>
      <c r="AK206" s="21" t="s">
        <v>102</v>
      </c>
    </row>
    <row r="207" spans="1:37" x14ac:dyDescent="0.25">
      <c r="A207" s="156" t="s">
        <v>103</v>
      </c>
      <c r="B207" s="157"/>
      <c r="C207" s="157"/>
      <c r="D207" s="158"/>
      <c r="E207" s="157"/>
      <c r="F207" s="159"/>
      <c r="G207" s="25" t="s">
        <v>104</v>
      </c>
      <c r="H207" s="26">
        <v>2.0699999999999998</v>
      </c>
      <c r="I207" s="27">
        <v>2.21</v>
      </c>
      <c r="J207" s="27">
        <v>2.36</v>
      </c>
      <c r="K207" s="27">
        <v>2.5</v>
      </c>
      <c r="L207" s="27">
        <v>2.61</v>
      </c>
      <c r="M207" s="27">
        <v>2.96</v>
      </c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8"/>
    </row>
    <row r="208" spans="1:37" x14ac:dyDescent="0.25">
      <c r="A208" s="55" t="s">
        <v>105</v>
      </c>
      <c r="B208" s="41">
        <f>COUNTA(H207:AK207)</f>
        <v>6</v>
      </c>
      <c r="C208" s="54"/>
      <c r="D208" s="61" t="str">
        <f>IF(ISBLANK(F206),"No Link",HYPERLINK(CONCATENATE("https://www.klsescreener.com/v2/charting/chart/",F206), "KLSE"))</f>
        <v>KLSE</v>
      </c>
      <c r="E208" s="160" t="s">
        <v>106</v>
      </c>
      <c r="F208" s="161"/>
      <c r="G208" s="14" t="s">
        <v>107</v>
      </c>
      <c r="H208" s="11">
        <v>2.21</v>
      </c>
      <c r="I208" s="5">
        <v>2.3199999999999998</v>
      </c>
      <c r="J208" s="5">
        <v>2.81</v>
      </c>
      <c r="K208" s="4">
        <v>2.85</v>
      </c>
      <c r="L208" s="4">
        <v>2.98</v>
      </c>
      <c r="M208" s="4">
        <v>3.11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10"/>
    </row>
    <row r="209" spans="1:37" x14ac:dyDescent="0.25">
      <c r="A209" s="12"/>
      <c r="B209" s="6"/>
      <c r="C209" s="6"/>
      <c r="D209" s="6"/>
      <c r="E209" s="36"/>
      <c r="F209" s="37"/>
      <c r="G209" s="14" t="s">
        <v>108</v>
      </c>
      <c r="H209" s="9">
        <v>2.04</v>
      </c>
      <c r="I209" s="4">
        <v>2.17</v>
      </c>
      <c r="J209" s="4">
        <v>2.36</v>
      </c>
      <c r="K209" s="4">
        <v>2.5</v>
      </c>
      <c r="L209" s="4">
        <v>2.61</v>
      </c>
      <c r="M209" s="4">
        <v>2.93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10"/>
    </row>
    <row r="210" spans="1:37" x14ac:dyDescent="0.25">
      <c r="A210" s="162"/>
      <c r="B210" s="163"/>
      <c r="C210" s="58"/>
      <c r="D210" s="60" t="s">
        <v>109</v>
      </c>
      <c r="E210" s="35"/>
      <c r="F210" s="39" t="e">
        <f>(E210-B211)/B211</f>
        <v>#DIV/0!</v>
      </c>
      <c r="G210" s="14" t="s">
        <v>110</v>
      </c>
      <c r="H210" s="9">
        <v>2.21</v>
      </c>
      <c r="I210" s="4">
        <v>2.31</v>
      </c>
      <c r="J210" s="4">
        <v>2.69</v>
      </c>
      <c r="K210" s="4">
        <v>2.67</v>
      </c>
      <c r="L210" s="4">
        <v>2.97</v>
      </c>
      <c r="M210" s="4">
        <v>2.95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10"/>
    </row>
    <row r="211" spans="1:37" ht="15.75" thickBot="1" x14ac:dyDescent="0.3">
      <c r="A211" s="8" t="s">
        <v>111</v>
      </c>
      <c r="B211" s="56"/>
      <c r="C211" s="59"/>
      <c r="D211" s="3"/>
      <c r="E211" s="7"/>
      <c r="F211" s="90"/>
      <c r="G211" s="15" t="s">
        <v>112</v>
      </c>
      <c r="H211" s="29">
        <v>77447</v>
      </c>
      <c r="I211" s="52">
        <v>71120</v>
      </c>
      <c r="J211" s="52">
        <v>296167</v>
      </c>
      <c r="K211" s="30">
        <v>160575</v>
      </c>
      <c r="L211" s="30">
        <v>158015</v>
      </c>
      <c r="M211" s="30">
        <v>127782</v>
      </c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1"/>
    </row>
    <row r="212" spans="1:37" x14ac:dyDescent="0.25">
      <c r="A212" s="13"/>
      <c r="B212" s="57"/>
      <c r="C212" s="89"/>
      <c r="D212" s="6"/>
      <c r="E212" s="88"/>
      <c r="F212" s="6"/>
      <c r="G212" s="32" t="s">
        <v>113</v>
      </c>
      <c r="H212" s="22">
        <f>IF((H207+H210)/2&gt;=1,CEILING((H207+H210)/2,0.01),CEILING((H207+H210)/2,0.005))</f>
        <v>2.14</v>
      </c>
      <c r="I212" s="23">
        <f>H212</f>
        <v>2.14</v>
      </c>
      <c r="J212" s="23">
        <f t="shared" ref="J212:AK212" si="86">I212</f>
        <v>2.14</v>
      </c>
      <c r="K212" s="23">
        <f t="shared" si="86"/>
        <v>2.14</v>
      </c>
      <c r="L212" s="23">
        <f t="shared" si="86"/>
        <v>2.14</v>
      </c>
      <c r="M212" s="23">
        <f t="shared" si="86"/>
        <v>2.14</v>
      </c>
      <c r="N212" s="23">
        <f t="shared" si="86"/>
        <v>2.14</v>
      </c>
      <c r="O212" s="23">
        <f t="shared" si="86"/>
        <v>2.14</v>
      </c>
      <c r="P212" s="23">
        <f t="shared" si="86"/>
        <v>2.14</v>
      </c>
      <c r="Q212" s="23">
        <f t="shared" si="86"/>
        <v>2.14</v>
      </c>
      <c r="R212" s="23">
        <f t="shared" si="86"/>
        <v>2.14</v>
      </c>
      <c r="S212" s="23">
        <f t="shared" si="86"/>
        <v>2.14</v>
      </c>
      <c r="T212" s="23">
        <f t="shared" si="86"/>
        <v>2.14</v>
      </c>
      <c r="U212" s="23">
        <f t="shared" si="86"/>
        <v>2.14</v>
      </c>
      <c r="V212" s="23">
        <f t="shared" si="86"/>
        <v>2.14</v>
      </c>
      <c r="W212" s="23">
        <f t="shared" si="86"/>
        <v>2.14</v>
      </c>
      <c r="X212" s="23">
        <f t="shared" si="86"/>
        <v>2.14</v>
      </c>
      <c r="Y212" s="23">
        <f t="shared" si="86"/>
        <v>2.14</v>
      </c>
      <c r="Z212" s="23">
        <f t="shared" si="86"/>
        <v>2.14</v>
      </c>
      <c r="AA212" s="23">
        <f t="shared" si="86"/>
        <v>2.14</v>
      </c>
      <c r="AB212" s="23">
        <f t="shared" si="86"/>
        <v>2.14</v>
      </c>
      <c r="AC212" s="23">
        <f t="shared" si="86"/>
        <v>2.14</v>
      </c>
      <c r="AD212" s="23">
        <f t="shared" si="86"/>
        <v>2.14</v>
      </c>
      <c r="AE212" s="23">
        <f t="shared" si="86"/>
        <v>2.14</v>
      </c>
      <c r="AF212" s="23">
        <f t="shared" si="86"/>
        <v>2.14</v>
      </c>
      <c r="AG212" s="23">
        <f t="shared" si="86"/>
        <v>2.14</v>
      </c>
      <c r="AH212" s="23">
        <f t="shared" si="86"/>
        <v>2.14</v>
      </c>
      <c r="AI212" s="23">
        <f t="shared" si="86"/>
        <v>2.14</v>
      </c>
      <c r="AJ212" s="23">
        <f t="shared" si="86"/>
        <v>2.14</v>
      </c>
      <c r="AK212" s="24">
        <f t="shared" si="86"/>
        <v>2.14</v>
      </c>
    </row>
    <row r="213" spans="1:37" ht="15.75" thickBot="1" x14ac:dyDescent="0.3">
      <c r="A213" s="40"/>
      <c r="B213" s="6"/>
      <c r="C213" s="6"/>
      <c r="D213" s="33" t="s">
        <v>2</v>
      </c>
      <c r="E213" s="34"/>
      <c r="F213" s="38" t="e">
        <f>(B211-E213)/E213</f>
        <v>#DIV/0!</v>
      </c>
      <c r="G213" s="65" t="s">
        <v>114</v>
      </c>
      <c r="H213" s="66">
        <f>IF(H212*105%&gt;=1, FLOOR(H212*105%,0.01), FLOOR(H212*105%,0.005))</f>
        <v>2.2400000000000002</v>
      </c>
      <c r="I213" s="67">
        <f>H213</f>
        <v>2.2400000000000002</v>
      </c>
      <c r="J213" s="67">
        <f t="shared" ref="J213:AK213" si="87">I213</f>
        <v>2.2400000000000002</v>
      </c>
      <c r="K213" s="67">
        <f t="shared" si="87"/>
        <v>2.2400000000000002</v>
      </c>
      <c r="L213" s="67">
        <f t="shared" si="87"/>
        <v>2.2400000000000002</v>
      </c>
      <c r="M213" s="67">
        <f t="shared" si="87"/>
        <v>2.2400000000000002</v>
      </c>
      <c r="N213" s="67">
        <f t="shared" si="87"/>
        <v>2.2400000000000002</v>
      </c>
      <c r="O213" s="67">
        <f t="shared" si="87"/>
        <v>2.2400000000000002</v>
      </c>
      <c r="P213" s="67">
        <f t="shared" si="87"/>
        <v>2.2400000000000002</v>
      </c>
      <c r="Q213" s="67">
        <f t="shared" si="87"/>
        <v>2.2400000000000002</v>
      </c>
      <c r="R213" s="67">
        <f t="shared" si="87"/>
        <v>2.2400000000000002</v>
      </c>
      <c r="S213" s="67">
        <f t="shared" si="87"/>
        <v>2.2400000000000002</v>
      </c>
      <c r="T213" s="67">
        <f t="shared" si="87"/>
        <v>2.2400000000000002</v>
      </c>
      <c r="U213" s="67">
        <f t="shared" si="87"/>
        <v>2.2400000000000002</v>
      </c>
      <c r="V213" s="67">
        <f t="shared" si="87"/>
        <v>2.2400000000000002</v>
      </c>
      <c r="W213" s="67">
        <f t="shared" si="87"/>
        <v>2.2400000000000002</v>
      </c>
      <c r="X213" s="67">
        <f t="shared" si="87"/>
        <v>2.2400000000000002</v>
      </c>
      <c r="Y213" s="67">
        <f t="shared" si="87"/>
        <v>2.2400000000000002</v>
      </c>
      <c r="Z213" s="67">
        <f t="shared" si="87"/>
        <v>2.2400000000000002</v>
      </c>
      <c r="AA213" s="67">
        <f t="shared" si="87"/>
        <v>2.2400000000000002</v>
      </c>
      <c r="AB213" s="67">
        <f t="shared" si="87"/>
        <v>2.2400000000000002</v>
      </c>
      <c r="AC213" s="67">
        <f t="shared" si="87"/>
        <v>2.2400000000000002</v>
      </c>
      <c r="AD213" s="67">
        <f t="shared" si="87"/>
        <v>2.2400000000000002</v>
      </c>
      <c r="AE213" s="67">
        <f t="shared" si="87"/>
        <v>2.2400000000000002</v>
      </c>
      <c r="AF213" s="67">
        <f t="shared" si="87"/>
        <v>2.2400000000000002</v>
      </c>
      <c r="AG213" s="67">
        <f t="shared" si="87"/>
        <v>2.2400000000000002</v>
      </c>
      <c r="AH213" s="67">
        <f t="shared" si="87"/>
        <v>2.2400000000000002</v>
      </c>
      <c r="AI213" s="67">
        <f t="shared" si="87"/>
        <v>2.2400000000000002</v>
      </c>
      <c r="AJ213" s="67">
        <f t="shared" si="87"/>
        <v>2.2400000000000002</v>
      </c>
      <c r="AK213" s="68">
        <f t="shared" si="87"/>
        <v>2.2400000000000002</v>
      </c>
    </row>
    <row r="214" spans="1:37" ht="15.75" thickBot="1" x14ac:dyDescent="0.3">
      <c r="A214" s="45" t="s">
        <v>115</v>
      </c>
      <c r="B214" s="45" t="s">
        <v>111</v>
      </c>
      <c r="C214" s="46" t="s">
        <v>116</v>
      </c>
      <c r="D214" s="46" t="s">
        <v>117</v>
      </c>
      <c r="E214" s="34"/>
      <c r="F214" s="37"/>
      <c r="G214" s="69" t="s">
        <v>118</v>
      </c>
      <c r="H214" s="70">
        <f>(H210-H207)/H207</f>
        <v>6.7632850241545958E-2</v>
      </c>
      <c r="I214" s="71">
        <f t="shared" ref="I214:AK214" si="88">(I210-I207)/I207</f>
        <v>4.5248868778280583E-2</v>
      </c>
      <c r="J214" s="71">
        <f t="shared" si="88"/>
        <v>0.13983050847457631</v>
      </c>
      <c r="K214" s="71">
        <f t="shared" si="88"/>
        <v>6.7999999999999977E-2</v>
      </c>
      <c r="L214" s="71">
        <f t="shared" si="88"/>
        <v>0.13793103448275876</v>
      </c>
      <c r="M214" s="71">
        <f t="shared" si="88"/>
        <v>-3.3783783783783066E-3</v>
      </c>
      <c r="N214" s="71" t="e">
        <f t="shared" si="88"/>
        <v>#DIV/0!</v>
      </c>
      <c r="O214" s="71" t="e">
        <f t="shared" si="88"/>
        <v>#DIV/0!</v>
      </c>
      <c r="P214" s="71" t="e">
        <f t="shared" si="88"/>
        <v>#DIV/0!</v>
      </c>
      <c r="Q214" s="71" t="e">
        <f t="shared" si="88"/>
        <v>#DIV/0!</v>
      </c>
      <c r="R214" s="71" t="e">
        <f t="shared" si="88"/>
        <v>#DIV/0!</v>
      </c>
      <c r="S214" s="71" t="e">
        <f t="shared" si="88"/>
        <v>#DIV/0!</v>
      </c>
      <c r="T214" s="71" t="e">
        <f t="shared" si="88"/>
        <v>#DIV/0!</v>
      </c>
      <c r="U214" s="71" t="e">
        <f t="shared" si="88"/>
        <v>#DIV/0!</v>
      </c>
      <c r="V214" s="71" t="e">
        <f t="shared" si="88"/>
        <v>#DIV/0!</v>
      </c>
      <c r="W214" s="71" t="e">
        <f t="shared" si="88"/>
        <v>#DIV/0!</v>
      </c>
      <c r="X214" s="71" t="e">
        <f t="shared" si="88"/>
        <v>#DIV/0!</v>
      </c>
      <c r="Y214" s="71" t="e">
        <f t="shared" si="88"/>
        <v>#DIV/0!</v>
      </c>
      <c r="Z214" s="71" t="e">
        <f t="shared" si="88"/>
        <v>#DIV/0!</v>
      </c>
      <c r="AA214" s="71" t="e">
        <f t="shared" si="88"/>
        <v>#DIV/0!</v>
      </c>
      <c r="AB214" s="71" t="e">
        <f t="shared" si="88"/>
        <v>#DIV/0!</v>
      </c>
      <c r="AC214" s="71" t="e">
        <f t="shared" si="88"/>
        <v>#DIV/0!</v>
      </c>
      <c r="AD214" s="71" t="e">
        <f t="shared" si="88"/>
        <v>#DIV/0!</v>
      </c>
      <c r="AE214" s="71" t="e">
        <f t="shared" si="88"/>
        <v>#DIV/0!</v>
      </c>
      <c r="AF214" s="71" t="e">
        <f t="shared" si="88"/>
        <v>#DIV/0!</v>
      </c>
      <c r="AG214" s="71" t="e">
        <f t="shared" si="88"/>
        <v>#DIV/0!</v>
      </c>
      <c r="AH214" s="71" t="e">
        <f t="shared" si="88"/>
        <v>#DIV/0!</v>
      </c>
      <c r="AI214" s="71" t="e">
        <f t="shared" si="88"/>
        <v>#DIV/0!</v>
      </c>
      <c r="AJ214" s="71" t="e">
        <f t="shared" si="88"/>
        <v>#DIV/0!</v>
      </c>
      <c r="AK214" s="72" t="e">
        <f t="shared" si="88"/>
        <v>#DIV/0!</v>
      </c>
    </row>
    <row r="215" spans="1:37" ht="15.75" thickBot="1" x14ac:dyDescent="0.3">
      <c r="A215" s="43">
        <f>E213</f>
        <v>0</v>
      </c>
      <c r="B215" s="44">
        <f>B211</f>
        <v>0</v>
      </c>
      <c r="C215" s="53">
        <v>0</v>
      </c>
      <c r="D215" s="31">
        <v>0</v>
      </c>
      <c r="E215" s="164" t="s">
        <v>119</v>
      </c>
      <c r="F215" s="165"/>
      <c r="G215" s="65" t="s">
        <v>120</v>
      </c>
      <c r="H215" s="73">
        <f>(H210-H207)/(H208-H209)</f>
        <v>0.82352941176470695</v>
      </c>
      <c r="I215" s="74">
        <f t="shared" ref="I215:AK215" si="89">(I210-I207)/(I208-I209)</f>
        <v>0.66666666666666763</v>
      </c>
      <c r="J215" s="74">
        <f t="shared" si="89"/>
        <v>0.73333333333333317</v>
      </c>
      <c r="K215" s="74">
        <f t="shared" si="89"/>
        <v>0.48571428571428538</v>
      </c>
      <c r="L215" s="74">
        <f t="shared" si="89"/>
        <v>0.97297297297297358</v>
      </c>
      <c r="M215" s="74">
        <f t="shared" si="89"/>
        <v>-5.5555555555554456E-2</v>
      </c>
      <c r="N215" s="74" t="e">
        <f t="shared" si="89"/>
        <v>#DIV/0!</v>
      </c>
      <c r="O215" s="74" t="e">
        <f t="shared" si="89"/>
        <v>#DIV/0!</v>
      </c>
      <c r="P215" s="74" t="e">
        <f t="shared" si="89"/>
        <v>#DIV/0!</v>
      </c>
      <c r="Q215" s="74" t="e">
        <f t="shared" si="89"/>
        <v>#DIV/0!</v>
      </c>
      <c r="R215" s="74" t="e">
        <f t="shared" si="89"/>
        <v>#DIV/0!</v>
      </c>
      <c r="S215" s="74" t="e">
        <f t="shared" si="89"/>
        <v>#DIV/0!</v>
      </c>
      <c r="T215" s="74" t="e">
        <f t="shared" si="89"/>
        <v>#DIV/0!</v>
      </c>
      <c r="U215" s="74" t="e">
        <f t="shared" si="89"/>
        <v>#DIV/0!</v>
      </c>
      <c r="V215" s="74" t="e">
        <f t="shared" si="89"/>
        <v>#DIV/0!</v>
      </c>
      <c r="W215" s="74" t="e">
        <f t="shared" si="89"/>
        <v>#DIV/0!</v>
      </c>
      <c r="X215" s="74" t="e">
        <f t="shared" si="89"/>
        <v>#DIV/0!</v>
      </c>
      <c r="Y215" s="74" t="e">
        <f t="shared" si="89"/>
        <v>#DIV/0!</v>
      </c>
      <c r="Z215" s="74" t="e">
        <f t="shared" si="89"/>
        <v>#DIV/0!</v>
      </c>
      <c r="AA215" s="74" t="e">
        <f t="shared" si="89"/>
        <v>#DIV/0!</v>
      </c>
      <c r="AB215" s="74" t="e">
        <f t="shared" si="89"/>
        <v>#DIV/0!</v>
      </c>
      <c r="AC215" s="74" t="e">
        <f t="shared" si="89"/>
        <v>#DIV/0!</v>
      </c>
      <c r="AD215" s="74" t="e">
        <f t="shared" si="89"/>
        <v>#DIV/0!</v>
      </c>
      <c r="AE215" s="74" t="e">
        <f t="shared" si="89"/>
        <v>#DIV/0!</v>
      </c>
      <c r="AF215" s="74" t="e">
        <f t="shared" si="89"/>
        <v>#DIV/0!</v>
      </c>
      <c r="AG215" s="74" t="e">
        <f t="shared" si="89"/>
        <v>#DIV/0!</v>
      </c>
      <c r="AH215" s="74" t="e">
        <f t="shared" si="89"/>
        <v>#DIV/0!</v>
      </c>
      <c r="AI215" s="74" t="e">
        <f t="shared" si="89"/>
        <v>#DIV/0!</v>
      </c>
      <c r="AJ215" s="74" t="e">
        <f t="shared" si="89"/>
        <v>#DIV/0!</v>
      </c>
      <c r="AK215" s="75" t="e">
        <f t="shared" si="89"/>
        <v>#DIV/0!</v>
      </c>
    </row>
    <row r="216" spans="1:37" ht="15.75" thickBot="1" x14ac:dyDescent="0.3">
      <c r="A216" s="166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167"/>
      <c r="N216" s="167"/>
      <c r="O216" s="167"/>
      <c r="P216" s="167"/>
      <c r="Q216" s="167"/>
      <c r="R216" s="167"/>
      <c r="S216" s="167"/>
      <c r="T216" s="167"/>
      <c r="U216" s="167"/>
      <c r="V216" s="167"/>
      <c r="W216" s="167"/>
      <c r="X216" s="167"/>
      <c r="Y216" s="167"/>
      <c r="Z216" s="167"/>
      <c r="AA216" s="167"/>
      <c r="AB216" s="167"/>
      <c r="AC216" s="167"/>
      <c r="AD216" s="167"/>
      <c r="AE216" s="167"/>
      <c r="AF216" s="167"/>
      <c r="AG216" s="167"/>
      <c r="AH216" s="167"/>
      <c r="AI216" s="167"/>
      <c r="AJ216" s="167"/>
      <c r="AK216" s="168"/>
    </row>
    <row r="217" spans="1:37" ht="15.75" thickBot="1" x14ac:dyDescent="0.3">
      <c r="A217" s="47" t="s">
        <v>64</v>
      </c>
      <c r="B217" s="48" t="s">
        <v>65</v>
      </c>
      <c r="C217" s="49" t="s">
        <v>66</v>
      </c>
      <c r="D217" s="50" t="s">
        <v>67</v>
      </c>
      <c r="E217" s="51" t="s">
        <v>68</v>
      </c>
      <c r="F217" s="16" t="s">
        <v>69</v>
      </c>
      <c r="G217" s="62" t="s">
        <v>70</v>
      </c>
      <c r="H217" s="17">
        <v>43881</v>
      </c>
      <c r="I217" s="18">
        <f>IF(WEEKDAY(H217)&gt;=6,H217+3,H217+1)</f>
        <v>43882</v>
      </c>
      <c r="J217" s="18">
        <f t="shared" ref="J217:AK217" si="90">IF(WEEKDAY(I217)&gt;=6,I217+3,I217+1)</f>
        <v>43885</v>
      </c>
      <c r="K217" s="18">
        <f t="shared" si="90"/>
        <v>43886</v>
      </c>
      <c r="L217" s="18">
        <f t="shared" si="90"/>
        <v>43887</v>
      </c>
      <c r="M217" s="18">
        <f t="shared" si="90"/>
        <v>43888</v>
      </c>
      <c r="N217" s="18">
        <f t="shared" si="90"/>
        <v>43889</v>
      </c>
      <c r="O217" s="18">
        <f t="shared" si="90"/>
        <v>43892</v>
      </c>
      <c r="P217" s="18">
        <f t="shared" si="90"/>
        <v>43893</v>
      </c>
      <c r="Q217" s="18">
        <f t="shared" si="90"/>
        <v>43894</v>
      </c>
      <c r="R217" s="18">
        <f t="shared" si="90"/>
        <v>43895</v>
      </c>
      <c r="S217" s="18">
        <f t="shared" si="90"/>
        <v>43896</v>
      </c>
      <c r="T217" s="18">
        <f t="shared" si="90"/>
        <v>43899</v>
      </c>
      <c r="U217" s="18">
        <f t="shared" si="90"/>
        <v>43900</v>
      </c>
      <c r="V217" s="18">
        <f t="shared" si="90"/>
        <v>43901</v>
      </c>
      <c r="W217" s="18">
        <f t="shared" si="90"/>
        <v>43902</v>
      </c>
      <c r="X217" s="18">
        <f t="shared" si="90"/>
        <v>43903</v>
      </c>
      <c r="Y217" s="18">
        <f t="shared" si="90"/>
        <v>43906</v>
      </c>
      <c r="Z217" s="18">
        <f t="shared" si="90"/>
        <v>43907</v>
      </c>
      <c r="AA217" s="18">
        <f t="shared" si="90"/>
        <v>43908</v>
      </c>
      <c r="AB217" s="18">
        <f t="shared" si="90"/>
        <v>43909</v>
      </c>
      <c r="AC217" s="18">
        <f t="shared" si="90"/>
        <v>43910</v>
      </c>
      <c r="AD217" s="18">
        <f t="shared" si="90"/>
        <v>43913</v>
      </c>
      <c r="AE217" s="18">
        <f t="shared" si="90"/>
        <v>43914</v>
      </c>
      <c r="AF217" s="18">
        <f t="shared" si="90"/>
        <v>43915</v>
      </c>
      <c r="AG217" s="18">
        <f t="shared" si="90"/>
        <v>43916</v>
      </c>
      <c r="AH217" s="18">
        <f t="shared" si="90"/>
        <v>43917</v>
      </c>
      <c r="AI217" s="18">
        <f t="shared" si="90"/>
        <v>43920</v>
      </c>
      <c r="AJ217" s="18">
        <f t="shared" si="90"/>
        <v>43921</v>
      </c>
      <c r="AK217" s="18">
        <f t="shared" si="90"/>
        <v>43922</v>
      </c>
    </row>
    <row r="218" spans="1:37" ht="15.75" thickBot="1" x14ac:dyDescent="0.3">
      <c r="A218" s="154" t="s">
        <v>71</v>
      </c>
      <c r="B218" s="155"/>
      <c r="C218" s="155"/>
      <c r="D218" s="155"/>
      <c r="E218" s="155"/>
      <c r="F218" s="99" t="s">
        <v>172</v>
      </c>
      <c r="G218" s="19" t="s">
        <v>12</v>
      </c>
      <c r="H218" s="42" t="s">
        <v>73</v>
      </c>
      <c r="I218" s="20" t="s">
        <v>74</v>
      </c>
      <c r="J218" s="20" t="s">
        <v>75</v>
      </c>
      <c r="K218" s="20" t="s">
        <v>76</v>
      </c>
      <c r="L218" s="20" t="s">
        <v>77</v>
      </c>
      <c r="M218" s="20" t="s">
        <v>78</v>
      </c>
      <c r="N218" s="20" t="s">
        <v>79</v>
      </c>
      <c r="O218" s="20" t="s">
        <v>80</v>
      </c>
      <c r="P218" s="20" t="s">
        <v>81</v>
      </c>
      <c r="Q218" s="20" t="s">
        <v>82</v>
      </c>
      <c r="R218" s="20" t="s">
        <v>83</v>
      </c>
      <c r="S218" s="20" t="s">
        <v>84</v>
      </c>
      <c r="T218" s="20" t="s">
        <v>85</v>
      </c>
      <c r="U218" s="20" t="s">
        <v>86</v>
      </c>
      <c r="V218" s="20" t="s">
        <v>87</v>
      </c>
      <c r="W218" s="20" t="s">
        <v>88</v>
      </c>
      <c r="X218" s="20" t="s">
        <v>89</v>
      </c>
      <c r="Y218" s="20" t="s">
        <v>90</v>
      </c>
      <c r="Z218" s="20" t="s">
        <v>91</v>
      </c>
      <c r="AA218" s="20" t="s">
        <v>92</v>
      </c>
      <c r="AB218" s="20" t="s">
        <v>93</v>
      </c>
      <c r="AC218" s="20" t="s">
        <v>94</v>
      </c>
      <c r="AD218" s="20" t="s">
        <v>95</v>
      </c>
      <c r="AE218" s="20" t="s">
        <v>96</v>
      </c>
      <c r="AF218" s="20" t="s">
        <v>97</v>
      </c>
      <c r="AG218" s="20" t="s">
        <v>98</v>
      </c>
      <c r="AH218" s="20" t="s">
        <v>99</v>
      </c>
      <c r="AI218" s="20" t="s">
        <v>100</v>
      </c>
      <c r="AJ218" s="20" t="s">
        <v>101</v>
      </c>
      <c r="AK218" s="21" t="s">
        <v>102</v>
      </c>
    </row>
    <row r="219" spans="1:37" x14ac:dyDescent="0.25">
      <c r="A219" s="156" t="s">
        <v>103</v>
      </c>
      <c r="B219" s="157"/>
      <c r="C219" s="157"/>
      <c r="D219" s="158"/>
      <c r="E219" s="157"/>
      <c r="F219" s="159"/>
      <c r="G219" s="25" t="s">
        <v>104</v>
      </c>
      <c r="H219" s="26">
        <v>1.1599999999999999</v>
      </c>
      <c r="I219" s="27">
        <v>1.24</v>
      </c>
      <c r="J219" s="27">
        <v>1.1499999999999999</v>
      </c>
      <c r="K219" s="27">
        <v>1.1200000000000001</v>
      </c>
      <c r="L219" s="27">
        <v>1.22</v>
      </c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8"/>
    </row>
    <row r="220" spans="1:37" x14ac:dyDescent="0.25">
      <c r="A220" s="55" t="s">
        <v>105</v>
      </c>
      <c r="B220" s="41">
        <f>COUNTA(H219:AK219)</f>
        <v>5</v>
      </c>
      <c r="C220" s="54"/>
      <c r="D220" s="61" t="str">
        <f>IF(ISBLANK(F218),"No Link",HYPERLINK(CONCATENATE("https://www.klsescreener.com/v2/charting/chart/",F218), "KLSE"))</f>
        <v>KLSE</v>
      </c>
      <c r="E220" s="160" t="s">
        <v>106</v>
      </c>
      <c r="F220" s="161"/>
      <c r="G220" s="14" t="s">
        <v>107</v>
      </c>
      <c r="H220" s="11">
        <v>1.25</v>
      </c>
      <c r="I220" s="63">
        <v>1.25</v>
      </c>
      <c r="J220" s="63">
        <v>1.18</v>
      </c>
      <c r="K220" s="4">
        <v>1.23</v>
      </c>
      <c r="L220" s="4">
        <v>1.22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10"/>
    </row>
    <row r="221" spans="1:37" x14ac:dyDescent="0.25">
      <c r="A221" s="12"/>
      <c r="B221" s="6"/>
      <c r="C221" s="6"/>
      <c r="D221" s="6"/>
      <c r="E221" s="36"/>
      <c r="F221" s="37"/>
      <c r="G221" s="14" t="s">
        <v>108</v>
      </c>
      <c r="H221" s="9">
        <v>1.1499999999999999</v>
      </c>
      <c r="I221" s="4">
        <v>1.21</v>
      </c>
      <c r="J221" s="4">
        <v>1.1100000000000001</v>
      </c>
      <c r="K221" s="4">
        <v>1.1200000000000001</v>
      </c>
      <c r="L221" s="4">
        <v>1.18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10"/>
    </row>
    <row r="222" spans="1:37" x14ac:dyDescent="0.25">
      <c r="A222" s="162"/>
      <c r="B222" s="163"/>
      <c r="C222" s="58"/>
      <c r="D222" s="60" t="s">
        <v>109</v>
      </c>
      <c r="E222" s="35"/>
      <c r="F222" s="39" t="e">
        <f>(E222-B223)/B223</f>
        <v>#DIV/0!</v>
      </c>
      <c r="G222" s="14" t="s">
        <v>110</v>
      </c>
      <c r="H222" s="9">
        <v>1.24</v>
      </c>
      <c r="I222" s="4">
        <v>1.23</v>
      </c>
      <c r="J222" s="4">
        <v>1.1599999999999999</v>
      </c>
      <c r="K222" s="4">
        <v>1.23</v>
      </c>
      <c r="L222" s="4">
        <v>1.19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10"/>
    </row>
    <row r="223" spans="1:37" ht="15.75" thickBot="1" x14ac:dyDescent="0.3">
      <c r="A223" s="8" t="s">
        <v>111</v>
      </c>
      <c r="B223" s="56"/>
      <c r="C223" s="59"/>
      <c r="D223" s="3"/>
      <c r="E223" s="7"/>
      <c r="F223" s="90"/>
      <c r="G223" s="15" t="s">
        <v>112</v>
      </c>
      <c r="H223" s="29">
        <v>74212</v>
      </c>
      <c r="I223" s="64">
        <v>29014</v>
      </c>
      <c r="J223" s="30">
        <v>26295</v>
      </c>
      <c r="K223" s="30">
        <v>34250</v>
      </c>
      <c r="L223" s="30">
        <v>11419</v>
      </c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1"/>
    </row>
    <row r="224" spans="1:37" x14ac:dyDescent="0.25">
      <c r="A224" s="13"/>
      <c r="B224" s="57"/>
      <c r="C224" s="89"/>
      <c r="D224" s="6"/>
      <c r="E224" s="88"/>
      <c r="F224" s="6"/>
      <c r="G224" s="32" t="s">
        <v>113</v>
      </c>
      <c r="H224" s="22">
        <f>IF((H219+H222)/2&gt;=1,CEILING((H219+H222)/2,0.01),CEILING((H219+H222)/2,0.005))</f>
        <v>1.2</v>
      </c>
      <c r="I224" s="23">
        <f>H224</f>
        <v>1.2</v>
      </c>
      <c r="J224" s="23">
        <f t="shared" ref="J224:AK224" si="91">I224</f>
        <v>1.2</v>
      </c>
      <c r="K224" s="23">
        <f t="shared" si="91"/>
        <v>1.2</v>
      </c>
      <c r="L224" s="23">
        <f t="shared" si="91"/>
        <v>1.2</v>
      </c>
      <c r="M224" s="23">
        <f t="shared" si="91"/>
        <v>1.2</v>
      </c>
      <c r="N224" s="23">
        <f t="shared" si="91"/>
        <v>1.2</v>
      </c>
      <c r="O224" s="23">
        <f t="shared" si="91"/>
        <v>1.2</v>
      </c>
      <c r="P224" s="23">
        <f t="shared" si="91"/>
        <v>1.2</v>
      </c>
      <c r="Q224" s="23">
        <f t="shared" si="91"/>
        <v>1.2</v>
      </c>
      <c r="R224" s="23">
        <f t="shared" si="91"/>
        <v>1.2</v>
      </c>
      <c r="S224" s="23">
        <f t="shared" si="91"/>
        <v>1.2</v>
      </c>
      <c r="T224" s="23">
        <f t="shared" si="91"/>
        <v>1.2</v>
      </c>
      <c r="U224" s="23">
        <f t="shared" si="91"/>
        <v>1.2</v>
      </c>
      <c r="V224" s="23">
        <f t="shared" si="91"/>
        <v>1.2</v>
      </c>
      <c r="W224" s="23">
        <f t="shared" si="91"/>
        <v>1.2</v>
      </c>
      <c r="X224" s="23">
        <f t="shared" si="91"/>
        <v>1.2</v>
      </c>
      <c r="Y224" s="23">
        <f t="shared" si="91"/>
        <v>1.2</v>
      </c>
      <c r="Z224" s="23">
        <f t="shared" si="91"/>
        <v>1.2</v>
      </c>
      <c r="AA224" s="23">
        <f t="shared" si="91"/>
        <v>1.2</v>
      </c>
      <c r="AB224" s="23">
        <f t="shared" si="91"/>
        <v>1.2</v>
      </c>
      <c r="AC224" s="23">
        <f t="shared" si="91"/>
        <v>1.2</v>
      </c>
      <c r="AD224" s="23">
        <f t="shared" si="91"/>
        <v>1.2</v>
      </c>
      <c r="AE224" s="23">
        <f t="shared" si="91"/>
        <v>1.2</v>
      </c>
      <c r="AF224" s="23">
        <f t="shared" si="91"/>
        <v>1.2</v>
      </c>
      <c r="AG224" s="23">
        <f t="shared" si="91"/>
        <v>1.2</v>
      </c>
      <c r="AH224" s="23">
        <f t="shared" si="91"/>
        <v>1.2</v>
      </c>
      <c r="AI224" s="23">
        <f t="shared" si="91"/>
        <v>1.2</v>
      </c>
      <c r="AJ224" s="23">
        <f t="shared" si="91"/>
        <v>1.2</v>
      </c>
      <c r="AK224" s="24">
        <f t="shared" si="91"/>
        <v>1.2</v>
      </c>
    </row>
    <row r="225" spans="1:37" ht="15.75" thickBot="1" x14ac:dyDescent="0.3">
      <c r="A225" s="40"/>
      <c r="B225" s="6"/>
      <c r="C225" s="6"/>
      <c r="D225" s="33" t="s">
        <v>2</v>
      </c>
      <c r="E225" s="34"/>
      <c r="F225" s="38" t="e">
        <f>(B223-E225)/E225</f>
        <v>#DIV/0!</v>
      </c>
      <c r="G225" s="65" t="s">
        <v>114</v>
      </c>
      <c r="H225" s="66">
        <f>IF(H224*105%&gt;=1, FLOOR(H224*105%,0.01), FLOOR(H224*105%,0.005))</f>
        <v>1.26</v>
      </c>
      <c r="I225" s="67">
        <f>H225</f>
        <v>1.26</v>
      </c>
      <c r="J225" s="67">
        <f t="shared" ref="J225:AK225" si="92">I225</f>
        <v>1.26</v>
      </c>
      <c r="K225" s="67">
        <f t="shared" si="92"/>
        <v>1.26</v>
      </c>
      <c r="L225" s="67">
        <f t="shared" si="92"/>
        <v>1.26</v>
      </c>
      <c r="M225" s="67">
        <f t="shared" si="92"/>
        <v>1.26</v>
      </c>
      <c r="N225" s="67">
        <f t="shared" si="92"/>
        <v>1.26</v>
      </c>
      <c r="O225" s="67">
        <f t="shared" si="92"/>
        <v>1.26</v>
      </c>
      <c r="P225" s="67">
        <f t="shared" si="92"/>
        <v>1.26</v>
      </c>
      <c r="Q225" s="67">
        <f t="shared" si="92"/>
        <v>1.26</v>
      </c>
      <c r="R225" s="67">
        <f t="shared" si="92"/>
        <v>1.26</v>
      </c>
      <c r="S225" s="67">
        <f t="shared" si="92"/>
        <v>1.26</v>
      </c>
      <c r="T225" s="67">
        <f t="shared" si="92"/>
        <v>1.26</v>
      </c>
      <c r="U225" s="67">
        <f t="shared" si="92"/>
        <v>1.26</v>
      </c>
      <c r="V225" s="67">
        <f t="shared" si="92"/>
        <v>1.26</v>
      </c>
      <c r="W225" s="67">
        <f t="shared" si="92"/>
        <v>1.26</v>
      </c>
      <c r="X225" s="67">
        <f t="shared" si="92"/>
        <v>1.26</v>
      </c>
      <c r="Y225" s="67">
        <f t="shared" si="92"/>
        <v>1.26</v>
      </c>
      <c r="Z225" s="67">
        <f t="shared" si="92"/>
        <v>1.26</v>
      </c>
      <c r="AA225" s="67">
        <f t="shared" si="92"/>
        <v>1.26</v>
      </c>
      <c r="AB225" s="67">
        <f t="shared" si="92"/>
        <v>1.26</v>
      </c>
      <c r="AC225" s="67">
        <f t="shared" si="92"/>
        <v>1.26</v>
      </c>
      <c r="AD225" s="67">
        <f t="shared" si="92"/>
        <v>1.26</v>
      </c>
      <c r="AE225" s="67">
        <f t="shared" si="92"/>
        <v>1.26</v>
      </c>
      <c r="AF225" s="67">
        <f t="shared" si="92"/>
        <v>1.26</v>
      </c>
      <c r="AG225" s="67">
        <f t="shared" si="92"/>
        <v>1.26</v>
      </c>
      <c r="AH225" s="67">
        <f t="shared" si="92"/>
        <v>1.26</v>
      </c>
      <c r="AI225" s="67">
        <f t="shared" si="92"/>
        <v>1.26</v>
      </c>
      <c r="AJ225" s="67">
        <f t="shared" si="92"/>
        <v>1.26</v>
      </c>
      <c r="AK225" s="68">
        <f t="shared" si="92"/>
        <v>1.26</v>
      </c>
    </row>
    <row r="226" spans="1:37" ht="15.75" thickBot="1" x14ac:dyDescent="0.3">
      <c r="A226" s="45" t="s">
        <v>115</v>
      </c>
      <c r="B226" s="45" t="s">
        <v>111</v>
      </c>
      <c r="C226" s="46" t="s">
        <v>116</v>
      </c>
      <c r="D226" s="46" t="s">
        <v>117</v>
      </c>
      <c r="E226" s="34"/>
      <c r="F226" s="37"/>
      <c r="G226" s="69" t="s">
        <v>118</v>
      </c>
      <c r="H226" s="70">
        <f>(H222-H219)/H219</f>
        <v>6.8965517241379379E-2</v>
      </c>
      <c r="I226" s="71">
        <f t="shared" ref="I226:AK226" si="93">(I222-I219)/I219</f>
        <v>-8.0645161290322648E-3</v>
      </c>
      <c r="J226" s="71">
        <f t="shared" si="93"/>
        <v>8.6956521739130523E-3</v>
      </c>
      <c r="K226" s="71">
        <f t="shared" si="93"/>
        <v>9.8214285714285587E-2</v>
      </c>
      <c r="L226" s="71">
        <f t="shared" si="93"/>
        <v>-2.4590163934426253E-2</v>
      </c>
      <c r="M226" s="71" t="e">
        <f t="shared" si="93"/>
        <v>#DIV/0!</v>
      </c>
      <c r="N226" s="71" t="e">
        <f t="shared" si="93"/>
        <v>#DIV/0!</v>
      </c>
      <c r="O226" s="71" t="e">
        <f t="shared" si="93"/>
        <v>#DIV/0!</v>
      </c>
      <c r="P226" s="71" t="e">
        <f t="shared" si="93"/>
        <v>#DIV/0!</v>
      </c>
      <c r="Q226" s="71" t="e">
        <f t="shared" si="93"/>
        <v>#DIV/0!</v>
      </c>
      <c r="R226" s="71" t="e">
        <f t="shared" si="93"/>
        <v>#DIV/0!</v>
      </c>
      <c r="S226" s="71" t="e">
        <f t="shared" si="93"/>
        <v>#DIV/0!</v>
      </c>
      <c r="T226" s="71" t="e">
        <f t="shared" si="93"/>
        <v>#DIV/0!</v>
      </c>
      <c r="U226" s="71" t="e">
        <f t="shared" si="93"/>
        <v>#DIV/0!</v>
      </c>
      <c r="V226" s="71" t="e">
        <f t="shared" si="93"/>
        <v>#DIV/0!</v>
      </c>
      <c r="W226" s="71" t="e">
        <f t="shared" si="93"/>
        <v>#DIV/0!</v>
      </c>
      <c r="X226" s="71" t="e">
        <f t="shared" si="93"/>
        <v>#DIV/0!</v>
      </c>
      <c r="Y226" s="71" t="e">
        <f t="shared" si="93"/>
        <v>#DIV/0!</v>
      </c>
      <c r="Z226" s="71" t="e">
        <f t="shared" si="93"/>
        <v>#DIV/0!</v>
      </c>
      <c r="AA226" s="71" t="e">
        <f t="shared" si="93"/>
        <v>#DIV/0!</v>
      </c>
      <c r="AB226" s="71" t="e">
        <f t="shared" si="93"/>
        <v>#DIV/0!</v>
      </c>
      <c r="AC226" s="71" t="e">
        <f t="shared" si="93"/>
        <v>#DIV/0!</v>
      </c>
      <c r="AD226" s="71" t="e">
        <f t="shared" si="93"/>
        <v>#DIV/0!</v>
      </c>
      <c r="AE226" s="71" t="e">
        <f t="shared" si="93"/>
        <v>#DIV/0!</v>
      </c>
      <c r="AF226" s="71" t="e">
        <f t="shared" si="93"/>
        <v>#DIV/0!</v>
      </c>
      <c r="AG226" s="71" t="e">
        <f t="shared" si="93"/>
        <v>#DIV/0!</v>
      </c>
      <c r="AH226" s="71" t="e">
        <f t="shared" si="93"/>
        <v>#DIV/0!</v>
      </c>
      <c r="AI226" s="71" t="e">
        <f t="shared" si="93"/>
        <v>#DIV/0!</v>
      </c>
      <c r="AJ226" s="71" t="e">
        <f t="shared" si="93"/>
        <v>#DIV/0!</v>
      </c>
      <c r="AK226" s="72" t="e">
        <f t="shared" si="93"/>
        <v>#DIV/0!</v>
      </c>
    </row>
    <row r="227" spans="1:37" ht="15.75" thickBot="1" x14ac:dyDescent="0.3">
      <c r="A227" s="43">
        <f>E225</f>
        <v>0</v>
      </c>
      <c r="B227" s="44">
        <f>B223</f>
        <v>0</v>
      </c>
      <c r="C227" s="53">
        <v>0</v>
      </c>
      <c r="D227" s="31">
        <v>0</v>
      </c>
      <c r="E227" s="164" t="s">
        <v>119</v>
      </c>
      <c r="F227" s="165"/>
      <c r="G227" s="65" t="s">
        <v>120</v>
      </c>
      <c r="H227" s="73">
        <f>(H222-H219)/(H220-H221)</f>
        <v>0.8</v>
      </c>
      <c r="I227" s="74">
        <f t="shared" ref="I227:AK227" si="94">(I222-I219)/(I220-I221)</f>
        <v>-0.25</v>
      </c>
      <c r="J227" s="74">
        <f t="shared" si="94"/>
        <v>0.14285714285714332</v>
      </c>
      <c r="K227" s="74">
        <f t="shared" si="94"/>
        <v>1</v>
      </c>
      <c r="L227" s="74">
        <f t="shared" si="94"/>
        <v>-0.75</v>
      </c>
      <c r="M227" s="74" t="e">
        <f t="shared" si="94"/>
        <v>#DIV/0!</v>
      </c>
      <c r="N227" s="74" t="e">
        <f t="shared" si="94"/>
        <v>#DIV/0!</v>
      </c>
      <c r="O227" s="74" t="e">
        <f t="shared" si="94"/>
        <v>#DIV/0!</v>
      </c>
      <c r="P227" s="74" t="e">
        <f t="shared" si="94"/>
        <v>#DIV/0!</v>
      </c>
      <c r="Q227" s="74" t="e">
        <f t="shared" si="94"/>
        <v>#DIV/0!</v>
      </c>
      <c r="R227" s="74" t="e">
        <f t="shared" si="94"/>
        <v>#DIV/0!</v>
      </c>
      <c r="S227" s="74" t="e">
        <f t="shared" si="94"/>
        <v>#DIV/0!</v>
      </c>
      <c r="T227" s="74" t="e">
        <f t="shared" si="94"/>
        <v>#DIV/0!</v>
      </c>
      <c r="U227" s="74" t="e">
        <f t="shared" si="94"/>
        <v>#DIV/0!</v>
      </c>
      <c r="V227" s="74" t="e">
        <f t="shared" si="94"/>
        <v>#DIV/0!</v>
      </c>
      <c r="W227" s="74" t="e">
        <f t="shared" si="94"/>
        <v>#DIV/0!</v>
      </c>
      <c r="X227" s="74" t="e">
        <f t="shared" si="94"/>
        <v>#DIV/0!</v>
      </c>
      <c r="Y227" s="74" t="e">
        <f t="shared" si="94"/>
        <v>#DIV/0!</v>
      </c>
      <c r="Z227" s="74" t="e">
        <f t="shared" si="94"/>
        <v>#DIV/0!</v>
      </c>
      <c r="AA227" s="74" t="e">
        <f t="shared" si="94"/>
        <v>#DIV/0!</v>
      </c>
      <c r="AB227" s="74" t="e">
        <f t="shared" si="94"/>
        <v>#DIV/0!</v>
      </c>
      <c r="AC227" s="74" t="e">
        <f t="shared" si="94"/>
        <v>#DIV/0!</v>
      </c>
      <c r="AD227" s="74" t="e">
        <f t="shared" si="94"/>
        <v>#DIV/0!</v>
      </c>
      <c r="AE227" s="74" t="e">
        <f t="shared" si="94"/>
        <v>#DIV/0!</v>
      </c>
      <c r="AF227" s="74" t="e">
        <f t="shared" si="94"/>
        <v>#DIV/0!</v>
      </c>
      <c r="AG227" s="74" t="e">
        <f t="shared" si="94"/>
        <v>#DIV/0!</v>
      </c>
      <c r="AH227" s="74" t="e">
        <f t="shared" si="94"/>
        <v>#DIV/0!</v>
      </c>
      <c r="AI227" s="74" t="e">
        <f t="shared" si="94"/>
        <v>#DIV/0!</v>
      </c>
      <c r="AJ227" s="74" t="e">
        <f t="shared" si="94"/>
        <v>#DIV/0!</v>
      </c>
      <c r="AK227" s="75" t="e">
        <f t="shared" si="94"/>
        <v>#DIV/0!</v>
      </c>
    </row>
    <row r="228" spans="1:37" ht="15.75" thickBot="1" x14ac:dyDescent="0.3">
      <c r="A228" s="166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167"/>
      <c r="N228" s="167"/>
      <c r="O228" s="167"/>
      <c r="P228" s="167"/>
      <c r="Q228" s="167"/>
      <c r="R228" s="167"/>
      <c r="S228" s="167"/>
      <c r="T228" s="167"/>
      <c r="U228" s="167"/>
      <c r="V228" s="167"/>
      <c r="W228" s="167"/>
      <c r="X228" s="167"/>
      <c r="Y228" s="167"/>
      <c r="Z228" s="167"/>
      <c r="AA228" s="167"/>
      <c r="AB228" s="167"/>
      <c r="AC228" s="167"/>
      <c r="AD228" s="167"/>
      <c r="AE228" s="167"/>
      <c r="AF228" s="167"/>
      <c r="AG228" s="167"/>
      <c r="AH228" s="167"/>
      <c r="AI228" s="167"/>
      <c r="AJ228" s="167"/>
      <c r="AK228" s="168"/>
    </row>
    <row r="229" spans="1:37" ht="15.75" thickBot="1" x14ac:dyDescent="0.3">
      <c r="A229" s="47" t="s">
        <v>64</v>
      </c>
      <c r="B229" s="48" t="s">
        <v>65</v>
      </c>
      <c r="C229" s="49" t="s">
        <v>66</v>
      </c>
      <c r="D229" s="50" t="s">
        <v>67</v>
      </c>
      <c r="E229" s="51" t="s">
        <v>68</v>
      </c>
      <c r="F229" s="16" t="s">
        <v>69</v>
      </c>
      <c r="G229" s="62" t="s">
        <v>70</v>
      </c>
      <c r="H229" s="17">
        <v>43882</v>
      </c>
      <c r="I229" s="18">
        <f>IF(WEEKDAY(H229)&gt;=6,H229+3,H229+1)</f>
        <v>43885</v>
      </c>
      <c r="J229" s="18">
        <f t="shared" ref="J229:AK229" si="95">IF(WEEKDAY(I229)&gt;=6,I229+3,I229+1)</f>
        <v>43886</v>
      </c>
      <c r="K229" s="18">
        <f t="shared" si="95"/>
        <v>43887</v>
      </c>
      <c r="L229" s="18">
        <f t="shared" si="95"/>
        <v>43888</v>
      </c>
      <c r="M229" s="18">
        <f t="shared" si="95"/>
        <v>43889</v>
      </c>
      <c r="N229" s="18">
        <f t="shared" si="95"/>
        <v>43892</v>
      </c>
      <c r="O229" s="18">
        <f t="shared" si="95"/>
        <v>43893</v>
      </c>
      <c r="P229" s="18">
        <f t="shared" si="95"/>
        <v>43894</v>
      </c>
      <c r="Q229" s="18">
        <f t="shared" si="95"/>
        <v>43895</v>
      </c>
      <c r="R229" s="18">
        <f t="shared" si="95"/>
        <v>43896</v>
      </c>
      <c r="S229" s="18">
        <f t="shared" si="95"/>
        <v>43899</v>
      </c>
      <c r="T229" s="18">
        <f t="shared" si="95"/>
        <v>43900</v>
      </c>
      <c r="U229" s="18">
        <f t="shared" si="95"/>
        <v>43901</v>
      </c>
      <c r="V229" s="18">
        <f t="shared" si="95"/>
        <v>43902</v>
      </c>
      <c r="W229" s="18">
        <f t="shared" si="95"/>
        <v>43903</v>
      </c>
      <c r="X229" s="18">
        <f t="shared" si="95"/>
        <v>43906</v>
      </c>
      <c r="Y229" s="18">
        <f t="shared" si="95"/>
        <v>43907</v>
      </c>
      <c r="Z229" s="18">
        <f t="shared" si="95"/>
        <v>43908</v>
      </c>
      <c r="AA229" s="18">
        <f t="shared" si="95"/>
        <v>43909</v>
      </c>
      <c r="AB229" s="18">
        <f t="shared" si="95"/>
        <v>43910</v>
      </c>
      <c r="AC229" s="18">
        <f t="shared" si="95"/>
        <v>43913</v>
      </c>
      <c r="AD229" s="18">
        <f t="shared" si="95"/>
        <v>43914</v>
      </c>
      <c r="AE229" s="18">
        <f t="shared" si="95"/>
        <v>43915</v>
      </c>
      <c r="AF229" s="18">
        <f t="shared" si="95"/>
        <v>43916</v>
      </c>
      <c r="AG229" s="18">
        <f t="shared" si="95"/>
        <v>43917</v>
      </c>
      <c r="AH229" s="18">
        <f t="shared" si="95"/>
        <v>43920</v>
      </c>
      <c r="AI229" s="18">
        <f t="shared" si="95"/>
        <v>43921</v>
      </c>
      <c r="AJ229" s="18">
        <f t="shared" si="95"/>
        <v>43922</v>
      </c>
      <c r="AK229" s="18">
        <f t="shared" si="95"/>
        <v>43923</v>
      </c>
    </row>
    <row r="230" spans="1:37" ht="15.75" thickBot="1" x14ac:dyDescent="0.3">
      <c r="A230" s="154" t="s">
        <v>71</v>
      </c>
      <c r="B230" s="155"/>
      <c r="C230" s="155"/>
      <c r="D230" s="155"/>
      <c r="E230" s="155"/>
      <c r="F230" s="99" t="s">
        <v>173</v>
      </c>
      <c r="G230" s="19" t="s">
        <v>62</v>
      </c>
      <c r="H230" s="42" t="s">
        <v>73</v>
      </c>
      <c r="I230" s="20" t="s">
        <v>74</v>
      </c>
      <c r="J230" s="20" t="s">
        <v>75</v>
      </c>
      <c r="K230" s="20" t="s">
        <v>76</v>
      </c>
      <c r="L230" s="20" t="s">
        <v>77</v>
      </c>
      <c r="M230" s="20" t="s">
        <v>78</v>
      </c>
      <c r="N230" s="20" t="s">
        <v>79</v>
      </c>
      <c r="O230" s="20" t="s">
        <v>80</v>
      </c>
      <c r="P230" s="20" t="s">
        <v>81</v>
      </c>
      <c r="Q230" s="20" t="s">
        <v>82</v>
      </c>
      <c r="R230" s="20" t="s">
        <v>83</v>
      </c>
      <c r="S230" s="20" t="s">
        <v>84</v>
      </c>
      <c r="T230" s="20" t="s">
        <v>85</v>
      </c>
      <c r="U230" s="20" t="s">
        <v>86</v>
      </c>
      <c r="V230" s="20" t="s">
        <v>87</v>
      </c>
      <c r="W230" s="20" t="s">
        <v>88</v>
      </c>
      <c r="X230" s="20" t="s">
        <v>89</v>
      </c>
      <c r="Y230" s="20" t="s">
        <v>90</v>
      </c>
      <c r="Z230" s="20" t="s">
        <v>91</v>
      </c>
      <c r="AA230" s="20" t="s">
        <v>92</v>
      </c>
      <c r="AB230" s="20" t="s">
        <v>93</v>
      </c>
      <c r="AC230" s="20" t="s">
        <v>94</v>
      </c>
      <c r="AD230" s="20" t="s">
        <v>95</v>
      </c>
      <c r="AE230" s="20" t="s">
        <v>96</v>
      </c>
      <c r="AF230" s="20" t="s">
        <v>97</v>
      </c>
      <c r="AG230" s="20" t="s">
        <v>98</v>
      </c>
      <c r="AH230" s="20" t="s">
        <v>99</v>
      </c>
      <c r="AI230" s="20" t="s">
        <v>100</v>
      </c>
      <c r="AJ230" s="20" t="s">
        <v>101</v>
      </c>
      <c r="AK230" s="21" t="s">
        <v>102</v>
      </c>
    </row>
    <row r="231" spans="1:37" x14ac:dyDescent="0.25">
      <c r="A231" s="156" t="s">
        <v>103</v>
      </c>
      <c r="B231" s="157"/>
      <c r="C231" s="157"/>
      <c r="D231" s="158"/>
      <c r="E231" s="157"/>
      <c r="F231" s="159"/>
      <c r="G231" s="25" t="s">
        <v>104</v>
      </c>
      <c r="H231" s="26">
        <v>0.6</v>
      </c>
      <c r="I231" s="27">
        <v>0.61499999999999999</v>
      </c>
      <c r="J231" s="27">
        <v>0.6</v>
      </c>
      <c r="K231" s="27">
        <v>0.625</v>
      </c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8"/>
    </row>
    <row r="232" spans="1:37" x14ac:dyDescent="0.25">
      <c r="A232" s="55" t="s">
        <v>105</v>
      </c>
      <c r="B232" s="41">
        <f>COUNTA(H231:AK231)</f>
        <v>4</v>
      </c>
      <c r="C232" s="54"/>
      <c r="D232" s="61" t="str">
        <f>IF(ISBLANK(F230),"No Link",HYPERLINK(CONCATENATE("https://www.klsescreener.com/v2/charting/chart/",F230), "KLSE"))</f>
        <v>KLSE</v>
      </c>
      <c r="E232" s="160" t="s">
        <v>106</v>
      </c>
      <c r="F232" s="161"/>
      <c r="G232" s="14" t="s">
        <v>107</v>
      </c>
      <c r="H232" s="11">
        <v>0.63</v>
      </c>
      <c r="I232" s="63">
        <v>0.625</v>
      </c>
      <c r="J232" s="63">
        <v>0.66</v>
      </c>
      <c r="K232" s="4">
        <v>0.63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10"/>
    </row>
    <row r="233" spans="1:37" x14ac:dyDescent="0.25">
      <c r="A233" s="12"/>
      <c r="B233" s="6"/>
      <c r="C233" s="6"/>
      <c r="D233" s="6"/>
      <c r="E233" s="36"/>
      <c r="F233" s="37"/>
      <c r="G233" s="14" t="s">
        <v>108</v>
      </c>
      <c r="H233" s="9">
        <v>0.6</v>
      </c>
      <c r="I233" s="4">
        <v>0.59</v>
      </c>
      <c r="J233" s="4">
        <v>0.6</v>
      </c>
      <c r="K233" s="4">
        <v>0.61499999999999999</v>
      </c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10"/>
    </row>
    <row r="234" spans="1:37" x14ac:dyDescent="0.25">
      <c r="A234" s="162"/>
      <c r="B234" s="163"/>
      <c r="C234" s="58"/>
      <c r="D234" s="60" t="s">
        <v>109</v>
      </c>
      <c r="E234" s="35"/>
      <c r="F234" s="39" t="e">
        <f>(E234-B235)/B235</f>
        <v>#DIV/0!</v>
      </c>
      <c r="G234" s="14" t="s">
        <v>110</v>
      </c>
      <c r="H234" s="9">
        <v>0.63</v>
      </c>
      <c r="I234" s="4">
        <v>0.60499999999999998</v>
      </c>
      <c r="J234" s="4">
        <v>0.625</v>
      </c>
      <c r="K234" s="4">
        <v>0.62</v>
      </c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10"/>
    </row>
    <row r="235" spans="1:37" ht="15.75" thickBot="1" x14ac:dyDescent="0.3">
      <c r="A235" s="8" t="s">
        <v>111</v>
      </c>
      <c r="B235" s="56"/>
      <c r="C235" s="59"/>
      <c r="D235" s="3"/>
      <c r="E235" s="7"/>
      <c r="F235" s="90"/>
      <c r="G235" s="15" t="s">
        <v>112</v>
      </c>
      <c r="H235" s="29">
        <v>22512</v>
      </c>
      <c r="I235" s="64">
        <v>16206</v>
      </c>
      <c r="J235" s="30">
        <v>17463</v>
      </c>
      <c r="K235" s="30">
        <v>5802</v>
      </c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1"/>
    </row>
    <row r="236" spans="1:37" x14ac:dyDescent="0.25">
      <c r="A236" s="13"/>
      <c r="B236" s="57"/>
      <c r="C236" s="89"/>
      <c r="D236" s="6"/>
      <c r="E236" s="88"/>
      <c r="F236" s="6"/>
      <c r="G236" s="32" t="s">
        <v>113</v>
      </c>
      <c r="H236" s="22">
        <f>IF((H231+H234)/2&gt;=1,CEILING((H231+H234)/2,0.01),CEILING((H231+H234)/2,0.005))</f>
        <v>0.61499999999999999</v>
      </c>
      <c r="I236" s="23">
        <f>H236</f>
        <v>0.61499999999999999</v>
      </c>
      <c r="J236" s="23">
        <f t="shared" ref="J236:AK236" si="96">I236</f>
        <v>0.61499999999999999</v>
      </c>
      <c r="K236" s="23">
        <f t="shared" si="96"/>
        <v>0.61499999999999999</v>
      </c>
      <c r="L236" s="23">
        <f t="shared" si="96"/>
        <v>0.61499999999999999</v>
      </c>
      <c r="M236" s="23">
        <f t="shared" si="96"/>
        <v>0.61499999999999999</v>
      </c>
      <c r="N236" s="23">
        <f t="shared" si="96"/>
        <v>0.61499999999999999</v>
      </c>
      <c r="O236" s="23">
        <f t="shared" si="96"/>
        <v>0.61499999999999999</v>
      </c>
      <c r="P236" s="23">
        <f t="shared" si="96"/>
        <v>0.61499999999999999</v>
      </c>
      <c r="Q236" s="23">
        <f t="shared" si="96"/>
        <v>0.61499999999999999</v>
      </c>
      <c r="R236" s="23">
        <f t="shared" si="96"/>
        <v>0.61499999999999999</v>
      </c>
      <c r="S236" s="23">
        <f t="shared" si="96"/>
        <v>0.61499999999999999</v>
      </c>
      <c r="T236" s="23">
        <f t="shared" si="96"/>
        <v>0.61499999999999999</v>
      </c>
      <c r="U236" s="23">
        <f t="shared" si="96"/>
        <v>0.61499999999999999</v>
      </c>
      <c r="V236" s="23">
        <f t="shared" si="96"/>
        <v>0.61499999999999999</v>
      </c>
      <c r="W236" s="23">
        <f t="shared" si="96"/>
        <v>0.61499999999999999</v>
      </c>
      <c r="X236" s="23">
        <f t="shared" si="96"/>
        <v>0.61499999999999999</v>
      </c>
      <c r="Y236" s="23">
        <f t="shared" si="96"/>
        <v>0.61499999999999999</v>
      </c>
      <c r="Z236" s="23">
        <f t="shared" si="96"/>
        <v>0.61499999999999999</v>
      </c>
      <c r="AA236" s="23">
        <f t="shared" si="96"/>
        <v>0.61499999999999999</v>
      </c>
      <c r="AB236" s="23">
        <f t="shared" si="96"/>
        <v>0.61499999999999999</v>
      </c>
      <c r="AC236" s="23">
        <f t="shared" si="96"/>
        <v>0.61499999999999999</v>
      </c>
      <c r="AD236" s="23">
        <f t="shared" si="96"/>
        <v>0.61499999999999999</v>
      </c>
      <c r="AE236" s="23">
        <f t="shared" si="96"/>
        <v>0.61499999999999999</v>
      </c>
      <c r="AF236" s="23">
        <f t="shared" si="96"/>
        <v>0.61499999999999999</v>
      </c>
      <c r="AG236" s="23">
        <f t="shared" si="96"/>
        <v>0.61499999999999999</v>
      </c>
      <c r="AH236" s="23">
        <f t="shared" si="96"/>
        <v>0.61499999999999999</v>
      </c>
      <c r="AI236" s="23">
        <f t="shared" si="96"/>
        <v>0.61499999999999999</v>
      </c>
      <c r="AJ236" s="23">
        <f t="shared" si="96"/>
        <v>0.61499999999999999</v>
      </c>
      <c r="AK236" s="24">
        <f t="shared" si="96"/>
        <v>0.61499999999999999</v>
      </c>
    </row>
    <row r="237" spans="1:37" ht="15.75" thickBot="1" x14ac:dyDescent="0.3">
      <c r="A237" s="40"/>
      <c r="B237" s="6"/>
      <c r="C237" s="6"/>
      <c r="D237" s="33" t="s">
        <v>2</v>
      </c>
      <c r="E237" s="34"/>
      <c r="F237" s="38" t="e">
        <f>(B235-E237)/E237</f>
        <v>#DIV/0!</v>
      </c>
      <c r="G237" s="65" t="s">
        <v>114</v>
      </c>
      <c r="H237" s="66">
        <f>IF(H236*105%&gt;=1, FLOOR(H236*105%,0.01), FLOOR(H236*105%,0.005))</f>
        <v>0.64500000000000002</v>
      </c>
      <c r="I237" s="67">
        <f>H237</f>
        <v>0.64500000000000002</v>
      </c>
      <c r="J237" s="67">
        <f t="shared" ref="J237:AK237" si="97">I237</f>
        <v>0.64500000000000002</v>
      </c>
      <c r="K237" s="67">
        <f t="shared" si="97"/>
        <v>0.64500000000000002</v>
      </c>
      <c r="L237" s="67">
        <f t="shared" si="97"/>
        <v>0.64500000000000002</v>
      </c>
      <c r="M237" s="67">
        <f t="shared" si="97"/>
        <v>0.64500000000000002</v>
      </c>
      <c r="N237" s="67">
        <f t="shared" si="97"/>
        <v>0.64500000000000002</v>
      </c>
      <c r="O237" s="67">
        <f t="shared" si="97"/>
        <v>0.64500000000000002</v>
      </c>
      <c r="P237" s="67">
        <f t="shared" si="97"/>
        <v>0.64500000000000002</v>
      </c>
      <c r="Q237" s="67">
        <f t="shared" si="97"/>
        <v>0.64500000000000002</v>
      </c>
      <c r="R237" s="67">
        <f t="shared" si="97"/>
        <v>0.64500000000000002</v>
      </c>
      <c r="S237" s="67">
        <f t="shared" si="97"/>
        <v>0.64500000000000002</v>
      </c>
      <c r="T237" s="67">
        <f t="shared" si="97"/>
        <v>0.64500000000000002</v>
      </c>
      <c r="U237" s="67">
        <f t="shared" si="97"/>
        <v>0.64500000000000002</v>
      </c>
      <c r="V237" s="67">
        <f t="shared" si="97"/>
        <v>0.64500000000000002</v>
      </c>
      <c r="W237" s="67">
        <f t="shared" si="97"/>
        <v>0.64500000000000002</v>
      </c>
      <c r="X237" s="67">
        <f t="shared" si="97"/>
        <v>0.64500000000000002</v>
      </c>
      <c r="Y237" s="67">
        <f t="shared" si="97"/>
        <v>0.64500000000000002</v>
      </c>
      <c r="Z237" s="67">
        <f t="shared" si="97"/>
        <v>0.64500000000000002</v>
      </c>
      <c r="AA237" s="67">
        <f t="shared" si="97"/>
        <v>0.64500000000000002</v>
      </c>
      <c r="AB237" s="67">
        <f t="shared" si="97"/>
        <v>0.64500000000000002</v>
      </c>
      <c r="AC237" s="67">
        <f t="shared" si="97"/>
        <v>0.64500000000000002</v>
      </c>
      <c r="AD237" s="67">
        <f t="shared" si="97"/>
        <v>0.64500000000000002</v>
      </c>
      <c r="AE237" s="67">
        <f t="shared" si="97"/>
        <v>0.64500000000000002</v>
      </c>
      <c r="AF237" s="67">
        <f t="shared" si="97"/>
        <v>0.64500000000000002</v>
      </c>
      <c r="AG237" s="67">
        <f t="shared" si="97"/>
        <v>0.64500000000000002</v>
      </c>
      <c r="AH237" s="67">
        <f t="shared" si="97"/>
        <v>0.64500000000000002</v>
      </c>
      <c r="AI237" s="67">
        <f t="shared" si="97"/>
        <v>0.64500000000000002</v>
      </c>
      <c r="AJ237" s="67">
        <f t="shared" si="97"/>
        <v>0.64500000000000002</v>
      </c>
      <c r="AK237" s="68">
        <f t="shared" si="97"/>
        <v>0.64500000000000002</v>
      </c>
    </row>
    <row r="238" spans="1:37" ht="15.75" thickBot="1" x14ac:dyDescent="0.3">
      <c r="A238" s="45" t="s">
        <v>115</v>
      </c>
      <c r="B238" s="45" t="s">
        <v>111</v>
      </c>
      <c r="C238" s="46" t="s">
        <v>116</v>
      </c>
      <c r="D238" s="46" t="s">
        <v>117</v>
      </c>
      <c r="E238" s="34"/>
      <c r="F238" s="37"/>
      <c r="G238" s="69" t="s">
        <v>118</v>
      </c>
      <c r="H238" s="70">
        <f>(H234-H231)/H231</f>
        <v>5.0000000000000044E-2</v>
      </c>
      <c r="I238" s="71">
        <f t="shared" ref="I238:AK238" si="98">(I234-I231)/I231</f>
        <v>-1.6260162601626032E-2</v>
      </c>
      <c r="J238" s="71">
        <f t="shared" si="98"/>
        <v>4.1666666666666706E-2</v>
      </c>
      <c r="K238" s="71">
        <f t="shared" si="98"/>
        <v>-8.0000000000000071E-3</v>
      </c>
      <c r="L238" s="71" t="e">
        <f t="shared" si="98"/>
        <v>#DIV/0!</v>
      </c>
      <c r="M238" s="71" t="e">
        <f t="shared" si="98"/>
        <v>#DIV/0!</v>
      </c>
      <c r="N238" s="71" t="e">
        <f t="shared" si="98"/>
        <v>#DIV/0!</v>
      </c>
      <c r="O238" s="71" t="e">
        <f t="shared" si="98"/>
        <v>#DIV/0!</v>
      </c>
      <c r="P238" s="71" t="e">
        <f t="shared" si="98"/>
        <v>#DIV/0!</v>
      </c>
      <c r="Q238" s="71" t="e">
        <f t="shared" si="98"/>
        <v>#DIV/0!</v>
      </c>
      <c r="R238" s="71" t="e">
        <f t="shared" si="98"/>
        <v>#DIV/0!</v>
      </c>
      <c r="S238" s="71" t="e">
        <f t="shared" si="98"/>
        <v>#DIV/0!</v>
      </c>
      <c r="T238" s="71" t="e">
        <f t="shared" si="98"/>
        <v>#DIV/0!</v>
      </c>
      <c r="U238" s="71" t="e">
        <f t="shared" si="98"/>
        <v>#DIV/0!</v>
      </c>
      <c r="V238" s="71" t="e">
        <f t="shared" si="98"/>
        <v>#DIV/0!</v>
      </c>
      <c r="W238" s="71" t="e">
        <f t="shared" si="98"/>
        <v>#DIV/0!</v>
      </c>
      <c r="X238" s="71" t="e">
        <f t="shared" si="98"/>
        <v>#DIV/0!</v>
      </c>
      <c r="Y238" s="71" t="e">
        <f t="shared" si="98"/>
        <v>#DIV/0!</v>
      </c>
      <c r="Z238" s="71" t="e">
        <f t="shared" si="98"/>
        <v>#DIV/0!</v>
      </c>
      <c r="AA238" s="71" t="e">
        <f t="shared" si="98"/>
        <v>#DIV/0!</v>
      </c>
      <c r="AB238" s="71" t="e">
        <f t="shared" si="98"/>
        <v>#DIV/0!</v>
      </c>
      <c r="AC238" s="71" t="e">
        <f t="shared" si="98"/>
        <v>#DIV/0!</v>
      </c>
      <c r="AD238" s="71" t="e">
        <f t="shared" si="98"/>
        <v>#DIV/0!</v>
      </c>
      <c r="AE238" s="71" t="e">
        <f t="shared" si="98"/>
        <v>#DIV/0!</v>
      </c>
      <c r="AF238" s="71" t="e">
        <f t="shared" si="98"/>
        <v>#DIV/0!</v>
      </c>
      <c r="AG238" s="71" t="e">
        <f t="shared" si="98"/>
        <v>#DIV/0!</v>
      </c>
      <c r="AH238" s="71" t="e">
        <f t="shared" si="98"/>
        <v>#DIV/0!</v>
      </c>
      <c r="AI238" s="71" t="e">
        <f t="shared" si="98"/>
        <v>#DIV/0!</v>
      </c>
      <c r="AJ238" s="71" t="e">
        <f t="shared" si="98"/>
        <v>#DIV/0!</v>
      </c>
      <c r="AK238" s="72" t="e">
        <f t="shared" si="98"/>
        <v>#DIV/0!</v>
      </c>
    </row>
    <row r="239" spans="1:37" ht="15.75" thickBot="1" x14ac:dyDescent="0.3">
      <c r="A239" s="43">
        <f>E237</f>
        <v>0</v>
      </c>
      <c r="B239" s="44">
        <f>B235</f>
        <v>0</v>
      </c>
      <c r="C239" s="53">
        <v>0</v>
      </c>
      <c r="D239" s="31">
        <v>0</v>
      </c>
      <c r="E239" s="164" t="s">
        <v>119</v>
      </c>
      <c r="F239" s="165"/>
      <c r="G239" s="65" t="s">
        <v>120</v>
      </c>
      <c r="H239" s="73">
        <f>(H234-H231)/(H232-H233)</f>
        <v>1</v>
      </c>
      <c r="I239" s="74">
        <f t="shared" ref="I239:AK239" si="99">(I234-I231)/(I232-I233)</f>
        <v>-0.2857142857142857</v>
      </c>
      <c r="J239" s="74">
        <f t="shared" si="99"/>
        <v>0.41666666666666669</v>
      </c>
      <c r="K239" s="74">
        <f t="shared" si="99"/>
        <v>-0.33333333333333331</v>
      </c>
      <c r="L239" s="74" t="e">
        <f t="shared" si="99"/>
        <v>#DIV/0!</v>
      </c>
      <c r="M239" s="74" t="e">
        <f t="shared" si="99"/>
        <v>#DIV/0!</v>
      </c>
      <c r="N239" s="74" t="e">
        <f t="shared" si="99"/>
        <v>#DIV/0!</v>
      </c>
      <c r="O239" s="74" t="e">
        <f t="shared" si="99"/>
        <v>#DIV/0!</v>
      </c>
      <c r="P239" s="74" t="e">
        <f t="shared" si="99"/>
        <v>#DIV/0!</v>
      </c>
      <c r="Q239" s="74" t="e">
        <f t="shared" si="99"/>
        <v>#DIV/0!</v>
      </c>
      <c r="R239" s="74" t="e">
        <f t="shared" si="99"/>
        <v>#DIV/0!</v>
      </c>
      <c r="S239" s="74" t="e">
        <f t="shared" si="99"/>
        <v>#DIV/0!</v>
      </c>
      <c r="T239" s="74" t="e">
        <f t="shared" si="99"/>
        <v>#DIV/0!</v>
      </c>
      <c r="U239" s="74" t="e">
        <f t="shared" si="99"/>
        <v>#DIV/0!</v>
      </c>
      <c r="V239" s="74" t="e">
        <f t="shared" si="99"/>
        <v>#DIV/0!</v>
      </c>
      <c r="W239" s="74" t="e">
        <f t="shared" si="99"/>
        <v>#DIV/0!</v>
      </c>
      <c r="X239" s="74" t="e">
        <f t="shared" si="99"/>
        <v>#DIV/0!</v>
      </c>
      <c r="Y239" s="74" t="e">
        <f t="shared" si="99"/>
        <v>#DIV/0!</v>
      </c>
      <c r="Z239" s="74" t="e">
        <f t="shared" si="99"/>
        <v>#DIV/0!</v>
      </c>
      <c r="AA239" s="74" t="e">
        <f t="shared" si="99"/>
        <v>#DIV/0!</v>
      </c>
      <c r="AB239" s="74" t="e">
        <f t="shared" si="99"/>
        <v>#DIV/0!</v>
      </c>
      <c r="AC239" s="74" t="e">
        <f t="shared" si="99"/>
        <v>#DIV/0!</v>
      </c>
      <c r="AD239" s="74" t="e">
        <f t="shared" si="99"/>
        <v>#DIV/0!</v>
      </c>
      <c r="AE239" s="74" t="e">
        <f t="shared" si="99"/>
        <v>#DIV/0!</v>
      </c>
      <c r="AF239" s="74" t="e">
        <f t="shared" si="99"/>
        <v>#DIV/0!</v>
      </c>
      <c r="AG239" s="74" t="e">
        <f t="shared" si="99"/>
        <v>#DIV/0!</v>
      </c>
      <c r="AH239" s="74" t="e">
        <f t="shared" si="99"/>
        <v>#DIV/0!</v>
      </c>
      <c r="AI239" s="74" t="e">
        <f t="shared" si="99"/>
        <v>#DIV/0!</v>
      </c>
      <c r="AJ239" s="74" t="e">
        <f t="shared" si="99"/>
        <v>#DIV/0!</v>
      </c>
      <c r="AK239" s="75" t="e">
        <f t="shared" si="99"/>
        <v>#DIV/0!</v>
      </c>
    </row>
    <row r="240" spans="1:37" ht="15.75" thickBot="1" x14ac:dyDescent="0.3">
      <c r="A240" s="166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167"/>
      <c r="N240" s="167"/>
      <c r="O240" s="167"/>
      <c r="P240" s="167"/>
      <c r="Q240" s="167"/>
      <c r="R240" s="167"/>
      <c r="S240" s="167"/>
      <c r="T240" s="167"/>
      <c r="U240" s="167"/>
      <c r="V240" s="167"/>
      <c r="W240" s="167"/>
      <c r="X240" s="167"/>
      <c r="Y240" s="167"/>
      <c r="Z240" s="167"/>
      <c r="AA240" s="167"/>
      <c r="AB240" s="167"/>
      <c r="AC240" s="167"/>
      <c r="AD240" s="167"/>
      <c r="AE240" s="167"/>
      <c r="AF240" s="167"/>
      <c r="AG240" s="167"/>
      <c r="AH240" s="167"/>
      <c r="AI240" s="167"/>
      <c r="AJ240" s="167"/>
      <c r="AK240" s="168"/>
    </row>
    <row r="241" spans="1:37" ht="15.75" thickBot="1" x14ac:dyDescent="0.3">
      <c r="A241" s="47" t="s">
        <v>64</v>
      </c>
      <c r="B241" s="48" t="s">
        <v>65</v>
      </c>
      <c r="C241" s="49" t="s">
        <v>66</v>
      </c>
      <c r="D241" s="50" t="s">
        <v>67</v>
      </c>
      <c r="E241" s="51" t="s">
        <v>68</v>
      </c>
      <c r="F241" s="16" t="s">
        <v>69</v>
      </c>
      <c r="G241" s="62" t="s">
        <v>70</v>
      </c>
      <c r="H241" s="17">
        <v>43882</v>
      </c>
      <c r="I241" s="18">
        <f>IF(WEEKDAY(H241)&gt;=6,H241+3,H241+1)</f>
        <v>43885</v>
      </c>
      <c r="J241" s="18">
        <f t="shared" ref="J241" si="100">IF(WEEKDAY(I241)&gt;=6,I241+3,I241+1)</f>
        <v>43886</v>
      </c>
      <c r="K241" s="18">
        <f t="shared" ref="K241" si="101">IF(WEEKDAY(J241)&gt;=6,J241+3,J241+1)</f>
        <v>43887</v>
      </c>
      <c r="L241" s="18">
        <f t="shared" ref="L241" si="102">IF(WEEKDAY(K241)&gt;=6,K241+3,K241+1)</f>
        <v>43888</v>
      </c>
      <c r="M241" s="18">
        <f t="shared" ref="M241" si="103">IF(WEEKDAY(L241)&gt;=6,L241+3,L241+1)</f>
        <v>43889</v>
      </c>
      <c r="N241" s="18">
        <f t="shared" ref="N241" si="104">IF(WEEKDAY(M241)&gt;=6,M241+3,M241+1)</f>
        <v>43892</v>
      </c>
      <c r="O241" s="18">
        <f t="shared" ref="O241" si="105">IF(WEEKDAY(N241)&gt;=6,N241+3,N241+1)</f>
        <v>43893</v>
      </c>
      <c r="P241" s="18">
        <f t="shared" ref="P241" si="106">IF(WEEKDAY(O241)&gt;=6,O241+3,O241+1)</f>
        <v>43894</v>
      </c>
      <c r="Q241" s="18">
        <f t="shared" ref="Q241" si="107">IF(WEEKDAY(P241)&gt;=6,P241+3,P241+1)</f>
        <v>43895</v>
      </c>
      <c r="R241" s="18">
        <f t="shared" ref="R241" si="108">IF(WEEKDAY(Q241)&gt;=6,Q241+3,Q241+1)</f>
        <v>43896</v>
      </c>
      <c r="S241" s="18">
        <f t="shared" ref="S241" si="109">IF(WEEKDAY(R241)&gt;=6,R241+3,R241+1)</f>
        <v>43899</v>
      </c>
      <c r="T241" s="18">
        <f t="shared" ref="T241" si="110">IF(WEEKDAY(S241)&gt;=6,S241+3,S241+1)</f>
        <v>43900</v>
      </c>
      <c r="U241" s="18">
        <f t="shared" ref="U241" si="111">IF(WEEKDAY(T241)&gt;=6,T241+3,T241+1)</f>
        <v>43901</v>
      </c>
      <c r="V241" s="18">
        <f t="shared" ref="V241" si="112">IF(WEEKDAY(U241)&gt;=6,U241+3,U241+1)</f>
        <v>43902</v>
      </c>
      <c r="W241" s="18">
        <f t="shared" ref="W241" si="113">IF(WEEKDAY(V241)&gt;=6,V241+3,V241+1)</f>
        <v>43903</v>
      </c>
      <c r="X241" s="18">
        <f t="shared" ref="X241" si="114">IF(WEEKDAY(W241)&gt;=6,W241+3,W241+1)</f>
        <v>43906</v>
      </c>
      <c r="Y241" s="18">
        <f t="shared" ref="Y241" si="115">IF(WEEKDAY(X241)&gt;=6,X241+3,X241+1)</f>
        <v>43907</v>
      </c>
      <c r="Z241" s="18">
        <f t="shared" ref="Z241" si="116">IF(WEEKDAY(Y241)&gt;=6,Y241+3,Y241+1)</f>
        <v>43908</v>
      </c>
      <c r="AA241" s="18">
        <f t="shared" ref="AA241" si="117">IF(WEEKDAY(Z241)&gt;=6,Z241+3,Z241+1)</f>
        <v>43909</v>
      </c>
      <c r="AB241" s="18">
        <f t="shared" ref="AB241" si="118">IF(WEEKDAY(AA241)&gt;=6,AA241+3,AA241+1)</f>
        <v>43910</v>
      </c>
      <c r="AC241" s="18">
        <f t="shared" ref="AC241" si="119">IF(WEEKDAY(AB241)&gt;=6,AB241+3,AB241+1)</f>
        <v>43913</v>
      </c>
      <c r="AD241" s="18">
        <f t="shared" ref="AD241" si="120">IF(WEEKDAY(AC241)&gt;=6,AC241+3,AC241+1)</f>
        <v>43914</v>
      </c>
      <c r="AE241" s="18">
        <f t="shared" ref="AE241" si="121">IF(WEEKDAY(AD241)&gt;=6,AD241+3,AD241+1)</f>
        <v>43915</v>
      </c>
      <c r="AF241" s="18">
        <f t="shared" ref="AF241" si="122">IF(WEEKDAY(AE241)&gt;=6,AE241+3,AE241+1)</f>
        <v>43916</v>
      </c>
      <c r="AG241" s="18">
        <f t="shared" ref="AG241" si="123">IF(WEEKDAY(AF241)&gt;=6,AF241+3,AF241+1)</f>
        <v>43917</v>
      </c>
      <c r="AH241" s="18">
        <f t="shared" ref="AH241" si="124">IF(WEEKDAY(AG241)&gt;=6,AG241+3,AG241+1)</f>
        <v>43920</v>
      </c>
      <c r="AI241" s="18">
        <f t="shared" ref="AI241" si="125">IF(WEEKDAY(AH241)&gt;=6,AH241+3,AH241+1)</f>
        <v>43921</v>
      </c>
      <c r="AJ241" s="18">
        <f t="shared" ref="AJ241" si="126">IF(WEEKDAY(AI241)&gt;=6,AI241+3,AI241+1)</f>
        <v>43922</v>
      </c>
      <c r="AK241" s="18">
        <f t="shared" ref="AK241" si="127">IF(WEEKDAY(AJ241)&gt;=6,AJ241+3,AJ241+1)</f>
        <v>43923</v>
      </c>
    </row>
    <row r="242" spans="1:37" ht="15.75" thickBot="1" x14ac:dyDescent="0.3">
      <c r="A242" s="154" t="s">
        <v>71</v>
      </c>
      <c r="B242" s="155"/>
      <c r="C242" s="155"/>
      <c r="D242" s="155"/>
      <c r="E242" s="155"/>
      <c r="F242" s="99" t="s">
        <v>174</v>
      </c>
      <c r="G242" s="19" t="s">
        <v>63</v>
      </c>
      <c r="H242" s="42" t="s">
        <v>73</v>
      </c>
      <c r="I242" s="20" t="s">
        <v>74</v>
      </c>
      <c r="J242" s="20" t="s">
        <v>75</v>
      </c>
      <c r="K242" s="20" t="s">
        <v>76</v>
      </c>
      <c r="L242" s="20" t="s">
        <v>77</v>
      </c>
      <c r="M242" s="20" t="s">
        <v>78</v>
      </c>
      <c r="N242" s="20" t="s">
        <v>79</v>
      </c>
      <c r="O242" s="20" t="s">
        <v>80</v>
      </c>
      <c r="P242" s="20" t="s">
        <v>81</v>
      </c>
      <c r="Q242" s="20" t="s">
        <v>82</v>
      </c>
      <c r="R242" s="20" t="s">
        <v>83</v>
      </c>
      <c r="S242" s="20" t="s">
        <v>84</v>
      </c>
      <c r="T242" s="20" t="s">
        <v>85</v>
      </c>
      <c r="U242" s="20" t="s">
        <v>86</v>
      </c>
      <c r="V242" s="20" t="s">
        <v>87</v>
      </c>
      <c r="W242" s="20" t="s">
        <v>88</v>
      </c>
      <c r="X242" s="20" t="s">
        <v>89</v>
      </c>
      <c r="Y242" s="20" t="s">
        <v>90</v>
      </c>
      <c r="Z242" s="20" t="s">
        <v>91</v>
      </c>
      <c r="AA242" s="20" t="s">
        <v>92</v>
      </c>
      <c r="AB242" s="20" t="s">
        <v>93</v>
      </c>
      <c r="AC242" s="20" t="s">
        <v>94</v>
      </c>
      <c r="AD242" s="20" t="s">
        <v>95</v>
      </c>
      <c r="AE242" s="20" t="s">
        <v>96</v>
      </c>
      <c r="AF242" s="20" t="s">
        <v>97</v>
      </c>
      <c r="AG242" s="20" t="s">
        <v>98</v>
      </c>
      <c r="AH242" s="20" t="s">
        <v>99</v>
      </c>
      <c r="AI242" s="20" t="s">
        <v>100</v>
      </c>
      <c r="AJ242" s="20" t="s">
        <v>101</v>
      </c>
      <c r="AK242" s="21" t="s">
        <v>102</v>
      </c>
    </row>
    <row r="243" spans="1:37" x14ac:dyDescent="0.25">
      <c r="A243" s="156" t="s">
        <v>103</v>
      </c>
      <c r="B243" s="157"/>
      <c r="C243" s="157"/>
      <c r="D243" s="158"/>
      <c r="E243" s="157"/>
      <c r="F243" s="159"/>
      <c r="G243" s="25" t="s">
        <v>104</v>
      </c>
      <c r="H243" s="26">
        <v>0.35</v>
      </c>
      <c r="I243" s="27">
        <v>0.37</v>
      </c>
      <c r="J243" s="27">
        <v>0.375</v>
      </c>
      <c r="K243" s="27">
        <v>0.37</v>
      </c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8"/>
    </row>
    <row r="244" spans="1:37" x14ac:dyDescent="0.25">
      <c r="A244" s="55" t="s">
        <v>105</v>
      </c>
      <c r="B244" s="41">
        <f>COUNTA(H243:AK243)</f>
        <v>4</v>
      </c>
      <c r="C244" s="54"/>
      <c r="D244" s="61" t="str">
        <f>IF(ISBLANK(F242),"No Link",HYPERLINK(CONCATENATE("https://www.klsescreener.com/v2/charting/chart/",F242), "KLSE"))</f>
        <v>KLSE</v>
      </c>
      <c r="E244" s="160" t="s">
        <v>106</v>
      </c>
      <c r="F244" s="161"/>
      <c r="G244" s="14" t="s">
        <v>107</v>
      </c>
      <c r="H244" s="11">
        <v>0.39</v>
      </c>
      <c r="I244" s="63">
        <v>0.38</v>
      </c>
      <c r="J244" s="63">
        <v>0.375</v>
      </c>
      <c r="K244" s="4">
        <v>0.38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10"/>
    </row>
    <row r="245" spans="1:37" x14ac:dyDescent="0.25">
      <c r="A245" s="12"/>
      <c r="B245" s="6"/>
      <c r="C245" s="6"/>
      <c r="D245" s="6"/>
      <c r="E245" s="36"/>
      <c r="F245" s="37"/>
      <c r="G245" s="14" t="s">
        <v>108</v>
      </c>
      <c r="H245" s="9">
        <v>0.35</v>
      </c>
      <c r="I245" s="4">
        <v>0.36499999999999999</v>
      </c>
      <c r="J245" s="4">
        <v>0.375</v>
      </c>
      <c r="K245" s="4">
        <v>0.36499999999999999</v>
      </c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10"/>
    </row>
    <row r="246" spans="1:37" x14ac:dyDescent="0.25">
      <c r="A246" s="162"/>
      <c r="B246" s="163"/>
      <c r="C246" s="58"/>
      <c r="D246" s="60" t="s">
        <v>109</v>
      </c>
      <c r="E246" s="35"/>
      <c r="F246" s="39" t="e">
        <f>(E246-B247)/B247</f>
        <v>#DIV/0!</v>
      </c>
      <c r="G246" s="14" t="s">
        <v>110</v>
      </c>
      <c r="H246" s="9">
        <v>0.39</v>
      </c>
      <c r="I246" s="4">
        <v>0.38</v>
      </c>
      <c r="J246" s="4">
        <v>0.375</v>
      </c>
      <c r="K246" s="4">
        <v>0.38</v>
      </c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10"/>
    </row>
    <row r="247" spans="1:37" ht="15.75" thickBot="1" x14ac:dyDescent="0.3">
      <c r="A247" s="8" t="s">
        <v>111</v>
      </c>
      <c r="B247" s="56"/>
      <c r="C247" s="59"/>
      <c r="D247" s="3"/>
      <c r="E247" s="7"/>
      <c r="F247" s="90"/>
      <c r="G247" s="15" t="s">
        <v>112</v>
      </c>
      <c r="H247" s="29">
        <v>3589</v>
      </c>
      <c r="I247" s="64">
        <v>1370</v>
      </c>
      <c r="J247" s="30">
        <v>800</v>
      </c>
      <c r="K247" s="30">
        <v>1667</v>
      </c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1"/>
    </row>
    <row r="248" spans="1:37" x14ac:dyDescent="0.25">
      <c r="A248" s="13"/>
      <c r="B248" s="57"/>
      <c r="C248" s="89"/>
      <c r="D248" s="6"/>
      <c r="E248" s="88"/>
      <c r="F248" s="6"/>
      <c r="G248" s="32" t="s">
        <v>113</v>
      </c>
      <c r="H248" s="22">
        <f>IF((H243+H246)/2&gt;=1,CEILING((H243+H246)/2,0.01),CEILING((H243+H246)/2,0.005))</f>
        <v>0.37</v>
      </c>
      <c r="I248" s="23">
        <f>H248</f>
        <v>0.37</v>
      </c>
      <c r="J248" s="23">
        <f t="shared" ref="J248:J249" si="128">I248</f>
        <v>0.37</v>
      </c>
      <c r="K248" s="23">
        <f t="shared" ref="K248:K249" si="129">J248</f>
        <v>0.37</v>
      </c>
      <c r="L248" s="23">
        <f t="shared" ref="L248:L249" si="130">K248</f>
        <v>0.37</v>
      </c>
      <c r="M248" s="23">
        <f t="shared" ref="M248:M249" si="131">L248</f>
        <v>0.37</v>
      </c>
      <c r="N248" s="23">
        <f t="shared" ref="N248:N249" si="132">M248</f>
        <v>0.37</v>
      </c>
      <c r="O248" s="23">
        <f t="shared" ref="O248:O249" si="133">N248</f>
        <v>0.37</v>
      </c>
      <c r="P248" s="23">
        <f t="shared" ref="P248:P249" si="134">O248</f>
        <v>0.37</v>
      </c>
      <c r="Q248" s="23">
        <f t="shared" ref="Q248:Q249" si="135">P248</f>
        <v>0.37</v>
      </c>
      <c r="R248" s="23">
        <f t="shared" ref="R248:R249" si="136">Q248</f>
        <v>0.37</v>
      </c>
      <c r="S248" s="23">
        <f t="shared" ref="S248:S249" si="137">R248</f>
        <v>0.37</v>
      </c>
      <c r="T248" s="23">
        <f t="shared" ref="T248:T249" si="138">S248</f>
        <v>0.37</v>
      </c>
      <c r="U248" s="23">
        <f t="shared" ref="U248:U249" si="139">T248</f>
        <v>0.37</v>
      </c>
      <c r="V248" s="23">
        <f t="shared" ref="V248:V249" si="140">U248</f>
        <v>0.37</v>
      </c>
      <c r="W248" s="23">
        <f t="shared" ref="W248:W249" si="141">V248</f>
        <v>0.37</v>
      </c>
      <c r="X248" s="23">
        <f t="shared" ref="X248:X249" si="142">W248</f>
        <v>0.37</v>
      </c>
      <c r="Y248" s="23">
        <f t="shared" ref="Y248:Y249" si="143">X248</f>
        <v>0.37</v>
      </c>
      <c r="Z248" s="23">
        <f t="shared" ref="Z248:Z249" si="144">Y248</f>
        <v>0.37</v>
      </c>
      <c r="AA248" s="23">
        <f t="shared" ref="AA248:AA249" si="145">Z248</f>
        <v>0.37</v>
      </c>
      <c r="AB248" s="23">
        <f t="shared" ref="AB248:AB249" si="146">AA248</f>
        <v>0.37</v>
      </c>
      <c r="AC248" s="23">
        <f t="shared" ref="AC248:AC249" si="147">AB248</f>
        <v>0.37</v>
      </c>
      <c r="AD248" s="23">
        <f t="shared" ref="AD248:AD249" si="148">AC248</f>
        <v>0.37</v>
      </c>
      <c r="AE248" s="23">
        <f t="shared" ref="AE248:AE249" si="149">AD248</f>
        <v>0.37</v>
      </c>
      <c r="AF248" s="23">
        <f t="shared" ref="AF248:AF249" si="150">AE248</f>
        <v>0.37</v>
      </c>
      <c r="AG248" s="23">
        <f t="shared" ref="AG248:AG249" si="151">AF248</f>
        <v>0.37</v>
      </c>
      <c r="AH248" s="23">
        <f t="shared" ref="AH248:AH249" si="152">AG248</f>
        <v>0.37</v>
      </c>
      <c r="AI248" s="23">
        <f t="shared" ref="AI248:AI249" si="153">AH248</f>
        <v>0.37</v>
      </c>
      <c r="AJ248" s="23">
        <f t="shared" ref="AJ248:AJ249" si="154">AI248</f>
        <v>0.37</v>
      </c>
      <c r="AK248" s="24">
        <f t="shared" ref="AK248:AK249" si="155">AJ248</f>
        <v>0.37</v>
      </c>
    </row>
    <row r="249" spans="1:37" ht="15.75" thickBot="1" x14ac:dyDescent="0.3">
      <c r="A249" s="40"/>
      <c r="B249" s="6"/>
      <c r="C249" s="6"/>
      <c r="D249" s="33" t="s">
        <v>2</v>
      </c>
      <c r="E249" s="34"/>
      <c r="F249" s="38" t="e">
        <f>(B247-E249)/E249</f>
        <v>#DIV/0!</v>
      </c>
      <c r="G249" s="65" t="s">
        <v>114</v>
      </c>
      <c r="H249" s="66">
        <f>IF(H248*105%&gt;=1, FLOOR(H248*105%,0.01), FLOOR(H248*105%,0.005))</f>
        <v>0.38500000000000001</v>
      </c>
      <c r="I249" s="67">
        <f>H249</f>
        <v>0.38500000000000001</v>
      </c>
      <c r="J249" s="67">
        <f t="shared" si="128"/>
        <v>0.38500000000000001</v>
      </c>
      <c r="K249" s="67">
        <f t="shared" si="129"/>
        <v>0.38500000000000001</v>
      </c>
      <c r="L249" s="67">
        <f t="shared" si="130"/>
        <v>0.38500000000000001</v>
      </c>
      <c r="M249" s="67">
        <f t="shared" si="131"/>
        <v>0.38500000000000001</v>
      </c>
      <c r="N249" s="67">
        <f t="shared" si="132"/>
        <v>0.38500000000000001</v>
      </c>
      <c r="O249" s="67">
        <f t="shared" si="133"/>
        <v>0.38500000000000001</v>
      </c>
      <c r="P249" s="67">
        <f t="shared" si="134"/>
        <v>0.38500000000000001</v>
      </c>
      <c r="Q249" s="67">
        <f t="shared" si="135"/>
        <v>0.38500000000000001</v>
      </c>
      <c r="R249" s="67">
        <f t="shared" si="136"/>
        <v>0.38500000000000001</v>
      </c>
      <c r="S249" s="67">
        <f t="shared" si="137"/>
        <v>0.38500000000000001</v>
      </c>
      <c r="T249" s="67">
        <f t="shared" si="138"/>
        <v>0.38500000000000001</v>
      </c>
      <c r="U249" s="67">
        <f t="shared" si="139"/>
        <v>0.38500000000000001</v>
      </c>
      <c r="V249" s="67">
        <f t="shared" si="140"/>
        <v>0.38500000000000001</v>
      </c>
      <c r="W249" s="67">
        <f t="shared" si="141"/>
        <v>0.38500000000000001</v>
      </c>
      <c r="X249" s="67">
        <f t="shared" si="142"/>
        <v>0.38500000000000001</v>
      </c>
      <c r="Y249" s="67">
        <f t="shared" si="143"/>
        <v>0.38500000000000001</v>
      </c>
      <c r="Z249" s="67">
        <f t="shared" si="144"/>
        <v>0.38500000000000001</v>
      </c>
      <c r="AA249" s="67">
        <f t="shared" si="145"/>
        <v>0.38500000000000001</v>
      </c>
      <c r="AB249" s="67">
        <f t="shared" si="146"/>
        <v>0.38500000000000001</v>
      </c>
      <c r="AC249" s="67">
        <f t="shared" si="147"/>
        <v>0.38500000000000001</v>
      </c>
      <c r="AD249" s="67">
        <f t="shared" si="148"/>
        <v>0.38500000000000001</v>
      </c>
      <c r="AE249" s="67">
        <f t="shared" si="149"/>
        <v>0.38500000000000001</v>
      </c>
      <c r="AF249" s="67">
        <f t="shared" si="150"/>
        <v>0.38500000000000001</v>
      </c>
      <c r="AG249" s="67">
        <f t="shared" si="151"/>
        <v>0.38500000000000001</v>
      </c>
      <c r="AH249" s="67">
        <f t="shared" si="152"/>
        <v>0.38500000000000001</v>
      </c>
      <c r="AI249" s="67">
        <f t="shared" si="153"/>
        <v>0.38500000000000001</v>
      </c>
      <c r="AJ249" s="67">
        <f t="shared" si="154"/>
        <v>0.38500000000000001</v>
      </c>
      <c r="AK249" s="68">
        <f t="shared" si="155"/>
        <v>0.38500000000000001</v>
      </c>
    </row>
    <row r="250" spans="1:37" ht="15.75" thickBot="1" x14ac:dyDescent="0.3">
      <c r="A250" s="45" t="s">
        <v>115</v>
      </c>
      <c r="B250" s="45" t="s">
        <v>111</v>
      </c>
      <c r="C250" s="46" t="s">
        <v>116</v>
      </c>
      <c r="D250" s="46" t="s">
        <v>117</v>
      </c>
      <c r="E250" s="34"/>
      <c r="F250" s="37"/>
      <c r="G250" s="69" t="s">
        <v>118</v>
      </c>
      <c r="H250" s="70">
        <f>(H246-H243)/H243</f>
        <v>0.11428571428571439</v>
      </c>
      <c r="I250" s="71">
        <f t="shared" ref="I250:AK250" si="156">(I246-I243)/I243</f>
        <v>2.7027027027027053E-2</v>
      </c>
      <c r="J250" s="71">
        <f t="shared" si="156"/>
        <v>0</v>
      </c>
      <c r="K250" s="71">
        <f t="shared" si="156"/>
        <v>2.7027027027027053E-2</v>
      </c>
      <c r="L250" s="71" t="e">
        <f t="shared" si="156"/>
        <v>#DIV/0!</v>
      </c>
      <c r="M250" s="71" t="e">
        <f t="shared" si="156"/>
        <v>#DIV/0!</v>
      </c>
      <c r="N250" s="71" t="e">
        <f t="shared" si="156"/>
        <v>#DIV/0!</v>
      </c>
      <c r="O250" s="71" t="e">
        <f t="shared" si="156"/>
        <v>#DIV/0!</v>
      </c>
      <c r="P250" s="71" t="e">
        <f t="shared" si="156"/>
        <v>#DIV/0!</v>
      </c>
      <c r="Q250" s="71" t="e">
        <f t="shared" si="156"/>
        <v>#DIV/0!</v>
      </c>
      <c r="R250" s="71" t="e">
        <f t="shared" si="156"/>
        <v>#DIV/0!</v>
      </c>
      <c r="S250" s="71" t="e">
        <f t="shared" si="156"/>
        <v>#DIV/0!</v>
      </c>
      <c r="T250" s="71" t="e">
        <f t="shared" si="156"/>
        <v>#DIV/0!</v>
      </c>
      <c r="U250" s="71" t="e">
        <f t="shared" si="156"/>
        <v>#DIV/0!</v>
      </c>
      <c r="V250" s="71" t="e">
        <f t="shared" si="156"/>
        <v>#DIV/0!</v>
      </c>
      <c r="W250" s="71" t="e">
        <f t="shared" si="156"/>
        <v>#DIV/0!</v>
      </c>
      <c r="X250" s="71" t="e">
        <f t="shared" si="156"/>
        <v>#DIV/0!</v>
      </c>
      <c r="Y250" s="71" t="e">
        <f t="shared" si="156"/>
        <v>#DIV/0!</v>
      </c>
      <c r="Z250" s="71" t="e">
        <f t="shared" si="156"/>
        <v>#DIV/0!</v>
      </c>
      <c r="AA250" s="71" t="e">
        <f t="shared" si="156"/>
        <v>#DIV/0!</v>
      </c>
      <c r="AB250" s="71" t="e">
        <f t="shared" si="156"/>
        <v>#DIV/0!</v>
      </c>
      <c r="AC250" s="71" t="e">
        <f t="shared" si="156"/>
        <v>#DIV/0!</v>
      </c>
      <c r="AD250" s="71" t="e">
        <f t="shared" si="156"/>
        <v>#DIV/0!</v>
      </c>
      <c r="AE250" s="71" t="e">
        <f t="shared" si="156"/>
        <v>#DIV/0!</v>
      </c>
      <c r="AF250" s="71" t="e">
        <f t="shared" si="156"/>
        <v>#DIV/0!</v>
      </c>
      <c r="AG250" s="71" t="e">
        <f t="shared" si="156"/>
        <v>#DIV/0!</v>
      </c>
      <c r="AH250" s="71" t="e">
        <f t="shared" si="156"/>
        <v>#DIV/0!</v>
      </c>
      <c r="AI250" s="71" t="e">
        <f t="shared" si="156"/>
        <v>#DIV/0!</v>
      </c>
      <c r="AJ250" s="71" t="e">
        <f t="shared" si="156"/>
        <v>#DIV/0!</v>
      </c>
      <c r="AK250" s="72" t="e">
        <f t="shared" si="156"/>
        <v>#DIV/0!</v>
      </c>
    </row>
    <row r="251" spans="1:37" ht="15.75" thickBot="1" x14ac:dyDescent="0.3">
      <c r="A251" s="43">
        <f>E249</f>
        <v>0</v>
      </c>
      <c r="B251" s="44">
        <f>B247</f>
        <v>0</v>
      </c>
      <c r="C251" s="53">
        <v>0</v>
      </c>
      <c r="D251" s="31">
        <v>0</v>
      </c>
      <c r="E251" s="164" t="s">
        <v>119</v>
      </c>
      <c r="F251" s="165"/>
      <c r="G251" s="65" t="s">
        <v>120</v>
      </c>
      <c r="H251" s="73">
        <f>(H246-H243)/(H244-H245)</f>
        <v>1</v>
      </c>
      <c r="I251" s="74">
        <f t="shared" ref="I251:AK251" si="157">(I246-I243)/(I244-I245)</f>
        <v>0.66666666666666663</v>
      </c>
      <c r="J251" s="74" t="e">
        <f t="shared" si="157"/>
        <v>#DIV/0!</v>
      </c>
      <c r="K251" s="74">
        <f t="shared" si="157"/>
        <v>0.66666666666666663</v>
      </c>
      <c r="L251" s="74" t="e">
        <f t="shared" si="157"/>
        <v>#DIV/0!</v>
      </c>
      <c r="M251" s="74" t="e">
        <f t="shared" si="157"/>
        <v>#DIV/0!</v>
      </c>
      <c r="N251" s="74" t="e">
        <f t="shared" si="157"/>
        <v>#DIV/0!</v>
      </c>
      <c r="O251" s="74" t="e">
        <f t="shared" si="157"/>
        <v>#DIV/0!</v>
      </c>
      <c r="P251" s="74" t="e">
        <f t="shared" si="157"/>
        <v>#DIV/0!</v>
      </c>
      <c r="Q251" s="74" t="e">
        <f t="shared" si="157"/>
        <v>#DIV/0!</v>
      </c>
      <c r="R251" s="74" t="e">
        <f t="shared" si="157"/>
        <v>#DIV/0!</v>
      </c>
      <c r="S251" s="74" t="e">
        <f t="shared" si="157"/>
        <v>#DIV/0!</v>
      </c>
      <c r="T251" s="74" t="e">
        <f t="shared" si="157"/>
        <v>#DIV/0!</v>
      </c>
      <c r="U251" s="74" t="e">
        <f t="shared" si="157"/>
        <v>#DIV/0!</v>
      </c>
      <c r="V251" s="74" t="e">
        <f t="shared" si="157"/>
        <v>#DIV/0!</v>
      </c>
      <c r="W251" s="74" t="e">
        <f t="shared" si="157"/>
        <v>#DIV/0!</v>
      </c>
      <c r="X251" s="74" t="e">
        <f t="shared" si="157"/>
        <v>#DIV/0!</v>
      </c>
      <c r="Y251" s="74" t="e">
        <f t="shared" si="157"/>
        <v>#DIV/0!</v>
      </c>
      <c r="Z251" s="74" t="e">
        <f t="shared" si="157"/>
        <v>#DIV/0!</v>
      </c>
      <c r="AA251" s="74" t="e">
        <f t="shared" si="157"/>
        <v>#DIV/0!</v>
      </c>
      <c r="AB251" s="74" t="e">
        <f t="shared" si="157"/>
        <v>#DIV/0!</v>
      </c>
      <c r="AC251" s="74" t="e">
        <f t="shared" si="157"/>
        <v>#DIV/0!</v>
      </c>
      <c r="AD251" s="74" t="e">
        <f t="shared" si="157"/>
        <v>#DIV/0!</v>
      </c>
      <c r="AE251" s="74" t="e">
        <f t="shared" si="157"/>
        <v>#DIV/0!</v>
      </c>
      <c r="AF251" s="74" t="e">
        <f t="shared" si="157"/>
        <v>#DIV/0!</v>
      </c>
      <c r="AG251" s="74" t="e">
        <f t="shared" si="157"/>
        <v>#DIV/0!</v>
      </c>
      <c r="AH251" s="74" t="e">
        <f t="shared" si="157"/>
        <v>#DIV/0!</v>
      </c>
      <c r="AI251" s="74" t="e">
        <f t="shared" si="157"/>
        <v>#DIV/0!</v>
      </c>
      <c r="AJ251" s="74" t="e">
        <f t="shared" si="157"/>
        <v>#DIV/0!</v>
      </c>
      <c r="AK251" s="75" t="e">
        <f t="shared" si="157"/>
        <v>#DIV/0!</v>
      </c>
    </row>
    <row r="252" spans="1:37" ht="15.75" thickBot="1" x14ac:dyDescent="0.3">
      <c r="A252" s="166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167"/>
      <c r="N252" s="167"/>
      <c r="O252" s="167"/>
      <c r="P252" s="167"/>
      <c r="Q252" s="167"/>
      <c r="R252" s="167"/>
      <c r="S252" s="167"/>
      <c r="T252" s="167"/>
      <c r="U252" s="167"/>
      <c r="V252" s="167"/>
      <c r="W252" s="167"/>
      <c r="X252" s="167"/>
      <c r="Y252" s="167"/>
      <c r="Z252" s="167"/>
      <c r="AA252" s="167"/>
      <c r="AB252" s="167"/>
      <c r="AC252" s="167"/>
      <c r="AD252" s="167"/>
      <c r="AE252" s="167"/>
      <c r="AF252" s="167"/>
      <c r="AG252" s="167"/>
      <c r="AH252" s="167"/>
      <c r="AI252" s="167"/>
      <c r="AJ252" s="167"/>
      <c r="AK252" s="168"/>
    </row>
    <row r="253" spans="1:37" ht="15.75" thickBot="1" x14ac:dyDescent="0.3">
      <c r="A253" s="47" t="s">
        <v>64</v>
      </c>
      <c r="B253" s="48" t="s">
        <v>65</v>
      </c>
      <c r="C253" s="49" t="s">
        <v>66</v>
      </c>
      <c r="D253" s="50" t="s">
        <v>67</v>
      </c>
      <c r="E253" s="51" t="s">
        <v>68</v>
      </c>
      <c r="F253" s="16" t="s">
        <v>69</v>
      </c>
      <c r="G253" s="62" t="s">
        <v>70</v>
      </c>
      <c r="H253" s="17" t="e">
        <v>#VALUE!</v>
      </c>
      <c r="I253" s="18" t="e">
        <f>IF(WEEKDAY(H253)&gt;=6,H253+3,H253+1)</f>
        <v>#VALUE!</v>
      </c>
      <c r="J253" s="18" t="e">
        <f t="shared" ref="J253" si="158">IF(WEEKDAY(I253)&gt;=6,I253+3,I253+1)</f>
        <v>#VALUE!</v>
      </c>
      <c r="K253" s="18" t="e">
        <f t="shared" ref="K253" si="159">IF(WEEKDAY(J253)&gt;=6,J253+3,J253+1)</f>
        <v>#VALUE!</v>
      </c>
      <c r="L253" s="18" t="e">
        <f t="shared" ref="L253" si="160">IF(WEEKDAY(K253)&gt;=6,K253+3,K253+1)</f>
        <v>#VALUE!</v>
      </c>
      <c r="M253" s="18" t="e">
        <f t="shared" ref="M253" si="161">IF(WEEKDAY(L253)&gt;=6,L253+3,L253+1)</f>
        <v>#VALUE!</v>
      </c>
      <c r="N253" s="18" t="e">
        <f t="shared" ref="N253" si="162">IF(WEEKDAY(M253)&gt;=6,M253+3,M253+1)</f>
        <v>#VALUE!</v>
      </c>
      <c r="O253" s="18" t="e">
        <f t="shared" ref="O253" si="163">IF(WEEKDAY(N253)&gt;=6,N253+3,N253+1)</f>
        <v>#VALUE!</v>
      </c>
      <c r="P253" s="18" t="e">
        <f t="shared" ref="P253" si="164">IF(WEEKDAY(O253)&gt;=6,O253+3,O253+1)</f>
        <v>#VALUE!</v>
      </c>
      <c r="Q253" s="18" t="e">
        <f t="shared" ref="Q253" si="165">IF(WEEKDAY(P253)&gt;=6,P253+3,P253+1)</f>
        <v>#VALUE!</v>
      </c>
      <c r="R253" s="18" t="e">
        <f t="shared" ref="R253" si="166">IF(WEEKDAY(Q253)&gt;=6,Q253+3,Q253+1)</f>
        <v>#VALUE!</v>
      </c>
      <c r="S253" s="18" t="e">
        <f t="shared" ref="S253" si="167">IF(WEEKDAY(R253)&gt;=6,R253+3,R253+1)</f>
        <v>#VALUE!</v>
      </c>
      <c r="T253" s="18" t="e">
        <f t="shared" ref="T253" si="168">IF(WEEKDAY(S253)&gt;=6,S253+3,S253+1)</f>
        <v>#VALUE!</v>
      </c>
      <c r="U253" s="18" t="e">
        <f t="shared" ref="U253" si="169">IF(WEEKDAY(T253)&gt;=6,T253+3,T253+1)</f>
        <v>#VALUE!</v>
      </c>
      <c r="V253" s="18" t="e">
        <f t="shared" ref="V253" si="170">IF(WEEKDAY(U253)&gt;=6,U253+3,U253+1)</f>
        <v>#VALUE!</v>
      </c>
      <c r="W253" s="18" t="e">
        <f t="shared" ref="W253" si="171">IF(WEEKDAY(V253)&gt;=6,V253+3,V253+1)</f>
        <v>#VALUE!</v>
      </c>
      <c r="X253" s="18" t="e">
        <f t="shared" ref="X253" si="172">IF(WEEKDAY(W253)&gt;=6,W253+3,W253+1)</f>
        <v>#VALUE!</v>
      </c>
      <c r="Y253" s="18" t="e">
        <f t="shared" ref="Y253" si="173">IF(WEEKDAY(X253)&gt;=6,X253+3,X253+1)</f>
        <v>#VALUE!</v>
      </c>
      <c r="Z253" s="18" t="e">
        <f t="shared" ref="Z253" si="174">IF(WEEKDAY(Y253)&gt;=6,Y253+3,Y253+1)</f>
        <v>#VALUE!</v>
      </c>
      <c r="AA253" s="18" t="e">
        <f t="shared" ref="AA253" si="175">IF(WEEKDAY(Z253)&gt;=6,Z253+3,Z253+1)</f>
        <v>#VALUE!</v>
      </c>
      <c r="AB253" s="18" t="e">
        <f t="shared" ref="AB253" si="176">IF(WEEKDAY(AA253)&gt;=6,AA253+3,AA253+1)</f>
        <v>#VALUE!</v>
      </c>
      <c r="AC253" s="18" t="e">
        <f t="shared" ref="AC253" si="177">IF(WEEKDAY(AB253)&gt;=6,AB253+3,AB253+1)</f>
        <v>#VALUE!</v>
      </c>
      <c r="AD253" s="18" t="e">
        <f t="shared" ref="AD253" si="178">IF(WEEKDAY(AC253)&gt;=6,AC253+3,AC253+1)</f>
        <v>#VALUE!</v>
      </c>
      <c r="AE253" s="18" t="e">
        <f t="shared" ref="AE253" si="179">IF(WEEKDAY(AD253)&gt;=6,AD253+3,AD253+1)</f>
        <v>#VALUE!</v>
      </c>
      <c r="AF253" s="18" t="e">
        <f t="shared" ref="AF253" si="180">IF(WEEKDAY(AE253)&gt;=6,AE253+3,AE253+1)</f>
        <v>#VALUE!</v>
      </c>
      <c r="AG253" s="18" t="e">
        <f t="shared" ref="AG253" si="181">IF(WEEKDAY(AF253)&gt;=6,AF253+3,AF253+1)</f>
        <v>#VALUE!</v>
      </c>
      <c r="AH253" s="18" t="e">
        <f t="shared" ref="AH253" si="182">IF(WEEKDAY(AG253)&gt;=6,AG253+3,AG253+1)</f>
        <v>#VALUE!</v>
      </c>
      <c r="AI253" s="18" t="e">
        <f t="shared" ref="AI253" si="183">IF(WEEKDAY(AH253)&gt;=6,AH253+3,AH253+1)</f>
        <v>#VALUE!</v>
      </c>
      <c r="AJ253" s="18" t="e">
        <f t="shared" ref="AJ253" si="184">IF(WEEKDAY(AI253)&gt;=6,AI253+3,AI253+1)</f>
        <v>#VALUE!</v>
      </c>
      <c r="AK253" s="18" t="e">
        <f t="shared" ref="AK253" si="185">IF(WEEKDAY(AJ253)&gt;=6,AJ253+3,AJ253+1)</f>
        <v>#VALUE!</v>
      </c>
    </row>
    <row r="254" spans="1:37" ht="15.75" thickBot="1" x14ac:dyDescent="0.3">
      <c r="A254" s="154" t="s">
        <v>71</v>
      </c>
      <c r="B254" s="155"/>
      <c r="C254" s="155"/>
      <c r="D254" s="155"/>
      <c r="E254" s="155"/>
      <c r="F254" s="99"/>
      <c r="G254" s="19" t="s">
        <v>72</v>
      </c>
      <c r="H254" s="42" t="s">
        <v>73</v>
      </c>
      <c r="I254" s="20" t="s">
        <v>74</v>
      </c>
      <c r="J254" s="20" t="s">
        <v>75</v>
      </c>
      <c r="K254" s="20" t="s">
        <v>76</v>
      </c>
      <c r="L254" s="20" t="s">
        <v>77</v>
      </c>
      <c r="M254" s="20" t="s">
        <v>78</v>
      </c>
      <c r="N254" s="20" t="s">
        <v>79</v>
      </c>
      <c r="O254" s="20" t="s">
        <v>80</v>
      </c>
      <c r="P254" s="20" t="s">
        <v>81</v>
      </c>
      <c r="Q254" s="20" t="s">
        <v>82</v>
      </c>
      <c r="R254" s="20" t="s">
        <v>83</v>
      </c>
      <c r="S254" s="20" t="s">
        <v>84</v>
      </c>
      <c r="T254" s="20" t="s">
        <v>85</v>
      </c>
      <c r="U254" s="20" t="s">
        <v>86</v>
      </c>
      <c r="V254" s="20" t="s">
        <v>87</v>
      </c>
      <c r="W254" s="20" t="s">
        <v>88</v>
      </c>
      <c r="X254" s="20" t="s">
        <v>89</v>
      </c>
      <c r="Y254" s="20" t="s">
        <v>90</v>
      </c>
      <c r="Z254" s="20" t="s">
        <v>91</v>
      </c>
      <c r="AA254" s="20" t="s">
        <v>92</v>
      </c>
      <c r="AB254" s="20" t="s">
        <v>93</v>
      </c>
      <c r="AC254" s="20" t="s">
        <v>94</v>
      </c>
      <c r="AD254" s="20" t="s">
        <v>95</v>
      </c>
      <c r="AE254" s="20" t="s">
        <v>96</v>
      </c>
      <c r="AF254" s="20" t="s">
        <v>97</v>
      </c>
      <c r="AG254" s="20" t="s">
        <v>98</v>
      </c>
      <c r="AH254" s="20" t="s">
        <v>99</v>
      </c>
      <c r="AI254" s="20" t="s">
        <v>100</v>
      </c>
      <c r="AJ254" s="20" t="s">
        <v>101</v>
      </c>
      <c r="AK254" s="21" t="s">
        <v>102</v>
      </c>
    </row>
    <row r="255" spans="1:37" x14ac:dyDescent="0.25">
      <c r="A255" s="156" t="s">
        <v>103</v>
      </c>
      <c r="B255" s="157"/>
      <c r="C255" s="157"/>
      <c r="D255" s="158"/>
      <c r="E255" s="157"/>
      <c r="F255" s="159"/>
      <c r="G255" s="25" t="s">
        <v>104</v>
      </c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8"/>
    </row>
    <row r="256" spans="1:37" x14ac:dyDescent="0.25">
      <c r="A256" s="55" t="s">
        <v>105</v>
      </c>
      <c r="B256" s="41">
        <f>COUNTA(H255:AK255)</f>
        <v>0</v>
      </c>
      <c r="C256" s="54"/>
      <c r="D256" s="61" t="str">
        <f>IF(ISBLANK(F254),"No Link",HYPERLINK(CONCATENATE("https://www.klsescreener.com/v2/charting/chart/",F254), "KLSE"))</f>
        <v>No Link</v>
      </c>
      <c r="E256" s="160" t="s">
        <v>106</v>
      </c>
      <c r="F256" s="161"/>
      <c r="G256" s="14" t="s">
        <v>107</v>
      </c>
      <c r="H256" s="11"/>
      <c r="I256" s="63"/>
      <c r="J256" s="6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10"/>
    </row>
    <row r="257" spans="1:37" x14ac:dyDescent="0.25">
      <c r="A257" s="12"/>
      <c r="B257" s="6"/>
      <c r="C257" s="6"/>
      <c r="D257" s="6"/>
      <c r="E257" s="36"/>
      <c r="F257" s="37"/>
      <c r="G257" s="14" t="s">
        <v>108</v>
      </c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10"/>
    </row>
    <row r="258" spans="1:37" x14ac:dyDescent="0.25">
      <c r="A258" s="162"/>
      <c r="B258" s="163"/>
      <c r="C258" s="58"/>
      <c r="D258" s="60" t="s">
        <v>109</v>
      </c>
      <c r="E258" s="35"/>
      <c r="F258" s="39" t="e">
        <f>(E258-B259)/B259</f>
        <v>#DIV/0!</v>
      </c>
      <c r="G258" s="14" t="s">
        <v>110</v>
      </c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10"/>
    </row>
    <row r="259" spans="1:37" ht="15.75" thickBot="1" x14ac:dyDescent="0.3">
      <c r="A259" s="8" t="s">
        <v>111</v>
      </c>
      <c r="B259" s="56"/>
      <c r="C259" s="59"/>
      <c r="D259" s="3"/>
      <c r="E259" s="7"/>
      <c r="F259" s="90"/>
      <c r="G259" s="15" t="s">
        <v>112</v>
      </c>
      <c r="H259" s="29"/>
      <c r="I259" s="64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1"/>
    </row>
    <row r="260" spans="1:37" x14ac:dyDescent="0.25">
      <c r="A260" s="13"/>
      <c r="B260" s="57"/>
      <c r="C260" s="89"/>
      <c r="D260" s="6"/>
      <c r="E260" s="88"/>
      <c r="F260" s="6"/>
      <c r="G260" s="32" t="s">
        <v>113</v>
      </c>
      <c r="H260" s="22">
        <f>IF((H255+H258)/2&gt;=1,CEILING((H255+H258)/2,0.01),CEILING((H255+H258)/2,0.005))</f>
        <v>0</v>
      </c>
      <c r="I260" s="23">
        <f>H260</f>
        <v>0</v>
      </c>
      <c r="J260" s="23">
        <f t="shared" ref="J260:J261" si="186">I260</f>
        <v>0</v>
      </c>
      <c r="K260" s="23">
        <f t="shared" ref="K260:K261" si="187">J260</f>
        <v>0</v>
      </c>
      <c r="L260" s="23">
        <f t="shared" ref="L260:L261" si="188">K260</f>
        <v>0</v>
      </c>
      <c r="M260" s="23">
        <f t="shared" ref="M260:M261" si="189">L260</f>
        <v>0</v>
      </c>
      <c r="N260" s="23">
        <f t="shared" ref="N260:N261" si="190">M260</f>
        <v>0</v>
      </c>
      <c r="O260" s="23">
        <f t="shared" ref="O260:O261" si="191">N260</f>
        <v>0</v>
      </c>
      <c r="P260" s="23">
        <f t="shared" ref="P260:P261" si="192">O260</f>
        <v>0</v>
      </c>
      <c r="Q260" s="23">
        <f t="shared" ref="Q260:Q261" si="193">P260</f>
        <v>0</v>
      </c>
      <c r="R260" s="23">
        <f t="shared" ref="R260:R261" si="194">Q260</f>
        <v>0</v>
      </c>
      <c r="S260" s="23">
        <f t="shared" ref="S260:S261" si="195">R260</f>
        <v>0</v>
      </c>
      <c r="T260" s="23">
        <f t="shared" ref="T260:T261" si="196">S260</f>
        <v>0</v>
      </c>
      <c r="U260" s="23">
        <f t="shared" ref="U260:U261" si="197">T260</f>
        <v>0</v>
      </c>
      <c r="V260" s="23">
        <f t="shared" ref="V260:V261" si="198">U260</f>
        <v>0</v>
      </c>
      <c r="W260" s="23">
        <f t="shared" ref="W260:W261" si="199">V260</f>
        <v>0</v>
      </c>
      <c r="X260" s="23">
        <f t="shared" ref="X260:X261" si="200">W260</f>
        <v>0</v>
      </c>
      <c r="Y260" s="23">
        <f t="shared" ref="Y260:Y261" si="201">X260</f>
        <v>0</v>
      </c>
      <c r="Z260" s="23">
        <f t="shared" ref="Z260:Z261" si="202">Y260</f>
        <v>0</v>
      </c>
      <c r="AA260" s="23">
        <f t="shared" ref="AA260:AA261" si="203">Z260</f>
        <v>0</v>
      </c>
      <c r="AB260" s="23">
        <f t="shared" ref="AB260:AB261" si="204">AA260</f>
        <v>0</v>
      </c>
      <c r="AC260" s="23">
        <f t="shared" ref="AC260:AC261" si="205">AB260</f>
        <v>0</v>
      </c>
      <c r="AD260" s="23">
        <f t="shared" ref="AD260:AD261" si="206">AC260</f>
        <v>0</v>
      </c>
      <c r="AE260" s="23">
        <f t="shared" ref="AE260:AE261" si="207">AD260</f>
        <v>0</v>
      </c>
      <c r="AF260" s="23">
        <f t="shared" ref="AF260:AF261" si="208">AE260</f>
        <v>0</v>
      </c>
      <c r="AG260" s="23">
        <f t="shared" ref="AG260:AG261" si="209">AF260</f>
        <v>0</v>
      </c>
      <c r="AH260" s="23">
        <f t="shared" ref="AH260:AH261" si="210">AG260</f>
        <v>0</v>
      </c>
      <c r="AI260" s="23">
        <f t="shared" ref="AI260:AI261" si="211">AH260</f>
        <v>0</v>
      </c>
      <c r="AJ260" s="23">
        <f t="shared" ref="AJ260:AJ261" si="212">AI260</f>
        <v>0</v>
      </c>
      <c r="AK260" s="24">
        <f t="shared" ref="AK260:AK261" si="213">AJ260</f>
        <v>0</v>
      </c>
    </row>
    <row r="261" spans="1:37" ht="15.75" thickBot="1" x14ac:dyDescent="0.3">
      <c r="A261" s="40"/>
      <c r="B261" s="6"/>
      <c r="C261" s="6"/>
      <c r="D261" s="33" t="s">
        <v>2</v>
      </c>
      <c r="E261" s="34"/>
      <c r="F261" s="38" t="e">
        <f>(B259-E261)/E261</f>
        <v>#DIV/0!</v>
      </c>
      <c r="G261" s="65" t="s">
        <v>114</v>
      </c>
      <c r="H261" s="66">
        <f>IF(H260*105%&gt;=1, FLOOR(H260*105%,0.01), FLOOR(H260*105%,0.005))</f>
        <v>0</v>
      </c>
      <c r="I261" s="67">
        <f>H261</f>
        <v>0</v>
      </c>
      <c r="J261" s="67">
        <f t="shared" si="186"/>
        <v>0</v>
      </c>
      <c r="K261" s="67">
        <f t="shared" si="187"/>
        <v>0</v>
      </c>
      <c r="L261" s="67">
        <f t="shared" si="188"/>
        <v>0</v>
      </c>
      <c r="M261" s="67">
        <f t="shared" si="189"/>
        <v>0</v>
      </c>
      <c r="N261" s="67">
        <f t="shared" si="190"/>
        <v>0</v>
      </c>
      <c r="O261" s="67">
        <f t="shared" si="191"/>
        <v>0</v>
      </c>
      <c r="P261" s="67">
        <f t="shared" si="192"/>
        <v>0</v>
      </c>
      <c r="Q261" s="67">
        <f t="shared" si="193"/>
        <v>0</v>
      </c>
      <c r="R261" s="67">
        <f t="shared" si="194"/>
        <v>0</v>
      </c>
      <c r="S261" s="67">
        <f t="shared" si="195"/>
        <v>0</v>
      </c>
      <c r="T261" s="67">
        <f t="shared" si="196"/>
        <v>0</v>
      </c>
      <c r="U261" s="67">
        <f t="shared" si="197"/>
        <v>0</v>
      </c>
      <c r="V261" s="67">
        <f t="shared" si="198"/>
        <v>0</v>
      </c>
      <c r="W261" s="67">
        <f t="shared" si="199"/>
        <v>0</v>
      </c>
      <c r="X261" s="67">
        <f t="shared" si="200"/>
        <v>0</v>
      </c>
      <c r="Y261" s="67">
        <f t="shared" si="201"/>
        <v>0</v>
      </c>
      <c r="Z261" s="67">
        <f t="shared" si="202"/>
        <v>0</v>
      </c>
      <c r="AA261" s="67">
        <f t="shared" si="203"/>
        <v>0</v>
      </c>
      <c r="AB261" s="67">
        <f t="shared" si="204"/>
        <v>0</v>
      </c>
      <c r="AC261" s="67">
        <f t="shared" si="205"/>
        <v>0</v>
      </c>
      <c r="AD261" s="67">
        <f t="shared" si="206"/>
        <v>0</v>
      </c>
      <c r="AE261" s="67">
        <f t="shared" si="207"/>
        <v>0</v>
      </c>
      <c r="AF261" s="67">
        <f t="shared" si="208"/>
        <v>0</v>
      </c>
      <c r="AG261" s="67">
        <f t="shared" si="209"/>
        <v>0</v>
      </c>
      <c r="AH261" s="67">
        <f t="shared" si="210"/>
        <v>0</v>
      </c>
      <c r="AI261" s="67">
        <f t="shared" si="211"/>
        <v>0</v>
      </c>
      <c r="AJ261" s="67">
        <f t="shared" si="212"/>
        <v>0</v>
      </c>
      <c r="AK261" s="68">
        <f t="shared" si="213"/>
        <v>0</v>
      </c>
    </row>
    <row r="262" spans="1:37" ht="15.75" thickBot="1" x14ac:dyDescent="0.3">
      <c r="A262" s="45" t="s">
        <v>115</v>
      </c>
      <c r="B262" s="45" t="s">
        <v>111</v>
      </c>
      <c r="C262" s="46" t="s">
        <v>116</v>
      </c>
      <c r="D262" s="46" t="s">
        <v>117</v>
      </c>
      <c r="E262" s="34"/>
      <c r="F262" s="37"/>
      <c r="G262" s="69" t="s">
        <v>118</v>
      </c>
      <c r="H262" s="70" t="e">
        <f>(H258-H255)/H255</f>
        <v>#DIV/0!</v>
      </c>
      <c r="I262" s="71" t="e">
        <f t="shared" ref="I262:AK262" si="214">(I258-I255)/I255</f>
        <v>#DIV/0!</v>
      </c>
      <c r="J262" s="71" t="e">
        <f t="shared" si="214"/>
        <v>#DIV/0!</v>
      </c>
      <c r="K262" s="71" t="e">
        <f t="shared" si="214"/>
        <v>#DIV/0!</v>
      </c>
      <c r="L262" s="71" t="e">
        <f t="shared" si="214"/>
        <v>#DIV/0!</v>
      </c>
      <c r="M262" s="71" t="e">
        <f t="shared" si="214"/>
        <v>#DIV/0!</v>
      </c>
      <c r="N262" s="71" t="e">
        <f t="shared" si="214"/>
        <v>#DIV/0!</v>
      </c>
      <c r="O262" s="71" t="e">
        <f t="shared" si="214"/>
        <v>#DIV/0!</v>
      </c>
      <c r="P262" s="71" t="e">
        <f t="shared" si="214"/>
        <v>#DIV/0!</v>
      </c>
      <c r="Q262" s="71" t="e">
        <f t="shared" si="214"/>
        <v>#DIV/0!</v>
      </c>
      <c r="R262" s="71" t="e">
        <f t="shared" si="214"/>
        <v>#DIV/0!</v>
      </c>
      <c r="S262" s="71" t="e">
        <f t="shared" si="214"/>
        <v>#DIV/0!</v>
      </c>
      <c r="T262" s="71" t="e">
        <f t="shared" si="214"/>
        <v>#DIV/0!</v>
      </c>
      <c r="U262" s="71" t="e">
        <f t="shared" si="214"/>
        <v>#DIV/0!</v>
      </c>
      <c r="V262" s="71" t="e">
        <f t="shared" si="214"/>
        <v>#DIV/0!</v>
      </c>
      <c r="W262" s="71" t="e">
        <f t="shared" si="214"/>
        <v>#DIV/0!</v>
      </c>
      <c r="X262" s="71" t="e">
        <f t="shared" si="214"/>
        <v>#DIV/0!</v>
      </c>
      <c r="Y262" s="71" t="e">
        <f t="shared" si="214"/>
        <v>#DIV/0!</v>
      </c>
      <c r="Z262" s="71" t="e">
        <f t="shared" si="214"/>
        <v>#DIV/0!</v>
      </c>
      <c r="AA262" s="71" t="e">
        <f t="shared" si="214"/>
        <v>#DIV/0!</v>
      </c>
      <c r="AB262" s="71" t="e">
        <f t="shared" si="214"/>
        <v>#DIV/0!</v>
      </c>
      <c r="AC262" s="71" t="e">
        <f t="shared" si="214"/>
        <v>#DIV/0!</v>
      </c>
      <c r="AD262" s="71" t="e">
        <f t="shared" si="214"/>
        <v>#DIV/0!</v>
      </c>
      <c r="AE262" s="71" t="e">
        <f t="shared" si="214"/>
        <v>#DIV/0!</v>
      </c>
      <c r="AF262" s="71" t="e">
        <f t="shared" si="214"/>
        <v>#DIV/0!</v>
      </c>
      <c r="AG262" s="71" t="e">
        <f t="shared" si="214"/>
        <v>#DIV/0!</v>
      </c>
      <c r="AH262" s="71" t="e">
        <f t="shared" si="214"/>
        <v>#DIV/0!</v>
      </c>
      <c r="AI262" s="71" t="e">
        <f t="shared" si="214"/>
        <v>#DIV/0!</v>
      </c>
      <c r="AJ262" s="71" t="e">
        <f t="shared" si="214"/>
        <v>#DIV/0!</v>
      </c>
      <c r="AK262" s="72" t="e">
        <f t="shared" si="214"/>
        <v>#DIV/0!</v>
      </c>
    </row>
    <row r="263" spans="1:37" ht="15.75" thickBot="1" x14ac:dyDescent="0.3">
      <c r="A263" s="43">
        <f>E261</f>
        <v>0</v>
      </c>
      <c r="B263" s="44">
        <f>B259</f>
        <v>0</v>
      </c>
      <c r="C263" s="53">
        <v>0</v>
      </c>
      <c r="D263" s="31">
        <v>0</v>
      </c>
      <c r="E263" s="164" t="s">
        <v>119</v>
      </c>
      <c r="F263" s="165"/>
      <c r="G263" s="65" t="s">
        <v>120</v>
      </c>
      <c r="H263" s="73" t="e">
        <f>(H258-H255)/(H256-H257)</f>
        <v>#DIV/0!</v>
      </c>
      <c r="I263" s="74" t="e">
        <f t="shared" ref="I263:AK263" si="215">(I258-I255)/(I256-I257)</f>
        <v>#DIV/0!</v>
      </c>
      <c r="J263" s="74" t="e">
        <f t="shared" si="215"/>
        <v>#DIV/0!</v>
      </c>
      <c r="K263" s="74" t="e">
        <f t="shared" si="215"/>
        <v>#DIV/0!</v>
      </c>
      <c r="L263" s="74" t="e">
        <f t="shared" si="215"/>
        <v>#DIV/0!</v>
      </c>
      <c r="M263" s="74" t="e">
        <f t="shared" si="215"/>
        <v>#DIV/0!</v>
      </c>
      <c r="N263" s="74" t="e">
        <f t="shared" si="215"/>
        <v>#DIV/0!</v>
      </c>
      <c r="O263" s="74" t="e">
        <f t="shared" si="215"/>
        <v>#DIV/0!</v>
      </c>
      <c r="P263" s="74" t="e">
        <f t="shared" si="215"/>
        <v>#DIV/0!</v>
      </c>
      <c r="Q263" s="74" t="e">
        <f t="shared" si="215"/>
        <v>#DIV/0!</v>
      </c>
      <c r="R263" s="74" t="e">
        <f t="shared" si="215"/>
        <v>#DIV/0!</v>
      </c>
      <c r="S263" s="74" t="e">
        <f t="shared" si="215"/>
        <v>#DIV/0!</v>
      </c>
      <c r="T263" s="74" t="e">
        <f t="shared" si="215"/>
        <v>#DIV/0!</v>
      </c>
      <c r="U263" s="74" t="e">
        <f t="shared" si="215"/>
        <v>#DIV/0!</v>
      </c>
      <c r="V263" s="74" t="e">
        <f t="shared" si="215"/>
        <v>#DIV/0!</v>
      </c>
      <c r="W263" s="74" t="e">
        <f t="shared" si="215"/>
        <v>#DIV/0!</v>
      </c>
      <c r="X263" s="74" t="e">
        <f t="shared" si="215"/>
        <v>#DIV/0!</v>
      </c>
      <c r="Y263" s="74" t="e">
        <f t="shared" si="215"/>
        <v>#DIV/0!</v>
      </c>
      <c r="Z263" s="74" t="e">
        <f t="shared" si="215"/>
        <v>#DIV/0!</v>
      </c>
      <c r="AA263" s="74" t="e">
        <f t="shared" si="215"/>
        <v>#DIV/0!</v>
      </c>
      <c r="AB263" s="74" t="e">
        <f t="shared" si="215"/>
        <v>#DIV/0!</v>
      </c>
      <c r="AC263" s="74" t="e">
        <f t="shared" si="215"/>
        <v>#DIV/0!</v>
      </c>
      <c r="AD263" s="74" t="e">
        <f t="shared" si="215"/>
        <v>#DIV/0!</v>
      </c>
      <c r="AE263" s="74" t="e">
        <f t="shared" si="215"/>
        <v>#DIV/0!</v>
      </c>
      <c r="AF263" s="74" t="e">
        <f t="shared" si="215"/>
        <v>#DIV/0!</v>
      </c>
      <c r="AG263" s="74" t="e">
        <f t="shared" si="215"/>
        <v>#DIV/0!</v>
      </c>
      <c r="AH263" s="74" t="e">
        <f t="shared" si="215"/>
        <v>#DIV/0!</v>
      </c>
      <c r="AI263" s="74" t="e">
        <f t="shared" si="215"/>
        <v>#DIV/0!</v>
      </c>
      <c r="AJ263" s="74" t="e">
        <f t="shared" si="215"/>
        <v>#DIV/0!</v>
      </c>
      <c r="AK263" s="75" t="e">
        <f t="shared" si="215"/>
        <v>#DIV/0!</v>
      </c>
    </row>
    <row r="264" spans="1:37" ht="15.75" thickBot="1" x14ac:dyDescent="0.3">
      <c r="A264" s="166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167"/>
      <c r="N264" s="167"/>
      <c r="O264" s="167"/>
      <c r="P264" s="167"/>
      <c r="Q264" s="167"/>
      <c r="R264" s="167"/>
      <c r="S264" s="167"/>
      <c r="T264" s="167"/>
      <c r="U264" s="167"/>
      <c r="V264" s="167"/>
      <c r="W264" s="167"/>
      <c r="X264" s="167"/>
      <c r="Y264" s="167"/>
      <c r="Z264" s="167"/>
      <c r="AA264" s="167"/>
      <c r="AB264" s="167"/>
      <c r="AC264" s="167"/>
      <c r="AD264" s="167"/>
      <c r="AE264" s="167"/>
      <c r="AF264" s="167"/>
      <c r="AG264" s="167"/>
      <c r="AH264" s="167"/>
      <c r="AI264" s="167"/>
      <c r="AJ264" s="167"/>
      <c r="AK264" s="168"/>
    </row>
    <row r="265" spans="1:37" ht="15.75" thickBot="1" x14ac:dyDescent="0.3">
      <c r="A265" s="47" t="s">
        <v>64</v>
      </c>
      <c r="B265" s="48" t="s">
        <v>65</v>
      </c>
      <c r="C265" s="49" t="s">
        <v>66</v>
      </c>
      <c r="D265" s="50" t="s">
        <v>67</v>
      </c>
      <c r="E265" s="51" t="s">
        <v>68</v>
      </c>
      <c r="F265" s="16" t="s">
        <v>69</v>
      </c>
      <c r="G265" s="62" t="s">
        <v>70</v>
      </c>
      <c r="H265" s="17" t="e">
        <v>#VALUE!</v>
      </c>
      <c r="I265" s="18" t="e">
        <f>IF(WEEKDAY(H265)&gt;=6,H265+3,H265+1)</f>
        <v>#VALUE!</v>
      </c>
      <c r="J265" s="18" t="e">
        <f t="shared" ref="J265" si="216">IF(WEEKDAY(I265)&gt;=6,I265+3,I265+1)</f>
        <v>#VALUE!</v>
      </c>
      <c r="K265" s="18" t="e">
        <f t="shared" ref="K265" si="217">IF(WEEKDAY(J265)&gt;=6,J265+3,J265+1)</f>
        <v>#VALUE!</v>
      </c>
      <c r="L265" s="18" t="e">
        <f t="shared" ref="L265" si="218">IF(WEEKDAY(K265)&gt;=6,K265+3,K265+1)</f>
        <v>#VALUE!</v>
      </c>
      <c r="M265" s="18" t="e">
        <f t="shared" ref="M265" si="219">IF(WEEKDAY(L265)&gt;=6,L265+3,L265+1)</f>
        <v>#VALUE!</v>
      </c>
      <c r="N265" s="18" t="e">
        <f t="shared" ref="N265" si="220">IF(WEEKDAY(M265)&gt;=6,M265+3,M265+1)</f>
        <v>#VALUE!</v>
      </c>
      <c r="O265" s="18" t="e">
        <f t="shared" ref="O265" si="221">IF(WEEKDAY(N265)&gt;=6,N265+3,N265+1)</f>
        <v>#VALUE!</v>
      </c>
      <c r="P265" s="18" t="e">
        <f t="shared" ref="P265" si="222">IF(WEEKDAY(O265)&gt;=6,O265+3,O265+1)</f>
        <v>#VALUE!</v>
      </c>
      <c r="Q265" s="18" t="e">
        <f t="shared" ref="Q265" si="223">IF(WEEKDAY(P265)&gt;=6,P265+3,P265+1)</f>
        <v>#VALUE!</v>
      </c>
      <c r="R265" s="18" t="e">
        <f t="shared" ref="R265" si="224">IF(WEEKDAY(Q265)&gt;=6,Q265+3,Q265+1)</f>
        <v>#VALUE!</v>
      </c>
      <c r="S265" s="18" t="e">
        <f t="shared" ref="S265" si="225">IF(WEEKDAY(R265)&gt;=6,R265+3,R265+1)</f>
        <v>#VALUE!</v>
      </c>
      <c r="T265" s="18" t="e">
        <f t="shared" ref="T265" si="226">IF(WEEKDAY(S265)&gt;=6,S265+3,S265+1)</f>
        <v>#VALUE!</v>
      </c>
      <c r="U265" s="18" t="e">
        <f t="shared" ref="U265" si="227">IF(WEEKDAY(T265)&gt;=6,T265+3,T265+1)</f>
        <v>#VALUE!</v>
      </c>
      <c r="V265" s="18" t="e">
        <f t="shared" ref="V265" si="228">IF(WEEKDAY(U265)&gt;=6,U265+3,U265+1)</f>
        <v>#VALUE!</v>
      </c>
      <c r="W265" s="18" t="e">
        <f t="shared" ref="W265" si="229">IF(WEEKDAY(V265)&gt;=6,V265+3,V265+1)</f>
        <v>#VALUE!</v>
      </c>
      <c r="X265" s="18" t="e">
        <f t="shared" ref="X265" si="230">IF(WEEKDAY(W265)&gt;=6,W265+3,W265+1)</f>
        <v>#VALUE!</v>
      </c>
      <c r="Y265" s="18" t="e">
        <f t="shared" ref="Y265" si="231">IF(WEEKDAY(X265)&gt;=6,X265+3,X265+1)</f>
        <v>#VALUE!</v>
      </c>
      <c r="Z265" s="18" t="e">
        <f t="shared" ref="Z265" si="232">IF(WEEKDAY(Y265)&gt;=6,Y265+3,Y265+1)</f>
        <v>#VALUE!</v>
      </c>
      <c r="AA265" s="18" t="e">
        <f t="shared" ref="AA265" si="233">IF(WEEKDAY(Z265)&gt;=6,Z265+3,Z265+1)</f>
        <v>#VALUE!</v>
      </c>
      <c r="AB265" s="18" t="e">
        <f t="shared" ref="AB265" si="234">IF(WEEKDAY(AA265)&gt;=6,AA265+3,AA265+1)</f>
        <v>#VALUE!</v>
      </c>
      <c r="AC265" s="18" t="e">
        <f t="shared" ref="AC265" si="235">IF(WEEKDAY(AB265)&gt;=6,AB265+3,AB265+1)</f>
        <v>#VALUE!</v>
      </c>
      <c r="AD265" s="18" t="e">
        <f t="shared" ref="AD265" si="236">IF(WEEKDAY(AC265)&gt;=6,AC265+3,AC265+1)</f>
        <v>#VALUE!</v>
      </c>
      <c r="AE265" s="18" t="e">
        <f t="shared" ref="AE265" si="237">IF(WEEKDAY(AD265)&gt;=6,AD265+3,AD265+1)</f>
        <v>#VALUE!</v>
      </c>
      <c r="AF265" s="18" t="e">
        <f t="shared" ref="AF265" si="238">IF(WEEKDAY(AE265)&gt;=6,AE265+3,AE265+1)</f>
        <v>#VALUE!</v>
      </c>
      <c r="AG265" s="18" t="e">
        <f t="shared" ref="AG265" si="239">IF(WEEKDAY(AF265)&gt;=6,AF265+3,AF265+1)</f>
        <v>#VALUE!</v>
      </c>
      <c r="AH265" s="18" t="e">
        <f t="shared" ref="AH265" si="240">IF(WEEKDAY(AG265)&gt;=6,AG265+3,AG265+1)</f>
        <v>#VALUE!</v>
      </c>
      <c r="AI265" s="18" t="e">
        <f t="shared" ref="AI265" si="241">IF(WEEKDAY(AH265)&gt;=6,AH265+3,AH265+1)</f>
        <v>#VALUE!</v>
      </c>
      <c r="AJ265" s="18" t="e">
        <f t="shared" ref="AJ265" si="242">IF(WEEKDAY(AI265)&gt;=6,AI265+3,AI265+1)</f>
        <v>#VALUE!</v>
      </c>
      <c r="AK265" s="18" t="e">
        <f t="shared" ref="AK265" si="243">IF(WEEKDAY(AJ265)&gt;=6,AJ265+3,AJ265+1)</f>
        <v>#VALUE!</v>
      </c>
    </row>
    <row r="266" spans="1:37" ht="15.75" thickBot="1" x14ac:dyDescent="0.3">
      <c r="A266" s="154" t="s">
        <v>71</v>
      </c>
      <c r="B266" s="155"/>
      <c r="C266" s="155"/>
      <c r="D266" s="155"/>
      <c r="E266" s="155"/>
      <c r="F266" s="99"/>
      <c r="G266" s="19" t="s">
        <v>72</v>
      </c>
      <c r="H266" s="42" t="s">
        <v>73</v>
      </c>
      <c r="I266" s="20" t="s">
        <v>74</v>
      </c>
      <c r="J266" s="20" t="s">
        <v>75</v>
      </c>
      <c r="K266" s="20" t="s">
        <v>76</v>
      </c>
      <c r="L266" s="20" t="s">
        <v>77</v>
      </c>
      <c r="M266" s="20" t="s">
        <v>78</v>
      </c>
      <c r="N266" s="20" t="s">
        <v>79</v>
      </c>
      <c r="O266" s="20" t="s">
        <v>80</v>
      </c>
      <c r="P266" s="20" t="s">
        <v>81</v>
      </c>
      <c r="Q266" s="20" t="s">
        <v>82</v>
      </c>
      <c r="R266" s="20" t="s">
        <v>83</v>
      </c>
      <c r="S266" s="20" t="s">
        <v>84</v>
      </c>
      <c r="T266" s="20" t="s">
        <v>85</v>
      </c>
      <c r="U266" s="20" t="s">
        <v>86</v>
      </c>
      <c r="V266" s="20" t="s">
        <v>87</v>
      </c>
      <c r="W266" s="20" t="s">
        <v>88</v>
      </c>
      <c r="X266" s="20" t="s">
        <v>89</v>
      </c>
      <c r="Y266" s="20" t="s">
        <v>90</v>
      </c>
      <c r="Z266" s="20" t="s">
        <v>91</v>
      </c>
      <c r="AA266" s="20" t="s">
        <v>92</v>
      </c>
      <c r="AB266" s="20" t="s">
        <v>93</v>
      </c>
      <c r="AC266" s="20" t="s">
        <v>94</v>
      </c>
      <c r="AD266" s="20" t="s">
        <v>95</v>
      </c>
      <c r="AE266" s="20" t="s">
        <v>96</v>
      </c>
      <c r="AF266" s="20" t="s">
        <v>97</v>
      </c>
      <c r="AG266" s="20" t="s">
        <v>98</v>
      </c>
      <c r="AH266" s="20" t="s">
        <v>99</v>
      </c>
      <c r="AI266" s="20" t="s">
        <v>100</v>
      </c>
      <c r="AJ266" s="20" t="s">
        <v>101</v>
      </c>
      <c r="AK266" s="21" t="s">
        <v>102</v>
      </c>
    </row>
    <row r="267" spans="1:37" x14ac:dyDescent="0.25">
      <c r="A267" s="156" t="s">
        <v>103</v>
      </c>
      <c r="B267" s="157"/>
      <c r="C267" s="157"/>
      <c r="D267" s="158"/>
      <c r="E267" s="157"/>
      <c r="F267" s="159"/>
      <c r="G267" s="25" t="s">
        <v>104</v>
      </c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8"/>
    </row>
    <row r="268" spans="1:37" x14ac:dyDescent="0.25">
      <c r="A268" s="55" t="s">
        <v>105</v>
      </c>
      <c r="B268" s="41">
        <f>COUNTA(H267:AK267)</f>
        <v>0</v>
      </c>
      <c r="C268" s="54"/>
      <c r="D268" s="61" t="str">
        <f>IF(ISBLANK(F266),"No Link",HYPERLINK(CONCATENATE("https://www.klsescreener.com/v2/charting/chart/",F266), "KLSE"))</f>
        <v>No Link</v>
      </c>
      <c r="E268" s="160" t="s">
        <v>106</v>
      </c>
      <c r="F268" s="161"/>
      <c r="G268" s="14" t="s">
        <v>107</v>
      </c>
      <c r="H268" s="11"/>
      <c r="I268" s="63"/>
      <c r="J268" s="6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10"/>
    </row>
    <row r="269" spans="1:37" x14ac:dyDescent="0.25">
      <c r="A269" s="12"/>
      <c r="B269" s="6"/>
      <c r="C269" s="6"/>
      <c r="D269" s="6"/>
      <c r="E269" s="36"/>
      <c r="F269" s="37"/>
      <c r="G269" s="14" t="s">
        <v>108</v>
      </c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10"/>
    </row>
    <row r="270" spans="1:37" x14ac:dyDescent="0.25">
      <c r="A270" s="162"/>
      <c r="B270" s="163"/>
      <c r="C270" s="58"/>
      <c r="D270" s="60" t="s">
        <v>109</v>
      </c>
      <c r="E270" s="35"/>
      <c r="F270" s="39" t="e">
        <f>(E270-B271)/B271</f>
        <v>#DIV/0!</v>
      </c>
      <c r="G270" s="14" t="s">
        <v>110</v>
      </c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10"/>
    </row>
    <row r="271" spans="1:37" ht="15.75" thickBot="1" x14ac:dyDescent="0.3">
      <c r="A271" s="8" t="s">
        <v>111</v>
      </c>
      <c r="B271" s="56"/>
      <c r="C271" s="59"/>
      <c r="D271" s="3"/>
      <c r="E271" s="7"/>
      <c r="F271" s="90"/>
      <c r="G271" s="15" t="s">
        <v>112</v>
      </c>
      <c r="H271" s="29"/>
      <c r="I271" s="64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1"/>
    </row>
    <row r="272" spans="1:37" x14ac:dyDescent="0.25">
      <c r="A272" s="13"/>
      <c r="B272" s="57"/>
      <c r="C272" s="89"/>
      <c r="D272" s="6"/>
      <c r="E272" s="88"/>
      <c r="F272" s="6"/>
      <c r="G272" s="32" t="s">
        <v>113</v>
      </c>
      <c r="H272" s="22">
        <f>IF((H267+H270)/2&gt;=1,CEILING((H267+H270)/2,0.01),CEILING((H267+H270)/2,0.005))</f>
        <v>0</v>
      </c>
      <c r="I272" s="23">
        <f>H272</f>
        <v>0</v>
      </c>
      <c r="J272" s="23">
        <f t="shared" ref="J272:J273" si="244">I272</f>
        <v>0</v>
      </c>
      <c r="K272" s="23">
        <f t="shared" ref="K272:K273" si="245">J272</f>
        <v>0</v>
      </c>
      <c r="L272" s="23">
        <f t="shared" ref="L272:L273" si="246">K272</f>
        <v>0</v>
      </c>
      <c r="M272" s="23">
        <f t="shared" ref="M272:M273" si="247">L272</f>
        <v>0</v>
      </c>
      <c r="N272" s="23">
        <f t="shared" ref="N272:N273" si="248">M272</f>
        <v>0</v>
      </c>
      <c r="O272" s="23">
        <f t="shared" ref="O272:O273" si="249">N272</f>
        <v>0</v>
      </c>
      <c r="P272" s="23">
        <f t="shared" ref="P272:P273" si="250">O272</f>
        <v>0</v>
      </c>
      <c r="Q272" s="23">
        <f t="shared" ref="Q272:Q273" si="251">P272</f>
        <v>0</v>
      </c>
      <c r="R272" s="23">
        <f t="shared" ref="R272:R273" si="252">Q272</f>
        <v>0</v>
      </c>
      <c r="S272" s="23">
        <f t="shared" ref="S272:S273" si="253">R272</f>
        <v>0</v>
      </c>
      <c r="T272" s="23">
        <f t="shared" ref="T272:T273" si="254">S272</f>
        <v>0</v>
      </c>
      <c r="U272" s="23">
        <f t="shared" ref="U272:U273" si="255">T272</f>
        <v>0</v>
      </c>
      <c r="V272" s="23">
        <f t="shared" ref="V272:V273" si="256">U272</f>
        <v>0</v>
      </c>
      <c r="W272" s="23">
        <f t="shared" ref="W272:W273" si="257">V272</f>
        <v>0</v>
      </c>
      <c r="X272" s="23">
        <f t="shared" ref="X272:X273" si="258">W272</f>
        <v>0</v>
      </c>
      <c r="Y272" s="23">
        <f t="shared" ref="Y272:Y273" si="259">X272</f>
        <v>0</v>
      </c>
      <c r="Z272" s="23">
        <f t="shared" ref="Z272:Z273" si="260">Y272</f>
        <v>0</v>
      </c>
      <c r="AA272" s="23">
        <f t="shared" ref="AA272:AA273" si="261">Z272</f>
        <v>0</v>
      </c>
      <c r="AB272" s="23">
        <f t="shared" ref="AB272:AB273" si="262">AA272</f>
        <v>0</v>
      </c>
      <c r="AC272" s="23">
        <f t="shared" ref="AC272:AC273" si="263">AB272</f>
        <v>0</v>
      </c>
      <c r="AD272" s="23">
        <f t="shared" ref="AD272:AD273" si="264">AC272</f>
        <v>0</v>
      </c>
      <c r="AE272" s="23">
        <f t="shared" ref="AE272:AE273" si="265">AD272</f>
        <v>0</v>
      </c>
      <c r="AF272" s="23">
        <f t="shared" ref="AF272:AF273" si="266">AE272</f>
        <v>0</v>
      </c>
      <c r="AG272" s="23">
        <f t="shared" ref="AG272:AG273" si="267">AF272</f>
        <v>0</v>
      </c>
      <c r="AH272" s="23">
        <f t="shared" ref="AH272:AH273" si="268">AG272</f>
        <v>0</v>
      </c>
      <c r="AI272" s="23">
        <f t="shared" ref="AI272:AI273" si="269">AH272</f>
        <v>0</v>
      </c>
      <c r="AJ272" s="23">
        <f t="shared" ref="AJ272:AJ273" si="270">AI272</f>
        <v>0</v>
      </c>
      <c r="AK272" s="24">
        <f t="shared" ref="AK272:AK273" si="271">AJ272</f>
        <v>0</v>
      </c>
    </row>
    <row r="273" spans="1:37" ht="15.75" thickBot="1" x14ac:dyDescent="0.3">
      <c r="A273" s="40"/>
      <c r="B273" s="6"/>
      <c r="C273" s="6"/>
      <c r="D273" s="33" t="s">
        <v>2</v>
      </c>
      <c r="E273" s="34"/>
      <c r="F273" s="38" t="e">
        <f>(B271-E273)/E273</f>
        <v>#DIV/0!</v>
      </c>
      <c r="G273" s="65" t="s">
        <v>114</v>
      </c>
      <c r="H273" s="66">
        <f>IF(H272*105%&gt;=1, FLOOR(H272*105%,0.01), FLOOR(H272*105%,0.005))</f>
        <v>0</v>
      </c>
      <c r="I273" s="67">
        <f>H273</f>
        <v>0</v>
      </c>
      <c r="J273" s="67">
        <f t="shared" si="244"/>
        <v>0</v>
      </c>
      <c r="K273" s="67">
        <f t="shared" si="245"/>
        <v>0</v>
      </c>
      <c r="L273" s="67">
        <f t="shared" si="246"/>
        <v>0</v>
      </c>
      <c r="M273" s="67">
        <f t="shared" si="247"/>
        <v>0</v>
      </c>
      <c r="N273" s="67">
        <f t="shared" si="248"/>
        <v>0</v>
      </c>
      <c r="O273" s="67">
        <f t="shared" si="249"/>
        <v>0</v>
      </c>
      <c r="P273" s="67">
        <f t="shared" si="250"/>
        <v>0</v>
      </c>
      <c r="Q273" s="67">
        <f t="shared" si="251"/>
        <v>0</v>
      </c>
      <c r="R273" s="67">
        <f t="shared" si="252"/>
        <v>0</v>
      </c>
      <c r="S273" s="67">
        <f t="shared" si="253"/>
        <v>0</v>
      </c>
      <c r="T273" s="67">
        <f t="shared" si="254"/>
        <v>0</v>
      </c>
      <c r="U273" s="67">
        <f t="shared" si="255"/>
        <v>0</v>
      </c>
      <c r="V273" s="67">
        <f t="shared" si="256"/>
        <v>0</v>
      </c>
      <c r="W273" s="67">
        <f t="shared" si="257"/>
        <v>0</v>
      </c>
      <c r="X273" s="67">
        <f t="shared" si="258"/>
        <v>0</v>
      </c>
      <c r="Y273" s="67">
        <f t="shared" si="259"/>
        <v>0</v>
      </c>
      <c r="Z273" s="67">
        <f t="shared" si="260"/>
        <v>0</v>
      </c>
      <c r="AA273" s="67">
        <f t="shared" si="261"/>
        <v>0</v>
      </c>
      <c r="AB273" s="67">
        <f t="shared" si="262"/>
        <v>0</v>
      </c>
      <c r="AC273" s="67">
        <f t="shared" si="263"/>
        <v>0</v>
      </c>
      <c r="AD273" s="67">
        <f t="shared" si="264"/>
        <v>0</v>
      </c>
      <c r="AE273" s="67">
        <f t="shared" si="265"/>
        <v>0</v>
      </c>
      <c r="AF273" s="67">
        <f t="shared" si="266"/>
        <v>0</v>
      </c>
      <c r="AG273" s="67">
        <f t="shared" si="267"/>
        <v>0</v>
      </c>
      <c r="AH273" s="67">
        <f t="shared" si="268"/>
        <v>0</v>
      </c>
      <c r="AI273" s="67">
        <f t="shared" si="269"/>
        <v>0</v>
      </c>
      <c r="AJ273" s="67">
        <f t="shared" si="270"/>
        <v>0</v>
      </c>
      <c r="AK273" s="68">
        <f t="shared" si="271"/>
        <v>0</v>
      </c>
    </row>
    <row r="274" spans="1:37" ht="15.75" thickBot="1" x14ac:dyDescent="0.3">
      <c r="A274" s="45" t="s">
        <v>115</v>
      </c>
      <c r="B274" s="45" t="s">
        <v>111</v>
      </c>
      <c r="C274" s="46" t="s">
        <v>116</v>
      </c>
      <c r="D274" s="46" t="s">
        <v>117</v>
      </c>
      <c r="E274" s="34"/>
      <c r="F274" s="37"/>
      <c r="G274" s="69" t="s">
        <v>118</v>
      </c>
      <c r="H274" s="70" t="e">
        <f>(H270-H267)/H267</f>
        <v>#DIV/0!</v>
      </c>
      <c r="I274" s="71" t="e">
        <f t="shared" ref="I274:AK274" si="272">(I270-I267)/I267</f>
        <v>#DIV/0!</v>
      </c>
      <c r="J274" s="71" t="e">
        <f t="shared" si="272"/>
        <v>#DIV/0!</v>
      </c>
      <c r="K274" s="71" t="e">
        <f t="shared" si="272"/>
        <v>#DIV/0!</v>
      </c>
      <c r="L274" s="71" t="e">
        <f t="shared" si="272"/>
        <v>#DIV/0!</v>
      </c>
      <c r="M274" s="71" t="e">
        <f t="shared" si="272"/>
        <v>#DIV/0!</v>
      </c>
      <c r="N274" s="71" t="e">
        <f t="shared" si="272"/>
        <v>#DIV/0!</v>
      </c>
      <c r="O274" s="71" t="e">
        <f t="shared" si="272"/>
        <v>#DIV/0!</v>
      </c>
      <c r="P274" s="71" t="e">
        <f t="shared" si="272"/>
        <v>#DIV/0!</v>
      </c>
      <c r="Q274" s="71" t="e">
        <f t="shared" si="272"/>
        <v>#DIV/0!</v>
      </c>
      <c r="R274" s="71" t="e">
        <f t="shared" si="272"/>
        <v>#DIV/0!</v>
      </c>
      <c r="S274" s="71" t="e">
        <f t="shared" si="272"/>
        <v>#DIV/0!</v>
      </c>
      <c r="T274" s="71" t="e">
        <f t="shared" si="272"/>
        <v>#DIV/0!</v>
      </c>
      <c r="U274" s="71" t="e">
        <f t="shared" si="272"/>
        <v>#DIV/0!</v>
      </c>
      <c r="V274" s="71" t="e">
        <f t="shared" si="272"/>
        <v>#DIV/0!</v>
      </c>
      <c r="W274" s="71" t="e">
        <f t="shared" si="272"/>
        <v>#DIV/0!</v>
      </c>
      <c r="X274" s="71" t="e">
        <f t="shared" si="272"/>
        <v>#DIV/0!</v>
      </c>
      <c r="Y274" s="71" t="e">
        <f t="shared" si="272"/>
        <v>#DIV/0!</v>
      </c>
      <c r="Z274" s="71" t="e">
        <f t="shared" si="272"/>
        <v>#DIV/0!</v>
      </c>
      <c r="AA274" s="71" t="e">
        <f t="shared" si="272"/>
        <v>#DIV/0!</v>
      </c>
      <c r="AB274" s="71" t="e">
        <f t="shared" si="272"/>
        <v>#DIV/0!</v>
      </c>
      <c r="AC274" s="71" t="e">
        <f t="shared" si="272"/>
        <v>#DIV/0!</v>
      </c>
      <c r="AD274" s="71" t="e">
        <f t="shared" si="272"/>
        <v>#DIV/0!</v>
      </c>
      <c r="AE274" s="71" t="e">
        <f t="shared" si="272"/>
        <v>#DIV/0!</v>
      </c>
      <c r="AF274" s="71" t="e">
        <f t="shared" si="272"/>
        <v>#DIV/0!</v>
      </c>
      <c r="AG274" s="71" t="e">
        <f t="shared" si="272"/>
        <v>#DIV/0!</v>
      </c>
      <c r="AH274" s="71" t="e">
        <f t="shared" si="272"/>
        <v>#DIV/0!</v>
      </c>
      <c r="AI274" s="71" t="e">
        <f t="shared" si="272"/>
        <v>#DIV/0!</v>
      </c>
      <c r="AJ274" s="71" t="e">
        <f t="shared" si="272"/>
        <v>#DIV/0!</v>
      </c>
      <c r="AK274" s="72" t="e">
        <f t="shared" si="272"/>
        <v>#DIV/0!</v>
      </c>
    </row>
    <row r="275" spans="1:37" ht="15.75" thickBot="1" x14ac:dyDescent="0.3">
      <c r="A275" s="43">
        <f>E273</f>
        <v>0</v>
      </c>
      <c r="B275" s="44">
        <f>B271</f>
        <v>0</v>
      </c>
      <c r="C275" s="53">
        <v>0</v>
      </c>
      <c r="D275" s="31">
        <v>0</v>
      </c>
      <c r="E275" s="164" t="s">
        <v>119</v>
      </c>
      <c r="F275" s="165"/>
      <c r="G275" s="65" t="s">
        <v>120</v>
      </c>
      <c r="H275" s="73" t="e">
        <f>(H270-H267)/(H268-H269)</f>
        <v>#DIV/0!</v>
      </c>
      <c r="I275" s="74" t="e">
        <f t="shared" ref="I275:AK275" si="273">(I270-I267)/(I268-I269)</f>
        <v>#DIV/0!</v>
      </c>
      <c r="J275" s="74" t="e">
        <f t="shared" si="273"/>
        <v>#DIV/0!</v>
      </c>
      <c r="K275" s="74" t="e">
        <f t="shared" si="273"/>
        <v>#DIV/0!</v>
      </c>
      <c r="L275" s="74" t="e">
        <f t="shared" si="273"/>
        <v>#DIV/0!</v>
      </c>
      <c r="M275" s="74" t="e">
        <f t="shared" si="273"/>
        <v>#DIV/0!</v>
      </c>
      <c r="N275" s="74" t="e">
        <f t="shared" si="273"/>
        <v>#DIV/0!</v>
      </c>
      <c r="O275" s="74" t="e">
        <f t="shared" si="273"/>
        <v>#DIV/0!</v>
      </c>
      <c r="P275" s="74" t="e">
        <f t="shared" si="273"/>
        <v>#DIV/0!</v>
      </c>
      <c r="Q275" s="74" t="e">
        <f t="shared" si="273"/>
        <v>#DIV/0!</v>
      </c>
      <c r="R275" s="74" t="e">
        <f t="shared" si="273"/>
        <v>#DIV/0!</v>
      </c>
      <c r="S275" s="74" t="e">
        <f t="shared" si="273"/>
        <v>#DIV/0!</v>
      </c>
      <c r="T275" s="74" t="e">
        <f t="shared" si="273"/>
        <v>#DIV/0!</v>
      </c>
      <c r="U275" s="74" t="e">
        <f t="shared" si="273"/>
        <v>#DIV/0!</v>
      </c>
      <c r="V275" s="74" t="e">
        <f t="shared" si="273"/>
        <v>#DIV/0!</v>
      </c>
      <c r="W275" s="74" t="e">
        <f t="shared" si="273"/>
        <v>#DIV/0!</v>
      </c>
      <c r="X275" s="74" t="e">
        <f t="shared" si="273"/>
        <v>#DIV/0!</v>
      </c>
      <c r="Y275" s="74" t="e">
        <f t="shared" si="273"/>
        <v>#DIV/0!</v>
      </c>
      <c r="Z275" s="74" t="e">
        <f t="shared" si="273"/>
        <v>#DIV/0!</v>
      </c>
      <c r="AA275" s="74" t="e">
        <f t="shared" si="273"/>
        <v>#DIV/0!</v>
      </c>
      <c r="AB275" s="74" t="e">
        <f t="shared" si="273"/>
        <v>#DIV/0!</v>
      </c>
      <c r="AC275" s="74" t="e">
        <f t="shared" si="273"/>
        <v>#DIV/0!</v>
      </c>
      <c r="AD275" s="74" t="e">
        <f t="shared" si="273"/>
        <v>#DIV/0!</v>
      </c>
      <c r="AE275" s="74" t="e">
        <f t="shared" si="273"/>
        <v>#DIV/0!</v>
      </c>
      <c r="AF275" s="74" t="e">
        <f t="shared" si="273"/>
        <v>#DIV/0!</v>
      </c>
      <c r="AG275" s="74" t="e">
        <f t="shared" si="273"/>
        <v>#DIV/0!</v>
      </c>
      <c r="AH275" s="74" t="e">
        <f t="shared" si="273"/>
        <v>#DIV/0!</v>
      </c>
      <c r="AI275" s="74" t="e">
        <f t="shared" si="273"/>
        <v>#DIV/0!</v>
      </c>
      <c r="AJ275" s="74" t="e">
        <f t="shared" si="273"/>
        <v>#DIV/0!</v>
      </c>
      <c r="AK275" s="75" t="e">
        <f t="shared" si="273"/>
        <v>#DIV/0!</v>
      </c>
    </row>
    <row r="276" spans="1:37" ht="15.75" thickBot="1" x14ac:dyDescent="0.3">
      <c r="A276" s="166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167"/>
      <c r="N276" s="167"/>
      <c r="O276" s="167"/>
      <c r="P276" s="167"/>
      <c r="Q276" s="167"/>
      <c r="R276" s="167"/>
      <c r="S276" s="167"/>
      <c r="T276" s="167"/>
      <c r="U276" s="167"/>
      <c r="V276" s="167"/>
      <c r="W276" s="167"/>
      <c r="X276" s="167"/>
      <c r="Y276" s="167"/>
      <c r="Z276" s="167"/>
      <c r="AA276" s="167"/>
      <c r="AB276" s="167"/>
      <c r="AC276" s="167"/>
      <c r="AD276" s="167"/>
      <c r="AE276" s="167"/>
      <c r="AF276" s="167"/>
      <c r="AG276" s="167"/>
      <c r="AH276" s="167"/>
      <c r="AI276" s="167"/>
      <c r="AJ276" s="167"/>
      <c r="AK276" s="168"/>
    </row>
  </sheetData>
  <mergeCells count="138">
    <mergeCell ref="A258:B258"/>
    <mergeCell ref="E263:F263"/>
    <mergeCell ref="A264:AK264"/>
    <mergeCell ref="A266:E266"/>
    <mergeCell ref="A267:F267"/>
    <mergeCell ref="E268:F268"/>
    <mergeCell ref="A270:B270"/>
    <mergeCell ref="E275:F275"/>
    <mergeCell ref="A276:AK276"/>
    <mergeCell ref="A242:E242"/>
    <mergeCell ref="A243:F243"/>
    <mergeCell ref="E244:F244"/>
    <mergeCell ref="A246:B246"/>
    <mergeCell ref="E251:F251"/>
    <mergeCell ref="A252:AK252"/>
    <mergeCell ref="A254:E254"/>
    <mergeCell ref="A255:F255"/>
    <mergeCell ref="E256:F256"/>
    <mergeCell ref="A230:E230"/>
    <mergeCell ref="A231:F231"/>
    <mergeCell ref="E232:F232"/>
    <mergeCell ref="A234:B234"/>
    <mergeCell ref="E239:F239"/>
    <mergeCell ref="A240:AK240"/>
    <mergeCell ref="A218:E218"/>
    <mergeCell ref="A219:F219"/>
    <mergeCell ref="E220:F220"/>
    <mergeCell ref="A222:B222"/>
    <mergeCell ref="E227:F227"/>
    <mergeCell ref="A228:AK228"/>
    <mergeCell ref="A206:E206"/>
    <mergeCell ref="A207:F207"/>
    <mergeCell ref="E208:F208"/>
    <mergeCell ref="A210:B210"/>
    <mergeCell ref="E215:F215"/>
    <mergeCell ref="A216:AK216"/>
    <mergeCell ref="A194:E194"/>
    <mergeCell ref="A195:F195"/>
    <mergeCell ref="E196:F196"/>
    <mergeCell ref="A198:B198"/>
    <mergeCell ref="E203:F203"/>
    <mergeCell ref="A204:AK204"/>
    <mergeCell ref="A182:E182"/>
    <mergeCell ref="A183:F183"/>
    <mergeCell ref="E184:F184"/>
    <mergeCell ref="A186:B186"/>
    <mergeCell ref="E191:F191"/>
    <mergeCell ref="A192:AK192"/>
    <mergeCell ref="A170:E170"/>
    <mergeCell ref="A171:F171"/>
    <mergeCell ref="E172:F172"/>
    <mergeCell ref="A174:B174"/>
    <mergeCell ref="E179:F179"/>
    <mergeCell ref="A180:AK180"/>
    <mergeCell ref="A158:E158"/>
    <mergeCell ref="A159:F159"/>
    <mergeCell ref="E160:F160"/>
    <mergeCell ref="A162:B162"/>
    <mergeCell ref="E167:F167"/>
    <mergeCell ref="A168:AK168"/>
    <mergeCell ref="A146:E146"/>
    <mergeCell ref="A147:F147"/>
    <mergeCell ref="E148:F148"/>
    <mergeCell ref="A150:B150"/>
    <mergeCell ref="E155:F155"/>
    <mergeCell ref="A156:AK156"/>
    <mergeCell ref="A134:E134"/>
    <mergeCell ref="A135:F135"/>
    <mergeCell ref="E136:F136"/>
    <mergeCell ref="A138:B138"/>
    <mergeCell ref="E143:F143"/>
    <mergeCell ref="A144:AK144"/>
    <mergeCell ref="A122:E122"/>
    <mergeCell ref="A123:F123"/>
    <mergeCell ref="E124:F124"/>
    <mergeCell ref="A126:B126"/>
    <mergeCell ref="E131:F131"/>
    <mergeCell ref="A132:AK132"/>
    <mergeCell ref="A78:B78"/>
    <mergeCell ref="E83:F83"/>
    <mergeCell ref="A84:AK84"/>
    <mergeCell ref="A110:E110"/>
    <mergeCell ref="A111:F111"/>
    <mergeCell ref="E112:F112"/>
    <mergeCell ref="A114:B114"/>
    <mergeCell ref="E119:F119"/>
    <mergeCell ref="A120:AK120"/>
    <mergeCell ref="A102:B102"/>
    <mergeCell ref="E107:F107"/>
    <mergeCell ref="A108:AK108"/>
    <mergeCell ref="A18:B18"/>
    <mergeCell ref="E23:F23"/>
    <mergeCell ref="A24:AK24"/>
    <mergeCell ref="A39:F39"/>
    <mergeCell ref="E40:F40"/>
    <mergeCell ref="A42:B42"/>
    <mergeCell ref="A98:E98"/>
    <mergeCell ref="A99:F99"/>
    <mergeCell ref="E100:F100"/>
    <mergeCell ref="A62:E62"/>
    <mergeCell ref="A63:F63"/>
    <mergeCell ref="E64:F64"/>
    <mergeCell ref="A66:B66"/>
    <mergeCell ref="E71:F71"/>
    <mergeCell ref="A72:AK72"/>
    <mergeCell ref="A86:E86"/>
    <mergeCell ref="A87:F87"/>
    <mergeCell ref="E88:F88"/>
    <mergeCell ref="A90:B90"/>
    <mergeCell ref="E95:F95"/>
    <mergeCell ref="A96:AK96"/>
    <mergeCell ref="A74:E74"/>
    <mergeCell ref="A75:F75"/>
    <mergeCell ref="E76:F76"/>
    <mergeCell ref="A50:E50"/>
    <mergeCell ref="A51:F51"/>
    <mergeCell ref="E52:F52"/>
    <mergeCell ref="A54:B54"/>
    <mergeCell ref="E59:F59"/>
    <mergeCell ref="A60:AK60"/>
    <mergeCell ref="A2:E2"/>
    <mergeCell ref="A3:F3"/>
    <mergeCell ref="E4:F4"/>
    <mergeCell ref="A6:B6"/>
    <mergeCell ref="E11:F11"/>
    <mergeCell ref="A12:AK12"/>
    <mergeCell ref="A26:E26"/>
    <mergeCell ref="A27:F27"/>
    <mergeCell ref="E28:F28"/>
    <mergeCell ref="A30:B30"/>
    <mergeCell ref="E35:F35"/>
    <mergeCell ref="A36:AK36"/>
    <mergeCell ref="E47:F47"/>
    <mergeCell ref="A48:AK48"/>
    <mergeCell ref="A38:E38"/>
    <mergeCell ref="A14:E14"/>
    <mergeCell ref="A15:F15"/>
    <mergeCell ref="E16:F16"/>
  </mergeCells>
  <phoneticPr fontId="3" type="noConversion"/>
  <conditionalFormatting sqref="H22:AK22">
    <cfRule type="cellIs" dxfId="91" priority="154" operator="greaterThan">
      <formula>0</formula>
    </cfRule>
  </conditionalFormatting>
  <conditionalFormatting sqref="H22:AK22">
    <cfRule type="cellIs" dxfId="90" priority="153" operator="lessThan">
      <formula>0</formula>
    </cfRule>
  </conditionalFormatting>
  <conditionalFormatting sqref="H10:AK10">
    <cfRule type="cellIs" dxfId="89" priority="152" operator="greaterThan">
      <formula>0</formula>
    </cfRule>
  </conditionalFormatting>
  <conditionalFormatting sqref="H10:AK10">
    <cfRule type="cellIs" dxfId="88" priority="151" operator="lessThan">
      <formula>0</formula>
    </cfRule>
  </conditionalFormatting>
  <conditionalFormatting sqref="H58:AK58">
    <cfRule type="cellIs" dxfId="87" priority="150" operator="greaterThan">
      <formula>0</formula>
    </cfRule>
  </conditionalFormatting>
  <conditionalFormatting sqref="H58:AK58">
    <cfRule type="cellIs" dxfId="86" priority="149" operator="lessThan">
      <formula>0</formula>
    </cfRule>
  </conditionalFormatting>
  <conditionalFormatting sqref="G2">
    <cfRule type="cellIs" dxfId="85" priority="148" operator="notEqual">
      <formula>"&lt;name&gt;"</formula>
    </cfRule>
  </conditionalFormatting>
  <conditionalFormatting sqref="G14">
    <cfRule type="cellIs" dxfId="84" priority="147" operator="notEqual">
      <formula>"&lt;name&gt;"</formula>
    </cfRule>
  </conditionalFormatting>
  <conditionalFormatting sqref="G50">
    <cfRule type="cellIs" dxfId="83" priority="145" operator="notEqual">
      <formula>"&lt;name&gt;"</formula>
    </cfRule>
  </conditionalFormatting>
  <conditionalFormatting sqref="H46:AK46">
    <cfRule type="cellIs" dxfId="82" priority="144" operator="greaterThan">
      <formula>0</formula>
    </cfRule>
  </conditionalFormatting>
  <conditionalFormatting sqref="H46:AK46">
    <cfRule type="cellIs" dxfId="81" priority="143" operator="lessThan">
      <formula>0</formula>
    </cfRule>
  </conditionalFormatting>
  <conditionalFormatting sqref="G38">
    <cfRule type="cellIs" dxfId="80" priority="142" operator="notEqual">
      <formula>"&lt;name&gt;"</formula>
    </cfRule>
  </conditionalFormatting>
  <conditionalFormatting sqref="H34:AK34">
    <cfRule type="cellIs" dxfId="79" priority="138" operator="greaterThan">
      <formula>0</formula>
    </cfRule>
  </conditionalFormatting>
  <conditionalFormatting sqref="H34:AK34">
    <cfRule type="cellIs" dxfId="78" priority="137" operator="lessThan">
      <formula>0</formula>
    </cfRule>
  </conditionalFormatting>
  <conditionalFormatting sqref="G26">
    <cfRule type="cellIs" dxfId="77" priority="136" operator="notEqual">
      <formula>"&lt;name&gt;"</formula>
    </cfRule>
  </conditionalFormatting>
  <conditionalFormatting sqref="H70:AK70">
    <cfRule type="cellIs" dxfId="76" priority="114" operator="greaterThan">
      <formula>0</formula>
    </cfRule>
  </conditionalFormatting>
  <conditionalFormatting sqref="H70:AK70">
    <cfRule type="cellIs" dxfId="75" priority="113" operator="lessThan">
      <formula>0</formula>
    </cfRule>
  </conditionalFormatting>
  <conditionalFormatting sqref="G62">
    <cfRule type="cellIs" dxfId="74" priority="112" operator="notEqual">
      <formula>"&lt;name&gt;"</formula>
    </cfRule>
  </conditionalFormatting>
  <conditionalFormatting sqref="H82:AK82">
    <cfRule type="cellIs" dxfId="73" priority="102" operator="greaterThan">
      <formula>0</formula>
    </cfRule>
  </conditionalFormatting>
  <conditionalFormatting sqref="H82:AK82">
    <cfRule type="cellIs" dxfId="72" priority="101" operator="lessThan">
      <formula>0</formula>
    </cfRule>
  </conditionalFormatting>
  <conditionalFormatting sqref="G74">
    <cfRule type="cellIs" dxfId="71" priority="100" operator="notEqual">
      <formula>"&lt;name&gt;"</formula>
    </cfRule>
  </conditionalFormatting>
  <conditionalFormatting sqref="H94:AK94">
    <cfRule type="cellIs" dxfId="70" priority="99" operator="greaterThan">
      <formula>0</formula>
    </cfRule>
  </conditionalFormatting>
  <conditionalFormatting sqref="H94:AK94">
    <cfRule type="cellIs" dxfId="69" priority="98" operator="lessThan">
      <formula>0</formula>
    </cfRule>
  </conditionalFormatting>
  <conditionalFormatting sqref="G86">
    <cfRule type="cellIs" dxfId="68" priority="97" operator="notEqual">
      <formula>"&lt;name&gt;"</formula>
    </cfRule>
  </conditionalFormatting>
  <conditionalFormatting sqref="H106:AK106">
    <cfRule type="cellIs" dxfId="67" priority="96" operator="greaterThan">
      <formula>0</formula>
    </cfRule>
  </conditionalFormatting>
  <conditionalFormatting sqref="H106:AK106">
    <cfRule type="cellIs" dxfId="66" priority="95" operator="lessThan">
      <formula>0</formula>
    </cfRule>
  </conditionalFormatting>
  <conditionalFormatting sqref="G98">
    <cfRule type="cellIs" dxfId="65" priority="94" operator="notEqual">
      <formula>"&lt;name&gt;"</formula>
    </cfRule>
  </conditionalFormatting>
  <conditionalFormatting sqref="H118:AK118">
    <cfRule type="cellIs" dxfId="64" priority="90" operator="greaterThan">
      <formula>0</formula>
    </cfRule>
  </conditionalFormatting>
  <conditionalFormatting sqref="H118:AK118">
    <cfRule type="cellIs" dxfId="63" priority="89" operator="lessThan">
      <formula>0</formula>
    </cfRule>
  </conditionalFormatting>
  <conditionalFormatting sqref="G110">
    <cfRule type="cellIs" dxfId="62" priority="88" operator="notEqual">
      <formula>"&lt;name&gt;"</formula>
    </cfRule>
  </conditionalFormatting>
  <conditionalFormatting sqref="H130:AK130">
    <cfRule type="cellIs" dxfId="61" priority="87" operator="greaterThan">
      <formula>0</formula>
    </cfRule>
  </conditionalFormatting>
  <conditionalFormatting sqref="H130:AK130">
    <cfRule type="cellIs" dxfId="60" priority="86" operator="lessThan">
      <formula>0</formula>
    </cfRule>
  </conditionalFormatting>
  <conditionalFormatting sqref="G122">
    <cfRule type="cellIs" dxfId="59" priority="85" operator="notEqual">
      <formula>"&lt;name&gt;"</formula>
    </cfRule>
  </conditionalFormatting>
  <conditionalFormatting sqref="H142:AK142">
    <cfRule type="cellIs" dxfId="58" priority="84" operator="greaterThan">
      <formula>0</formula>
    </cfRule>
  </conditionalFormatting>
  <conditionalFormatting sqref="H142:AK142">
    <cfRule type="cellIs" dxfId="57" priority="83" operator="lessThan">
      <formula>0</formula>
    </cfRule>
  </conditionalFormatting>
  <conditionalFormatting sqref="G134">
    <cfRule type="cellIs" dxfId="56" priority="82" operator="notEqual">
      <formula>"&lt;name&gt;"</formula>
    </cfRule>
  </conditionalFormatting>
  <conditionalFormatting sqref="H154:AK154">
    <cfRule type="cellIs" dxfId="55" priority="81" operator="greaterThan">
      <formula>0</formula>
    </cfRule>
  </conditionalFormatting>
  <conditionalFormatting sqref="H154:AK154">
    <cfRule type="cellIs" dxfId="54" priority="80" operator="lessThan">
      <formula>0</formula>
    </cfRule>
  </conditionalFormatting>
  <conditionalFormatting sqref="G146">
    <cfRule type="cellIs" dxfId="53" priority="79" operator="notEqual">
      <formula>"&lt;name&gt;"</formula>
    </cfRule>
  </conditionalFormatting>
  <conditionalFormatting sqref="H166:AK166">
    <cfRule type="cellIs" dxfId="52" priority="78" operator="greaterThan">
      <formula>0</formula>
    </cfRule>
  </conditionalFormatting>
  <conditionalFormatting sqref="H166:AK166">
    <cfRule type="cellIs" dxfId="51" priority="77" operator="lessThan">
      <formula>0</formula>
    </cfRule>
  </conditionalFormatting>
  <conditionalFormatting sqref="G158">
    <cfRule type="cellIs" dxfId="50" priority="76" operator="notEqual">
      <formula>"&lt;name&gt;"</formula>
    </cfRule>
  </conditionalFormatting>
  <conditionalFormatting sqref="H178:AK178">
    <cfRule type="cellIs" dxfId="49" priority="69" operator="greaterThan">
      <formula>0</formula>
    </cfRule>
  </conditionalFormatting>
  <conditionalFormatting sqref="H178:AK178">
    <cfRule type="cellIs" dxfId="48" priority="68" operator="lessThan">
      <formula>0</formula>
    </cfRule>
  </conditionalFormatting>
  <conditionalFormatting sqref="G170">
    <cfRule type="cellIs" dxfId="47" priority="67" operator="notEqual">
      <formula>"&lt;name&gt;"</formula>
    </cfRule>
  </conditionalFormatting>
  <conditionalFormatting sqref="H190:AK190">
    <cfRule type="cellIs" dxfId="46" priority="66" operator="greaterThan">
      <formula>0</formula>
    </cfRule>
  </conditionalFormatting>
  <conditionalFormatting sqref="H190:AK190">
    <cfRule type="cellIs" dxfId="45" priority="65" operator="lessThan">
      <formula>0</formula>
    </cfRule>
  </conditionalFormatting>
  <conditionalFormatting sqref="G182">
    <cfRule type="cellIs" dxfId="44" priority="64" operator="notEqual">
      <formula>"&lt;name&gt;"</formula>
    </cfRule>
  </conditionalFormatting>
  <conditionalFormatting sqref="H202:AK202">
    <cfRule type="cellIs" dxfId="43" priority="63" operator="greaterThan">
      <formula>0</formula>
    </cfRule>
  </conditionalFormatting>
  <conditionalFormatting sqref="H202:AK202">
    <cfRule type="cellIs" dxfId="42" priority="62" operator="lessThan">
      <formula>0</formula>
    </cfRule>
  </conditionalFormatting>
  <conditionalFormatting sqref="G194">
    <cfRule type="cellIs" dxfId="41" priority="61" operator="notEqual">
      <formula>"&lt;name&gt;"</formula>
    </cfRule>
  </conditionalFormatting>
  <conditionalFormatting sqref="H214:AK214">
    <cfRule type="cellIs" dxfId="40" priority="60" operator="greaterThan">
      <formula>0</formula>
    </cfRule>
  </conditionalFormatting>
  <conditionalFormatting sqref="H214:AK214">
    <cfRule type="cellIs" dxfId="39" priority="59" operator="lessThan">
      <formula>0</formula>
    </cfRule>
  </conditionalFormatting>
  <conditionalFormatting sqref="G206">
    <cfRule type="cellIs" dxfId="38" priority="58" operator="notEqual">
      <formula>"&lt;name&gt;"</formula>
    </cfRule>
  </conditionalFormatting>
  <conditionalFormatting sqref="H226:AK226">
    <cfRule type="cellIs" dxfId="37" priority="57" operator="greaterThan">
      <formula>0</formula>
    </cfRule>
  </conditionalFormatting>
  <conditionalFormatting sqref="H226:AK226">
    <cfRule type="cellIs" dxfId="36" priority="56" operator="lessThan">
      <formula>0</formula>
    </cfRule>
  </conditionalFormatting>
  <conditionalFormatting sqref="G218">
    <cfRule type="cellIs" dxfId="35" priority="55" operator="notEqual">
      <formula>"&lt;name&gt;"</formula>
    </cfRule>
  </conditionalFormatting>
  <conditionalFormatting sqref="H238:AK238">
    <cfRule type="cellIs" dxfId="34" priority="54" operator="greaterThan">
      <formula>0</formula>
    </cfRule>
  </conditionalFormatting>
  <conditionalFormatting sqref="H238:AK238">
    <cfRule type="cellIs" dxfId="33" priority="53" operator="lessThan">
      <formula>0</formula>
    </cfRule>
  </conditionalFormatting>
  <conditionalFormatting sqref="G230">
    <cfRule type="cellIs" dxfId="32" priority="52" operator="notEqual">
      <formula>"&lt;name&gt;"</formula>
    </cfRule>
  </conditionalFormatting>
  <conditionalFormatting sqref="H18:AK18">
    <cfRule type="cellIs" dxfId="31" priority="51" operator="lessThanOrEqual">
      <formula>H20</formula>
    </cfRule>
  </conditionalFormatting>
  <conditionalFormatting sqref="H6:AK6">
    <cfRule type="cellIs" dxfId="30" priority="49" operator="lessThanOrEqual">
      <formula>H8</formula>
    </cfRule>
  </conditionalFormatting>
  <conditionalFormatting sqref="H30:AK30">
    <cfRule type="cellIs" dxfId="29" priority="48" operator="lessThanOrEqual">
      <formula>H32</formula>
    </cfRule>
  </conditionalFormatting>
  <conditionalFormatting sqref="H42:AK42">
    <cfRule type="cellIs" dxfId="28" priority="46" operator="lessThanOrEqual">
      <formula>H44</formula>
    </cfRule>
  </conditionalFormatting>
  <conditionalFormatting sqref="H54:AK54">
    <cfRule type="cellIs" dxfId="27" priority="40" operator="lessThanOrEqual">
      <formula>H56</formula>
    </cfRule>
  </conditionalFormatting>
  <conditionalFormatting sqref="H66:AK66">
    <cfRule type="cellIs" dxfId="26" priority="37" operator="lessThanOrEqual">
      <formula>H68</formula>
    </cfRule>
  </conditionalFormatting>
  <conditionalFormatting sqref="H78:AK78">
    <cfRule type="cellIs" dxfId="25" priority="33" operator="lessThanOrEqual">
      <formula>H80</formula>
    </cfRule>
  </conditionalFormatting>
  <conditionalFormatting sqref="H90:AK90">
    <cfRule type="cellIs" dxfId="24" priority="32" operator="lessThanOrEqual">
      <formula>H92</formula>
    </cfRule>
  </conditionalFormatting>
  <conditionalFormatting sqref="H102:AK102">
    <cfRule type="cellIs" dxfId="23" priority="31" operator="lessThanOrEqual">
      <formula>H104</formula>
    </cfRule>
  </conditionalFormatting>
  <conditionalFormatting sqref="H114:AK114">
    <cfRule type="cellIs" dxfId="22" priority="29" operator="lessThanOrEqual">
      <formula>H116</formula>
    </cfRule>
  </conditionalFormatting>
  <conditionalFormatting sqref="H126:AK126">
    <cfRule type="cellIs" dxfId="21" priority="28" operator="lessThanOrEqual">
      <formula>H128</formula>
    </cfRule>
  </conditionalFormatting>
  <conditionalFormatting sqref="H138:AK138">
    <cfRule type="cellIs" dxfId="20" priority="27" operator="lessThanOrEqual">
      <formula>H140</formula>
    </cfRule>
  </conditionalFormatting>
  <conditionalFormatting sqref="H150:AK150">
    <cfRule type="cellIs" dxfId="19" priority="26" operator="lessThanOrEqual">
      <formula>H152</formula>
    </cfRule>
  </conditionalFormatting>
  <conditionalFormatting sqref="H162:AK162">
    <cfRule type="cellIs" dxfId="18" priority="25" operator="lessThanOrEqual">
      <formula>H164</formula>
    </cfRule>
  </conditionalFormatting>
  <conditionalFormatting sqref="H174:AK174">
    <cfRule type="cellIs" dxfId="17" priority="22" operator="lessThanOrEqual">
      <formula>H176</formula>
    </cfRule>
  </conditionalFormatting>
  <conditionalFormatting sqref="H186:AK186">
    <cfRule type="cellIs" dxfId="16" priority="21" operator="lessThanOrEqual">
      <formula>H188</formula>
    </cfRule>
  </conditionalFormatting>
  <conditionalFormatting sqref="H198:AK198">
    <cfRule type="cellIs" dxfId="15" priority="20" operator="lessThanOrEqual">
      <formula>H200</formula>
    </cfRule>
  </conditionalFormatting>
  <conditionalFormatting sqref="H210:AK210">
    <cfRule type="cellIs" dxfId="14" priority="19" operator="lessThanOrEqual">
      <formula>H212</formula>
    </cfRule>
  </conditionalFormatting>
  <conditionalFormatting sqref="H222:AK222">
    <cfRule type="cellIs" dxfId="13" priority="18" operator="lessThanOrEqual">
      <formula>H224</formula>
    </cfRule>
  </conditionalFormatting>
  <conditionalFormatting sqref="H234:AK234">
    <cfRule type="cellIs" dxfId="12" priority="17" operator="lessThanOrEqual">
      <formula>H236</formula>
    </cfRule>
  </conditionalFormatting>
  <conditionalFormatting sqref="H250:AK250">
    <cfRule type="cellIs" dxfId="11" priority="12" operator="greaterThan">
      <formula>0</formula>
    </cfRule>
  </conditionalFormatting>
  <conditionalFormatting sqref="H250:AK250">
    <cfRule type="cellIs" dxfId="10" priority="11" operator="lessThan">
      <formula>0</formula>
    </cfRule>
  </conditionalFormatting>
  <conditionalFormatting sqref="G242">
    <cfRule type="cellIs" dxfId="9" priority="10" operator="notEqual">
      <formula>"&lt;name&gt;"</formula>
    </cfRule>
  </conditionalFormatting>
  <conditionalFormatting sqref="H246:AK246">
    <cfRule type="cellIs" dxfId="8" priority="9" operator="lessThanOrEqual">
      <formula>H248</formula>
    </cfRule>
  </conditionalFormatting>
  <conditionalFormatting sqref="H262:AK262">
    <cfRule type="cellIs" dxfId="7" priority="8" operator="greaterThan">
      <formula>0</formula>
    </cfRule>
  </conditionalFormatting>
  <conditionalFormatting sqref="H262:AK262">
    <cfRule type="cellIs" dxfId="6" priority="7" operator="lessThan">
      <formula>0</formula>
    </cfRule>
  </conditionalFormatting>
  <conditionalFormatting sqref="G254">
    <cfRule type="cellIs" dxfId="5" priority="6" operator="notEqual">
      <formula>"&lt;name&gt;"</formula>
    </cfRule>
  </conditionalFormatting>
  <conditionalFormatting sqref="H258:AK258">
    <cfRule type="cellIs" dxfId="4" priority="5" operator="lessThanOrEqual">
      <formula>H260</formula>
    </cfRule>
  </conditionalFormatting>
  <conditionalFormatting sqref="H274:AK274">
    <cfRule type="cellIs" dxfId="3" priority="4" operator="greaterThan">
      <formula>0</formula>
    </cfRule>
  </conditionalFormatting>
  <conditionalFormatting sqref="H274:AK274">
    <cfRule type="cellIs" dxfId="2" priority="3" operator="lessThan">
      <formula>0</formula>
    </cfRule>
  </conditionalFormatting>
  <conditionalFormatting sqref="G266">
    <cfRule type="cellIs" dxfId="1" priority="2" operator="notEqual">
      <formula>"&lt;name&gt;"</formula>
    </cfRule>
  </conditionalFormatting>
  <conditionalFormatting sqref="H270:AK270">
    <cfRule type="cellIs" dxfId="0" priority="1" operator="lessThanOrEqual">
      <formula>H272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L29"/>
  <sheetViews>
    <sheetView workbookViewId="0">
      <selection activeCell="H25" sqref="H2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3.7109375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6384" width="9.140625" style="1"/>
  </cols>
  <sheetData>
    <row r="1" spans="1:12" ht="15.75" thickBot="1" x14ac:dyDescent="0.3">
      <c r="A1" s="172">
        <v>43862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4"/>
    </row>
    <row r="2" spans="1:12" ht="15.75" thickBot="1" x14ac:dyDescent="0.3">
      <c r="A2" s="119" t="s">
        <v>138</v>
      </c>
      <c r="B2" s="120" t="s">
        <v>139</v>
      </c>
      <c r="C2" s="121" t="s">
        <v>140</v>
      </c>
      <c r="D2" s="122" t="s">
        <v>141</v>
      </c>
      <c r="E2" s="123" t="s">
        <v>142</v>
      </c>
      <c r="F2" s="122" t="s">
        <v>143</v>
      </c>
      <c r="G2" s="122" t="s">
        <v>144</v>
      </c>
      <c r="H2" s="122" t="s">
        <v>145</v>
      </c>
      <c r="I2" s="122" t="s">
        <v>141</v>
      </c>
      <c r="J2" s="124" t="s">
        <v>146</v>
      </c>
      <c r="K2" s="87" t="s">
        <v>147</v>
      </c>
      <c r="L2" s="85" t="s">
        <v>148</v>
      </c>
    </row>
    <row r="3" spans="1:12" x14ac:dyDescent="0.25">
      <c r="A3" s="135">
        <v>43880</v>
      </c>
      <c r="B3" s="136" t="s">
        <v>149</v>
      </c>
      <c r="C3" s="137">
        <v>0.64500000000000002</v>
      </c>
      <c r="D3" s="138">
        <v>4000</v>
      </c>
      <c r="E3" s="139">
        <v>9.26</v>
      </c>
      <c r="F3" s="140">
        <f t="shared" ref="F3:F9" si="0">C3*D3</f>
        <v>2580</v>
      </c>
      <c r="G3" s="141">
        <v>43885</v>
      </c>
      <c r="H3" s="137">
        <v>0.60499999999999998</v>
      </c>
      <c r="I3" s="138">
        <v>4000</v>
      </c>
      <c r="J3" s="142">
        <v>9.2100000000000009</v>
      </c>
      <c r="K3" s="116">
        <f>L3/F3</f>
        <v>-6.9174418604651164E-2</v>
      </c>
      <c r="L3" s="84">
        <f>SUM(H3*I3)-F3-E3-J3</f>
        <v>-178.47</v>
      </c>
    </row>
    <row r="4" spans="1:12" x14ac:dyDescent="0.25">
      <c r="A4" s="143">
        <v>43881</v>
      </c>
      <c r="B4" s="133" t="s">
        <v>150</v>
      </c>
      <c r="C4" s="132">
        <v>2.4500000000000002</v>
      </c>
      <c r="D4" s="78">
        <v>2000</v>
      </c>
      <c r="E4" s="79">
        <v>14.95</v>
      </c>
      <c r="F4" s="80">
        <f t="shared" si="0"/>
        <v>4900</v>
      </c>
      <c r="G4" s="131">
        <v>43886</v>
      </c>
      <c r="H4" s="132">
        <v>2.36</v>
      </c>
      <c r="I4" s="78">
        <v>2000</v>
      </c>
      <c r="J4" s="144">
        <v>14.9</v>
      </c>
      <c r="K4" s="117">
        <f t="shared" ref="K4:K6" si="1">L4/F4</f>
        <v>-4.2826530612244895E-2</v>
      </c>
      <c r="L4" s="81">
        <f t="shared" ref="L4:L6" si="2">SUM(H4*I4)-F4-E4-J4</f>
        <v>-209.85</v>
      </c>
    </row>
    <row r="5" spans="1:12" x14ac:dyDescent="0.25">
      <c r="A5" s="143">
        <v>43881</v>
      </c>
      <c r="B5" s="133" t="s">
        <v>151</v>
      </c>
      <c r="C5" s="132">
        <v>0.76</v>
      </c>
      <c r="D5" s="78">
        <v>3500</v>
      </c>
      <c r="E5" s="79">
        <v>9.2799999999999994</v>
      </c>
      <c r="F5" s="80">
        <f t="shared" si="0"/>
        <v>2660</v>
      </c>
      <c r="G5" s="131">
        <v>43885</v>
      </c>
      <c r="H5" s="132">
        <v>0.7</v>
      </c>
      <c r="I5" s="78">
        <v>3500</v>
      </c>
      <c r="J5" s="144">
        <v>9.2200000000000006</v>
      </c>
      <c r="K5" s="117">
        <f t="shared" si="1"/>
        <v>-8.5902255639097744E-2</v>
      </c>
      <c r="L5" s="81">
        <f t="shared" si="2"/>
        <v>-228.5</v>
      </c>
    </row>
    <row r="6" spans="1:12" x14ac:dyDescent="0.25">
      <c r="A6" s="143">
        <v>43881</v>
      </c>
      <c r="B6" s="133" t="s">
        <v>152</v>
      </c>
      <c r="C6" s="132">
        <v>0.89</v>
      </c>
      <c r="D6" s="78">
        <v>3000</v>
      </c>
      <c r="E6" s="79">
        <v>9.2899999999999991</v>
      </c>
      <c r="F6" s="80">
        <f t="shared" si="0"/>
        <v>2670</v>
      </c>
      <c r="G6" s="131">
        <v>43886</v>
      </c>
      <c r="H6" s="132">
        <v>0.85</v>
      </c>
      <c r="I6" s="78">
        <v>3000</v>
      </c>
      <c r="J6" s="144">
        <v>9.25</v>
      </c>
      <c r="K6" s="117">
        <f t="shared" si="1"/>
        <v>-5.1887640449438201E-2</v>
      </c>
      <c r="L6" s="81">
        <f t="shared" si="2"/>
        <v>-138.54</v>
      </c>
    </row>
    <row r="7" spans="1:12" x14ac:dyDescent="0.25">
      <c r="A7" s="143">
        <v>43881</v>
      </c>
      <c r="B7" s="133" t="s">
        <v>153</v>
      </c>
      <c r="C7" s="132">
        <v>1.52</v>
      </c>
      <c r="D7" s="78">
        <v>2000</v>
      </c>
      <c r="E7" s="79">
        <v>9.4</v>
      </c>
      <c r="F7" s="80">
        <f t="shared" si="0"/>
        <v>3040</v>
      </c>
      <c r="G7" s="131">
        <v>43886</v>
      </c>
      <c r="H7" s="132">
        <v>1.37</v>
      </c>
      <c r="I7" s="78">
        <v>2000</v>
      </c>
      <c r="J7" s="144">
        <v>9.31</v>
      </c>
      <c r="K7" s="117">
        <f>L7/F7</f>
        <v>-0.10483881578947368</v>
      </c>
      <c r="L7" s="81">
        <f t="shared" ref="L7" si="3">SUM(H7*I7)-F7-E7-J7</f>
        <v>-318.70999999999998</v>
      </c>
    </row>
    <row r="8" spans="1:12" x14ac:dyDescent="0.25">
      <c r="A8" s="143">
        <v>43882</v>
      </c>
      <c r="B8" s="133" t="s">
        <v>154</v>
      </c>
      <c r="C8" s="132">
        <v>0.91</v>
      </c>
      <c r="D8" s="78">
        <v>3000</v>
      </c>
      <c r="E8" s="79">
        <v>9.3000000000000007</v>
      </c>
      <c r="F8" s="80">
        <f t="shared" si="0"/>
        <v>2730</v>
      </c>
      <c r="G8" s="131">
        <v>43885</v>
      </c>
      <c r="H8" s="132">
        <v>0.88</v>
      </c>
      <c r="I8" s="78">
        <v>3000</v>
      </c>
      <c r="J8" s="144">
        <v>9.2799999999999994</v>
      </c>
      <c r="K8" s="117">
        <f t="shared" ref="K8:K13" si="4">L8/F8</f>
        <v>-3.9772893772893773E-2</v>
      </c>
      <c r="L8" s="81">
        <f t="shared" ref="L8:L13" si="5">SUM(H8*I8)-F8-E8-J8</f>
        <v>-108.58</v>
      </c>
    </row>
    <row r="9" spans="1:12" x14ac:dyDescent="0.25">
      <c r="A9" s="143">
        <v>43882</v>
      </c>
      <c r="B9" s="133" t="s">
        <v>155</v>
      </c>
      <c r="C9" s="132">
        <v>1.82</v>
      </c>
      <c r="D9" s="78">
        <v>2000</v>
      </c>
      <c r="E9" s="79">
        <v>9.58</v>
      </c>
      <c r="F9" s="80">
        <f t="shared" si="0"/>
        <v>3640</v>
      </c>
      <c r="G9" s="131">
        <v>43885</v>
      </c>
      <c r="H9" s="132">
        <v>1.72</v>
      </c>
      <c r="I9" s="78">
        <v>2000</v>
      </c>
      <c r="J9" s="144">
        <v>9.52</v>
      </c>
      <c r="K9" s="117">
        <f t="shared" si="4"/>
        <v>-6.0192307692307698E-2</v>
      </c>
      <c r="L9" s="81">
        <f t="shared" si="5"/>
        <v>-219.10000000000002</v>
      </c>
    </row>
    <row r="10" spans="1:12" x14ac:dyDescent="0.25">
      <c r="A10" s="143"/>
      <c r="B10" s="134"/>
      <c r="C10" s="132"/>
      <c r="D10" s="78"/>
      <c r="E10" s="79"/>
      <c r="F10" s="80"/>
      <c r="G10" s="77"/>
      <c r="H10" s="132"/>
      <c r="I10" s="78"/>
      <c r="J10" s="144"/>
      <c r="K10" s="117" t="e">
        <f t="shared" si="4"/>
        <v>#DIV/0!</v>
      </c>
      <c r="L10" s="81">
        <f t="shared" si="5"/>
        <v>0</v>
      </c>
    </row>
    <row r="11" spans="1:12" x14ac:dyDescent="0.25">
      <c r="A11" s="143"/>
      <c r="B11" s="134"/>
      <c r="C11" s="132"/>
      <c r="D11" s="78"/>
      <c r="E11" s="79"/>
      <c r="F11" s="80"/>
      <c r="G11" s="77"/>
      <c r="H11" s="132"/>
      <c r="I11" s="78"/>
      <c r="J11" s="144"/>
      <c r="K11" s="117" t="e">
        <f t="shared" si="4"/>
        <v>#DIV/0!</v>
      </c>
      <c r="L11" s="81">
        <f t="shared" si="5"/>
        <v>0</v>
      </c>
    </row>
    <row r="12" spans="1:12" x14ac:dyDescent="0.25">
      <c r="A12" s="143"/>
      <c r="B12" s="134"/>
      <c r="C12" s="132"/>
      <c r="D12" s="78"/>
      <c r="E12" s="79"/>
      <c r="F12" s="80"/>
      <c r="G12" s="77"/>
      <c r="H12" s="132"/>
      <c r="I12" s="78"/>
      <c r="J12" s="144"/>
      <c r="K12" s="117" t="e">
        <f t="shared" si="4"/>
        <v>#DIV/0!</v>
      </c>
      <c r="L12" s="81">
        <f t="shared" si="5"/>
        <v>0</v>
      </c>
    </row>
    <row r="13" spans="1:12" ht="15.75" thickBot="1" x14ac:dyDescent="0.3">
      <c r="A13" s="145"/>
      <c r="B13" s="146"/>
      <c r="C13" s="147"/>
      <c r="D13" s="148"/>
      <c r="E13" s="149"/>
      <c r="F13" s="150"/>
      <c r="G13" s="151"/>
      <c r="H13" s="147"/>
      <c r="I13" s="148"/>
      <c r="J13" s="152"/>
      <c r="K13" s="118" t="e">
        <f t="shared" si="4"/>
        <v>#DIV/0!</v>
      </c>
      <c r="L13" s="82">
        <f t="shared" si="5"/>
        <v>0</v>
      </c>
    </row>
    <row r="14" spans="1:12" ht="15.75" thickBot="1" x14ac:dyDescent="0.3">
      <c r="A14" s="125" t="s">
        <v>156</v>
      </c>
      <c r="B14" s="126"/>
      <c r="C14" s="127"/>
      <c r="D14" s="128" t="s">
        <v>157</v>
      </c>
      <c r="E14" s="129">
        <f>SUM(E3:E13)</f>
        <v>71.06</v>
      </c>
      <c r="F14" s="130"/>
      <c r="G14" s="127"/>
      <c r="H14" s="127"/>
      <c r="I14" s="128" t="s">
        <v>157</v>
      </c>
      <c r="J14" s="129">
        <f>SUM(J3:J13)</f>
        <v>70.69</v>
      </c>
      <c r="K14" s="83" t="s">
        <v>158</v>
      </c>
      <c r="L14" s="86">
        <f>SUM(L3:L13)</f>
        <v>-1401.75</v>
      </c>
    </row>
    <row r="15" spans="1:12" ht="15.75" thickBot="1" x14ac:dyDescent="0.3"/>
    <row r="16" spans="1:12" ht="15.75" thickBot="1" x14ac:dyDescent="0.3">
      <c r="A16" s="172">
        <v>43891</v>
      </c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4"/>
    </row>
    <row r="17" spans="1:12" ht="15.75" thickBot="1" x14ac:dyDescent="0.3">
      <c r="A17" s="119" t="s">
        <v>138</v>
      </c>
      <c r="B17" s="120" t="s">
        <v>139</v>
      </c>
      <c r="C17" s="121" t="s">
        <v>140</v>
      </c>
      <c r="D17" s="122" t="s">
        <v>141</v>
      </c>
      <c r="E17" s="123" t="s">
        <v>142</v>
      </c>
      <c r="F17" s="122" t="s">
        <v>143</v>
      </c>
      <c r="G17" s="122" t="s">
        <v>144</v>
      </c>
      <c r="H17" s="122" t="s">
        <v>145</v>
      </c>
      <c r="I17" s="122" t="s">
        <v>141</v>
      </c>
      <c r="J17" s="124" t="s">
        <v>146</v>
      </c>
      <c r="K17" s="87" t="s">
        <v>147</v>
      </c>
      <c r="L17" s="85" t="s">
        <v>148</v>
      </c>
    </row>
    <row r="18" spans="1:12" x14ac:dyDescent="0.25">
      <c r="A18" s="135"/>
      <c r="B18" s="136"/>
      <c r="C18" s="137"/>
      <c r="D18" s="138"/>
      <c r="E18" s="139"/>
      <c r="F18" s="140"/>
      <c r="G18" s="141"/>
      <c r="H18" s="137"/>
      <c r="I18" s="138"/>
      <c r="J18" s="142"/>
      <c r="K18" s="116" t="e">
        <f>L18/F18</f>
        <v>#DIV/0!</v>
      </c>
      <c r="L18" s="84">
        <f>SUM(H18*I18)-F18-E18-J18</f>
        <v>0</v>
      </c>
    </row>
    <row r="19" spans="1:12" x14ac:dyDescent="0.25">
      <c r="A19" s="143"/>
      <c r="B19" s="133"/>
      <c r="C19" s="132"/>
      <c r="D19" s="78"/>
      <c r="E19" s="79"/>
      <c r="F19" s="80"/>
      <c r="G19" s="131"/>
      <c r="H19" s="132"/>
      <c r="I19" s="78"/>
      <c r="J19" s="144"/>
      <c r="K19" s="117" t="e">
        <f t="shared" ref="K19:K21" si="6">L19/F19</f>
        <v>#DIV/0!</v>
      </c>
      <c r="L19" s="81">
        <f t="shared" ref="L19:L21" si="7">SUM(H19*I19)-F19-E19-J19</f>
        <v>0</v>
      </c>
    </row>
    <row r="20" spans="1:12" x14ac:dyDescent="0.25">
      <c r="A20" s="143"/>
      <c r="B20" s="133"/>
      <c r="C20" s="132"/>
      <c r="D20" s="78"/>
      <c r="E20" s="79"/>
      <c r="F20" s="80"/>
      <c r="G20" s="131"/>
      <c r="H20" s="132"/>
      <c r="I20" s="78"/>
      <c r="J20" s="144"/>
      <c r="K20" s="117" t="e">
        <f t="shared" si="6"/>
        <v>#DIV/0!</v>
      </c>
      <c r="L20" s="81">
        <f t="shared" si="7"/>
        <v>0</v>
      </c>
    </row>
    <row r="21" spans="1:12" x14ac:dyDescent="0.25">
      <c r="A21" s="143"/>
      <c r="B21" s="133"/>
      <c r="C21" s="132"/>
      <c r="D21" s="78"/>
      <c r="E21" s="79"/>
      <c r="F21" s="80"/>
      <c r="G21" s="131"/>
      <c r="H21" s="132"/>
      <c r="I21" s="78"/>
      <c r="J21" s="144"/>
      <c r="K21" s="117" t="e">
        <f t="shared" si="6"/>
        <v>#DIV/0!</v>
      </c>
      <c r="L21" s="81">
        <f t="shared" si="7"/>
        <v>0</v>
      </c>
    </row>
    <row r="22" spans="1:12" x14ac:dyDescent="0.25">
      <c r="A22" s="143"/>
      <c r="B22" s="133"/>
      <c r="C22" s="132"/>
      <c r="D22" s="78"/>
      <c r="E22" s="79"/>
      <c r="F22" s="80"/>
      <c r="G22" s="131"/>
      <c r="H22" s="132"/>
      <c r="I22" s="78"/>
      <c r="J22" s="144"/>
      <c r="K22" s="117" t="e">
        <f>L22/F22</f>
        <v>#DIV/0!</v>
      </c>
      <c r="L22" s="81">
        <f t="shared" ref="L22" si="8">SUM(H22*I22)-F22-E22-J22</f>
        <v>0</v>
      </c>
    </row>
    <row r="23" spans="1:12" x14ac:dyDescent="0.25">
      <c r="A23" s="143"/>
      <c r="B23" s="133"/>
      <c r="C23" s="132"/>
      <c r="D23" s="78"/>
      <c r="E23" s="79"/>
      <c r="F23" s="80"/>
      <c r="G23" s="131"/>
      <c r="H23" s="132"/>
      <c r="I23" s="78"/>
      <c r="J23" s="144"/>
      <c r="K23" s="117" t="e">
        <f t="shared" ref="K23:K28" si="9">L23/F23</f>
        <v>#DIV/0!</v>
      </c>
      <c r="L23" s="81">
        <f t="shared" ref="L23:L28" si="10">SUM(H23*I23)-F23-E23-J23</f>
        <v>0</v>
      </c>
    </row>
    <row r="24" spans="1:12" x14ac:dyDescent="0.25">
      <c r="A24" s="143"/>
      <c r="B24" s="133"/>
      <c r="C24" s="132"/>
      <c r="D24" s="78"/>
      <c r="E24" s="79"/>
      <c r="F24" s="80"/>
      <c r="G24" s="131"/>
      <c r="H24" s="132"/>
      <c r="I24" s="78"/>
      <c r="J24" s="144"/>
      <c r="K24" s="117" t="e">
        <f t="shared" si="9"/>
        <v>#DIV/0!</v>
      </c>
      <c r="L24" s="81">
        <f t="shared" si="10"/>
        <v>0</v>
      </c>
    </row>
    <row r="25" spans="1:12" x14ac:dyDescent="0.25">
      <c r="A25" s="143"/>
      <c r="B25" s="134"/>
      <c r="C25" s="132"/>
      <c r="D25" s="78"/>
      <c r="E25" s="79"/>
      <c r="F25" s="80"/>
      <c r="G25" s="77"/>
      <c r="H25" s="132"/>
      <c r="I25" s="78"/>
      <c r="J25" s="144"/>
      <c r="K25" s="117" t="e">
        <f t="shared" si="9"/>
        <v>#DIV/0!</v>
      </c>
      <c r="L25" s="81">
        <f t="shared" si="10"/>
        <v>0</v>
      </c>
    </row>
    <row r="26" spans="1:12" x14ac:dyDescent="0.25">
      <c r="A26" s="143"/>
      <c r="B26" s="134"/>
      <c r="C26" s="132"/>
      <c r="D26" s="78"/>
      <c r="E26" s="79"/>
      <c r="F26" s="80"/>
      <c r="G26" s="77"/>
      <c r="H26" s="132"/>
      <c r="I26" s="78"/>
      <c r="J26" s="144"/>
      <c r="K26" s="117" t="e">
        <f t="shared" si="9"/>
        <v>#DIV/0!</v>
      </c>
      <c r="L26" s="81">
        <f t="shared" si="10"/>
        <v>0</v>
      </c>
    </row>
    <row r="27" spans="1:12" x14ac:dyDescent="0.25">
      <c r="A27" s="143"/>
      <c r="B27" s="134"/>
      <c r="C27" s="132"/>
      <c r="D27" s="78"/>
      <c r="E27" s="79"/>
      <c r="F27" s="80"/>
      <c r="G27" s="77"/>
      <c r="H27" s="132"/>
      <c r="I27" s="78"/>
      <c r="J27" s="144"/>
      <c r="K27" s="117" t="e">
        <f t="shared" si="9"/>
        <v>#DIV/0!</v>
      </c>
      <c r="L27" s="81">
        <f t="shared" si="10"/>
        <v>0</v>
      </c>
    </row>
    <row r="28" spans="1:12" ht="15.75" thickBot="1" x14ac:dyDescent="0.3">
      <c r="A28" s="145"/>
      <c r="B28" s="146"/>
      <c r="C28" s="147"/>
      <c r="D28" s="148"/>
      <c r="E28" s="149"/>
      <c r="F28" s="150"/>
      <c r="G28" s="151"/>
      <c r="H28" s="147"/>
      <c r="I28" s="148"/>
      <c r="J28" s="152"/>
      <c r="K28" s="118" t="e">
        <f t="shared" si="9"/>
        <v>#DIV/0!</v>
      </c>
      <c r="L28" s="82">
        <f t="shared" si="10"/>
        <v>0</v>
      </c>
    </row>
    <row r="29" spans="1:12" ht="15.75" thickBot="1" x14ac:dyDescent="0.3">
      <c r="A29" s="125" t="s">
        <v>156</v>
      </c>
      <c r="B29" s="126"/>
      <c r="C29" s="127"/>
      <c r="D29" s="128" t="s">
        <v>157</v>
      </c>
      <c r="E29" s="129">
        <f>SUM(E18:E28)</f>
        <v>0</v>
      </c>
      <c r="F29" s="130"/>
      <c r="G29" s="127"/>
      <c r="H29" s="127"/>
      <c r="I29" s="128" t="s">
        <v>157</v>
      </c>
      <c r="J29" s="129">
        <f>SUM(J18:J28)</f>
        <v>0</v>
      </c>
      <c r="K29" s="83" t="s">
        <v>158</v>
      </c>
      <c r="L29" s="86">
        <f>SUM(L18:L28)</f>
        <v>0</v>
      </c>
    </row>
  </sheetData>
  <mergeCells count="2">
    <mergeCell ref="A1:L1"/>
    <mergeCell ref="A16:L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E16" sqref="E16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13" t="s">
        <v>159</v>
      </c>
      <c r="B1" s="175">
        <v>0.51</v>
      </c>
      <c r="C1" s="175"/>
      <c r="D1" s="102"/>
      <c r="E1" s="111"/>
      <c r="F1" s="102"/>
    </row>
    <row r="2" spans="1:6" ht="17.25" x14ac:dyDescent="0.25">
      <c r="A2" s="114" t="s">
        <v>109</v>
      </c>
      <c r="B2" s="175">
        <v>0.54</v>
      </c>
      <c r="C2" s="175"/>
      <c r="D2" s="106"/>
      <c r="E2" s="111"/>
      <c r="F2" s="102"/>
    </row>
    <row r="3" spans="1:6" ht="17.25" x14ac:dyDescent="0.25">
      <c r="A3" s="114" t="s">
        <v>160</v>
      </c>
      <c r="B3" s="175">
        <v>0.51</v>
      </c>
      <c r="C3" s="175"/>
      <c r="D3" s="106"/>
      <c r="E3" s="111"/>
      <c r="F3" s="102"/>
    </row>
    <row r="4" spans="1:6" ht="17.25" x14ac:dyDescent="0.25">
      <c r="A4" s="113" t="s">
        <v>161</v>
      </c>
      <c r="B4" s="175">
        <v>0.54</v>
      </c>
      <c r="C4" s="175"/>
      <c r="D4" s="102"/>
      <c r="E4" s="111"/>
      <c r="F4" s="102"/>
    </row>
    <row r="5" spans="1:6" ht="17.25" x14ac:dyDescent="0.25">
      <c r="A5" s="108"/>
      <c r="B5" s="112"/>
      <c r="C5" s="112"/>
      <c r="D5" s="106"/>
      <c r="E5" s="111"/>
      <c r="F5" s="102"/>
    </row>
    <row r="6" spans="1:6" ht="26.25" x14ac:dyDescent="0.25">
      <c r="A6" s="105" t="s">
        <v>162</v>
      </c>
      <c r="B6" s="102"/>
      <c r="C6" s="102"/>
      <c r="D6" s="102"/>
      <c r="E6" s="110"/>
      <c r="F6" s="102"/>
    </row>
    <row r="7" spans="1:6" ht="26.25" x14ac:dyDescent="0.25">
      <c r="A7" s="102"/>
      <c r="B7" s="102"/>
      <c r="C7" s="102"/>
      <c r="D7" s="102"/>
      <c r="E7" s="109"/>
      <c r="F7" s="102"/>
    </row>
    <row r="8" spans="1:6" ht="20.25" x14ac:dyDescent="0.25">
      <c r="A8" s="104" t="s">
        <v>163</v>
      </c>
      <c r="B8" s="176" t="s">
        <v>164</v>
      </c>
      <c r="C8" s="177">
        <v>1</v>
      </c>
      <c r="D8" s="102"/>
      <c r="E8" s="178">
        <f>((B4-B1)/B1)*100</f>
        <v>5.8823529411764754</v>
      </c>
      <c r="F8" s="101"/>
    </row>
    <row r="9" spans="1:6" ht="20.25" x14ac:dyDescent="0.35">
      <c r="A9" s="103" t="s">
        <v>159</v>
      </c>
      <c r="B9" s="176"/>
      <c r="C9" s="176"/>
      <c r="D9" s="102"/>
      <c r="E9" s="178"/>
      <c r="F9" s="101"/>
    </row>
    <row r="10" spans="1:6" ht="26.25" x14ac:dyDescent="0.25">
      <c r="A10" s="108"/>
      <c r="B10" s="108"/>
      <c r="C10" s="107"/>
      <c r="D10" s="106"/>
      <c r="E10" s="115"/>
      <c r="F10" s="101"/>
    </row>
    <row r="11" spans="1:6" ht="26.25" x14ac:dyDescent="0.25">
      <c r="A11" s="105" t="s">
        <v>165</v>
      </c>
      <c r="B11" s="102"/>
      <c r="C11" s="102"/>
      <c r="D11" s="102"/>
      <c r="E11" s="115"/>
      <c r="F11" s="101"/>
    </row>
    <row r="12" spans="1:6" ht="26.25" x14ac:dyDescent="0.25">
      <c r="A12" s="102"/>
      <c r="B12" s="102"/>
      <c r="C12" s="102"/>
      <c r="D12" s="102"/>
      <c r="E12" s="115"/>
      <c r="F12" s="101"/>
    </row>
    <row r="13" spans="1:6" ht="20.25" x14ac:dyDescent="0.25">
      <c r="A13" s="104" t="s">
        <v>163</v>
      </c>
      <c r="B13" s="176" t="s">
        <v>164</v>
      </c>
      <c r="C13" s="177">
        <v>1</v>
      </c>
      <c r="D13" s="102"/>
      <c r="E13" s="178">
        <f>((B4-B1)/(B2-B3))*100</f>
        <v>100</v>
      </c>
      <c r="F13" s="101"/>
    </row>
    <row r="14" spans="1:6" ht="20.25" x14ac:dyDescent="0.35">
      <c r="A14" s="103" t="s">
        <v>166</v>
      </c>
      <c r="B14" s="176"/>
      <c r="C14" s="176"/>
      <c r="D14" s="102"/>
      <c r="E14" s="178"/>
      <c r="F14" s="101"/>
    </row>
    <row r="15" spans="1:6" ht="26.25" x14ac:dyDescent="0.25">
      <c r="A15" s="108"/>
      <c r="B15" s="108"/>
      <c r="C15" s="107"/>
      <c r="D15" s="106"/>
      <c r="E15" s="115"/>
      <c r="F15" s="101"/>
    </row>
    <row r="16" spans="1:6" ht="26.25" x14ac:dyDescent="0.25">
      <c r="A16" s="105" t="s">
        <v>167</v>
      </c>
      <c r="B16" s="102"/>
      <c r="C16" s="102"/>
      <c r="D16" s="102"/>
      <c r="E16" s="115"/>
      <c r="F16" s="101"/>
    </row>
    <row r="17" spans="1:6" ht="26.25" x14ac:dyDescent="0.25">
      <c r="A17" s="102"/>
      <c r="B17" s="102"/>
      <c r="C17" s="102"/>
      <c r="D17" s="102"/>
      <c r="E17" s="115"/>
      <c r="F17" s="101"/>
    </row>
    <row r="18" spans="1:6" ht="20.25" x14ac:dyDescent="0.25">
      <c r="A18" s="104" t="s">
        <v>168</v>
      </c>
      <c r="B18" s="176" t="s">
        <v>164</v>
      </c>
      <c r="C18" s="177">
        <v>1</v>
      </c>
      <c r="D18" s="102"/>
      <c r="E18" s="178">
        <f>((B2-B4)/(B4-B1))*100</f>
        <v>0</v>
      </c>
      <c r="F18" s="101"/>
    </row>
    <row r="19" spans="1:6" ht="20.25" x14ac:dyDescent="0.35">
      <c r="A19" s="103" t="s">
        <v>163</v>
      </c>
      <c r="B19" s="176"/>
      <c r="C19" s="176"/>
      <c r="D19" s="102"/>
      <c r="E19" s="178"/>
      <c r="F19" s="101"/>
    </row>
    <row r="20" spans="1:6" x14ac:dyDescent="0.25">
      <c r="A20" s="100"/>
      <c r="B20" s="100"/>
      <c r="C20" s="100"/>
      <c r="D20" s="100"/>
      <c r="E20" s="100"/>
      <c r="F20" s="100"/>
    </row>
    <row r="21" spans="1:6" x14ac:dyDescent="0.25">
      <c r="A21" s="100"/>
      <c r="B21" s="100"/>
      <c r="C21" s="100"/>
      <c r="D21" s="100"/>
      <c r="E21" s="100"/>
      <c r="F21" s="100"/>
    </row>
    <row r="22" spans="1:6" x14ac:dyDescent="0.25">
      <c r="A22" s="100"/>
      <c r="B22" s="100"/>
      <c r="C22" s="100"/>
      <c r="D22" s="100"/>
      <c r="E22" s="100"/>
      <c r="F22" s="100"/>
    </row>
    <row r="23" spans="1:6" x14ac:dyDescent="0.25">
      <c r="A23" s="100"/>
      <c r="B23" s="100"/>
      <c r="C23" s="100"/>
      <c r="D23" s="100"/>
      <c r="E23" s="100"/>
      <c r="F23" s="100"/>
    </row>
    <row r="24" spans="1:6" x14ac:dyDescent="0.25">
      <c r="A24" s="100"/>
      <c r="B24" s="100"/>
      <c r="C24" s="100"/>
      <c r="D24" s="100"/>
      <c r="E24" s="100"/>
      <c r="F24" s="100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</vt:lpstr>
      <vt:lpstr>MONITOR</vt:lpstr>
      <vt:lpstr>TRADE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2020-03-04T12:34:18Z</dcterms:modified>
  <cp:category/>
  <cp:contentStatus/>
</cp:coreProperties>
</file>