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778" documentId="13_ncr:1_{EBFAD385-6486-443D-BE50-FB30E4EF1E56}" xr6:coauthVersionLast="45" xr6:coauthVersionMax="45" xr10:uidLastSave="{E86AA84A-AE06-484B-952B-CAA295A93946}"/>
  <bookViews>
    <workbookView xWindow="930" yWindow="0" windowWidth="27870" windowHeight="16200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I69" i="1" s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H69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H8" i="1"/>
  <c r="I8" i="1" s="1"/>
  <c r="J8" i="1" s="1"/>
  <c r="J9" i="1" s="1"/>
  <c r="L44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2" i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I92" i="1" l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L29" i="2" l="1"/>
  <c r="K18" i="2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H80" i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F69" i="1"/>
  <c r="H68" i="1"/>
  <c r="J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K68" i="1" l="1"/>
  <c r="J69" i="1"/>
  <c r="H56" i="1"/>
  <c r="H44" i="1"/>
  <c r="H32" i="1"/>
  <c r="H20" i="1"/>
  <c r="L68" i="1" l="1"/>
  <c r="K69" i="1"/>
  <c r="E8" i="4"/>
  <c r="E13" i="4"/>
  <c r="E18" i="4"/>
  <c r="M68" i="1" l="1"/>
  <c r="L6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F54" i="1"/>
  <c r="D52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F45" i="1"/>
  <c r="I44" i="1"/>
  <c r="J44" i="1" s="1"/>
  <c r="K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D40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D28" i="1"/>
  <c r="D4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3" i="1"/>
  <c r="F30" i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N68" i="1" l="1"/>
  <c r="M69" i="1"/>
  <c r="I9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H9" i="1"/>
  <c r="G30" i="3"/>
  <c r="M30" i="3" s="1"/>
  <c r="S30" i="3" s="1"/>
  <c r="Y30" i="3" s="1"/>
  <c r="A53" i="3"/>
  <c r="O68" i="1" l="1"/>
  <c r="N69" i="1"/>
  <c r="K8" i="1"/>
  <c r="K9" i="1" s="1"/>
  <c r="G53" i="3"/>
  <c r="M53" i="3" s="1"/>
  <c r="S53" i="3" s="1"/>
  <c r="Y53" i="3" s="1"/>
  <c r="A80" i="3"/>
  <c r="P68" i="1" l="1"/>
  <c r="O69" i="1"/>
  <c r="L8" i="1"/>
  <c r="L9" i="1" s="1"/>
  <c r="G80" i="3"/>
  <c r="M80" i="3" s="1"/>
  <c r="S80" i="3" s="1"/>
  <c r="Y80" i="3" s="1"/>
  <c r="A102" i="3"/>
  <c r="Q68" i="1" l="1"/>
  <c r="P69" i="1"/>
  <c r="M8" i="1"/>
  <c r="M9" i="1" s="1"/>
  <c r="G102" i="3"/>
  <c r="M102" i="3" s="1"/>
  <c r="S102" i="3" s="1"/>
  <c r="Y102" i="3" s="1"/>
  <c r="A124" i="3"/>
  <c r="G124" i="3" s="1"/>
  <c r="M124" i="3" s="1"/>
  <c r="S124" i="3" s="1"/>
  <c r="Y124" i="3" s="1"/>
  <c r="R68" i="1" l="1"/>
  <c r="Q69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S68" i="1" l="1"/>
  <c r="R69" i="1"/>
  <c r="O8" i="1"/>
  <c r="O9" i="1" s="1"/>
  <c r="L14" i="2"/>
  <c r="T68" i="1" l="1"/>
  <c r="S69" i="1"/>
  <c r="P8" i="1"/>
  <c r="P9" i="1" s="1"/>
  <c r="U68" i="1" l="1"/>
  <c r="T69" i="1"/>
  <c r="Q8" i="1"/>
  <c r="Q9" i="1" s="1"/>
  <c r="V68" i="1" l="1"/>
  <c r="U69" i="1"/>
  <c r="R8" i="1"/>
  <c r="R9" i="1" s="1"/>
  <c r="W68" i="1" l="1"/>
  <c r="V69" i="1"/>
  <c r="S8" i="1"/>
  <c r="S9" i="1" s="1"/>
  <c r="X68" i="1" l="1"/>
  <c r="W69" i="1"/>
  <c r="T8" i="1"/>
  <c r="T9" i="1" s="1"/>
  <c r="Y68" i="1" l="1"/>
  <c r="X69" i="1"/>
  <c r="U8" i="1"/>
  <c r="U9" i="1" s="1"/>
  <c r="Z68" i="1" l="1"/>
  <c r="Y69" i="1"/>
  <c r="V8" i="1"/>
  <c r="V9" i="1" s="1"/>
  <c r="AA68" i="1" l="1"/>
  <c r="Z69" i="1"/>
  <c r="W8" i="1"/>
  <c r="W9" i="1" s="1"/>
  <c r="AB68" i="1" l="1"/>
  <c r="AA69" i="1"/>
  <c r="X8" i="1"/>
  <c r="X9" i="1" s="1"/>
  <c r="AC68" i="1" l="1"/>
  <c r="AB69" i="1"/>
  <c r="Y8" i="1"/>
  <c r="Y9" i="1" s="1"/>
  <c r="AD68" i="1" l="1"/>
  <c r="AC69" i="1"/>
  <c r="Z8" i="1"/>
  <c r="Z9" i="1" s="1"/>
  <c r="AE68" i="1" l="1"/>
  <c r="AD69" i="1"/>
  <c r="AA8" i="1"/>
  <c r="AA9" i="1" s="1"/>
  <c r="AF68" i="1" l="1"/>
  <c r="AE69" i="1"/>
  <c r="AB8" i="1"/>
  <c r="AB9" i="1" s="1"/>
  <c r="AG68" i="1" l="1"/>
  <c r="AF69" i="1"/>
  <c r="AC8" i="1"/>
  <c r="AC9" i="1" s="1"/>
  <c r="AH68" i="1" l="1"/>
  <c r="AG69" i="1"/>
  <c r="AD8" i="1"/>
  <c r="AD9" i="1" s="1"/>
  <c r="AI68" i="1" l="1"/>
  <c r="AH69" i="1"/>
  <c r="AE8" i="1"/>
  <c r="AE9" i="1" s="1"/>
  <c r="AJ68" i="1" l="1"/>
  <c r="AI69" i="1"/>
  <c r="AF8" i="1"/>
  <c r="AF9" i="1" s="1"/>
  <c r="AK68" i="1" l="1"/>
  <c r="AK69" i="1" s="1"/>
  <c r="AJ69" i="1"/>
  <c r="AG8" i="1"/>
  <c r="AG9" i="1" s="1"/>
  <c r="AH8" i="1" l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<sst xmlns="http://schemas.openxmlformats.org/spreadsheetml/2006/main" count="948" uniqueCount="166">
  <si>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</si>
  <si>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</si>
  <si>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</si>
  <si>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</si>
  <si>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</si>
  <si>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</si>
  <si>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</si>
  <si>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</si>
  <si>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</si>
  <si>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</si>
  <si>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</si>
  <si>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</si>
  <si>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</si>
  <si>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</si>
  <si>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</si>
  <si>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</si>
  <si>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</si>
  <si>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</si>
  <si>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</si>
  <si>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</si>
  <si>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</si>
  <si>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</si>
  <si>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</si>
  <si>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</si>
  <si>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</si>
  <si>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</si>
  <si>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</si>
  <si>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</si>
  <si>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</si>
  <si>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</si>
  <si>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</si>
  <si>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</si>
  <si>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</si>
  <si>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</si>
  <si>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</si>
  <si>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</si>
  <si>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</si>
  <si>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</si>
  <si>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</si>
  <si>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</si>
  <si>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</si>
  <si>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</si>
  <si>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</si>
  <si>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</si>
  <si>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</si>
  <si>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</si>
  <si>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</si>
  <si>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</si>
  <si>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</si>
  <si>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</si>
  <si>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</si>
  <si>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</si>
  <si>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</si>
  <si>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</si>
  <si>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</si>
  <si>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</si>
  <si>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</si>
  <si>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</si>
  <si>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</si>
  <si>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</si>
  <si>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</si>
  <si>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</si>
  <si>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</si>
  <si>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</si>
  <si>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</si>
  <si>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</si>
  <si>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</si>
  <si>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</si>
  <si>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</si>
  <si>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</si>
  <si>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</si>
  <si>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</si>
  <si>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</si>
  <si>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</si>
  <si>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</si>
  <si>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</si>
  <si>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</si>
  <si>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</si>
  <si>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</si>
  <si>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</si>
  <si>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</si>
  <si>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</si>
  <si>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</si>
  <si>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</si>
  <si>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</si>
  <si>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</si>
  <si>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</si>
  <si>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</si>
  <si>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</si>
  <si>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</si>
  <si>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</si>
  <si>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</si>
  <si>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</si>
  <si>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</si>
  <si>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</si>
  <si>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</si>
  <si>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</si>
  <si>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</si>
  <si>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</si>
  <si>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</si>
  <si>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</si>
  <si>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</si>
  <si>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</si>
  <si>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</si>
  <si>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</si>
  <si>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</si>
  <si>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</si>
  <si>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</si>
  <si>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</si>
  <si>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</si>
  <si>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</si>
  <si>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</si>
  <si>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</si>
  <si>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</si>
  <si>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</si>
  <si>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</si>
  <si>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</si>
  <si>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</si>
  <si>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</si>
  <si>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</si>
  <si>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</si>
  <si>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5275</t>
  </si>
  <si>
    <t>7095</t>
  </si>
  <si>
    <t>9008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</si>
  <si>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</si>
  <si>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</si>
  <si>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</si>
  <si>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</si>
  <si>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</si>
  <si>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</si>
  <si>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</si>
  <si>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</si>
  <si>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</si>
  <si>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</si>
  <si>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</si>
  <si>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</si>
  <si>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</si>
  <si>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</si>
  <si>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</si>
  <si>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</si>
  <si>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</si>
  <si>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</si>
  <si>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</si>
  <si>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</si>
  <si>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</si>
  <si>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</si>
  <si>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</si>
  <si>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</si>
  <si>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</si>
  <si>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</si>
  <si>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</si>
  <si>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</si>
  <si>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</si>
  <si>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</si>
  <si>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</si>
  <si>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</si>
  <si>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</si>
  <si>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</si>
  <si>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</si>
  <si>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</si>
  <si>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</si>
  <si>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</si>
  <si>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</si>
  <si>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0202</t>
  </si>
  <si>
    <t>1724</t>
  </si>
  <si>
    <t>IJM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</si>
</sst>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abSelected="1" topLeftCell="K77" zoomScaleNormal="100" workbookViewId="0">
      <selection activeCell="S84" sqref="S84"/>
    </sheetView>
  </sheetViews>
  <sheetFormatPr defaultColWidth="15.7109375" defaultRowHeight="15" x14ac:dyDescent="0.25"/>
  <cols>
    <col min="1" max="2" width="15.7109375" style="74"/>
    <col min="3" max="3" width="15.7109375" style="74" customWidth="1"/>
    <col min="4" max="16384" width="15.7109375" style="74"/>
  </cols>
  <sheetData>
    <row r="1" spans="1:30" ht="15.75" x14ac:dyDescent="0.25">
      <c r="A1" s="152">
        <v>43864</v>
      </c>
      <c r="B1" s="152"/>
      <c r="C1" s="152"/>
      <c r="D1" s="152"/>
      <c r="E1" s="152"/>
      <c r="F1" s="152"/>
      <c r="G1" s="152">
        <f>A1+1</f>
        <v>43865</v>
      </c>
      <c r="H1" s="152"/>
      <c r="I1" s="152"/>
      <c r="J1" s="152"/>
      <c r="K1" s="152"/>
      <c r="L1" s="152"/>
      <c r="M1" s="152">
        <f t="shared" ref="M1" si="0">G1+1</f>
        <v>43866</v>
      </c>
      <c r="N1" s="152"/>
      <c r="O1" s="152"/>
      <c r="P1" s="152"/>
      <c r="Q1" s="152"/>
      <c r="R1" s="152"/>
      <c r="S1" s="152">
        <f t="shared" ref="S1" si="1">M1+1</f>
        <v>43867</v>
      </c>
      <c r="T1" s="152"/>
      <c r="U1" s="152"/>
      <c r="V1" s="152"/>
      <c r="W1" s="152"/>
      <c r="X1" s="152"/>
      <c r="Y1" s="152">
        <f t="shared" ref="Y1" si="2">S1+1</f>
        <v>43868</v>
      </c>
      <c r="Z1" s="152"/>
      <c r="AA1" s="152"/>
      <c r="AB1" s="152"/>
      <c r="AC1" s="152"/>
      <c r="AD1" s="152"/>
    </row>
    <row r="2" spans="1:30" ht="15.75" x14ac:dyDescent="0.25">
      <c r="A2" s="89" t="s">
        <v>0</v>
      </c>
      <c r="B2" s="90" t="s">
        <v>1</v>
      </c>
      <c r="C2" s="91" t="s">
        <v>2</v>
      </c>
      <c r="D2" s="90" t="s">
        <v>3</v>
      </c>
      <c r="E2" s="90" t="s">
        <v>4</v>
      </c>
      <c r="F2" s="90" t="s">
        <v>5</v>
      </c>
      <c r="G2" s="89" t="s">
        <v>0</v>
      </c>
      <c r="H2" s="90" t="s">
        <v>1</v>
      </c>
      <c r="I2" s="91" t="s">
        <v>2</v>
      </c>
      <c r="J2" s="90" t="s">
        <v>3</v>
      </c>
      <c r="K2" s="90" t="s">
        <v>4</v>
      </c>
      <c r="L2" s="90" t="s">
        <v>5</v>
      </c>
      <c r="M2" s="89" t="s">
        <v>0</v>
      </c>
      <c r="N2" s="90" t="s">
        <v>1</v>
      </c>
      <c r="O2" s="91" t="s">
        <v>2</v>
      </c>
      <c r="P2" s="90" t="s">
        <v>3</v>
      </c>
      <c r="Q2" s="90" t="s">
        <v>4</v>
      </c>
      <c r="R2" s="90" t="s">
        <v>5</v>
      </c>
      <c r="S2" s="89" t="s">
        <v>0</v>
      </c>
      <c r="T2" s="90" t="s">
        <v>1</v>
      </c>
      <c r="U2" s="91" t="s">
        <v>2</v>
      </c>
      <c r="V2" s="90" t="s">
        <v>3</v>
      </c>
      <c r="W2" s="90" t="s">
        <v>4</v>
      </c>
      <c r="X2" s="90" t="s">
        <v>5</v>
      </c>
      <c r="Y2" s="89" t="s">
        <v>0</v>
      </c>
      <c r="Z2" s="90" t="s">
        <v>1</v>
      </c>
      <c r="AA2" s="91" t="s">
        <v>2</v>
      </c>
      <c r="AB2" s="90" t="s">
        <v>3</v>
      </c>
      <c r="AC2" s="90" t="s">
        <v>4</v>
      </c>
      <c r="AD2" s="90" t="s">
        <v>5</v>
      </c>
    </row>
    <row r="3" spans="1:30" ht="15.75" x14ac:dyDescent="0.25">
      <c r="A3" s="92" t="s">
        <v>6</v>
      </c>
      <c r="B3" s="93"/>
      <c r="C3" s="94"/>
      <c r="D3" s="94"/>
      <c r="E3" s="94"/>
      <c r="F3" s="95"/>
      <c r="G3" s="92" t="s">
        <v>7</v>
      </c>
      <c r="H3" s="93"/>
      <c r="I3" s="94"/>
      <c r="J3" s="94"/>
      <c r="K3" s="94"/>
      <c r="L3" s="95"/>
      <c r="M3" s="92" t="s">
        <v>8</v>
      </c>
      <c r="N3" s="93"/>
      <c r="O3" s="94"/>
      <c r="P3" s="94"/>
      <c r="Q3" s="94"/>
      <c r="R3" s="95"/>
      <c r="S3" s="92" t="s">
        <v>9</v>
      </c>
      <c r="T3" s="93"/>
      <c r="U3" s="94"/>
      <c r="V3" s="94"/>
      <c r="W3" s="94"/>
      <c r="X3" s="95"/>
      <c r="Y3" s="92" t="s">
        <v>10</v>
      </c>
      <c r="Z3" s="93"/>
      <c r="AA3" s="94"/>
      <c r="AB3" s="94"/>
      <c r="AC3" s="94"/>
      <c r="AD3" s="95"/>
    </row>
    <row r="4" spans="1:30" ht="15.75" x14ac:dyDescent="0.25">
      <c r="A4" s="92" t="s">
        <v>11</v>
      </c>
      <c r="B4" s="93"/>
      <c r="C4" s="94"/>
      <c r="D4" s="94"/>
      <c r="E4" s="94"/>
      <c r="F4" s="95"/>
      <c r="G4" s="92" t="s">
        <v>12</v>
      </c>
      <c r="H4" s="93"/>
      <c r="I4" s="94"/>
      <c r="J4" s="94"/>
      <c r="K4" s="94"/>
      <c r="L4" s="95"/>
      <c r="M4" s="92" t="s">
        <v>13</v>
      </c>
      <c r="N4" s="93"/>
      <c r="O4" s="94"/>
      <c r="P4" s="94"/>
      <c r="Q4" s="94"/>
      <c r="R4" s="95"/>
      <c r="S4" s="92" t="s">
        <v>14</v>
      </c>
      <c r="T4" s="93"/>
      <c r="U4" s="94"/>
      <c r="V4" s="94"/>
      <c r="W4" s="94"/>
      <c r="X4" s="95"/>
      <c r="Y4" s="92" t="s">
        <v>15</v>
      </c>
      <c r="Z4" s="93"/>
      <c r="AA4" s="94"/>
      <c r="AB4" s="94"/>
      <c r="AC4" s="94"/>
      <c r="AD4" s="95"/>
    </row>
    <row r="5" spans="1:30" ht="15.75" x14ac:dyDescent="0.25">
      <c r="A5" s="92" t="s">
        <v>16</v>
      </c>
      <c r="B5" s="93"/>
      <c r="C5" s="94"/>
      <c r="D5" s="94"/>
      <c r="E5" s="94"/>
      <c r="F5" s="95"/>
      <c r="G5" s="92"/>
      <c r="H5" s="93"/>
      <c r="I5" s="94"/>
      <c r="J5" s="94"/>
      <c r="K5" s="94"/>
      <c r="L5" s="95"/>
      <c r="M5" s="92"/>
      <c r="N5" s="93"/>
      <c r="O5" s="94"/>
      <c r="P5" s="94"/>
      <c r="Q5" s="94"/>
      <c r="R5" s="95"/>
      <c r="S5" s="92" t="s">
        <v>17</v>
      </c>
      <c r="T5" s="93"/>
      <c r="U5" s="94"/>
      <c r="V5" s="94"/>
      <c r="W5" s="94"/>
      <c r="X5" s="95"/>
      <c r="Y5" s="92" t="s">
        <v>18</v>
      </c>
      <c r="Z5" s="93"/>
      <c r="AA5" s="94"/>
      <c r="AB5" s="94"/>
      <c r="AC5" s="94"/>
      <c r="AD5" s="95"/>
    </row>
    <row r="6" spans="1:30" ht="15.75" x14ac:dyDescent="0.25">
      <c r="A6" s="92" t="s">
        <v>19</v>
      </c>
      <c r="B6" s="93"/>
      <c r="C6" s="94"/>
      <c r="D6" s="94"/>
      <c r="E6" s="94"/>
      <c r="F6" s="95"/>
      <c r="G6" s="92"/>
      <c r="H6" s="93"/>
      <c r="I6" s="94"/>
      <c r="J6" s="94"/>
      <c r="K6" s="94"/>
      <c r="L6" s="95"/>
      <c r="M6" s="92"/>
      <c r="N6" s="93"/>
      <c r="O6" s="94"/>
      <c r="P6" s="94"/>
      <c r="Q6" s="94"/>
      <c r="R6" s="95"/>
      <c r="S6" s="92" t="s">
        <v>20</v>
      </c>
      <c r="T6" s="93"/>
      <c r="U6" s="94"/>
      <c r="V6" s="94"/>
      <c r="W6" s="94"/>
      <c r="X6" s="95"/>
      <c r="Y6" s="92" t="s">
        <v>7</v>
      </c>
      <c r="Z6" s="93"/>
      <c r="AA6" s="94"/>
      <c r="AB6" s="94"/>
      <c r="AC6" s="94"/>
      <c r="AD6" s="95"/>
    </row>
    <row r="7" spans="1:30" ht="15.75" x14ac:dyDescent="0.25">
      <c r="A7" s="92" t="s">
        <v>21</v>
      </c>
      <c r="B7" s="93"/>
      <c r="C7" s="94"/>
      <c r="D7" s="94"/>
      <c r="E7" s="94"/>
      <c r="F7" s="95"/>
      <c r="G7" s="92"/>
      <c r="H7" s="93"/>
      <c r="I7" s="94"/>
      <c r="J7" s="94"/>
      <c r="K7" s="94"/>
      <c r="L7" s="95"/>
      <c r="M7" s="92"/>
      <c r="N7" s="93"/>
      <c r="O7" s="94"/>
      <c r="P7" s="94"/>
      <c r="Q7" s="94"/>
      <c r="R7" s="95"/>
      <c r="S7" s="92" t="s">
        <v>22</v>
      </c>
      <c r="T7" s="93"/>
      <c r="U7" s="94"/>
      <c r="V7" s="94"/>
      <c r="W7" s="94"/>
      <c r="X7" s="95"/>
      <c r="Y7" s="92"/>
      <c r="Z7" s="93"/>
      <c r="AA7" s="94"/>
      <c r="AB7" s="94"/>
      <c r="AC7" s="94"/>
      <c r="AD7" s="95"/>
    </row>
    <row r="8" spans="1:30" ht="15.75" x14ac:dyDescent="0.25">
      <c r="A8" s="92" t="s">
        <v>16</v>
      </c>
      <c r="B8" s="93"/>
      <c r="C8" s="94"/>
      <c r="D8" s="94"/>
      <c r="E8" s="94"/>
      <c r="F8" s="95"/>
      <c r="G8" s="92"/>
      <c r="H8" s="93"/>
      <c r="I8" s="94"/>
      <c r="J8" s="94"/>
      <c r="K8" s="94"/>
      <c r="L8" s="95"/>
      <c r="M8" s="92"/>
      <c r="N8" s="93"/>
      <c r="O8" s="94"/>
      <c r="P8" s="94"/>
      <c r="Q8" s="94"/>
      <c r="R8" s="95"/>
      <c r="S8" s="92" t="s">
        <v>23</v>
      </c>
      <c r="T8" s="93"/>
      <c r="U8" s="94"/>
      <c r="V8" s="94"/>
      <c r="W8" s="94"/>
      <c r="X8" s="95"/>
      <c r="Y8" s="92"/>
      <c r="Z8" s="93"/>
      <c r="AA8" s="94"/>
      <c r="AB8" s="94"/>
      <c r="AC8" s="94"/>
      <c r="AD8" s="95"/>
    </row>
    <row r="9" spans="1:30" ht="15.75" x14ac:dyDescent="0.25">
      <c r="A9" s="92" t="s">
        <v>24</v>
      </c>
      <c r="B9" s="93"/>
      <c r="C9" s="94"/>
      <c r="D9" s="94"/>
      <c r="E9" s="94"/>
      <c r="F9" s="95"/>
      <c r="G9" s="92"/>
      <c r="H9" s="93"/>
      <c r="I9" s="94"/>
      <c r="J9" s="94"/>
      <c r="K9" s="94"/>
      <c r="L9" s="95"/>
      <c r="M9" s="92"/>
      <c r="N9" s="93"/>
      <c r="O9" s="94"/>
      <c r="P9" s="94"/>
      <c r="Q9" s="94"/>
      <c r="R9" s="95"/>
      <c r="S9" s="92"/>
      <c r="T9" s="93"/>
      <c r="U9" s="94"/>
      <c r="V9" s="94"/>
      <c r="W9" s="94"/>
      <c r="X9" s="95"/>
      <c r="Y9" s="92"/>
      <c r="Z9" s="93"/>
      <c r="AA9" s="94"/>
      <c r="AB9" s="94"/>
      <c r="AC9" s="94"/>
      <c r="AD9" s="95"/>
    </row>
    <row r="10" spans="1:30" ht="15.75" x14ac:dyDescent="0.25">
      <c r="A10" s="92" t="s">
        <v>25</v>
      </c>
      <c r="B10" s="93"/>
      <c r="C10" s="94"/>
      <c r="D10" s="94"/>
      <c r="E10" s="94"/>
      <c r="F10" s="95"/>
      <c r="G10" s="92"/>
      <c r="H10" s="93"/>
      <c r="I10" s="94"/>
      <c r="J10" s="94"/>
      <c r="K10" s="94"/>
      <c r="L10" s="95"/>
      <c r="M10" s="92"/>
      <c r="N10" s="93"/>
      <c r="O10" s="94"/>
      <c r="P10" s="94"/>
      <c r="Q10" s="94"/>
      <c r="R10" s="95"/>
      <c r="S10" s="92"/>
      <c r="T10" s="93"/>
      <c r="U10" s="94"/>
      <c r="V10" s="94"/>
      <c r="W10" s="94"/>
      <c r="X10" s="95"/>
      <c r="Y10" s="92"/>
      <c r="Z10" s="93"/>
      <c r="AA10" s="94"/>
      <c r="AB10" s="94"/>
      <c r="AC10" s="94"/>
      <c r="AD10" s="95"/>
    </row>
    <row r="11" spans="1:30" ht="15.75" x14ac:dyDescent="0.25">
      <c r="A11" s="92" t="s">
        <v>26</v>
      </c>
      <c r="B11" s="93"/>
      <c r="C11" s="94"/>
      <c r="D11" s="94"/>
      <c r="E11" s="94"/>
      <c r="F11" s="95"/>
      <c r="G11" s="92"/>
      <c r="H11" s="93"/>
      <c r="I11" s="94"/>
      <c r="J11" s="94"/>
      <c r="K11" s="94"/>
      <c r="L11" s="95"/>
      <c r="M11" s="92"/>
      <c r="N11" s="93"/>
      <c r="O11" s="94"/>
      <c r="P11" s="94"/>
      <c r="Q11" s="94"/>
      <c r="R11" s="95"/>
      <c r="S11" s="92"/>
      <c r="T11" s="93"/>
      <c r="U11" s="94"/>
      <c r="V11" s="94"/>
      <c r="W11" s="94"/>
      <c r="X11" s="95"/>
      <c r="Y11" s="92"/>
      <c r="Z11" s="93"/>
      <c r="AA11" s="94"/>
      <c r="AB11" s="94"/>
      <c r="AC11" s="94"/>
      <c r="AD11" s="95"/>
    </row>
    <row r="12" spans="1:30" ht="15.75" x14ac:dyDescent="0.25">
      <c r="A12" s="92" t="s">
        <v>27</v>
      </c>
      <c r="B12" s="93"/>
      <c r="C12" s="94"/>
      <c r="D12" s="94"/>
      <c r="E12" s="94"/>
      <c r="F12" s="95"/>
      <c r="G12" s="92"/>
      <c r="H12" s="93"/>
      <c r="I12" s="94"/>
      <c r="J12" s="94"/>
      <c r="K12" s="94"/>
      <c r="L12" s="95"/>
      <c r="M12" s="92"/>
      <c r="N12" s="93"/>
      <c r="O12" s="94"/>
      <c r="P12" s="94"/>
      <c r="Q12" s="94"/>
      <c r="R12" s="95"/>
      <c r="S12" s="92"/>
      <c r="T12" s="93"/>
      <c r="U12" s="94"/>
      <c r="V12" s="94"/>
      <c r="W12" s="94"/>
      <c r="X12" s="95"/>
      <c r="Y12" s="92"/>
      <c r="Z12" s="93"/>
      <c r="AA12" s="94"/>
      <c r="AB12" s="94"/>
      <c r="AC12" s="94"/>
      <c r="AD12" s="95"/>
    </row>
    <row r="13" spans="1:30" ht="15.75" x14ac:dyDescent="0.25">
      <c r="A13" s="92" t="s">
        <v>9</v>
      </c>
      <c r="B13" s="93"/>
      <c r="C13" s="94"/>
      <c r="D13" s="94"/>
      <c r="E13" s="94"/>
      <c r="F13" s="95"/>
      <c r="G13" s="92"/>
      <c r="H13" s="93"/>
      <c r="I13" s="94"/>
      <c r="J13" s="94"/>
      <c r="K13" s="94"/>
      <c r="L13" s="95"/>
      <c r="M13" s="92"/>
      <c r="N13" s="93"/>
      <c r="O13" s="94"/>
      <c r="P13" s="94"/>
      <c r="Q13" s="94"/>
      <c r="R13" s="95"/>
      <c r="S13" s="92"/>
      <c r="T13" s="93"/>
      <c r="U13" s="94"/>
      <c r="V13" s="94"/>
      <c r="W13" s="94"/>
      <c r="X13" s="95"/>
      <c r="Y13" s="92"/>
      <c r="Z13" s="93"/>
      <c r="AA13" s="94"/>
      <c r="AB13" s="94"/>
      <c r="AC13" s="94"/>
      <c r="AD13" s="95"/>
    </row>
    <row r="14" spans="1:30" ht="15.75" x14ac:dyDescent="0.25">
      <c r="A14" s="92"/>
      <c r="B14" s="93"/>
      <c r="C14" s="94"/>
      <c r="D14" s="94"/>
      <c r="E14" s="94"/>
      <c r="F14" s="95"/>
      <c r="G14" s="92"/>
      <c r="H14" s="93"/>
      <c r="I14" s="94"/>
      <c r="J14" s="94"/>
      <c r="K14" s="94"/>
      <c r="L14" s="95"/>
      <c r="M14" s="92"/>
      <c r="N14" s="93"/>
      <c r="O14" s="94"/>
      <c r="P14" s="94"/>
      <c r="Q14" s="94"/>
      <c r="R14" s="95"/>
      <c r="S14" s="92"/>
      <c r="T14" s="93"/>
      <c r="U14" s="94"/>
      <c r="V14" s="94"/>
      <c r="W14" s="94"/>
      <c r="X14" s="95"/>
      <c r="Y14" s="92"/>
      <c r="Z14" s="93"/>
      <c r="AA14" s="94"/>
      <c r="AB14" s="94"/>
      <c r="AC14" s="94"/>
      <c r="AD14" s="95"/>
    </row>
    <row r="15" spans="1:30" ht="15.75" x14ac:dyDescent="0.25">
      <c r="A15" s="152">
        <f>A1+7</f>
        <v>43871</v>
      </c>
      <c r="B15" s="152"/>
      <c r="C15" s="152"/>
      <c r="D15" s="152"/>
      <c r="E15" s="152"/>
      <c r="F15" s="152"/>
      <c r="G15" s="152">
        <f>A15+1</f>
        <v>43872</v>
      </c>
      <c r="H15" s="152"/>
      <c r="I15" s="152"/>
      <c r="J15" s="152"/>
      <c r="K15" s="152"/>
      <c r="L15" s="152"/>
      <c r="M15" s="152">
        <f t="shared" ref="M15" si="3">G15+1</f>
        <v>43873</v>
      </c>
      <c r="N15" s="152"/>
      <c r="O15" s="152"/>
      <c r="P15" s="152"/>
      <c r="Q15" s="152"/>
      <c r="R15" s="152"/>
      <c r="S15" s="152">
        <f t="shared" ref="S15" si="4">M15+1</f>
        <v>43874</v>
      </c>
      <c r="T15" s="152"/>
      <c r="U15" s="152"/>
      <c r="V15" s="152"/>
      <c r="W15" s="152"/>
      <c r="X15" s="152"/>
      <c r="Y15" s="152">
        <f t="shared" ref="Y15" si="5">S15+1</f>
        <v>43875</v>
      </c>
      <c r="Z15" s="152"/>
      <c r="AA15" s="152"/>
      <c r="AB15" s="152"/>
      <c r="AC15" s="152"/>
      <c r="AD15" s="152"/>
    </row>
    <row r="16" spans="1:30" ht="15.75" x14ac:dyDescent="0.25">
      <c r="A16" s="89" t="s">
        <v>0</v>
      </c>
      <c r="B16" s="90" t="s">
        <v>1</v>
      </c>
      <c r="C16" s="91" t="s">
        <v>2</v>
      </c>
      <c r="D16" s="90" t="s">
        <v>3</v>
      </c>
      <c r="E16" s="90" t="s">
        <v>4</v>
      </c>
      <c r="F16" s="90" t="s">
        <v>5</v>
      </c>
      <c r="G16" s="89" t="s">
        <v>0</v>
      </c>
      <c r="H16" s="90" t="s">
        <v>1</v>
      </c>
      <c r="I16" s="91" t="s">
        <v>2</v>
      </c>
      <c r="J16" s="90" t="s">
        <v>3</v>
      </c>
      <c r="K16" s="90" t="s">
        <v>4</v>
      </c>
      <c r="L16" s="90" t="s">
        <v>5</v>
      </c>
      <c r="M16" s="89" t="s">
        <v>0</v>
      </c>
      <c r="N16" s="90" t="s">
        <v>1</v>
      </c>
      <c r="O16" s="91" t="s">
        <v>2</v>
      </c>
      <c r="P16" s="90" t="s">
        <v>3</v>
      </c>
      <c r="Q16" s="90" t="s">
        <v>4</v>
      </c>
      <c r="R16" s="90" t="s">
        <v>5</v>
      </c>
      <c r="S16" s="89" t="s">
        <v>0</v>
      </c>
      <c r="T16" s="90" t="s">
        <v>1</v>
      </c>
      <c r="U16" s="91" t="s">
        <v>2</v>
      </c>
      <c r="V16" s="90" t="s">
        <v>3</v>
      </c>
      <c r="W16" s="90" t="s">
        <v>4</v>
      </c>
      <c r="X16" s="90" t="s">
        <v>5</v>
      </c>
      <c r="Y16" s="89" t="s">
        <v>0</v>
      </c>
      <c r="Z16" s="90" t="s">
        <v>1</v>
      </c>
      <c r="AA16" s="91" t="s">
        <v>2</v>
      </c>
      <c r="AB16" s="90" t="s">
        <v>3</v>
      </c>
      <c r="AC16" s="90" t="s">
        <v>4</v>
      </c>
      <c r="AD16" s="90" t="s">
        <v>5</v>
      </c>
    </row>
    <row r="17" spans="1:30" ht="15.75" x14ac:dyDescent="0.25">
      <c r="A17" s="92" t="s">
        <v>28</v>
      </c>
      <c r="B17" s="93"/>
      <c r="C17" s="94"/>
      <c r="D17" s="94"/>
      <c r="E17" s="94"/>
      <c r="F17" s="95"/>
      <c r="G17" s="92" t="s">
        <v>29</v>
      </c>
      <c r="H17" s="93" t="s">
        <v>11</v>
      </c>
      <c r="I17" s="94">
        <v>0.36499999999999999</v>
      </c>
      <c r="J17" s="94">
        <v>0.39</v>
      </c>
      <c r="K17" s="94">
        <v>0.39</v>
      </c>
      <c r="L17" s="95">
        <v>800000</v>
      </c>
      <c r="M17" s="92" t="s">
        <v>30</v>
      </c>
      <c r="N17" s="93" t="s">
        <v>11</v>
      </c>
      <c r="O17" s="94">
        <v>0.36499999999999999</v>
      </c>
      <c r="P17" s="94">
        <v>0.39</v>
      </c>
      <c r="Q17" s="94">
        <v>0.39</v>
      </c>
      <c r="R17" s="95">
        <v>800000</v>
      </c>
      <c r="S17" s="92" t="s">
        <v>31</v>
      </c>
      <c r="T17" s="93"/>
      <c r="U17" s="94"/>
      <c r="V17" s="94"/>
      <c r="W17" s="94"/>
      <c r="X17" s="95"/>
      <c r="Y17" s="92" t="s">
        <v>32</v>
      </c>
      <c r="Z17" s="93"/>
      <c r="AA17" s="94"/>
      <c r="AB17" s="94"/>
      <c r="AC17" s="94"/>
      <c r="AD17" s="95"/>
    </row>
    <row r="18" spans="1:30" ht="15.75" x14ac:dyDescent="0.25">
      <c r="A18" s="92"/>
      <c r="B18" s="93"/>
      <c r="C18" s="94"/>
      <c r="D18" s="94"/>
      <c r="E18" s="94"/>
      <c r="F18" s="95"/>
      <c r="G18" s="92" t="s">
        <v>33</v>
      </c>
      <c r="H18" s="93" t="s">
        <v>16</v>
      </c>
      <c r="I18" s="94">
        <v>1.31</v>
      </c>
      <c r="J18" s="94">
        <v>1.34</v>
      </c>
      <c r="K18" s="94">
        <v>1.39</v>
      </c>
      <c r="L18" s="95">
        <v>33000</v>
      </c>
      <c r="M18" s="92" t="s">
        <v>34</v>
      </c>
      <c r="N18" s="93" t="s">
        <v>16</v>
      </c>
      <c r="O18" s="94">
        <v>1.31</v>
      </c>
      <c r="P18" s="94">
        <v>1.34</v>
      </c>
      <c r="Q18" s="94">
        <v>1.39</v>
      </c>
      <c r="R18" s="95">
        <v>33000</v>
      </c>
      <c r="S18" s="92" t="s">
        <v>35</v>
      </c>
      <c r="T18" s="93"/>
      <c r="U18" s="94"/>
      <c r="V18" s="94"/>
      <c r="W18" s="94"/>
      <c r="X18" s="95"/>
      <c r="Y18" s="92" t="s">
        <v>36</v>
      </c>
      <c r="Z18" s="93"/>
      <c r="AA18" s="94"/>
      <c r="AB18" s="94"/>
      <c r="AC18" s="94"/>
      <c r="AD18" s="95"/>
    </row>
    <row r="19" spans="1:30" ht="15.75" x14ac:dyDescent="0.25">
      <c r="A19" s="92"/>
      <c r="B19" s="93"/>
      <c r="C19" s="94"/>
      <c r="D19" s="94"/>
      <c r="E19" s="94"/>
      <c r="F19" s="95"/>
      <c r="G19" s="92" t="s">
        <v>37</v>
      </c>
      <c r="H19" s="93" t="s">
        <v>19</v>
      </c>
      <c r="I19" s="94">
        <v>2.4300000000000002</v>
      </c>
      <c r="J19" s="94">
        <v>2.4700000000000002</v>
      </c>
      <c r="K19" s="94">
        <v>2.56</v>
      </c>
      <c r="L19" s="95">
        <v>90000</v>
      </c>
      <c r="M19" s="92" t="s">
        <v>22</v>
      </c>
      <c r="N19" s="93" t="s">
        <v>19</v>
      </c>
      <c r="O19" s="94">
        <v>2.4300000000000002</v>
      </c>
      <c r="P19" s="94">
        <v>2.4700000000000002</v>
      </c>
      <c r="Q19" s="94">
        <v>2.56</v>
      </c>
      <c r="R19" s="95">
        <v>90000</v>
      </c>
      <c r="S19" s="92" t="s">
        <v>38</v>
      </c>
      <c r="T19" s="93"/>
      <c r="U19" s="94"/>
      <c r="V19" s="94"/>
      <c r="W19" s="94"/>
      <c r="X19" s="95"/>
      <c r="Y19" s="92" t="s">
        <v>39</v>
      </c>
      <c r="Z19" s="93"/>
      <c r="AA19" s="94"/>
      <c r="AB19" s="94"/>
      <c r="AC19" s="94"/>
      <c r="AD19" s="95"/>
    </row>
    <row r="20" spans="1:30" ht="15.75" x14ac:dyDescent="0.25">
      <c r="A20" s="92"/>
      <c r="B20" s="93"/>
      <c r="C20" s="94"/>
      <c r="D20" s="94"/>
      <c r="E20" s="94"/>
      <c r="F20" s="95"/>
      <c r="G20" s="92" t="s">
        <v>40</v>
      </c>
      <c r="H20" s="93" t="s">
        <v>21</v>
      </c>
      <c r="I20" s="94">
        <v>1.91</v>
      </c>
      <c r="J20" s="94">
        <v>1.95</v>
      </c>
      <c r="K20" s="94">
        <v>2.02</v>
      </c>
      <c r="L20" s="95">
        <v>20000</v>
      </c>
      <c r="M20" s="92" t="s">
        <v>41</v>
      </c>
      <c r="N20" s="93" t="s">
        <v>21</v>
      </c>
      <c r="O20" s="94">
        <v>1.91</v>
      </c>
      <c r="P20" s="94">
        <v>1.95</v>
      </c>
      <c r="Q20" s="94">
        <v>2.02</v>
      </c>
      <c r="R20" s="95">
        <v>20000</v>
      </c>
      <c r="S20" s="92" t="s">
        <v>42</v>
      </c>
      <c r="T20" s="93"/>
      <c r="U20" s="94"/>
      <c r="V20" s="94"/>
      <c r="W20" s="94"/>
      <c r="X20" s="95"/>
      <c r="Y20" s="92" t="s">
        <v>23</v>
      </c>
      <c r="Z20" s="93"/>
      <c r="AA20" s="94"/>
      <c r="AB20" s="94"/>
      <c r="AC20" s="94"/>
      <c r="AD20" s="95"/>
    </row>
    <row r="21" spans="1:30" ht="15.75" x14ac:dyDescent="0.25">
      <c r="A21" s="92"/>
      <c r="B21" s="93"/>
      <c r="C21" s="94"/>
      <c r="D21" s="94"/>
      <c r="E21" s="94"/>
      <c r="F21" s="95"/>
      <c r="G21" s="92" t="s">
        <v>43</v>
      </c>
      <c r="H21" s="93" t="s">
        <v>25</v>
      </c>
      <c r="I21" s="94">
        <v>1.19</v>
      </c>
      <c r="J21" s="94">
        <v>1.23</v>
      </c>
      <c r="K21" s="94">
        <v>1.26</v>
      </c>
      <c r="L21" s="95">
        <v>30000</v>
      </c>
      <c r="M21" s="92" t="s">
        <v>44</v>
      </c>
      <c r="N21" s="93" t="s">
        <v>25</v>
      </c>
      <c r="O21" s="94">
        <v>1.19</v>
      </c>
      <c r="P21" s="94">
        <v>1.23</v>
      </c>
      <c r="Q21" s="94">
        <v>1.26</v>
      </c>
      <c r="R21" s="95">
        <v>30000</v>
      </c>
      <c r="S21" s="92" t="s">
        <v>45</v>
      </c>
      <c r="T21" s="93"/>
      <c r="U21" s="94"/>
      <c r="V21" s="94"/>
      <c r="W21" s="94"/>
      <c r="X21" s="95"/>
      <c r="Y21" s="92"/>
      <c r="Z21" s="93"/>
      <c r="AA21" s="94"/>
      <c r="AB21" s="94"/>
      <c r="AC21" s="94"/>
      <c r="AD21" s="95"/>
    </row>
    <row r="22" spans="1:30" ht="15.75" x14ac:dyDescent="0.25">
      <c r="A22" s="92"/>
      <c r="B22" s="93"/>
      <c r="C22" s="94"/>
      <c r="D22" s="94"/>
      <c r="E22" s="94"/>
      <c r="F22" s="95"/>
      <c r="G22" s="92" t="s">
        <v>46</v>
      </c>
      <c r="H22" s="93" t="s">
        <v>12</v>
      </c>
      <c r="I22" s="94">
        <v>1.01</v>
      </c>
      <c r="J22" s="94">
        <v>1.04</v>
      </c>
      <c r="K22" s="94">
        <v>1.07</v>
      </c>
      <c r="L22" s="95">
        <v>18000</v>
      </c>
      <c r="M22" s="92" t="s">
        <v>14</v>
      </c>
      <c r="N22" s="93" t="s">
        <v>12</v>
      </c>
      <c r="O22" s="94">
        <v>1.01</v>
      </c>
      <c r="P22" s="94">
        <v>1.04</v>
      </c>
      <c r="Q22" s="94">
        <v>1.07</v>
      </c>
      <c r="R22" s="95">
        <v>18000</v>
      </c>
      <c r="S22" s="92" t="s">
        <v>47</v>
      </c>
      <c r="T22" s="93"/>
      <c r="U22" s="94"/>
      <c r="V22" s="94"/>
      <c r="W22" s="94"/>
      <c r="X22" s="95"/>
      <c r="Y22" s="92"/>
      <c r="Z22" s="93"/>
      <c r="AA22" s="94"/>
      <c r="AB22" s="94"/>
      <c r="AC22" s="94"/>
      <c r="AD22" s="95"/>
    </row>
    <row r="23" spans="1:30" ht="15.75" x14ac:dyDescent="0.25">
      <c r="A23" s="92"/>
      <c r="B23" s="93"/>
      <c r="C23" s="94"/>
      <c r="D23" s="94"/>
      <c r="E23" s="94"/>
      <c r="F23" s="95"/>
      <c r="G23" s="92" t="s">
        <v>48</v>
      </c>
      <c r="H23" s="93" t="s">
        <v>20</v>
      </c>
      <c r="I23" s="94">
        <v>0.435</v>
      </c>
      <c r="J23" s="94">
        <v>0.44</v>
      </c>
      <c r="K23" s="94">
        <v>0.46</v>
      </c>
      <c r="L23" s="95">
        <v>17000</v>
      </c>
      <c r="M23" s="92" t="s">
        <v>49</v>
      </c>
      <c r="N23" s="93" t="s">
        <v>20</v>
      </c>
      <c r="O23" s="94">
        <v>0.435</v>
      </c>
      <c r="P23" s="94">
        <v>0.44</v>
      </c>
      <c r="Q23" s="94">
        <v>0.46</v>
      </c>
      <c r="R23" s="95">
        <v>17000</v>
      </c>
      <c r="S23" s="92" t="s">
        <v>50</v>
      </c>
      <c r="T23" s="93"/>
      <c r="U23" s="94"/>
      <c r="V23" s="94"/>
      <c r="W23" s="94"/>
      <c r="X23" s="95"/>
      <c r="Y23" s="92"/>
      <c r="Z23" s="93"/>
      <c r="AA23" s="94"/>
      <c r="AB23" s="94"/>
      <c r="AC23" s="94"/>
      <c r="AD23" s="95"/>
    </row>
    <row r="24" spans="1:30" ht="15.75" x14ac:dyDescent="0.25">
      <c r="A24" s="92"/>
      <c r="B24" s="93"/>
      <c r="C24" s="94"/>
      <c r="D24" s="94"/>
      <c r="E24" s="94"/>
      <c r="F24" s="95"/>
      <c r="G24" s="92"/>
      <c r="H24" s="93" t="s">
        <v>18</v>
      </c>
      <c r="I24" s="94">
        <v>0.73499999999999999</v>
      </c>
      <c r="J24" s="94">
        <v>0.76</v>
      </c>
      <c r="K24" s="94">
        <v>0.78</v>
      </c>
      <c r="L24" s="95">
        <v>125000</v>
      </c>
      <c r="M24" s="92" t="s">
        <v>25</v>
      </c>
      <c r="N24" s="93"/>
      <c r="O24" s="94"/>
      <c r="P24" s="94"/>
      <c r="Q24" s="94"/>
      <c r="R24" s="95"/>
      <c r="S24" s="92" t="s">
        <v>51</v>
      </c>
      <c r="T24" s="93"/>
      <c r="U24" s="94"/>
      <c r="V24" s="94"/>
      <c r="W24" s="94"/>
      <c r="X24" s="95"/>
      <c r="Y24" s="92"/>
      <c r="Z24" s="93"/>
      <c r="AA24" s="94"/>
      <c r="AB24" s="94"/>
      <c r="AC24" s="94"/>
      <c r="AD24" s="95"/>
    </row>
    <row r="25" spans="1:30" ht="15.75" x14ac:dyDescent="0.25">
      <c r="A25" s="92"/>
      <c r="B25" s="93"/>
      <c r="C25" s="94"/>
      <c r="D25" s="94"/>
      <c r="E25" s="94"/>
      <c r="F25" s="95"/>
      <c r="G25" s="92"/>
      <c r="H25" s="93" t="s">
        <v>24</v>
      </c>
      <c r="I25" s="94">
        <v>0.36499999999999999</v>
      </c>
      <c r="J25" s="94">
        <v>0.38</v>
      </c>
      <c r="K25" s="94">
        <v>0.39</v>
      </c>
      <c r="L25" s="95">
        <v>30000</v>
      </c>
      <c r="M25" s="92" t="s">
        <v>37</v>
      </c>
      <c r="N25" s="93"/>
      <c r="O25" s="94"/>
      <c r="P25" s="94"/>
      <c r="Q25" s="94"/>
      <c r="R25" s="95"/>
      <c r="S25" s="92" t="s">
        <v>52</v>
      </c>
      <c r="T25" s="93"/>
      <c r="U25" s="94"/>
      <c r="V25" s="94"/>
      <c r="W25" s="94"/>
      <c r="X25" s="95"/>
      <c r="Y25" s="92"/>
      <c r="Z25" s="93"/>
      <c r="AA25" s="94"/>
      <c r="AB25" s="94"/>
      <c r="AC25" s="94"/>
      <c r="AD25" s="95"/>
    </row>
    <row r="26" spans="1:30" ht="15.75" x14ac:dyDescent="0.25">
      <c r="A26" s="92"/>
      <c r="B26" s="93"/>
      <c r="C26" s="94"/>
      <c r="D26" s="94"/>
      <c r="E26" s="94"/>
      <c r="F26" s="95"/>
      <c r="G26" s="92"/>
      <c r="H26" s="93"/>
      <c r="I26" s="94"/>
      <c r="J26" s="94"/>
      <c r="K26" s="94"/>
      <c r="L26" s="95"/>
      <c r="M26" s="92"/>
      <c r="N26" s="93"/>
      <c r="O26" s="94"/>
      <c r="P26" s="94"/>
      <c r="Q26" s="94"/>
      <c r="R26" s="95"/>
      <c r="S26" s="92" t="s">
        <v>53</v>
      </c>
      <c r="T26" s="93"/>
      <c r="U26" s="94"/>
      <c r="V26" s="94"/>
      <c r="W26" s="94"/>
      <c r="X26" s="95"/>
      <c r="Y26" s="92"/>
      <c r="Z26" s="93"/>
      <c r="AA26" s="94"/>
      <c r="AB26" s="94"/>
      <c r="AC26" s="94"/>
      <c r="AD26" s="95"/>
    </row>
    <row r="27" spans="1:30" ht="15.75" x14ac:dyDescent="0.25">
      <c r="A27" s="92"/>
      <c r="B27" s="93"/>
      <c r="C27" s="94"/>
      <c r="D27" s="94"/>
      <c r="E27" s="94"/>
      <c r="F27" s="95"/>
      <c r="G27" s="92"/>
      <c r="H27" s="93"/>
      <c r="I27" s="94"/>
      <c r="J27" s="94"/>
      <c r="K27" s="94"/>
      <c r="L27" s="95"/>
      <c r="M27" s="92"/>
      <c r="N27" s="93"/>
      <c r="O27" s="94"/>
      <c r="P27" s="94"/>
      <c r="Q27" s="94"/>
      <c r="R27" s="95"/>
      <c r="S27" s="92" t="s">
        <v>54</v>
      </c>
      <c r="T27" s="93"/>
      <c r="U27" s="94"/>
      <c r="V27" s="94"/>
      <c r="W27" s="94"/>
      <c r="X27" s="95"/>
      <c r="Y27" s="92"/>
      <c r="Z27" s="93"/>
      <c r="AA27" s="94"/>
      <c r="AB27" s="94"/>
      <c r="AC27" s="94"/>
      <c r="AD27" s="95"/>
    </row>
    <row r="28" spans="1:30" ht="15.75" x14ac:dyDescent="0.25">
      <c r="A28" s="92"/>
      <c r="B28" s="93"/>
      <c r="C28" s="94"/>
      <c r="D28" s="94"/>
      <c r="E28" s="94"/>
      <c r="F28" s="95"/>
      <c r="G28" s="92"/>
      <c r="H28" s="93"/>
      <c r="I28" s="94"/>
      <c r="J28" s="94"/>
      <c r="K28" s="94"/>
      <c r="L28" s="95"/>
      <c r="M28" s="92"/>
      <c r="N28" s="93"/>
      <c r="O28" s="94"/>
      <c r="P28" s="94"/>
      <c r="Q28" s="94"/>
      <c r="R28" s="95"/>
      <c r="S28" s="92" t="s">
        <v>55</v>
      </c>
      <c r="T28" s="93"/>
      <c r="U28" s="94"/>
      <c r="V28" s="94"/>
      <c r="W28" s="94"/>
      <c r="X28" s="95"/>
      <c r="Y28" s="92"/>
      <c r="Z28" s="93"/>
      <c r="AA28" s="94"/>
      <c r="AB28" s="94"/>
      <c r="AC28" s="94"/>
      <c r="AD28" s="95"/>
    </row>
    <row r="29" spans="1:30" ht="15.75" x14ac:dyDescent="0.25">
      <c r="A29" s="92"/>
      <c r="B29" s="93"/>
      <c r="C29" s="94"/>
      <c r="D29" s="94"/>
      <c r="E29" s="94"/>
      <c r="F29" s="95"/>
      <c r="G29" s="92"/>
      <c r="H29" s="93"/>
      <c r="I29" s="94"/>
      <c r="J29" s="94"/>
      <c r="K29" s="94"/>
      <c r="L29" s="95"/>
      <c r="M29" s="92"/>
      <c r="N29" s="93"/>
      <c r="O29" s="94"/>
      <c r="P29" s="94"/>
      <c r="Q29" s="94"/>
      <c r="R29" s="95"/>
      <c r="S29" s="92"/>
      <c r="T29" s="93"/>
      <c r="U29" s="94"/>
      <c r="V29" s="94"/>
      <c r="W29" s="94"/>
      <c r="X29" s="95"/>
      <c r="Y29" s="92"/>
      <c r="Z29" s="93"/>
      <c r="AA29" s="94"/>
      <c r="AB29" s="94"/>
      <c r="AC29" s="94"/>
      <c r="AD29" s="95"/>
    </row>
    <row r="30" spans="1:30" ht="15.75" x14ac:dyDescent="0.25">
      <c r="A30" s="152">
        <f>A15+7</f>
        <v>43878</v>
      </c>
      <c r="B30" s="152"/>
      <c r="C30" s="152"/>
      <c r="D30" s="152"/>
      <c r="E30" s="152"/>
      <c r="F30" s="152"/>
      <c r="G30" s="152">
        <f>A30+1</f>
        <v>43879</v>
      </c>
      <c r="H30" s="152"/>
      <c r="I30" s="152"/>
      <c r="J30" s="152"/>
      <c r="K30" s="152"/>
      <c r="L30" s="152"/>
      <c r="M30" s="152">
        <f t="shared" ref="M30" si="6">G30+1</f>
        <v>43880</v>
      </c>
      <c r="N30" s="152"/>
      <c r="O30" s="152"/>
      <c r="P30" s="152"/>
      <c r="Q30" s="152"/>
      <c r="R30" s="152"/>
      <c r="S30" s="152">
        <f t="shared" ref="S30" si="7">M30+1</f>
        <v>43881</v>
      </c>
      <c r="T30" s="152"/>
      <c r="U30" s="152"/>
      <c r="V30" s="152"/>
      <c r="W30" s="152"/>
      <c r="X30" s="152"/>
      <c r="Y30" s="152">
        <f t="shared" ref="Y30" si="8">S30+1</f>
        <v>43882</v>
      </c>
      <c r="Z30" s="152"/>
      <c r="AA30" s="152"/>
      <c r="AB30" s="152"/>
      <c r="AC30" s="152"/>
      <c r="AD30" s="152"/>
    </row>
    <row r="31" spans="1:30" ht="15.75" x14ac:dyDescent="0.25">
      <c r="A31" s="89" t="s">
        <v>0</v>
      </c>
      <c r="B31" s="90" t="s">
        <v>1</v>
      </c>
      <c r="C31" s="91" t="s">
        <v>2</v>
      </c>
      <c r="D31" s="90" t="s">
        <v>3</v>
      </c>
      <c r="E31" s="90" t="s">
        <v>4</v>
      </c>
      <c r="F31" s="90" t="s">
        <v>5</v>
      </c>
      <c r="G31" s="89" t="s">
        <v>0</v>
      </c>
      <c r="H31" s="90" t="s">
        <v>1</v>
      </c>
      <c r="I31" s="91" t="s">
        <v>2</v>
      </c>
      <c r="J31" s="90" t="s">
        <v>3</v>
      </c>
      <c r="K31" s="90" t="s">
        <v>4</v>
      </c>
      <c r="L31" s="90" t="s">
        <v>5</v>
      </c>
      <c r="M31" s="89" t="s">
        <v>0</v>
      </c>
      <c r="N31" s="90" t="s">
        <v>1</v>
      </c>
      <c r="O31" s="91" t="s">
        <v>2</v>
      </c>
      <c r="P31" s="90" t="s">
        <v>3</v>
      </c>
      <c r="Q31" s="90" t="s">
        <v>4</v>
      </c>
      <c r="R31" s="90" t="s">
        <v>5</v>
      </c>
      <c r="S31" s="89" t="s">
        <v>0</v>
      </c>
      <c r="T31" s="90" t="s">
        <v>1</v>
      </c>
      <c r="U31" s="91" t="s">
        <v>2</v>
      </c>
      <c r="V31" s="90" t="s">
        <v>3</v>
      </c>
      <c r="W31" s="90" t="s">
        <v>4</v>
      </c>
      <c r="X31" s="90" t="s">
        <v>5</v>
      </c>
      <c r="Y31" s="89" t="s">
        <v>0</v>
      </c>
      <c r="Z31" s="90" t="s">
        <v>1</v>
      </c>
      <c r="AA31" s="91" t="s">
        <v>2</v>
      </c>
      <c r="AB31" s="90" t="s">
        <v>3</v>
      </c>
      <c r="AC31" s="90" t="s">
        <v>4</v>
      </c>
      <c r="AD31" s="90" t="s">
        <v>5</v>
      </c>
    </row>
    <row r="32" spans="1:30" ht="15.75" x14ac:dyDescent="0.25">
      <c r="A32" s="92" t="s">
        <v>26</v>
      </c>
      <c r="B32" s="93" t="s">
        <v>11</v>
      </c>
      <c r="C32" s="94">
        <v>0.36499999999999999</v>
      </c>
      <c r="D32" s="94">
        <v>0.38</v>
      </c>
      <c r="E32" s="94">
        <v>0.39</v>
      </c>
      <c r="F32" s="95">
        <v>860000</v>
      </c>
      <c r="G32" s="92" t="s">
        <v>56</v>
      </c>
      <c r="H32" s="93"/>
      <c r="I32" s="94"/>
      <c r="J32" s="94"/>
      <c r="K32" s="94"/>
      <c r="L32" s="95"/>
      <c r="M32" s="92" t="s">
        <v>57</v>
      </c>
      <c r="N32" s="93" t="s">
        <v>11</v>
      </c>
      <c r="O32" s="94">
        <v>0.36499999999999999</v>
      </c>
      <c r="P32" s="94">
        <v>0.38</v>
      </c>
      <c r="Q32" s="94">
        <v>0.39</v>
      </c>
      <c r="R32" s="95">
        <v>860000</v>
      </c>
      <c r="S32" s="92"/>
      <c r="T32" s="93" t="s">
        <v>11</v>
      </c>
      <c r="U32" s="94">
        <v>0.36499999999999999</v>
      </c>
      <c r="V32" s="94">
        <v>0.38</v>
      </c>
      <c r="W32" s="94">
        <v>0.39</v>
      </c>
      <c r="X32" s="95">
        <v>860000</v>
      </c>
      <c r="Y32" s="92" t="s">
        <v>21</v>
      </c>
      <c r="Z32" s="93" t="s">
        <v>33</v>
      </c>
      <c r="AA32" s="94">
        <v>1.24</v>
      </c>
      <c r="AB32" s="94">
        <v>1.29</v>
      </c>
      <c r="AC32" s="94">
        <v>1.31</v>
      </c>
      <c r="AD32" s="95">
        <v>930000</v>
      </c>
    </row>
    <row r="33" spans="1:30" ht="15.75" x14ac:dyDescent="0.25">
      <c r="A33" s="92" t="s">
        <v>57</v>
      </c>
      <c r="B33" s="93" t="s">
        <v>16</v>
      </c>
      <c r="C33" s="94">
        <v>1.31</v>
      </c>
      <c r="D33" s="94">
        <v>1.34</v>
      </c>
      <c r="E33" s="94">
        <v>1.38</v>
      </c>
      <c r="F33" s="95">
        <v>30000</v>
      </c>
      <c r="G33" s="92"/>
      <c r="H33" s="93"/>
      <c r="I33" s="94"/>
      <c r="J33" s="94"/>
      <c r="K33" s="94"/>
      <c r="L33" s="95"/>
      <c r="M33" s="92" t="s">
        <v>23</v>
      </c>
      <c r="N33" s="93" t="s">
        <v>19</v>
      </c>
      <c r="O33" s="96">
        <v>2.4300000000000002</v>
      </c>
      <c r="P33" s="94">
        <v>2.4900000000000002</v>
      </c>
      <c r="Q33" s="94">
        <v>2.56</v>
      </c>
      <c r="R33" s="95">
        <v>93000</v>
      </c>
      <c r="S33" s="92"/>
      <c r="T33" s="93" t="s">
        <v>19</v>
      </c>
      <c r="U33" s="94">
        <v>2.4300000000000002</v>
      </c>
      <c r="V33" s="94">
        <v>2.4900000000000002</v>
      </c>
      <c r="W33" s="94">
        <v>2.56</v>
      </c>
      <c r="X33" s="95">
        <v>93000</v>
      </c>
      <c r="Y33" s="92" t="s">
        <v>58</v>
      </c>
      <c r="Z33" s="93" t="s">
        <v>46</v>
      </c>
      <c r="AA33" s="94">
        <v>0.65500000000000003</v>
      </c>
      <c r="AB33" s="94">
        <v>0.66500000000000004</v>
      </c>
      <c r="AC33" s="94">
        <v>0.69</v>
      </c>
      <c r="AD33" s="95">
        <v>43000</v>
      </c>
    </row>
    <row r="34" spans="1:30" ht="15.75" x14ac:dyDescent="0.25">
      <c r="A34" s="92" t="s">
        <v>59</v>
      </c>
      <c r="B34" s="93" t="s">
        <v>19</v>
      </c>
      <c r="C34" s="94">
        <v>2.4300000000000002</v>
      </c>
      <c r="D34" s="94">
        <v>2.5</v>
      </c>
      <c r="E34" s="94">
        <v>2.56</v>
      </c>
      <c r="F34" s="95">
        <v>93000</v>
      </c>
      <c r="G34" s="92"/>
      <c r="H34" s="93"/>
      <c r="I34" s="94"/>
      <c r="J34" s="94"/>
      <c r="K34" s="94"/>
      <c r="L34" s="95"/>
      <c r="M34" s="92" t="s">
        <v>60</v>
      </c>
      <c r="N34" s="93" t="s">
        <v>9</v>
      </c>
      <c r="O34" s="94">
        <v>0.65</v>
      </c>
      <c r="P34" s="94">
        <v>0.68500000000000005</v>
      </c>
      <c r="Q34" s="94">
        <v>0.69</v>
      </c>
      <c r="R34" s="95">
        <v>73000</v>
      </c>
      <c r="S34" s="92"/>
      <c r="T34" s="93" t="s">
        <v>8</v>
      </c>
      <c r="U34" s="94">
        <v>0.77500000000000002</v>
      </c>
      <c r="V34" s="94">
        <v>0.8</v>
      </c>
      <c r="W34" s="94">
        <v>0.81</v>
      </c>
      <c r="X34" s="95">
        <v>60000</v>
      </c>
      <c r="Y34" s="92" t="s">
        <v>61</v>
      </c>
      <c r="Z34" s="93" t="s">
        <v>41</v>
      </c>
      <c r="AA34" s="96">
        <v>1.79</v>
      </c>
      <c r="AB34" s="94">
        <v>1.84</v>
      </c>
      <c r="AC34" s="94">
        <v>1.89</v>
      </c>
      <c r="AD34" s="95">
        <v>15000</v>
      </c>
    </row>
    <row r="35" spans="1:30" ht="15.75" x14ac:dyDescent="0.25">
      <c r="A35" s="92"/>
      <c r="B35" s="93" t="s">
        <v>21</v>
      </c>
      <c r="C35" s="94">
        <v>1.91</v>
      </c>
      <c r="D35" s="94">
        <v>1.95</v>
      </c>
      <c r="E35" s="94">
        <v>2.02</v>
      </c>
      <c r="F35" s="95">
        <v>20000</v>
      </c>
      <c r="G35" s="92"/>
      <c r="H35" s="93"/>
      <c r="I35" s="94"/>
      <c r="J35" s="94"/>
      <c r="K35" s="94"/>
      <c r="L35" s="95"/>
      <c r="M35" s="92" t="s">
        <v>21</v>
      </c>
      <c r="N35" s="93" t="s">
        <v>7</v>
      </c>
      <c r="O35" s="94">
        <v>0.505</v>
      </c>
      <c r="P35" s="94">
        <v>0.53</v>
      </c>
      <c r="Q35" s="94">
        <v>0.6</v>
      </c>
      <c r="R35" s="95">
        <v>310000</v>
      </c>
      <c r="S35" s="92"/>
      <c r="T35" s="93" t="s">
        <v>15</v>
      </c>
      <c r="U35" s="94">
        <v>0.86499999999999999</v>
      </c>
      <c r="V35" s="94">
        <v>0.91</v>
      </c>
      <c r="W35" s="94">
        <v>0.91</v>
      </c>
      <c r="X35" s="95">
        <v>23000</v>
      </c>
      <c r="Y35" s="92" t="s">
        <v>62</v>
      </c>
      <c r="Z35" s="93" t="s">
        <v>31</v>
      </c>
      <c r="AA35" s="94">
        <v>0.89500000000000002</v>
      </c>
      <c r="AB35" s="94">
        <v>0.91500000000000004</v>
      </c>
      <c r="AC35" s="94">
        <v>0.95</v>
      </c>
      <c r="AD35" s="95">
        <v>32000</v>
      </c>
    </row>
    <row r="36" spans="1:30" ht="15.75" x14ac:dyDescent="0.25">
      <c r="A36" s="92"/>
      <c r="B36" s="93" t="s">
        <v>9</v>
      </c>
      <c r="C36" s="94">
        <v>0.69499999999999995</v>
      </c>
      <c r="D36" s="94">
        <v>0.72</v>
      </c>
      <c r="E36" s="94">
        <v>0.73</v>
      </c>
      <c r="F36" s="95">
        <v>70000</v>
      </c>
      <c r="G36" s="92"/>
      <c r="H36" s="93"/>
      <c r="I36" s="94"/>
      <c r="J36" s="94"/>
      <c r="K36" s="94"/>
      <c r="L36" s="95"/>
      <c r="M36" s="92"/>
      <c r="N36" s="93" t="s">
        <v>8</v>
      </c>
      <c r="O36" s="94">
        <v>0.77500000000000002</v>
      </c>
      <c r="P36" s="94">
        <v>0.8</v>
      </c>
      <c r="Q36" s="94">
        <v>0.81</v>
      </c>
      <c r="R36" s="95">
        <v>60000</v>
      </c>
      <c r="S36" s="92"/>
      <c r="T36" s="93" t="s">
        <v>33</v>
      </c>
      <c r="U36" s="94">
        <v>1.24</v>
      </c>
      <c r="V36" s="94">
        <v>1.29</v>
      </c>
      <c r="W36" s="94">
        <v>1.31</v>
      </c>
      <c r="X36" s="95">
        <v>930000</v>
      </c>
      <c r="Y36" s="92" t="s">
        <v>63</v>
      </c>
      <c r="Z36" s="93" t="s">
        <v>45</v>
      </c>
      <c r="AA36" s="94">
        <v>0.39500000000000002</v>
      </c>
      <c r="AB36" s="94">
        <v>0.40500000000000003</v>
      </c>
      <c r="AC36" s="94">
        <v>0.42</v>
      </c>
      <c r="AD36" s="95">
        <v>33000</v>
      </c>
    </row>
    <row r="37" spans="1:30" ht="15.75" x14ac:dyDescent="0.25">
      <c r="A37" s="92"/>
      <c r="B37" s="93" t="s">
        <v>7</v>
      </c>
      <c r="C37" s="94">
        <v>0.53500000000000003</v>
      </c>
      <c r="D37" s="94">
        <v>0.56000000000000005</v>
      </c>
      <c r="E37" s="94">
        <v>0.56999999999999995</v>
      </c>
      <c r="F37" s="95">
        <v>300000</v>
      </c>
      <c r="G37" s="92"/>
      <c r="H37" s="93"/>
      <c r="I37" s="94"/>
      <c r="J37" s="94"/>
      <c r="K37" s="94"/>
      <c r="L37" s="95"/>
      <c r="M37" s="92"/>
      <c r="N37" s="93" t="s">
        <v>15</v>
      </c>
      <c r="O37" s="96">
        <v>0.86499999999999999</v>
      </c>
      <c r="P37" s="94">
        <v>0.91</v>
      </c>
      <c r="Q37" s="94">
        <v>0.91</v>
      </c>
      <c r="R37" s="95">
        <v>23000</v>
      </c>
      <c r="S37" s="92"/>
      <c r="T37" s="93" t="s">
        <v>46</v>
      </c>
      <c r="U37" s="94">
        <v>0.65500000000000003</v>
      </c>
      <c r="V37" s="94">
        <v>0.66500000000000004</v>
      </c>
      <c r="W37" s="94">
        <v>0.69</v>
      </c>
      <c r="X37" s="95">
        <v>43000</v>
      </c>
      <c r="Y37" s="92"/>
      <c r="Z37" s="93" t="s">
        <v>51</v>
      </c>
      <c r="AA37" s="94">
        <v>1.83</v>
      </c>
      <c r="AB37" s="94">
        <v>1.87</v>
      </c>
      <c r="AC37" s="94">
        <v>1.93</v>
      </c>
      <c r="AD37" s="95">
        <v>13000</v>
      </c>
    </row>
    <row r="38" spans="1:30" ht="15.75" x14ac:dyDescent="0.25">
      <c r="A38" s="92"/>
      <c r="B38" s="93" t="s">
        <v>8</v>
      </c>
      <c r="C38" s="94">
        <v>0.77500000000000002</v>
      </c>
      <c r="D38" s="94">
        <v>0.80500000000000005</v>
      </c>
      <c r="E38" s="94">
        <v>0.81</v>
      </c>
      <c r="F38" s="95">
        <v>60000</v>
      </c>
      <c r="G38" s="92"/>
      <c r="H38" s="93"/>
      <c r="I38" s="94"/>
      <c r="J38" s="94"/>
      <c r="K38" s="94"/>
      <c r="L38" s="95"/>
      <c r="M38" s="92"/>
      <c r="N38" s="93" t="s">
        <v>33</v>
      </c>
      <c r="O38" s="94">
        <v>1.24</v>
      </c>
      <c r="P38" s="94">
        <v>1.29</v>
      </c>
      <c r="Q38" s="94">
        <v>1.31</v>
      </c>
      <c r="R38" s="95">
        <v>930000</v>
      </c>
      <c r="S38" s="92"/>
      <c r="T38" s="93" t="s">
        <v>41</v>
      </c>
      <c r="U38" s="94">
        <v>1.79</v>
      </c>
      <c r="V38" s="94">
        <v>1.84</v>
      </c>
      <c r="W38" s="94">
        <v>1.89</v>
      </c>
      <c r="X38" s="95">
        <v>15000</v>
      </c>
      <c r="Y38" s="92"/>
      <c r="Z38" s="93" t="s">
        <v>52</v>
      </c>
      <c r="AA38" s="94">
        <v>0.70499999999999996</v>
      </c>
      <c r="AB38" s="94">
        <v>0.72499999999999998</v>
      </c>
      <c r="AC38" s="94">
        <v>0.74</v>
      </c>
      <c r="AD38" s="95">
        <v>300000</v>
      </c>
    </row>
    <row r="39" spans="1:30" ht="15.75" x14ac:dyDescent="0.25">
      <c r="A39" s="92"/>
      <c r="B39" s="93" t="s">
        <v>15</v>
      </c>
      <c r="C39" s="94">
        <v>0.86499999999999999</v>
      </c>
      <c r="D39" s="94">
        <v>0.91</v>
      </c>
      <c r="E39" s="94">
        <v>0.91</v>
      </c>
      <c r="F39" s="95">
        <v>23000</v>
      </c>
      <c r="G39" s="92"/>
      <c r="H39" s="93"/>
      <c r="I39" s="94"/>
      <c r="J39" s="94"/>
      <c r="K39" s="94"/>
      <c r="L39" s="95"/>
      <c r="M39" s="92"/>
      <c r="N39" s="93" t="s">
        <v>46</v>
      </c>
      <c r="O39" s="94">
        <v>0.65500000000000003</v>
      </c>
      <c r="P39" s="94">
        <v>0.66500000000000004</v>
      </c>
      <c r="Q39" s="94">
        <v>0.69</v>
      </c>
      <c r="R39" s="95">
        <v>43000</v>
      </c>
      <c r="S39" s="92"/>
      <c r="T39" s="93" t="s">
        <v>49</v>
      </c>
      <c r="U39" s="94">
        <v>1.49</v>
      </c>
      <c r="V39" s="94">
        <v>1.54</v>
      </c>
      <c r="W39" s="94">
        <v>1.57</v>
      </c>
      <c r="X39" s="95">
        <v>25000</v>
      </c>
      <c r="Y39" s="92"/>
      <c r="Z39" s="93" t="s">
        <v>56</v>
      </c>
      <c r="AA39" s="94">
        <v>0.42499999999999999</v>
      </c>
      <c r="AB39" s="94">
        <v>0.435</v>
      </c>
      <c r="AC39" s="94">
        <v>0.45</v>
      </c>
      <c r="AD39" s="95">
        <v>18000</v>
      </c>
    </row>
    <row r="40" spans="1:30" ht="15.75" x14ac:dyDescent="0.25">
      <c r="A40" s="92"/>
      <c r="B40" s="93" t="s">
        <v>28</v>
      </c>
      <c r="C40" s="94">
        <v>0.66500000000000004</v>
      </c>
      <c r="D40" s="94">
        <v>0.68500000000000005</v>
      </c>
      <c r="E40" s="94">
        <v>0.71</v>
      </c>
      <c r="F40" s="95">
        <v>30000</v>
      </c>
      <c r="G40" s="92"/>
      <c r="H40" s="93"/>
      <c r="I40" s="94"/>
      <c r="J40" s="94"/>
      <c r="K40" s="94"/>
      <c r="L40" s="95"/>
      <c r="M40" s="92"/>
      <c r="N40" s="93" t="s">
        <v>49</v>
      </c>
      <c r="O40" s="96">
        <v>1.49</v>
      </c>
      <c r="P40" s="94">
        <v>1.54</v>
      </c>
      <c r="Q40" s="94">
        <v>1.57</v>
      </c>
      <c r="R40" s="95">
        <v>25000</v>
      </c>
      <c r="S40" s="92"/>
      <c r="T40" s="93" t="s">
        <v>31</v>
      </c>
      <c r="U40" s="94">
        <v>0.89500000000000002</v>
      </c>
      <c r="V40" s="94">
        <v>0.91500000000000004</v>
      </c>
      <c r="W40" s="94">
        <v>0.95</v>
      </c>
      <c r="X40" s="95">
        <v>32000</v>
      </c>
      <c r="Y40" s="92"/>
      <c r="Z40" s="93"/>
      <c r="AA40" s="94"/>
      <c r="AB40" s="94"/>
      <c r="AC40" s="94"/>
      <c r="AD40" s="95"/>
    </row>
    <row r="41" spans="1:30" ht="15.75" x14ac:dyDescent="0.25">
      <c r="A41" s="92"/>
      <c r="B41" s="93"/>
      <c r="C41" s="94"/>
      <c r="D41" s="94"/>
      <c r="E41" s="94"/>
      <c r="F41" s="95"/>
      <c r="G41" s="92"/>
      <c r="H41" s="93"/>
      <c r="I41" s="94"/>
      <c r="J41" s="94"/>
      <c r="K41" s="94"/>
      <c r="L41" s="95"/>
      <c r="M41" s="92"/>
      <c r="N41" s="93" t="s">
        <v>31</v>
      </c>
      <c r="O41" s="96">
        <v>0.89500000000000002</v>
      </c>
      <c r="P41" s="94">
        <v>0.91500000000000004</v>
      </c>
      <c r="Q41" s="94">
        <v>0.95</v>
      </c>
      <c r="R41" s="95">
        <v>32000</v>
      </c>
      <c r="S41" s="92"/>
      <c r="T41" s="93" t="s">
        <v>38</v>
      </c>
      <c r="U41" s="94">
        <v>0.75</v>
      </c>
      <c r="V41" s="94">
        <v>0.76</v>
      </c>
      <c r="W41" s="94">
        <v>0.79</v>
      </c>
      <c r="X41" s="95">
        <v>49000</v>
      </c>
      <c r="Y41" s="92"/>
      <c r="Z41" s="93"/>
      <c r="AA41" s="94"/>
      <c r="AB41" s="94"/>
      <c r="AC41" s="94"/>
      <c r="AD41" s="95"/>
    </row>
    <row r="42" spans="1:30" ht="15.75" x14ac:dyDescent="0.25">
      <c r="A42" s="92"/>
      <c r="B42" s="93"/>
      <c r="C42" s="94"/>
      <c r="D42" s="94"/>
      <c r="E42" s="94"/>
      <c r="F42" s="95"/>
      <c r="G42" s="92"/>
      <c r="H42" s="93"/>
      <c r="I42" s="94"/>
      <c r="J42" s="94"/>
      <c r="K42" s="94"/>
      <c r="L42" s="95"/>
      <c r="M42" s="92"/>
      <c r="N42" s="93" t="s">
        <v>51</v>
      </c>
      <c r="O42" s="94">
        <v>1.83</v>
      </c>
      <c r="P42" s="94">
        <v>1.87</v>
      </c>
      <c r="Q42" s="94">
        <v>1.93</v>
      </c>
      <c r="R42" s="95">
        <v>13000</v>
      </c>
      <c r="S42" s="92"/>
      <c r="T42" s="93" t="s">
        <v>42</v>
      </c>
      <c r="U42" s="94">
        <v>1.06</v>
      </c>
      <c r="V42" s="94">
        <v>1.1100000000000001</v>
      </c>
      <c r="W42" s="94">
        <v>1.1200000000000001</v>
      </c>
      <c r="X42" s="95">
        <v>13000</v>
      </c>
      <c r="Y42" s="92"/>
      <c r="Z42" s="93"/>
      <c r="AA42" s="94"/>
      <c r="AB42" s="94"/>
      <c r="AC42" s="94"/>
      <c r="AD42" s="95"/>
    </row>
    <row r="43" spans="1:30" ht="15.75" x14ac:dyDescent="0.25">
      <c r="A43" s="92"/>
      <c r="B43" s="93"/>
      <c r="C43" s="94"/>
      <c r="D43" s="94"/>
      <c r="E43" s="94"/>
      <c r="F43" s="95"/>
      <c r="G43" s="92"/>
      <c r="H43" s="93"/>
      <c r="I43" s="94"/>
      <c r="J43" s="94"/>
      <c r="K43" s="94"/>
      <c r="L43" s="95"/>
      <c r="M43" s="92"/>
      <c r="N43" s="93" t="s">
        <v>52</v>
      </c>
      <c r="O43" s="94">
        <v>0.70499999999999996</v>
      </c>
      <c r="P43" s="94">
        <v>0.72499999999999998</v>
      </c>
      <c r="Q43" s="94">
        <v>0.74</v>
      </c>
      <c r="R43" s="95">
        <v>300000</v>
      </c>
      <c r="S43" s="92"/>
      <c r="T43" s="93" t="s">
        <v>45</v>
      </c>
      <c r="U43" s="94">
        <v>0.39500000000000002</v>
      </c>
      <c r="V43" s="94">
        <v>0.40500000000000003</v>
      </c>
      <c r="W43" s="94">
        <v>0.42</v>
      </c>
      <c r="X43" s="95">
        <v>33000</v>
      </c>
      <c r="Y43" s="92"/>
      <c r="Z43" s="93"/>
      <c r="AA43" s="94"/>
      <c r="AB43" s="94"/>
      <c r="AC43" s="94"/>
      <c r="AD43" s="95"/>
    </row>
    <row r="44" spans="1:30" ht="15.75" x14ac:dyDescent="0.25">
      <c r="A44" s="92"/>
      <c r="B44" s="93"/>
      <c r="C44" s="94"/>
      <c r="D44" s="94"/>
      <c r="E44" s="94"/>
      <c r="F44" s="95"/>
      <c r="G44" s="92"/>
      <c r="H44" s="93"/>
      <c r="I44" s="94"/>
      <c r="J44" s="94"/>
      <c r="K44" s="94"/>
      <c r="L44" s="95"/>
      <c r="M44" s="92"/>
      <c r="N44" s="93" t="s">
        <v>54</v>
      </c>
      <c r="O44" s="96">
        <v>0.625</v>
      </c>
      <c r="P44" s="94">
        <v>0.64500000000000002</v>
      </c>
      <c r="Q44" s="94">
        <v>0.66</v>
      </c>
      <c r="R44" s="95">
        <v>26000</v>
      </c>
      <c r="S44" s="92"/>
      <c r="T44" s="93" t="s">
        <v>51</v>
      </c>
      <c r="U44" s="94">
        <v>1.83</v>
      </c>
      <c r="V44" s="94">
        <v>1.87</v>
      </c>
      <c r="W44" s="94">
        <v>1.93</v>
      </c>
      <c r="X44" s="95">
        <v>13000</v>
      </c>
      <c r="Y44" s="92"/>
      <c r="Z44" s="93"/>
      <c r="AA44" s="94"/>
      <c r="AB44" s="94"/>
      <c r="AC44" s="94"/>
      <c r="AD44" s="95"/>
    </row>
    <row r="45" spans="1:30" ht="15.75" x14ac:dyDescent="0.25">
      <c r="A45" s="92"/>
      <c r="B45" s="93"/>
      <c r="C45" s="94"/>
      <c r="D45" s="94"/>
      <c r="E45" s="94"/>
      <c r="F45" s="95"/>
      <c r="G45" s="92"/>
      <c r="H45" s="93"/>
      <c r="I45" s="94"/>
      <c r="J45" s="94"/>
      <c r="K45" s="94"/>
      <c r="L45" s="95"/>
      <c r="M45" s="92"/>
      <c r="N45" s="93" t="s">
        <v>55</v>
      </c>
      <c r="O45" s="96">
        <v>0.745</v>
      </c>
      <c r="P45" s="94">
        <v>0.76</v>
      </c>
      <c r="Q45" s="94">
        <v>0.78</v>
      </c>
      <c r="R45" s="95">
        <v>130000</v>
      </c>
      <c r="S45" s="92"/>
      <c r="T45" s="93" t="s">
        <v>52</v>
      </c>
      <c r="U45" s="94">
        <v>0.70499999999999996</v>
      </c>
      <c r="V45" s="94">
        <v>0.72499999999999998</v>
      </c>
      <c r="W45" s="94">
        <v>0.74</v>
      </c>
      <c r="X45" s="95">
        <v>300000</v>
      </c>
      <c r="Y45" s="92"/>
      <c r="Z45" s="93"/>
      <c r="AA45" s="94"/>
      <c r="AB45" s="94"/>
      <c r="AC45" s="94"/>
      <c r="AD45" s="95"/>
    </row>
    <row r="46" spans="1:30" ht="15.75" x14ac:dyDescent="0.25">
      <c r="A46" s="92"/>
      <c r="B46" s="93"/>
      <c r="C46" s="94"/>
      <c r="D46" s="94"/>
      <c r="E46" s="94"/>
      <c r="F46" s="95"/>
      <c r="G46" s="92"/>
      <c r="H46" s="93"/>
      <c r="I46" s="94"/>
      <c r="J46" s="94"/>
      <c r="K46" s="94"/>
      <c r="L46" s="95"/>
      <c r="M46" s="92"/>
      <c r="N46" s="93" t="s">
        <v>36</v>
      </c>
      <c r="O46" s="94">
        <v>1.29</v>
      </c>
      <c r="P46" s="94">
        <v>1.33</v>
      </c>
      <c r="Q46" s="94">
        <v>1.37</v>
      </c>
      <c r="R46" s="95">
        <v>76000</v>
      </c>
      <c r="S46" s="92"/>
      <c r="T46" s="93" t="s">
        <v>53</v>
      </c>
      <c r="U46" s="94">
        <v>0.66500000000000004</v>
      </c>
      <c r="V46" s="94">
        <v>0.68500000000000005</v>
      </c>
      <c r="W46" s="94">
        <v>0.7</v>
      </c>
      <c r="X46" s="95">
        <v>160000</v>
      </c>
      <c r="Y46" s="92"/>
      <c r="Z46" s="93"/>
      <c r="AA46" s="94"/>
      <c r="AB46" s="94"/>
      <c r="AC46" s="94"/>
      <c r="AD46" s="95"/>
    </row>
    <row r="47" spans="1:30" ht="15.75" x14ac:dyDescent="0.25">
      <c r="A47" s="92"/>
      <c r="B47" s="93"/>
      <c r="C47" s="94"/>
      <c r="D47" s="94"/>
      <c r="E47" s="94"/>
      <c r="F47" s="95"/>
      <c r="G47" s="92"/>
      <c r="H47" s="93"/>
      <c r="I47" s="94"/>
      <c r="J47" s="94"/>
      <c r="K47" s="94"/>
      <c r="L47" s="95"/>
      <c r="M47" s="92"/>
      <c r="N47" s="93" t="s">
        <v>23</v>
      </c>
      <c r="O47" s="94">
        <v>1.21</v>
      </c>
      <c r="P47" s="94">
        <v>1.24</v>
      </c>
      <c r="Q47" s="94">
        <v>1.28</v>
      </c>
      <c r="R47" s="95">
        <v>125000</v>
      </c>
      <c r="S47" s="92"/>
      <c r="T47" s="93" t="s">
        <v>54</v>
      </c>
      <c r="U47" s="94">
        <v>0.625</v>
      </c>
      <c r="V47" s="94">
        <v>0.64500000000000002</v>
      </c>
      <c r="W47" s="94">
        <v>0.66</v>
      </c>
      <c r="X47" s="95">
        <v>26000</v>
      </c>
      <c r="Y47" s="92"/>
      <c r="Z47" s="93"/>
      <c r="AA47" s="94"/>
      <c r="AB47" s="94"/>
      <c r="AC47" s="94"/>
      <c r="AD47" s="95"/>
    </row>
    <row r="48" spans="1:30" ht="15.75" x14ac:dyDescent="0.25">
      <c r="A48" s="92"/>
      <c r="B48" s="93"/>
      <c r="C48" s="94"/>
      <c r="D48" s="94"/>
      <c r="E48" s="94"/>
      <c r="F48" s="95"/>
      <c r="G48" s="92"/>
      <c r="H48" s="93"/>
      <c r="I48" s="94"/>
      <c r="J48" s="94"/>
      <c r="K48" s="94"/>
      <c r="L48" s="95"/>
      <c r="M48" s="92"/>
      <c r="N48" s="93"/>
      <c r="O48" s="94"/>
      <c r="P48" s="94"/>
      <c r="Q48" s="94"/>
      <c r="R48" s="95"/>
      <c r="S48" s="92"/>
      <c r="T48" s="93" t="s">
        <v>55</v>
      </c>
      <c r="U48" s="94">
        <v>0.745</v>
      </c>
      <c r="V48" s="94">
        <v>0.76</v>
      </c>
      <c r="W48" s="94">
        <v>0.78</v>
      </c>
      <c r="X48" s="95">
        <v>130000</v>
      </c>
      <c r="Y48" s="92"/>
      <c r="Z48" s="93"/>
      <c r="AA48" s="94"/>
      <c r="AB48" s="94"/>
      <c r="AC48" s="94"/>
      <c r="AD48" s="95"/>
    </row>
    <row r="49" spans="1:30" ht="15.75" x14ac:dyDescent="0.25">
      <c r="A49" s="92"/>
      <c r="B49" s="93"/>
      <c r="C49" s="94"/>
      <c r="D49" s="94"/>
      <c r="E49" s="94"/>
      <c r="F49" s="95"/>
      <c r="G49" s="92"/>
      <c r="H49" s="93"/>
      <c r="I49" s="94"/>
      <c r="J49" s="94"/>
      <c r="K49" s="94"/>
      <c r="L49" s="95"/>
      <c r="M49" s="92"/>
      <c r="N49" s="93"/>
      <c r="O49" s="94"/>
      <c r="P49" s="94"/>
      <c r="Q49" s="94"/>
      <c r="R49" s="95"/>
      <c r="S49" s="92"/>
      <c r="T49" s="93" t="s">
        <v>32</v>
      </c>
      <c r="U49" s="94">
        <v>0.35499999999999998</v>
      </c>
      <c r="V49" s="94">
        <v>0.36499999999999999</v>
      </c>
      <c r="W49" s="94">
        <v>0.38</v>
      </c>
      <c r="X49" s="95">
        <v>27000</v>
      </c>
      <c r="Y49" s="92"/>
      <c r="Z49" s="93"/>
      <c r="AA49" s="94"/>
      <c r="AB49" s="94"/>
      <c r="AC49" s="94"/>
      <c r="AD49" s="95"/>
    </row>
    <row r="50" spans="1:30" ht="15.75" x14ac:dyDescent="0.25">
      <c r="A50" s="92"/>
      <c r="B50" s="93"/>
      <c r="C50" s="94"/>
      <c r="D50" s="94"/>
      <c r="E50" s="94"/>
      <c r="F50" s="95"/>
      <c r="G50" s="92"/>
      <c r="H50" s="93"/>
      <c r="I50" s="94"/>
      <c r="J50" s="94"/>
      <c r="K50" s="94"/>
      <c r="L50" s="95"/>
      <c r="M50" s="92"/>
      <c r="N50" s="93"/>
      <c r="O50" s="94"/>
      <c r="P50" s="94"/>
      <c r="Q50" s="94"/>
      <c r="R50" s="95"/>
      <c r="S50" s="92"/>
      <c r="T50" s="93" t="s">
        <v>36</v>
      </c>
      <c r="U50" s="94">
        <v>1.29</v>
      </c>
      <c r="V50" s="94">
        <v>1.33</v>
      </c>
      <c r="W50" s="94">
        <v>1.37</v>
      </c>
      <c r="X50" s="95">
        <v>76000</v>
      </c>
      <c r="Y50" s="92"/>
      <c r="Z50" s="93"/>
      <c r="AA50" s="94"/>
      <c r="AB50" s="94"/>
      <c r="AC50" s="94"/>
      <c r="AD50" s="95"/>
    </row>
    <row r="51" spans="1:30" ht="15.75" x14ac:dyDescent="0.25">
      <c r="A51" s="92"/>
      <c r="B51" s="93"/>
      <c r="C51" s="94"/>
      <c r="D51" s="94"/>
      <c r="E51" s="94"/>
      <c r="F51" s="95"/>
      <c r="G51" s="92"/>
      <c r="H51" s="93"/>
      <c r="I51" s="94"/>
      <c r="J51" s="94"/>
      <c r="K51" s="94"/>
      <c r="L51" s="95"/>
      <c r="M51" s="92"/>
      <c r="N51" s="93"/>
      <c r="O51" s="94"/>
      <c r="P51" s="94"/>
      <c r="Q51" s="94"/>
      <c r="R51" s="95"/>
      <c r="S51" s="92"/>
      <c r="T51" s="93" t="s">
        <v>39</v>
      </c>
      <c r="U51" s="94">
        <v>0.57499999999999996</v>
      </c>
      <c r="V51" s="94">
        <v>0.59</v>
      </c>
      <c r="W51" s="94">
        <v>0.61</v>
      </c>
      <c r="X51" s="95">
        <v>40000</v>
      </c>
      <c r="Y51" s="92"/>
      <c r="Z51" s="93"/>
      <c r="AA51" s="94"/>
      <c r="AB51" s="94"/>
      <c r="AC51" s="94"/>
      <c r="AD51" s="95"/>
    </row>
    <row r="52" spans="1:30" ht="15.75" x14ac:dyDescent="0.25">
      <c r="A52" s="92"/>
      <c r="B52" s="93"/>
      <c r="C52" s="94"/>
      <c r="D52" s="94"/>
      <c r="E52" s="94"/>
      <c r="F52" s="95"/>
      <c r="G52" s="92"/>
      <c r="H52" s="93"/>
      <c r="I52" s="94"/>
      <c r="J52" s="94"/>
      <c r="K52" s="94"/>
      <c r="L52" s="95"/>
      <c r="M52" s="92"/>
      <c r="N52" s="93"/>
      <c r="O52" s="94"/>
      <c r="P52" s="94"/>
      <c r="Q52" s="94"/>
      <c r="R52" s="95"/>
      <c r="S52" s="92"/>
      <c r="T52" s="93"/>
      <c r="U52" s="94"/>
      <c r="V52" s="94"/>
      <c r="W52" s="94"/>
      <c r="X52" s="95"/>
      <c r="Y52" s="92"/>
      <c r="Z52" s="93"/>
      <c r="AA52" s="94"/>
      <c r="AB52" s="94"/>
      <c r="AC52" s="94"/>
      <c r="AD52" s="95"/>
    </row>
    <row r="53" spans="1:30" ht="15.75" x14ac:dyDescent="0.25">
      <c r="A53" s="152">
        <f>A30+7</f>
        <v>43885</v>
      </c>
      <c r="B53" s="152"/>
      <c r="C53" s="152"/>
      <c r="D53" s="152"/>
      <c r="E53" s="152"/>
      <c r="F53" s="152"/>
      <c r="G53" s="152">
        <f>A53+1</f>
        <v>43886</v>
      </c>
      <c r="H53" s="152"/>
      <c r="I53" s="152"/>
      <c r="J53" s="152"/>
      <c r="K53" s="152"/>
      <c r="L53" s="152"/>
      <c r="M53" s="152">
        <f t="shared" ref="M53" si="9">G53+1</f>
        <v>43887</v>
      </c>
      <c r="N53" s="152"/>
      <c r="O53" s="152"/>
      <c r="P53" s="152"/>
      <c r="Q53" s="152"/>
      <c r="R53" s="152"/>
      <c r="S53" s="152">
        <f t="shared" ref="S53" si="10">M53+1</f>
        <v>43888</v>
      </c>
      <c r="T53" s="152"/>
      <c r="U53" s="152"/>
      <c r="V53" s="152"/>
      <c r="W53" s="152"/>
      <c r="X53" s="152"/>
      <c r="Y53" s="152">
        <f t="shared" ref="Y53" si="11">S53+1</f>
        <v>43889</v>
      </c>
      <c r="Z53" s="152"/>
      <c r="AA53" s="152"/>
      <c r="AB53" s="152"/>
      <c r="AC53" s="152"/>
      <c r="AD53" s="152"/>
    </row>
    <row r="54" spans="1:30" ht="15.75" x14ac:dyDescent="0.25">
      <c r="A54" s="89" t="s">
        <v>0</v>
      </c>
      <c r="B54" s="90" t="s">
        <v>1</v>
      </c>
      <c r="C54" s="91" t="s">
        <v>2</v>
      </c>
      <c r="D54" s="90" t="s">
        <v>3</v>
      </c>
      <c r="E54" s="90" t="s">
        <v>4</v>
      </c>
      <c r="F54" s="90" t="s">
        <v>5</v>
      </c>
      <c r="G54" s="89" t="s">
        <v>0</v>
      </c>
      <c r="H54" s="90" t="s">
        <v>1</v>
      </c>
      <c r="I54" s="91" t="s">
        <v>2</v>
      </c>
      <c r="J54" s="90" t="s">
        <v>3</v>
      </c>
      <c r="K54" s="90" t="s">
        <v>4</v>
      </c>
      <c r="L54" s="90" t="s">
        <v>5</v>
      </c>
      <c r="M54" s="89" t="s">
        <v>0</v>
      </c>
      <c r="N54" s="90" t="s">
        <v>1</v>
      </c>
      <c r="O54" s="91" t="s">
        <v>2</v>
      </c>
      <c r="P54" s="90" t="s">
        <v>3</v>
      </c>
      <c r="Q54" s="90" t="s">
        <v>4</v>
      </c>
      <c r="R54" s="90" t="s">
        <v>5</v>
      </c>
      <c r="S54" s="89" t="s">
        <v>0</v>
      </c>
      <c r="T54" s="90" t="s">
        <v>1</v>
      </c>
      <c r="U54" s="91" t="s">
        <v>2</v>
      </c>
      <c r="V54" s="90" t="s">
        <v>3</v>
      </c>
      <c r="W54" s="90" t="s">
        <v>4</v>
      </c>
      <c r="X54" s="90" t="s">
        <v>5</v>
      </c>
      <c r="Y54" s="89" t="s">
        <v>0</v>
      </c>
      <c r="Z54" s="90" t="s">
        <v>1</v>
      </c>
      <c r="AA54" s="91" t="s">
        <v>2</v>
      </c>
      <c r="AB54" s="90" t="s">
        <v>3</v>
      </c>
      <c r="AC54" s="90" t="s">
        <v>4</v>
      </c>
      <c r="AD54" s="90" t="s">
        <v>5</v>
      </c>
    </row>
    <row r="55" spans="1:30" ht="15.75" x14ac:dyDescent="0.25">
      <c r="A55" s="92"/>
      <c r="B55" s="93" t="s">
        <v>19</v>
      </c>
      <c r="C55" s="96">
        <v>2.4300000000000002</v>
      </c>
      <c r="D55" s="94">
        <v>2.48</v>
      </c>
      <c r="E55" s="94">
        <v>2.56</v>
      </c>
      <c r="F55" s="95">
        <v>93000</v>
      </c>
      <c r="G55" s="92" t="s">
        <v>156</v>
      </c>
      <c r="H55" s="93"/>
      <c r="I55" s="94"/>
      <c r="J55" s="94"/>
      <c r="K55" s="94"/>
      <c r="L55" s="95"/>
      <c r="M55" s="92" t="s">
        <v>158</v>
      </c>
      <c r="N55" s="93"/>
      <c r="O55" s="94"/>
      <c r="P55" s="94"/>
      <c r="Q55" s="94"/>
      <c r="R55" s="95"/>
      <c r="S55" s="92"/>
      <c r="T55" s="93"/>
      <c r="U55" s="94"/>
      <c r="V55" s="94"/>
      <c r="W55" s="94"/>
      <c r="X55" s="95"/>
      <c r="Y55" s="92"/>
      <c r="Z55" s="93"/>
      <c r="AA55" s="94"/>
      <c r="AB55" s="94"/>
      <c r="AC55" s="94"/>
      <c r="AD55" s="95"/>
    </row>
    <row r="56" spans="1:30" ht="15.75" x14ac:dyDescent="0.25">
      <c r="A56" s="92"/>
      <c r="B56" s="93" t="s">
        <v>8</v>
      </c>
      <c r="C56" s="94">
        <v>0.77</v>
      </c>
      <c r="D56" s="94">
        <v>0.79500000000000004</v>
      </c>
      <c r="E56" s="94">
        <v>0.81</v>
      </c>
      <c r="F56" s="95">
        <v>60000</v>
      </c>
      <c r="G56" s="92" t="s">
        <v>44</v>
      </c>
      <c r="H56" s="93"/>
      <c r="I56" s="94"/>
      <c r="J56" s="94"/>
      <c r="K56" s="94"/>
      <c r="L56" s="95"/>
      <c r="M56" s="92"/>
      <c r="N56" s="93"/>
      <c r="O56" s="94"/>
      <c r="P56" s="94"/>
      <c r="Q56" s="94"/>
      <c r="R56" s="95"/>
      <c r="S56" s="92"/>
      <c r="T56" s="93"/>
      <c r="U56" s="94"/>
      <c r="V56" s="94"/>
      <c r="W56" s="94"/>
      <c r="X56" s="95"/>
      <c r="Y56" s="92"/>
      <c r="Z56" s="93"/>
      <c r="AA56" s="94"/>
      <c r="AB56" s="94"/>
      <c r="AC56" s="94"/>
      <c r="AD56" s="95"/>
    </row>
    <row r="57" spans="1:30" ht="15.75" x14ac:dyDescent="0.25">
      <c r="A57" s="92"/>
      <c r="B57" s="93" t="s">
        <v>15</v>
      </c>
      <c r="C57" s="96">
        <v>0.86499999999999999</v>
      </c>
      <c r="D57" s="94">
        <v>0.91</v>
      </c>
      <c r="E57" s="94">
        <v>0.91</v>
      </c>
      <c r="F57" s="95">
        <v>23000</v>
      </c>
      <c r="G57" s="92" t="s">
        <v>157</v>
      </c>
      <c r="H57" s="93"/>
      <c r="I57" s="94"/>
      <c r="J57" s="94"/>
      <c r="K57" s="94"/>
      <c r="L57" s="95"/>
      <c r="M57" s="92"/>
      <c r="N57" s="93"/>
      <c r="O57" s="94"/>
      <c r="P57" s="94"/>
      <c r="Q57" s="94"/>
      <c r="R57" s="95"/>
      <c r="S57" s="92"/>
      <c r="T57" s="93"/>
      <c r="U57" s="94"/>
      <c r="V57" s="94"/>
      <c r="W57" s="94"/>
      <c r="X57" s="95"/>
      <c r="Y57" s="92"/>
      <c r="Z57" s="93"/>
      <c r="AA57" s="94"/>
      <c r="AB57" s="94"/>
      <c r="AC57" s="94"/>
      <c r="AD57" s="95"/>
    </row>
    <row r="58" spans="1:30" ht="15.75" x14ac:dyDescent="0.25">
      <c r="A58" s="92"/>
      <c r="B58" s="93" t="s">
        <v>33</v>
      </c>
      <c r="C58" s="94">
        <v>1.24</v>
      </c>
      <c r="D58" s="94">
        <v>1.3</v>
      </c>
      <c r="E58" s="94">
        <v>1.31</v>
      </c>
      <c r="F58" s="95">
        <v>93000</v>
      </c>
      <c r="G58" s="92"/>
      <c r="H58" s="93"/>
      <c r="I58" s="94"/>
      <c r="J58" s="94"/>
      <c r="K58" s="94"/>
      <c r="L58" s="95"/>
      <c r="M58" s="92"/>
      <c r="N58" s="93"/>
      <c r="O58" s="94"/>
      <c r="P58" s="94"/>
      <c r="Q58" s="94"/>
      <c r="R58" s="95"/>
      <c r="S58" s="92"/>
      <c r="T58" s="93"/>
      <c r="U58" s="94"/>
      <c r="V58" s="94"/>
      <c r="W58" s="94"/>
      <c r="X58" s="95"/>
      <c r="Y58" s="92"/>
      <c r="Z58" s="93"/>
      <c r="AA58" s="94"/>
      <c r="AB58" s="94"/>
      <c r="AC58" s="94"/>
      <c r="AD58" s="95"/>
    </row>
    <row r="59" spans="1:30" ht="15.75" x14ac:dyDescent="0.25">
      <c r="A59" s="92"/>
      <c r="B59" s="93" t="s">
        <v>43</v>
      </c>
      <c r="C59" s="94">
        <v>0.88500000000000001</v>
      </c>
      <c r="D59" s="94">
        <v>0.92</v>
      </c>
      <c r="E59" s="94">
        <v>0.93</v>
      </c>
      <c r="F59" s="95">
        <v>210000</v>
      </c>
      <c r="G59" s="92"/>
      <c r="H59" s="93"/>
      <c r="I59" s="94"/>
      <c r="J59" s="94"/>
      <c r="K59" s="94"/>
      <c r="L59" s="95"/>
      <c r="M59" s="92"/>
      <c r="N59" s="93"/>
      <c r="O59" s="94"/>
      <c r="P59" s="94"/>
      <c r="Q59" s="94"/>
      <c r="R59" s="95"/>
      <c r="S59" s="92"/>
      <c r="T59" s="93"/>
      <c r="U59" s="94"/>
      <c r="V59" s="94"/>
      <c r="W59" s="94"/>
      <c r="X59" s="95"/>
      <c r="Y59" s="92"/>
      <c r="Z59" s="93"/>
      <c r="AA59" s="94"/>
      <c r="AB59" s="94"/>
      <c r="AC59" s="94"/>
      <c r="AD59" s="95"/>
    </row>
    <row r="60" spans="1:30" ht="15.75" x14ac:dyDescent="0.25">
      <c r="A60" s="92"/>
      <c r="B60" s="93" t="s">
        <v>46</v>
      </c>
      <c r="C60" s="94">
        <v>0.65500000000000003</v>
      </c>
      <c r="D60" s="94">
        <v>0.66500000000000004</v>
      </c>
      <c r="E60" s="94">
        <v>0.69</v>
      </c>
      <c r="F60" s="95">
        <v>45000</v>
      </c>
      <c r="G60" s="92"/>
      <c r="H60" s="93"/>
      <c r="I60" s="94"/>
      <c r="J60" s="94"/>
      <c r="K60" s="94"/>
      <c r="L60" s="95"/>
      <c r="M60" s="92"/>
      <c r="N60" s="93"/>
      <c r="O60" s="94"/>
      <c r="P60" s="94"/>
      <c r="Q60" s="94"/>
      <c r="R60" s="95"/>
      <c r="S60" s="92"/>
      <c r="T60" s="93"/>
      <c r="U60" s="94"/>
      <c r="V60" s="94"/>
      <c r="W60" s="94"/>
      <c r="X60" s="95"/>
      <c r="Y60" s="92"/>
      <c r="Z60" s="93"/>
      <c r="AA60" s="94"/>
      <c r="AB60" s="94"/>
      <c r="AC60" s="94"/>
      <c r="AD60" s="95"/>
    </row>
    <row r="61" spans="1:30" ht="15.75" x14ac:dyDescent="0.25">
      <c r="A61" s="92"/>
      <c r="B61" s="93" t="s">
        <v>41</v>
      </c>
      <c r="C61" s="96">
        <v>1.79</v>
      </c>
      <c r="D61" s="94">
        <v>1.85</v>
      </c>
      <c r="E61" s="94">
        <v>1.89</v>
      </c>
      <c r="F61" s="95">
        <v>15000</v>
      </c>
      <c r="G61" s="92"/>
      <c r="H61" s="93"/>
      <c r="I61" s="94"/>
      <c r="J61" s="94"/>
      <c r="K61" s="94"/>
      <c r="L61" s="95"/>
      <c r="M61" s="92"/>
      <c r="N61" s="93"/>
      <c r="O61" s="94"/>
      <c r="P61" s="94"/>
      <c r="Q61" s="94"/>
      <c r="R61" s="95"/>
      <c r="S61" s="92"/>
      <c r="T61" s="93"/>
      <c r="U61" s="94"/>
      <c r="V61" s="94"/>
      <c r="W61" s="94"/>
      <c r="X61" s="95"/>
      <c r="Y61" s="92"/>
      <c r="Z61" s="93"/>
      <c r="AA61" s="94"/>
      <c r="AB61" s="94"/>
      <c r="AC61" s="94"/>
      <c r="AD61" s="95"/>
    </row>
    <row r="62" spans="1:30" ht="15.75" x14ac:dyDescent="0.25">
      <c r="A62" s="92"/>
      <c r="B62" s="93" t="s">
        <v>49</v>
      </c>
      <c r="C62" s="96">
        <v>1.49</v>
      </c>
      <c r="D62" s="94">
        <v>1.54</v>
      </c>
      <c r="E62" s="94">
        <v>1.57</v>
      </c>
      <c r="F62" s="95">
        <v>25000</v>
      </c>
      <c r="G62" s="92"/>
      <c r="H62" s="93"/>
      <c r="I62" s="94"/>
      <c r="J62" s="94"/>
      <c r="K62" s="94"/>
      <c r="L62" s="95"/>
      <c r="M62" s="92"/>
      <c r="N62" s="93"/>
      <c r="O62" s="94"/>
      <c r="P62" s="94"/>
      <c r="Q62" s="94"/>
      <c r="R62" s="95"/>
      <c r="S62" s="92"/>
      <c r="T62" s="93"/>
      <c r="U62" s="94"/>
      <c r="V62" s="94"/>
      <c r="W62" s="94"/>
      <c r="X62" s="95"/>
      <c r="Y62" s="92"/>
      <c r="Z62" s="93"/>
      <c r="AA62" s="94"/>
      <c r="AB62" s="94"/>
      <c r="AC62" s="94"/>
      <c r="AD62" s="95"/>
    </row>
    <row r="63" spans="1:30" ht="15.75" x14ac:dyDescent="0.25">
      <c r="A63" s="92"/>
      <c r="B63" s="93" t="s">
        <v>47</v>
      </c>
      <c r="C63" s="94">
        <v>0.36499999999999999</v>
      </c>
      <c r="D63" s="94">
        <v>0.375</v>
      </c>
      <c r="E63" s="94">
        <v>0.38500000000000001</v>
      </c>
      <c r="F63" s="95">
        <v>37000</v>
      </c>
      <c r="G63" s="92"/>
      <c r="H63" s="93"/>
      <c r="I63" s="94"/>
      <c r="J63" s="94"/>
      <c r="K63" s="94"/>
      <c r="L63" s="95"/>
      <c r="M63" s="92"/>
      <c r="N63" s="93"/>
      <c r="O63" s="94"/>
      <c r="P63" s="94"/>
      <c r="Q63" s="94"/>
      <c r="R63" s="95"/>
      <c r="S63" s="92"/>
      <c r="T63" s="93"/>
      <c r="U63" s="94"/>
      <c r="V63" s="94"/>
      <c r="W63" s="94"/>
      <c r="X63" s="95"/>
      <c r="Y63" s="92"/>
      <c r="Z63" s="93"/>
      <c r="AA63" s="94"/>
      <c r="AB63" s="94"/>
      <c r="AC63" s="94"/>
      <c r="AD63" s="95"/>
    </row>
    <row r="64" spans="1:30" ht="15.75" x14ac:dyDescent="0.25">
      <c r="A64" s="92"/>
      <c r="B64" s="93" t="s">
        <v>31</v>
      </c>
      <c r="C64" s="96">
        <v>0.89500000000000002</v>
      </c>
      <c r="D64" s="94">
        <v>0.91</v>
      </c>
      <c r="E64" s="94">
        <v>0.94499999999999995</v>
      </c>
      <c r="F64" s="95">
        <v>22000</v>
      </c>
      <c r="G64" s="92"/>
      <c r="H64" s="93"/>
      <c r="I64" s="94"/>
      <c r="J64" s="94"/>
      <c r="K64" s="94"/>
      <c r="L64" s="95"/>
      <c r="M64" s="92"/>
      <c r="N64" s="93"/>
      <c r="O64" s="94"/>
      <c r="P64" s="94"/>
      <c r="Q64" s="94"/>
      <c r="R64" s="95"/>
      <c r="S64" s="92"/>
      <c r="T64" s="93"/>
      <c r="U64" s="94"/>
      <c r="V64" s="94"/>
      <c r="W64" s="94"/>
      <c r="X64" s="95"/>
      <c r="Y64" s="92"/>
      <c r="Z64" s="93"/>
      <c r="AA64" s="94"/>
      <c r="AB64" s="94"/>
      <c r="AC64" s="94"/>
      <c r="AD64" s="95"/>
    </row>
    <row r="65" spans="1:30" ht="15.75" x14ac:dyDescent="0.25">
      <c r="A65" s="92"/>
      <c r="B65" s="93" t="s">
        <v>38</v>
      </c>
      <c r="C65" s="94">
        <v>0.72</v>
      </c>
      <c r="D65" s="94">
        <v>0.73499999999999999</v>
      </c>
      <c r="E65" s="94">
        <v>0.76</v>
      </c>
      <c r="F65" s="95">
        <v>46000</v>
      </c>
      <c r="G65" s="92"/>
      <c r="H65" s="93"/>
      <c r="I65" s="94"/>
      <c r="J65" s="94"/>
      <c r="K65" s="94"/>
      <c r="L65" s="95"/>
      <c r="M65" s="92"/>
      <c r="N65" s="93"/>
      <c r="O65" s="94"/>
      <c r="P65" s="94"/>
      <c r="Q65" s="94"/>
      <c r="R65" s="95"/>
      <c r="S65" s="92"/>
      <c r="T65" s="93"/>
      <c r="U65" s="94"/>
      <c r="V65" s="94"/>
      <c r="W65" s="94"/>
      <c r="X65" s="95"/>
      <c r="Y65" s="92"/>
      <c r="Z65" s="93"/>
      <c r="AA65" s="94"/>
      <c r="AB65" s="94"/>
      <c r="AC65" s="94"/>
      <c r="AD65" s="95"/>
    </row>
    <row r="66" spans="1:30" ht="15.75" x14ac:dyDescent="0.25">
      <c r="A66" s="92"/>
      <c r="B66" s="93" t="s">
        <v>42</v>
      </c>
      <c r="C66" s="94">
        <v>1.06</v>
      </c>
      <c r="D66" s="94">
        <v>1.1100000000000001</v>
      </c>
      <c r="E66" s="94">
        <v>1.1200000000000001</v>
      </c>
      <c r="F66" s="95">
        <v>15000</v>
      </c>
      <c r="G66" s="92"/>
      <c r="H66" s="93"/>
      <c r="I66" s="94"/>
      <c r="J66" s="94"/>
      <c r="K66" s="94"/>
      <c r="L66" s="95"/>
      <c r="M66" s="92"/>
      <c r="N66" s="93"/>
      <c r="O66" s="94"/>
      <c r="P66" s="94"/>
      <c r="Q66" s="94"/>
      <c r="R66" s="95"/>
      <c r="S66" s="92"/>
      <c r="T66" s="93"/>
      <c r="U66" s="94"/>
      <c r="V66" s="94"/>
      <c r="W66" s="94"/>
      <c r="X66" s="95"/>
      <c r="Y66" s="92"/>
      <c r="Z66" s="93"/>
      <c r="AA66" s="94"/>
      <c r="AB66" s="94"/>
      <c r="AC66" s="94"/>
      <c r="AD66" s="95"/>
    </row>
    <row r="67" spans="1:30" ht="15.75" x14ac:dyDescent="0.25">
      <c r="A67" s="92"/>
      <c r="B67" s="93" t="s">
        <v>51</v>
      </c>
      <c r="C67" s="94">
        <v>1.83</v>
      </c>
      <c r="D67" s="94">
        <v>1.87</v>
      </c>
      <c r="E67" s="94">
        <v>1.93</v>
      </c>
      <c r="F67" s="95">
        <v>13000</v>
      </c>
      <c r="G67" s="92"/>
      <c r="H67" s="93"/>
      <c r="I67" s="94"/>
      <c r="J67" s="94"/>
      <c r="K67" s="94"/>
      <c r="L67" s="95"/>
      <c r="M67" s="92"/>
      <c r="N67" s="93"/>
      <c r="O67" s="94"/>
      <c r="P67" s="94"/>
      <c r="Q67" s="94"/>
      <c r="R67" s="95"/>
      <c r="S67" s="92"/>
      <c r="T67" s="93"/>
      <c r="U67" s="94"/>
      <c r="V67" s="94"/>
      <c r="W67" s="94"/>
      <c r="X67" s="95"/>
      <c r="Y67" s="92"/>
      <c r="Z67" s="93"/>
      <c r="AA67" s="94"/>
      <c r="AB67" s="94"/>
      <c r="AC67" s="94"/>
      <c r="AD67" s="95"/>
    </row>
    <row r="68" spans="1:30" ht="15.75" x14ac:dyDescent="0.25">
      <c r="A68" s="92"/>
      <c r="B68" s="93" t="s">
        <v>52</v>
      </c>
      <c r="C68" s="94">
        <v>0.70499999999999996</v>
      </c>
      <c r="D68" s="94">
        <v>0.72499999999999998</v>
      </c>
      <c r="E68" s="94">
        <v>0.745</v>
      </c>
      <c r="F68" s="95">
        <v>300000</v>
      </c>
      <c r="G68" s="92"/>
      <c r="H68" s="93"/>
      <c r="I68" s="94"/>
      <c r="J68" s="94"/>
      <c r="K68" s="94"/>
      <c r="L68" s="95"/>
      <c r="M68" s="92"/>
      <c r="N68" s="93"/>
      <c r="O68" s="94"/>
      <c r="P68" s="94"/>
      <c r="Q68" s="94"/>
      <c r="R68" s="95"/>
      <c r="S68" s="92"/>
      <c r="T68" s="93"/>
      <c r="U68" s="94"/>
      <c r="V68" s="94"/>
      <c r="W68" s="94"/>
      <c r="X68" s="95"/>
      <c r="Y68" s="92"/>
      <c r="Z68" s="93"/>
      <c r="AA68" s="94"/>
      <c r="AB68" s="94"/>
      <c r="AC68" s="94"/>
      <c r="AD68" s="95"/>
    </row>
    <row r="69" spans="1:30" ht="15.75" x14ac:dyDescent="0.25">
      <c r="A69" s="92"/>
      <c r="B69" s="93" t="s">
        <v>53</v>
      </c>
      <c r="C69" s="94">
        <v>0.66500000000000004</v>
      </c>
      <c r="D69" s="94">
        <v>0.68500000000000005</v>
      </c>
      <c r="E69" s="94">
        <v>0.7</v>
      </c>
      <c r="F69" s="95">
        <v>160000</v>
      </c>
      <c r="G69" s="92"/>
      <c r="H69" s="93"/>
      <c r="I69" s="94"/>
      <c r="J69" s="94"/>
      <c r="K69" s="94"/>
      <c r="L69" s="95"/>
      <c r="M69" s="92"/>
      <c r="N69" s="93"/>
      <c r="O69" s="94"/>
      <c r="P69" s="94"/>
      <c r="Q69" s="94"/>
      <c r="R69" s="95"/>
      <c r="S69" s="92"/>
      <c r="T69" s="93"/>
      <c r="U69" s="94"/>
      <c r="V69" s="94"/>
      <c r="W69" s="94"/>
      <c r="X69" s="95"/>
      <c r="Y69" s="92"/>
      <c r="Z69" s="93"/>
      <c r="AA69" s="94"/>
      <c r="AB69" s="94"/>
      <c r="AC69" s="94"/>
      <c r="AD69" s="95"/>
    </row>
    <row r="70" spans="1:30" ht="15.75" x14ac:dyDescent="0.25">
      <c r="A70" s="92"/>
      <c r="B70" s="93" t="s">
        <v>54</v>
      </c>
      <c r="C70" s="96">
        <v>0.625</v>
      </c>
      <c r="D70" s="94">
        <v>0.64500000000000002</v>
      </c>
      <c r="E70" s="94">
        <v>0.66</v>
      </c>
      <c r="F70" s="95">
        <v>26000</v>
      </c>
      <c r="G70" s="92"/>
      <c r="H70" s="93"/>
      <c r="I70" s="94"/>
      <c r="J70" s="94"/>
      <c r="K70" s="94"/>
      <c r="L70" s="95"/>
      <c r="M70" s="92"/>
      <c r="N70" s="93"/>
      <c r="O70" s="94"/>
      <c r="P70" s="94"/>
      <c r="Q70" s="94"/>
      <c r="R70" s="95"/>
      <c r="S70" s="92"/>
      <c r="T70" s="93"/>
      <c r="U70" s="94"/>
      <c r="V70" s="94"/>
      <c r="W70" s="94"/>
      <c r="X70" s="95"/>
      <c r="Y70" s="92"/>
      <c r="Z70" s="93"/>
      <c r="AA70" s="94"/>
      <c r="AB70" s="94"/>
      <c r="AC70" s="94"/>
      <c r="AD70" s="95"/>
    </row>
    <row r="71" spans="1:30" ht="15.75" x14ac:dyDescent="0.25">
      <c r="A71" s="92"/>
      <c r="B71" s="93" t="s">
        <v>55</v>
      </c>
      <c r="C71" s="96">
        <v>0.745</v>
      </c>
      <c r="D71" s="94">
        <v>0.76</v>
      </c>
      <c r="E71" s="94">
        <v>0.78500000000000003</v>
      </c>
      <c r="F71" s="95">
        <v>130000</v>
      </c>
      <c r="G71" s="92"/>
      <c r="H71" s="93"/>
      <c r="I71" s="94"/>
      <c r="J71" s="94"/>
      <c r="K71" s="94"/>
      <c r="L71" s="95"/>
      <c r="M71" s="92"/>
      <c r="N71" s="93"/>
      <c r="O71" s="94"/>
      <c r="P71" s="94"/>
      <c r="Q71" s="94"/>
      <c r="R71" s="95"/>
      <c r="S71" s="92"/>
      <c r="T71" s="93"/>
      <c r="U71" s="94"/>
      <c r="V71" s="94"/>
      <c r="W71" s="94"/>
      <c r="X71" s="95"/>
      <c r="Y71" s="92"/>
      <c r="Z71" s="93"/>
      <c r="AA71" s="94"/>
      <c r="AB71" s="94"/>
      <c r="AC71" s="94"/>
      <c r="AD71" s="95"/>
    </row>
    <row r="72" spans="1:30" ht="15.75" x14ac:dyDescent="0.25">
      <c r="A72" s="92"/>
      <c r="B72" s="93" t="s">
        <v>32</v>
      </c>
      <c r="C72" s="94">
        <v>0.35499999999999998</v>
      </c>
      <c r="D72" s="94">
        <v>0.36499999999999999</v>
      </c>
      <c r="E72" s="94">
        <v>0.375</v>
      </c>
      <c r="F72" s="95">
        <v>27000</v>
      </c>
      <c r="G72" s="92"/>
      <c r="H72" s="93"/>
      <c r="I72" s="94"/>
      <c r="J72" s="94"/>
      <c r="K72" s="94"/>
      <c r="L72" s="95"/>
      <c r="M72" s="92"/>
      <c r="N72" s="93"/>
      <c r="O72" s="94"/>
      <c r="P72" s="94"/>
      <c r="Q72" s="94"/>
      <c r="R72" s="95"/>
      <c r="S72" s="92"/>
      <c r="T72" s="93"/>
      <c r="U72" s="94"/>
      <c r="V72" s="94"/>
      <c r="W72" s="94"/>
      <c r="X72" s="95"/>
      <c r="Y72" s="92"/>
      <c r="Z72" s="93"/>
      <c r="AA72" s="94"/>
      <c r="AB72" s="94"/>
      <c r="AC72" s="94"/>
      <c r="AD72" s="95"/>
    </row>
    <row r="73" spans="1:30" ht="15.75" x14ac:dyDescent="0.25">
      <c r="A73" s="92"/>
      <c r="B73" s="93" t="s">
        <v>36</v>
      </c>
      <c r="C73" s="94">
        <v>1.29</v>
      </c>
      <c r="D73" s="94">
        <v>1.32</v>
      </c>
      <c r="E73" s="94">
        <v>1.36</v>
      </c>
      <c r="F73" s="95">
        <v>76000</v>
      </c>
      <c r="G73" s="92"/>
      <c r="H73" s="93"/>
      <c r="I73" s="94"/>
      <c r="J73" s="94"/>
      <c r="K73" s="94"/>
      <c r="L73" s="95"/>
      <c r="M73" s="92"/>
      <c r="N73" s="93"/>
      <c r="O73" s="94"/>
      <c r="P73" s="94"/>
      <c r="Q73" s="94"/>
      <c r="R73" s="95"/>
      <c r="S73" s="92"/>
      <c r="T73" s="93"/>
      <c r="U73" s="94"/>
      <c r="V73" s="94"/>
      <c r="W73" s="94"/>
      <c r="X73" s="95"/>
      <c r="Y73" s="92"/>
      <c r="Z73" s="93"/>
      <c r="AA73" s="94"/>
      <c r="AB73" s="94"/>
      <c r="AC73" s="94"/>
      <c r="AD73" s="95"/>
    </row>
    <row r="74" spans="1:30" ht="15.75" x14ac:dyDescent="0.25">
      <c r="A74" s="92"/>
      <c r="B74" s="93" t="s">
        <v>56</v>
      </c>
      <c r="C74" s="94">
        <v>0.42499999999999999</v>
      </c>
      <c r="D74" s="94">
        <v>0.435</v>
      </c>
      <c r="E74" s="94">
        <v>0.45</v>
      </c>
      <c r="F74" s="95">
        <v>18000</v>
      </c>
      <c r="G74" s="92"/>
      <c r="H74" s="93"/>
      <c r="I74" s="94"/>
      <c r="J74" s="94"/>
      <c r="K74" s="94"/>
      <c r="L74" s="95"/>
      <c r="M74" s="92"/>
      <c r="N74" s="93"/>
      <c r="O74" s="94"/>
      <c r="P74" s="94"/>
      <c r="Q74" s="94"/>
      <c r="R74" s="95"/>
      <c r="S74" s="92"/>
      <c r="T74" s="93"/>
      <c r="U74" s="94"/>
      <c r="V74" s="94"/>
      <c r="W74" s="94"/>
      <c r="X74" s="95"/>
      <c r="Y74" s="92"/>
      <c r="Z74" s="93"/>
      <c r="AA74" s="94"/>
      <c r="AB74" s="94"/>
      <c r="AC74" s="94"/>
      <c r="AD74" s="95"/>
    </row>
    <row r="75" spans="1:30" ht="15.75" x14ac:dyDescent="0.25">
      <c r="A75" s="92"/>
      <c r="B75" s="93"/>
      <c r="C75" s="94"/>
      <c r="D75" s="94"/>
      <c r="E75" s="94"/>
      <c r="F75" s="95"/>
      <c r="G75" s="92"/>
      <c r="H75" s="93"/>
      <c r="I75" s="94"/>
      <c r="J75" s="94"/>
      <c r="K75" s="94"/>
      <c r="L75" s="95"/>
      <c r="M75" s="92"/>
      <c r="N75" s="93"/>
      <c r="O75" s="94"/>
      <c r="P75" s="94"/>
      <c r="Q75" s="94"/>
      <c r="R75" s="95"/>
      <c r="S75" s="92"/>
      <c r="T75" s="93"/>
      <c r="U75" s="94"/>
      <c r="V75" s="94"/>
      <c r="W75" s="94"/>
      <c r="X75" s="95"/>
      <c r="Y75" s="92"/>
      <c r="Z75" s="93"/>
      <c r="AA75" s="94"/>
      <c r="AB75" s="94"/>
      <c r="AC75" s="94"/>
      <c r="AD75" s="95"/>
    </row>
    <row r="76" spans="1:30" ht="15.75" x14ac:dyDescent="0.25">
      <c r="A76" s="92"/>
      <c r="B76" s="93"/>
      <c r="C76" s="94"/>
      <c r="D76" s="94"/>
      <c r="E76" s="94"/>
      <c r="F76" s="95"/>
      <c r="G76" s="92"/>
      <c r="H76" s="93"/>
      <c r="I76" s="94"/>
      <c r="J76" s="94"/>
      <c r="K76" s="94"/>
      <c r="L76" s="95"/>
      <c r="M76" s="92"/>
      <c r="N76" s="93"/>
      <c r="O76" s="94"/>
      <c r="P76" s="94"/>
      <c r="Q76" s="94"/>
      <c r="R76" s="95"/>
      <c r="S76" s="92"/>
      <c r="T76" s="93"/>
      <c r="U76" s="94"/>
      <c r="V76" s="94"/>
      <c r="W76" s="94"/>
      <c r="X76" s="95"/>
      <c r="Y76" s="92"/>
      <c r="Z76" s="93"/>
      <c r="AA76" s="94"/>
      <c r="AB76" s="94"/>
      <c r="AC76" s="94"/>
      <c r="AD76" s="95"/>
    </row>
    <row r="77" spans="1:30" ht="15.75" x14ac:dyDescent="0.25">
      <c r="A77" s="92"/>
      <c r="B77" s="93"/>
      <c r="C77" s="94"/>
      <c r="D77" s="94"/>
      <c r="E77" s="94"/>
      <c r="F77" s="95"/>
      <c r="G77" s="92"/>
      <c r="H77" s="93"/>
      <c r="I77" s="94"/>
      <c r="J77" s="94"/>
      <c r="K77" s="94"/>
      <c r="L77" s="95"/>
      <c r="M77" s="92"/>
      <c r="N77" s="93"/>
      <c r="O77" s="94"/>
      <c r="P77" s="94"/>
      <c r="Q77" s="94"/>
      <c r="R77" s="95"/>
      <c r="S77" s="92"/>
      <c r="T77" s="93"/>
      <c r="U77" s="94"/>
      <c r="V77" s="94"/>
      <c r="W77" s="94"/>
      <c r="X77" s="95"/>
      <c r="Y77" s="92"/>
      <c r="Z77" s="93"/>
      <c r="AA77" s="94"/>
      <c r="AB77" s="94"/>
      <c r="AC77" s="94"/>
      <c r="AD77" s="95"/>
    </row>
    <row r="78" spans="1:30" ht="15.75" x14ac:dyDescent="0.25">
      <c r="A78" s="92"/>
      <c r="B78" s="93"/>
      <c r="C78" s="94"/>
      <c r="D78" s="94"/>
      <c r="E78" s="94"/>
      <c r="F78" s="95"/>
      <c r="G78" s="92"/>
      <c r="H78" s="93"/>
      <c r="I78" s="94"/>
      <c r="J78" s="94"/>
      <c r="K78" s="94"/>
      <c r="L78" s="95"/>
      <c r="M78" s="92"/>
      <c r="N78" s="93"/>
      <c r="O78" s="94"/>
      <c r="P78" s="94"/>
      <c r="Q78" s="94"/>
      <c r="R78" s="95"/>
      <c r="S78" s="92"/>
      <c r="T78" s="93"/>
      <c r="U78" s="94"/>
      <c r="V78" s="94"/>
      <c r="W78" s="94"/>
      <c r="X78" s="95"/>
      <c r="Y78" s="92"/>
      <c r="Z78" s="93"/>
      <c r="AA78" s="94"/>
      <c r="AB78" s="94"/>
      <c r="AC78" s="94"/>
      <c r="AD78" s="95"/>
    </row>
    <row r="79" spans="1:30" ht="15.75" x14ac:dyDescent="0.25">
      <c r="A79" s="92"/>
      <c r="B79" s="93"/>
      <c r="C79" s="94"/>
      <c r="D79" s="94"/>
      <c r="E79" s="94"/>
      <c r="F79" s="95"/>
      <c r="G79" s="92"/>
      <c r="H79" s="93"/>
      <c r="I79" s="94"/>
      <c r="J79" s="94"/>
      <c r="K79" s="94"/>
      <c r="L79" s="95"/>
      <c r="M79" s="92"/>
      <c r="N79" s="93"/>
      <c r="O79" s="94"/>
      <c r="P79" s="94"/>
      <c r="Q79" s="94"/>
      <c r="R79" s="95"/>
      <c r="S79" s="92"/>
      <c r="T79" s="93"/>
      <c r="U79" s="94"/>
      <c r="V79" s="94"/>
      <c r="W79" s="94"/>
      <c r="X79" s="95"/>
      <c r="Y79" s="92"/>
      <c r="Z79" s="93"/>
      <c r="AA79" s="94"/>
      <c r="AB79" s="94"/>
      <c r="AC79" s="94"/>
      <c r="AD79" s="95"/>
    </row>
    <row r="80" spans="1:30" ht="15.75" x14ac:dyDescent="0.25">
      <c r="A80" s="152">
        <f>A53+7</f>
        <v>43892</v>
      </c>
      <c r="B80" s="152"/>
      <c r="C80" s="152"/>
      <c r="D80" s="152"/>
      <c r="E80" s="152"/>
      <c r="F80" s="152"/>
      <c r="G80" s="152">
        <f>A80+1</f>
        <v>43893</v>
      </c>
      <c r="H80" s="152"/>
      <c r="I80" s="152"/>
      <c r="J80" s="152"/>
      <c r="K80" s="152"/>
      <c r="L80" s="152"/>
      <c r="M80" s="152">
        <f t="shared" ref="M80" si="12">G80+1</f>
        <v>43894</v>
      </c>
      <c r="N80" s="152"/>
      <c r="O80" s="152"/>
      <c r="P80" s="152"/>
      <c r="Q80" s="152"/>
      <c r="R80" s="152"/>
      <c r="S80" s="152">
        <f t="shared" ref="S80" si="13">M80+1</f>
        <v>43895</v>
      </c>
      <c r="T80" s="152"/>
      <c r="U80" s="152"/>
      <c r="V80" s="152"/>
      <c r="W80" s="152"/>
      <c r="X80" s="152"/>
      <c r="Y80" s="152">
        <f t="shared" ref="Y80" si="14">S80+1</f>
        <v>43896</v>
      </c>
      <c r="Z80" s="152"/>
      <c r="AA80" s="152"/>
      <c r="AB80" s="152"/>
      <c r="AC80" s="152"/>
      <c r="AD80" s="152"/>
    </row>
    <row r="81" spans="1:30" ht="15.75" x14ac:dyDescent="0.25">
      <c r="A81" s="89" t="s">
        <v>0</v>
      </c>
      <c r="B81" s="90" t="s">
        <v>1</v>
      </c>
      <c r="C81" s="91" t="s">
        <v>2</v>
      </c>
      <c r="D81" s="90" t="s">
        <v>3</v>
      </c>
      <c r="E81" s="90" t="s">
        <v>4</v>
      </c>
      <c r="F81" s="90" t="s">
        <v>5</v>
      </c>
      <c r="G81" s="89" t="s">
        <v>0</v>
      </c>
      <c r="H81" s="90" t="s">
        <v>1</v>
      </c>
      <c r="I81" s="91" t="s">
        <v>2</v>
      </c>
      <c r="J81" s="90" t="s">
        <v>3</v>
      </c>
      <c r="K81" s="90" t="s">
        <v>4</v>
      </c>
      <c r="L81" s="90" t="s">
        <v>5</v>
      </c>
      <c r="M81" s="89" t="s">
        <v>0</v>
      </c>
      <c r="N81" s="90" t="s">
        <v>1</v>
      </c>
      <c r="O81" s="91" t="s">
        <v>2</v>
      </c>
      <c r="P81" s="90" t="s">
        <v>3</v>
      </c>
      <c r="Q81" s="90" t="s">
        <v>4</v>
      </c>
      <c r="R81" s="90" t="s">
        <v>5</v>
      </c>
      <c r="S81" s="89" t="s">
        <v>0</v>
      </c>
      <c r="T81" s="90" t="s">
        <v>1</v>
      </c>
      <c r="U81" s="91" t="s">
        <v>2</v>
      </c>
      <c r="V81" s="90" t="s">
        <v>3</v>
      </c>
      <c r="W81" s="90" t="s">
        <v>4</v>
      </c>
      <c r="X81" s="90" t="s">
        <v>5</v>
      </c>
      <c r="Y81" s="89" t="s">
        <v>0</v>
      </c>
      <c r="Z81" s="90" t="s">
        <v>1</v>
      </c>
      <c r="AA81" s="91" t="s">
        <v>2</v>
      </c>
      <c r="AB81" s="90" t="s">
        <v>3</v>
      </c>
      <c r="AC81" s="90" t="s">
        <v>4</v>
      </c>
      <c r="AD81" s="90" t="s">
        <v>5</v>
      </c>
    </row>
    <row r="82" spans="1:30" ht="15.75" x14ac:dyDescent="0.25">
      <c r="A82" s="92" t="s">
        <v>159</v>
      </c>
      <c r="B82" s="93"/>
      <c r="C82" s="94"/>
      <c r="D82" s="94"/>
      <c r="E82" s="94"/>
      <c r="F82" s="95"/>
      <c r="G82" s="92" t="s">
        <v>28</v>
      </c>
      <c r="H82" s="93"/>
      <c r="I82" s="94"/>
      <c r="J82" s="94"/>
      <c r="K82" s="94"/>
      <c r="L82" s="95"/>
      <c r="M82" s="92" t="s">
        <v>161</v>
      </c>
      <c r="N82" s="93"/>
      <c r="O82" s="94"/>
      <c r="P82" s="94"/>
      <c r="Q82" s="94"/>
      <c r="R82" s="95"/>
      <c r="S82" s="92" t="s">
        <v>162</v>
      </c>
      <c r="T82" s="93" t="s">
        <v>15</v>
      </c>
      <c r="U82" s="94">
        <v>0.86499999999999999</v>
      </c>
      <c r="V82" s="94">
        <v>0.91</v>
      </c>
      <c r="W82" s="94">
        <v>0.91</v>
      </c>
      <c r="X82" s="95">
        <v>23000</v>
      </c>
      <c r="Y82" s="92"/>
      <c r="Z82" s="93"/>
      <c r="AA82" s="94"/>
      <c r="AB82" s="94"/>
      <c r="AC82" s="94"/>
      <c r="AD82" s="95"/>
    </row>
    <row r="83" spans="1:30" ht="15.75" x14ac:dyDescent="0.25">
      <c r="A83" s="92" t="s">
        <v>160</v>
      </c>
      <c r="B83" s="93"/>
      <c r="C83" s="94"/>
      <c r="D83" s="94"/>
      <c r="E83" s="94"/>
      <c r="F83" s="95"/>
      <c r="G83" s="92"/>
      <c r="H83" s="93"/>
      <c r="I83" s="94"/>
      <c r="J83" s="94"/>
      <c r="K83" s="94"/>
      <c r="L83" s="95"/>
      <c r="M83" s="92" t="s">
        <v>162</v>
      </c>
      <c r="N83" s="93"/>
      <c r="O83" s="94"/>
      <c r="P83" s="94"/>
      <c r="Q83" s="94"/>
      <c r="R83" s="95"/>
      <c r="S83" s="92" t="s">
        <v>165</v>
      </c>
      <c r="T83" s="93" t="s">
        <v>49</v>
      </c>
      <c r="U83" s="94">
        <v>1.34</v>
      </c>
      <c r="V83" s="94">
        <v>1.41</v>
      </c>
      <c r="W83" s="94">
        <v>1.41</v>
      </c>
      <c r="X83" s="95">
        <v>25000</v>
      </c>
      <c r="Y83" s="92"/>
      <c r="Z83" s="93"/>
      <c r="AA83" s="94"/>
      <c r="AB83" s="94"/>
      <c r="AC83" s="94"/>
      <c r="AD83" s="95"/>
    </row>
    <row r="84" spans="1:30" ht="15.75" x14ac:dyDescent="0.25">
      <c r="A84" s="92"/>
      <c r="B84" s="93"/>
      <c r="C84" s="94"/>
      <c r="D84" s="94"/>
      <c r="E84" s="94"/>
      <c r="F84" s="95"/>
      <c r="G84" s="92"/>
      <c r="H84" s="93"/>
      <c r="I84" s="94"/>
      <c r="J84" s="94"/>
      <c r="K84" s="94"/>
      <c r="L84" s="95"/>
      <c r="M84" s="92"/>
      <c r="N84" s="93"/>
      <c r="O84" s="94"/>
      <c r="P84" s="94"/>
      <c r="Q84" s="94"/>
      <c r="R84" s="95"/>
      <c r="S84" s="92"/>
      <c r="T84" s="93" t="s">
        <v>39</v>
      </c>
      <c r="U84" s="94">
        <v>0.60499999999999998</v>
      </c>
      <c r="V84" s="94">
        <v>0.64</v>
      </c>
      <c r="W84" s="94">
        <v>0.64</v>
      </c>
      <c r="X84" s="95">
        <v>133000</v>
      </c>
      <c r="Y84" s="92"/>
      <c r="Z84" s="93"/>
      <c r="AA84" s="94"/>
      <c r="AB84" s="94"/>
      <c r="AC84" s="94"/>
      <c r="AD84" s="95"/>
    </row>
    <row r="85" spans="1:30" ht="15.75" x14ac:dyDescent="0.25">
      <c r="A85" s="92"/>
      <c r="B85" s="93"/>
      <c r="C85" s="94"/>
      <c r="D85" s="94"/>
      <c r="E85" s="94"/>
      <c r="F85" s="95"/>
      <c r="G85" s="92"/>
      <c r="H85" s="93"/>
      <c r="I85" s="94"/>
      <c r="J85" s="94"/>
      <c r="K85" s="94"/>
      <c r="L85" s="95"/>
      <c r="M85" s="92"/>
      <c r="N85" s="93"/>
      <c r="O85" s="94"/>
      <c r="P85" s="94"/>
      <c r="Q85" s="94"/>
      <c r="R85" s="95"/>
      <c r="S85" s="92"/>
      <c r="T85" s="93" t="s">
        <v>157</v>
      </c>
      <c r="U85" s="94">
        <v>0.34</v>
      </c>
      <c r="V85" s="94">
        <v>0.35</v>
      </c>
      <c r="W85" s="94">
        <v>0.36</v>
      </c>
      <c r="X85" s="95">
        <v>226000</v>
      </c>
      <c r="Y85" s="92"/>
      <c r="Z85" s="93"/>
      <c r="AA85" s="94"/>
      <c r="AB85" s="94"/>
      <c r="AC85" s="94"/>
      <c r="AD85" s="95"/>
    </row>
    <row r="86" spans="1:30" ht="15.75" x14ac:dyDescent="0.25">
      <c r="A86" s="92"/>
      <c r="B86" s="93"/>
      <c r="C86" s="94"/>
      <c r="D86" s="94"/>
      <c r="E86" s="94"/>
      <c r="F86" s="95"/>
      <c r="G86" s="92"/>
      <c r="H86" s="93"/>
      <c r="I86" s="94"/>
      <c r="J86" s="94"/>
      <c r="K86" s="94"/>
      <c r="L86" s="95"/>
      <c r="M86" s="92"/>
      <c r="N86" s="93"/>
      <c r="O86" s="94"/>
      <c r="P86" s="94"/>
      <c r="Q86" s="94"/>
      <c r="R86" s="95"/>
      <c r="S86" s="92"/>
      <c r="T86" s="93"/>
      <c r="U86" s="94"/>
      <c r="V86" s="94"/>
      <c r="W86" s="94"/>
      <c r="X86" s="95"/>
      <c r="Y86" s="92"/>
      <c r="Z86" s="93"/>
      <c r="AA86" s="94"/>
      <c r="AB86" s="94"/>
      <c r="AC86" s="94"/>
      <c r="AD86" s="95"/>
    </row>
    <row r="87" spans="1:30" ht="15.75" x14ac:dyDescent="0.25">
      <c r="A87" s="92"/>
      <c r="B87" s="93"/>
      <c r="C87" s="94"/>
      <c r="D87" s="94"/>
      <c r="E87" s="94"/>
      <c r="F87" s="95"/>
      <c r="G87" s="92"/>
      <c r="H87" s="93"/>
      <c r="I87" s="94"/>
      <c r="J87" s="94"/>
      <c r="K87" s="94"/>
      <c r="L87" s="95"/>
      <c r="M87" s="92"/>
      <c r="N87" s="93"/>
      <c r="O87" s="94"/>
      <c r="P87" s="94"/>
      <c r="Q87" s="94"/>
      <c r="R87" s="95"/>
      <c r="S87" s="92"/>
      <c r="T87" s="93"/>
      <c r="U87" s="94"/>
      <c r="V87" s="94"/>
      <c r="W87" s="94"/>
      <c r="X87" s="95"/>
      <c r="Y87" s="92"/>
      <c r="Z87" s="93"/>
      <c r="AA87" s="94"/>
      <c r="AB87" s="94"/>
      <c r="AC87" s="94"/>
      <c r="AD87" s="95"/>
    </row>
    <row r="88" spans="1:30" ht="15.75" x14ac:dyDescent="0.25">
      <c r="A88" s="92"/>
      <c r="B88" s="93"/>
      <c r="C88" s="94"/>
      <c r="D88" s="94"/>
      <c r="E88" s="94"/>
      <c r="F88" s="95"/>
      <c r="G88" s="92"/>
      <c r="H88" s="93"/>
      <c r="I88" s="94"/>
      <c r="J88" s="94"/>
      <c r="K88" s="94"/>
      <c r="L88" s="95"/>
      <c r="M88" s="92"/>
      <c r="N88" s="93"/>
      <c r="O88" s="94"/>
      <c r="P88" s="94"/>
      <c r="Q88" s="94"/>
      <c r="R88" s="95"/>
      <c r="S88" s="92"/>
      <c r="T88" s="93"/>
      <c r="U88" s="94"/>
      <c r="V88" s="94"/>
      <c r="W88" s="94"/>
      <c r="X88" s="95"/>
      <c r="Y88" s="92"/>
      <c r="Z88" s="93"/>
      <c r="AA88" s="94"/>
      <c r="AB88" s="94"/>
      <c r="AC88" s="94"/>
      <c r="AD88" s="95"/>
    </row>
    <row r="89" spans="1:30" ht="15.75" x14ac:dyDescent="0.25">
      <c r="A89" s="92"/>
      <c r="B89" s="93"/>
      <c r="C89" s="94"/>
      <c r="D89" s="94"/>
      <c r="E89" s="94"/>
      <c r="F89" s="95"/>
      <c r="G89" s="92"/>
      <c r="H89" s="93"/>
      <c r="I89" s="94"/>
      <c r="J89" s="94"/>
      <c r="K89" s="94"/>
      <c r="L89" s="95"/>
      <c r="M89" s="92"/>
      <c r="N89" s="93"/>
      <c r="O89" s="94"/>
      <c r="P89" s="94"/>
      <c r="Q89" s="94"/>
      <c r="R89" s="95"/>
      <c r="S89" s="92"/>
      <c r="T89" s="93"/>
      <c r="U89" s="94"/>
      <c r="V89" s="94"/>
      <c r="W89" s="94"/>
      <c r="X89" s="95"/>
      <c r="Y89" s="92"/>
      <c r="Z89" s="93"/>
      <c r="AA89" s="94"/>
      <c r="AB89" s="94"/>
      <c r="AC89" s="94"/>
      <c r="AD89" s="95"/>
    </row>
    <row r="90" spans="1:30" ht="15.75" x14ac:dyDescent="0.25">
      <c r="A90" s="92"/>
      <c r="B90" s="93"/>
      <c r="C90" s="94"/>
      <c r="D90" s="94"/>
      <c r="E90" s="94"/>
      <c r="F90" s="95"/>
      <c r="G90" s="92"/>
      <c r="H90" s="93"/>
      <c r="I90" s="94"/>
      <c r="J90" s="94"/>
      <c r="K90" s="94"/>
      <c r="L90" s="95"/>
      <c r="M90" s="92"/>
      <c r="N90" s="93"/>
      <c r="O90" s="94"/>
      <c r="P90" s="94"/>
      <c r="Q90" s="94"/>
      <c r="R90" s="95"/>
      <c r="S90" s="92"/>
      <c r="T90" s="93"/>
      <c r="U90" s="94"/>
      <c r="V90" s="94"/>
      <c r="W90" s="94"/>
      <c r="X90" s="95"/>
      <c r="Y90" s="92"/>
      <c r="Z90" s="93"/>
      <c r="AA90" s="94"/>
      <c r="AB90" s="94"/>
      <c r="AC90" s="94"/>
      <c r="AD90" s="95"/>
    </row>
    <row r="91" spans="1:30" ht="15.75" x14ac:dyDescent="0.25">
      <c r="A91" s="92"/>
      <c r="B91" s="93"/>
      <c r="C91" s="94"/>
      <c r="D91" s="94"/>
      <c r="E91" s="94"/>
      <c r="F91" s="95"/>
      <c r="G91" s="92"/>
      <c r="H91" s="93"/>
      <c r="I91" s="94"/>
      <c r="J91" s="94"/>
      <c r="K91" s="94"/>
      <c r="L91" s="95"/>
      <c r="M91" s="92"/>
      <c r="N91" s="93"/>
      <c r="O91" s="94"/>
      <c r="P91" s="94"/>
      <c r="Q91" s="94"/>
      <c r="R91" s="95"/>
      <c r="S91" s="92"/>
      <c r="T91" s="93"/>
      <c r="U91" s="94"/>
      <c r="V91" s="94"/>
      <c r="W91" s="94"/>
      <c r="X91" s="95"/>
      <c r="Y91" s="92"/>
      <c r="Z91" s="93"/>
      <c r="AA91" s="94"/>
      <c r="AB91" s="94"/>
      <c r="AC91" s="94"/>
      <c r="AD91" s="95"/>
    </row>
    <row r="92" spans="1:30" ht="15.75" x14ac:dyDescent="0.25">
      <c r="A92" s="92"/>
      <c r="B92" s="93"/>
      <c r="C92" s="94"/>
      <c r="D92" s="94"/>
      <c r="E92" s="94"/>
      <c r="F92" s="95"/>
      <c r="G92" s="92"/>
      <c r="H92" s="93"/>
      <c r="I92" s="94"/>
      <c r="J92" s="94"/>
      <c r="K92" s="94"/>
      <c r="L92" s="95"/>
      <c r="M92" s="92"/>
      <c r="N92" s="93"/>
      <c r="O92" s="94"/>
      <c r="P92" s="94"/>
      <c r="Q92" s="94"/>
      <c r="R92" s="95"/>
      <c r="S92" s="92"/>
      <c r="T92" s="93"/>
      <c r="U92" s="94"/>
      <c r="V92" s="94"/>
      <c r="W92" s="94"/>
      <c r="X92" s="95"/>
      <c r="Y92" s="92"/>
      <c r="Z92" s="93"/>
      <c r="AA92" s="94"/>
      <c r="AB92" s="94"/>
      <c r="AC92" s="94"/>
      <c r="AD92" s="95"/>
    </row>
    <row r="93" spans="1:30" ht="15.75" x14ac:dyDescent="0.25">
      <c r="A93" s="92"/>
      <c r="B93" s="93"/>
      <c r="C93" s="94"/>
      <c r="D93" s="94"/>
      <c r="E93" s="94"/>
      <c r="F93" s="95"/>
      <c r="G93" s="92"/>
      <c r="H93" s="93"/>
      <c r="I93" s="94"/>
      <c r="J93" s="94"/>
      <c r="K93" s="94"/>
      <c r="L93" s="95"/>
      <c r="M93" s="92"/>
      <c r="N93" s="93"/>
      <c r="O93" s="94"/>
      <c r="P93" s="94"/>
      <c r="Q93" s="94"/>
      <c r="R93" s="95"/>
      <c r="S93" s="92"/>
      <c r="T93" s="93"/>
      <c r="U93" s="94"/>
      <c r="V93" s="94"/>
      <c r="W93" s="94"/>
      <c r="X93" s="95"/>
      <c r="Y93" s="92"/>
      <c r="Z93" s="93"/>
      <c r="AA93" s="94"/>
      <c r="AB93" s="94"/>
      <c r="AC93" s="94"/>
      <c r="AD93" s="95"/>
    </row>
    <row r="94" spans="1:30" ht="15.75" x14ac:dyDescent="0.25">
      <c r="A94" s="92"/>
      <c r="B94" s="93"/>
      <c r="C94" s="94"/>
      <c r="D94" s="94"/>
      <c r="E94" s="94"/>
      <c r="F94" s="95"/>
      <c r="G94" s="92"/>
      <c r="H94" s="93"/>
      <c r="I94" s="94"/>
      <c r="J94" s="94"/>
      <c r="K94" s="94"/>
      <c r="L94" s="95"/>
      <c r="M94" s="92"/>
      <c r="N94" s="93"/>
      <c r="O94" s="94"/>
      <c r="P94" s="94"/>
      <c r="Q94" s="94"/>
      <c r="R94" s="95"/>
      <c r="S94" s="92"/>
      <c r="T94" s="93"/>
      <c r="U94" s="94"/>
      <c r="V94" s="94"/>
      <c r="W94" s="94"/>
      <c r="X94" s="95"/>
      <c r="Y94" s="92"/>
      <c r="Z94" s="93"/>
      <c r="AA94" s="94"/>
      <c r="AB94" s="94"/>
      <c r="AC94" s="94"/>
      <c r="AD94" s="95"/>
    </row>
    <row r="95" spans="1:30" ht="15.75" x14ac:dyDescent="0.25">
      <c r="A95" s="92"/>
      <c r="B95" s="93"/>
      <c r="C95" s="94"/>
      <c r="D95" s="94"/>
      <c r="E95" s="94"/>
      <c r="F95" s="95"/>
      <c r="G95" s="92"/>
      <c r="H95" s="93"/>
      <c r="I95" s="94"/>
      <c r="J95" s="94"/>
      <c r="K95" s="94"/>
      <c r="L95" s="95"/>
      <c r="M95" s="92"/>
      <c r="N95" s="93"/>
      <c r="O95" s="94"/>
      <c r="P95" s="94"/>
      <c r="Q95" s="94"/>
      <c r="R95" s="95"/>
      <c r="S95" s="92"/>
      <c r="T95" s="93"/>
      <c r="U95" s="94"/>
      <c r="V95" s="94"/>
      <c r="W95" s="94"/>
      <c r="X95" s="95"/>
      <c r="Y95" s="92"/>
      <c r="Z95" s="93"/>
      <c r="AA95" s="94"/>
      <c r="AB95" s="94"/>
      <c r="AC95" s="94"/>
      <c r="AD95" s="95"/>
    </row>
    <row r="96" spans="1:30" ht="15.75" x14ac:dyDescent="0.25">
      <c r="A96" s="92"/>
      <c r="B96" s="93"/>
      <c r="C96" s="94"/>
      <c r="D96" s="94"/>
      <c r="E96" s="94"/>
      <c r="F96" s="95"/>
      <c r="G96" s="92"/>
      <c r="H96" s="93"/>
      <c r="I96" s="94"/>
      <c r="J96" s="94"/>
      <c r="K96" s="94"/>
      <c r="L96" s="95"/>
      <c r="M96" s="92"/>
      <c r="N96" s="93"/>
      <c r="O96" s="94"/>
      <c r="P96" s="94"/>
      <c r="Q96" s="94"/>
      <c r="R96" s="95"/>
      <c r="S96" s="92"/>
      <c r="T96" s="93"/>
      <c r="U96" s="94"/>
      <c r="V96" s="94"/>
      <c r="W96" s="94"/>
      <c r="X96" s="95"/>
      <c r="Y96" s="92"/>
      <c r="Z96" s="93"/>
      <c r="AA96" s="94"/>
      <c r="AB96" s="94"/>
      <c r="AC96" s="94"/>
      <c r="AD96" s="95"/>
    </row>
    <row r="97" spans="1:30" ht="15.75" x14ac:dyDescent="0.25">
      <c r="A97" s="92"/>
      <c r="B97" s="93"/>
      <c r="C97" s="94"/>
      <c r="D97" s="94"/>
      <c r="E97" s="94"/>
      <c r="F97" s="95"/>
      <c r="G97" s="92"/>
      <c r="H97" s="93"/>
      <c r="I97" s="94"/>
      <c r="J97" s="94"/>
      <c r="K97" s="94"/>
      <c r="L97" s="95"/>
      <c r="M97" s="92"/>
      <c r="N97" s="93"/>
      <c r="O97" s="94"/>
      <c r="P97" s="94"/>
      <c r="Q97" s="94"/>
      <c r="R97" s="95"/>
      <c r="S97" s="92"/>
      <c r="T97" s="93"/>
      <c r="U97" s="94"/>
      <c r="V97" s="94"/>
      <c r="W97" s="94"/>
      <c r="X97" s="95"/>
      <c r="Y97" s="92"/>
      <c r="Z97" s="93"/>
      <c r="AA97" s="94"/>
      <c r="AB97" s="94"/>
      <c r="AC97" s="94"/>
      <c r="AD97" s="95"/>
    </row>
    <row r="98" spans="1:30" ht="15.75" x14ac:dyDescent="0.25">
      <c r="A98" s="92"/>
      <c r="B98" s="93"/>
      <c r="C98" s="94"/>
      <c r="D98" s="94"/>
      <c r="E98" s="94"/>
      <c r="F98" s="95"/>
      <c r="G98" s="92"/>
      <c r="H98" s="93"/>
      <c r="I98" s="94"/>
      <c r="J98" s="94"/>
      <c r="K98" s="94"/>
      <c r="L98" s="95"/>
      <c r="M98" s="92"/>
      <c r="N98" s="93"/>
      <c r="O98" s="94"/>
      <c r="P98" s="94"/>
      <c r="Q98" s="94"/>
      <c r="R98" s="95"/>
      <c r="S98" s="92"/>
      <c r="T98" s="93"/>
      <c r="U98" s="94"/>
      <c r="V98" s="94"/>
      <c r="W98" s="94"/>
      <c r="X98" s="95"/>
      <c r="Y98" s="92"/>
      <c r="Z98" s="93"/>
      <c r="AA98" s="94"/>
      <c r="AB98" s="94"/>
      <c r="AC98" s="94"/>
      <c r="AD98" s="95"/>
    </row>
    <row r="99" spans="1:30" ht="15.75" x14ac:dyDescent="0.25">
      <c r="A99" s="92"/>
      <c r="B99" s="93"/>
      <c r="C99" s="94"/>
      <c r="D99" s="94"/>
      <c r="E99" s="94"/>
      <c r="F99" s="95"/>
      <c r="G99" s="92"/>
      <c r="H99" s="93"/>
      <c r="I99" s="94"/>
      <c r="J99" s="94"/>
      <c r="K99" s="94"/>
      <c r="L99" s="95"/>
      <c r="M99" s="92"/>
      <c r="N99" s="93"/>
      <c r="O99" s="94"/>
      <c r="P99" s="94"/>
      <c r="Q99" s="94"/>
      <c r="R99" s="95"/>
      <c r="S99" s="92"/>
      <c r="T99" s="93"/>
      <c r="U99" s="94"/>
      <c r="V99" s="94"/>
      <c r="W99" s="94"/>
      <c r="X99" s="95"/>
      <c r="Y99" s="92"/>
      <c r="Z99" s="93"/>
      <c r="AA99" s="94"/>
      <c r="AB99" s="94"/>
      <c r="AC99" s="94"/>
      <c r="AD99" s="95"/>
    </row>
    <row r="100" spans="1:30" ht="15.75" x14ac:dyDescent="0.25">
      <c r="A100" s="92"/>
      <c r="B100" s="93"/>
      <c r="C100" s="94"/>
      <c r="D100" s="94"/>
      <c r="E100" s="94"/>
      <c r="F100" s="95"/>
      <c r="G100" s="92"/>
      <c r="H100" s="93"/>
      <c r="I100" s="94"/>
      <c r="J100" s="94"/>
      <c r="K100" s="94"/>
      <c r="L100" s="95"/>
      <c r="M100" s="92"/>
      <c r="N100" s="93"/>
      <c r="O100" s="94"/>
      <c r="P100" s="94"/>
      <c r="Q100" s="94"/>
      <c r="R100" s="95"/>
      <c r="S100" s="92"/>
      <c r="T100" s="93"/>
      <c r="U100" s="94"/>
      <c r="V100" s="94"/>
      <c r="W100" s="94"/>
      <c r="X100" s="95"/>
      <c r="Y100" s="92"/>
      <c r="Z100" s="93"/>
      <c r="AA100" s="94"/>
      <c r="AB100" s="94"/>
      <c r="AC100" s="94"/>
      <c r="AD100" s="95"/>
    </row>
    <row r="101" spans="1:30" ht="15.75" x14ac:dyDescent="0.25">
      <c r="A101" s="92"/>
      <c r="B101" s="93"/>
      <c r="C101" s="94"/>
      <c r="D101" s="94"/>
      <c r="E101" s="94"/>
      <c r="F101" s="95"/>
      <c r="G101" s="92"/>
      <c r="H101" s="93"/>
      <c r="I101" s="94"/>
      <c r="J101" s="94"/>
      <c r="K101" s="94"/>
      <c r="L101" s="95"/>
      <c r="M101" s="92"/>
      <c r="N101" s="93"/>
      <c r="O101" s="94"/>
      <c r="P101" s="94"/>
      <c r="Q101" s="94"/>
      <c r="R101" s="95"/>
      <c r="S101" s="92"/>
      <c r="T101" s="93"/>
      <c r="U101" s="94"/>
      <c r="V101" s="94"/>
      <c r="W101" s="94"/>
      <c r="X101" s="95"/>
      <c r="Y101" s="92"/>
      <c r="Z101" s="93"/>
      <c r="AA101" s="94"/>
      <c r="AB101" s="94"/>
      <c r="AC101" s="94"/>
      <c r="AD101" s="95"/>
    </row>
    <row r="102" spans="1:30" ht="15.75" x14ac:dyDescent="0.25">
      <c r="A102" s="152">
        <f>A80+7</f>
        <v>43899</v>
      </c>
      <c r="B102" s="152"/>
      <c r="C102" s="152"/>
      <c r="D102" s="152"/>
      <c r="E102" s="152"/>
      <c r="F102" s="152"/>
      <c r="G102" s="152">
        <f>A102+1</f>
        <v>43900</v>
      </c>
      <c r="H102" s="152"/>
      <c r="I102" s="152"/>
      <c r="J102" s="152"/>
      <c r="K102" s="152"/>
      <c r="L102" s="152"/>
      <c r="M102" s="152">
        <f t="shared" ref="M102" si="15">G102+1</f>
        <v>43901</v>
      </c>
      <c r="N102" s="152"/>
      <c r="O102" s="152"/>
      <c r="P102" s="152"/>
      <c r="Q102" s="152"/>
      <c r="R102" s="152"/>
      <c r="S102" s="152">
        <f t="shared" ref="S102" si="16">M102+1</f>
        <v>43902</v>
      </c>
      <c r="T102" s="152"/>
      <c r="U102" s="152"/>
      <c r="V102" s="152"/>
      <c r="W102" s="152"/>
      <c r="X102" s="152"/>
      <c r="Y102" s="152">
        <f t="shared" ref="Y102" si="17">S102+1</f>
        <v>43903</v>
      </c>
      <c r="Z102" s="152"/>
      <c r="AA102" s="152"/>
      <c r="AB102" s="152"/>
      <c r="AC102" s="152"/>
      <c r="AD102" s="152"/>
    </row>
    <row r="103" spans="1:30" ht="15.75" x14ac:dyDescent="0.25">
      <c r="A103" s="89" t="s">
        <v>0</v>
      </c>
      <c r="B103" s="90" t="s">
        <v>1</v>
      </c>
      <c r="C103" s="91" t="s">
        <v>2</v>
      </c>
      <c r="D103" s="90" t="s">
        <v>3</v>
      </c>
      <c r="E103" s="90" t="s">
        <v>4</v>
      </c>
      <c r="F103" s="90" t="s">
        <v>5</v>
      </c>
      <c r="G103" s="89" t="s">
        <v>0</v>
      </c>
      <c r="H103" s="90" t="s">
        <v>1</v>
      </c>
      <c r="I103" s="91" t="s">
        <v>2</v>
      </c>
      <c r="J103" s="90" t="s">
        <v>3</v>
      </c>
      <c r="K103" s="90" t="s">
        <v>4</v>
      </c>
      <c r="L103" s="90" t="s">
        <v>5</v>
      </c>
      <c r="M103" s="89" t="s">
        <v>0</v>
      </c>
      <c r="N103" s="90" t="s">
        <v>1</v>
      </c>
      <c r="O103" s="91" t="s">
        <v>2</v>
      </c>
      <c r="P103" s="90" t="s">
        <v>3</v>
      </c>
      <c r="Q103" s="90" t="s">
        <v>4</v>
      </c>
      <c r="R103" s="90" t="s">
        <v>5</v>
      </c>
      <c r="S103" s="89" t="s">
        <v>0</v>
      </c>
      <c r="T103" s="90" t="s">
        <v>1</v>
      </c>
      <c r="U103" s="91" t="s">
        <v>2</v>
      </c>
      <c r="V103" s="90" t="s">
        <v>3</v>
      </c>
      <c r="W103" s="90" t="s">
        <v>4</v>
      </c>
      <c r="X103" s="90" t="s">
        <v>5</v>
      </c>
      <c r="Y103" s="89" t="s">
        <v>0</v>
      </c>
      <c r="Z103" s="90" t="s">
        <v>1</v>
      </c>
      <c r="AA103" s="91" t="s">
        <v>2</v>
      </c>
      <c r="AB103" s="90" t="s">
        <v>3</v>
      </c>
      <c r="AC103" s="90" t="s">
        <v>4</v>
      </c>
      <c r="AD103" s="90" t="s">
        <v>5</v>
      </c>
    </row>
    <row r="104" spans="1:30" ht="15.75" x14ac:dyDescent="0.25">
      <c r="A104" s="92"/>
      <c r="B104" s="93"/>
      <c r="C104" s="94"/>
      <c r="D104" s="94"/>
      <c r="E104" s="94"/>
      <c r="F104" s="95"/>
      <c r="G104" s="92"/>
      <c r="H104" s="93"/>
      <c r="I104" s="94"/>
      <c r="J104" s="94"/>
      <c r="K104" s="94"/>
      <c r="L104" s="95"/>
      <c r="M104" s="92"/>
      <c r="N104" s="93"/>
      <c r="O104" s="94"/>
      <c r="P104" s="94"/>
      <c r="Q104" s="94"/>
      <c r="R104" s="95"/>
      <c r="S104" s="92"/>
      <c r="T104" s="93"/>
      <c r="U104" s="94"/>
      <c r="V104" s="94"/>
      <c r="W104" s="94"/>
      <c r="X104" s="95"/>
      <c r="Y104" s="92"/>
      <c r="Z104" s="93"/>
      <c r="AA104" s="94"/>
      <c r="AB104" s="94"/>
      <c r="AC104" s="94"/>
      <c r="AD104" s="95"/>
    </row>
    <row r="105" spans="1:30" ht="15.75" x14ac:dyDescent="0.25">
      <c r="A105" s="92"/>
      <c r="B105" s="93"/>
      <c r="C105" s="94"/>
      <c r="D105" s="94"/>
      <c r="E105" s="94"/>
      <c r="F105" s="95"/>
      <c r="G105" s="92"/>
      <c r="H105" s="93"/>
      <c r="I105" s="94"/>
      <c r="J105" s="94"/>
      <c r="K105" s="94"/>
      <c r="L105" s="95"/>
      <c r="M105" s="92"/>
      <c r="N105" s="93"/>
      <c r="O105" s="94"/>
      <c r="P105" s="94"/>
      <c r="Q105" s="94"/>
      <c r="R105" s="95"/>
      <c r="S105" s="92"/>
      <c r="T105" s="93"/>
      <c r="U105" s="94"/>
      <c r="V105" s="94"/>
      <c r="W105" s="94"/>
      <c r="X105" s="95"/>
      <c r="Y105" s="92"/>
      <c r="Z105" s="93"/>
      <c r="AA105" s="94"/>
      <c r="AB105" s="94"/>
      <c r="AC105" s="94"/>
      <c r="AD105" s="95"/>
    </row>
    <row r="106" spans="1:30" ht="15.75" x14ac:dyDescent="0.25">
      <c r="A106" s="92"/>
      <c r="B106" s="93"/>
      <c r="C106" s="94"/>
      <c r="D106" s="94"/>
      <c r="E106" s="94"/>
      <c r="F106" s="95"/>
      <c r="G106" s="92"/>
      <c r="H106" s="93"/>
      <c r="I106" s="94"/>
      <c r="J106" s="94"/>
      <c r="K106" s="94"/>
      <c r="L106" s="95"/>
      <c r="M106" s="92"/>
      <c r="N106" s="93"/>
      <c r="O106" s="94"/>
      <c r="P106" s="94"/>
      <c r="Q106" s="94"/>
      <c r="R106" s="95"/>
      <c r="S106" s="92"/>
      <c r="T106" s="93"/>
      <c r="U106" s="94"/>
      <c r="V106" s="94"/>
      <c r="W106" s="94"/>
      <c r="X106" s="95"/>
      <c r="Y106" s="92"/>
      <c r="Z106" s="93"/>
      <c r="AA106" s="94"/>
      <c r="AB106" s="94"/>
      <c r="AC106" s="94"/>
      <c r="AD106" s="95"/>
    </row>
    <row r="107" spans="1:30" ht="15.75" x14ac:dyDescent="0.25">
      <c r="A107" s="92"/>
      <c r="B107" s="93"/>
      <c r="C107" s="94"/>
      <c r="D107" s="94"/>
      <c r="E107" s="94"/>
      <c r="F107" s="95"/>
      <c r="G107" s="92"/>
      <c r="H107" s="93"/>
      <c r="I107" s="94"/>
      <c r="J107" s="94"/>
      <c r="K107" s="94"/>
      <c r="L107" s="95"/>
      <c r="M107" s="92"/>
      <c r="N107" s="93"/>
      <c r="O107" s="94"/>
      <c r="P107" s="94"/>
      <c r="Q107" s="94"/>
      <c r="R107" s="95"/>
      <c r="S107" s="92"/>
      <c r="T107" s="93"/>
      <c r="U107" s="94"/>
      <c r="V107" s="94"/>
      <c r="W107" s="94"/>
      <c r="X107" s="95"/>
      <c r="Y107" s="92"/>
      <c r="Z107" s="93"/>
      <c r="AA107" s="94"/>
      <c r="AB107" s="94"/>
      <c r="AC107" s="94"/>
      <c r="AD107" s="95"/>
    </row>
    <row r="108" spans="1:30" ht="15.75" x14ac:dyDescent="0.25">
      <c r="A108" s="92"/>
      <c r="B108" s="93"/>
      <c r="C108" s="94"/>
      <c r="D108" s="94"/>
      <c r="E108" s="94"/>
      <c r="F108" s="95"/>
      <c r="G108" s="92"/>
      <c r="H108" s="93"/>
      <c r="I108" s="94"/>
      <c r="J108" s="94"/>
      <c r="K108" s="94"/>
      <c r="L108" s="95"/>
      <c r="M108" s="92"/>
      <c r="N108" s="93"/>
      <c r="O108" s="94"/>
      <c r="P108" s="94"/>
      <c r="Q108" s="94"/>
      <c r="R108" s="95"/>
      <c r="S108" s="92"/>
      <c r="T108" s="93"/>
      <c r="U108" s="94"/>
      <c r="V108" s="94"/>
      <c r="W108" s="94"/>
      <c r="X108" s="95"/>
      <c r="Y108" s="92"/>
      <c r="Z108" s="93"/>
      <c r="AA108" s="94"/>
      <c r="AB108" s="94"/>
      <c r="AC108" s="94"/>
      <c r="AD108" s="95"/>
    </row>
    <row r="109" spans="1:30" ht="15.75" x14ac:dyDescent="0.25">
      <c r="A109" s="92"/>
      <c r="B109" s="93"/>
      <c r="C109" s="94"/>
      <c r="D109" s="94"/>
      <c r="E109" s="94"/>
      <c r="F109" s="95"/>
      <c r="G109" s="92"/>
      <c r="H109" s="93"/>
      <c r="I109" s="94"/>
      <c r="J109" s="94"/>
      <c r="K109" s="94"/>
      <c r="L109" s="95"/>
      <c r="M109" s="92"/>
      <c r="N109" s="93"/>
      <c r="O109" s="94"/>
      <c r="P109" s="94"/>
      <c r="Q109" s="94"/>
      <c r="R109" s="95"/>
      <c r="S109" s="92"/>
      <c r="T109" s="93"/>
      <c r="U109" s="94"/>
      <c r="V109" s="94"/>
      <c r="W109" s="94"/>
      <c r="X109" s="95"/>
      <c r="Y109" s="92"/>
      <c r="Z109" s="93"/>
      <c r="AA109" s="94"/>
      <c r="AB109" s="94"/>
      <c r="AC109" s="94"/>
      <c r="AD109" s="95"/>
    </row>
    <row r="110" spans="1:30" ht="15.75" x14ac:dyDescent="0.25">
      <c r="A110" s="92"/>
      <c r="B110" s="93"/>
      <c r="C110" s="94"/>
      <c r="D110" s="94"/>
      <c r="E110" s="94"/>
      <c r="F110" s="95"/>
      <c r="G110" s="92"/>
      <c r="H110" s="93"/>
      <c r="I110" s="94"/>
      <c r="J110" s="94"/>
      <c r="K110" s="94"/>
      <c r="L110" s="95"/>
      <c r="M110" s="92"/>
      <c r="N110" s="93"/>
      <c r="O110" s="94"/>
      <c r="P110" s="94"/>
      <c r="Q110" s="94"/>
      <c r="R110" s="95"/>
      <c r="S110" s="92"/>
      <c r="T110" s="93"/>
      <c r="U110" s="94"/>
      <c r="V110" s="94"/>
      <c r="W110" s="94"/>
      <c r="X110" s="95"/>
      <c r="Y110" s="92"/>
      <c r="Z110" s="93"/>
      <c r="AA110" s="94"/>
      <c r="AB110" s="94"/>
      <c r="AC110" s="94"/>
      <c r="AD110" s="95"/>
    </row>
    <row r="111" spans="1:30" ht="15.75" x14ac:dyDescent="0.25">
      <c r="A111" s="92"/>
      <c r="B111" s="93"/>
      <c r="C111" s="94"/>
      <c r="D111" s="94"/>
      <c r="E111" s="94"/>
      <c r="F111" s="95"/>
      <c r="G111" s="92"/>
      <c r="H111" s="93"/>
      <c r="I111" s="94"/>
      <c r="J111" s="94"/>
      <c r="K111" s="94"/>
      <c r="L111" s="95"/>
      <c r="M111" s="92"/>
      <c r="N111" s="93"/>
      <c r="O111" s="94"/>
      <c r="P111" s="94"/>
      <c r="Q111" s="94"/>
      <c r="R111" s="95"/>
      <c r="S111" s="92"/>
      <c r="T111" s="93"/>
      <c r="U111" s="94"/>
      <c r="V111" s="94"/>
      <c r="W111" s="94"/>
      <c r="X111" s="95"/>
      <c r="Y111" s="92"/>
      <c r="Z111" s="93"/>
      <c r="AA111" s="94"/>
      <c r="AB111" s="94"/>
      <c r="AC111" s="94"/>
      <c r="AD111" s="95"/>
    </row>
    <row r="112" spans="1:30" ht="15.75" x14ac:dyDescent="0.25">
      <c r="A112" s="92"/>
      <c r="B112" s="93"/>
      <c r="C112" s="94"/>
      <c r="D112" s="94"/>
      <c r="E112" s="94"/>
      <c r="F112" s="95"/>
      <c r="G112" s="92"/>
      <c r="H112" s="93"/>
      <c r="I112" s="94"/>
      <c r="J112" s="94"/>
      <c r="K112" s="94"/>
      <c r="L112" s="95"/>
      <c r="M112" s="92"/>
      <c r="N112" s="93"/>
      <c r="O112" s="94"/>
      <c r="P112" s="94"/>
      <c r="Q112" s="94"/>
      <c r="R112" s="95"/>
      <c r="S112" s="92"/>
      <c r="T112" s="93"/>
      <c r="U112" s="94"/>
      <c r="V112" s="94"/>
      <c r="W112" s="94"/>
      <c r="X112" s="95"/>
      <c r="Y112" s="92"/>
      <c r="Z112" s="93"/>
      <c r="AA112" s="94"/>
      <c r="AB112" s="94"/>
      <c r="AC112" s="94"/>
      <c r="AD112" s="95"/>
    </row>
    <row r="113" spans="1:30" ht="15.75" x14ac:dyDescent="0.25">
      <c r="A113" s="92"/>
      <c r="B113" s="93"/>
      <c r="C113" s="94"/>
      <c r="D113" s="94"/>
      <c r="E113" s="94"/>
      <c r="F113" s="95"/>
      <c r="G113" s="92"/>
      <c r="H113" s="93"/>
      <c r="I113" s="94"/>
      <c r="J113" s="94"/>
      <c r="K113" s="94"/>
      <c r="L113" s="95"/>
      <c r="M113" s="92"/>
      <c r="N113" s="93"/>
      <c r="O113" s="94"/>
      <c r="P113" s="94"/>
      <c r="Q113" s="94"/>
      <c r="R113" s="95"/>
      <c r="S113" s="92"/>
      <c r="T113" s="93"/>
      <c r="U113" s="94"/>
      <c r="V113" s="94"/>
      <c r="W113" s="94"/>
      <c r="X113" s="95"/>
      <c r="Y113" s="92"/>
      <c r="Z113" s="93"/>
      <c r="AA113" s="94"/>
      <c r="AB113" s="94"/>
      <c r="AC113" s="94"/>
      <c r="AD113" s="95"/>
    </row>
    <row r="114" spans="1:30" ht="15.75" x14ac:dyDescent="0.25">
      <c r="A114" s="92"/>
      <c r="B114" s="93"/>
      <c r="C114" s="94"/>
      <c r="D114" s="94"/>
      <c r="E114" s="94"/>
      <c r="F114" s="95"/>
      <c r="G114" s="92"/>
      <c r="H114" s="93"/>
      <c r="I114" s="94"/>
      <c r="J114" s="94"/>
      <c r="K114" s="94"/>
      <c r="L114" s="95"/>
      <c r="M114" s="92"/>
      <c r="N114" s="93"/>
      <c r="O114" s="94"/>
      <c r="P114" s="94"/>
      <c r="Q114" s="94"/>
      <c r="R114" s="95"/>
      <c r="S114" s="92"/>
      <c r="T114" s="93"/>
      <c r="U114" s="94"/>
      <c r="V114" s="94"/>
      <c r="W114" s="94"/>
      <c r="X114" s="95"/>
      <c r="Y114" s="92"/>
      <c r="Z114" s="93"/>
      <c r="AA114" s="94"/>
      <c r="AB114" s="94"/>
      <c r="AC114" s="94"/>
      <c r="AD114" s="95"/>
    </row>
    <row r="115" spans="1:30" ht="15.75" x14ac:dyDescent="0.25">
      <c r="A115" s="92"/>
      <c r="B115" s="93"/>
      <c r="C115" s="94"/>
      <c r="D115" s="94"/>
      <c r="E115" s="94"/>
      <c r="F115" s="95"/>
      <c r="G115" s="92"/>
      <c r="H115" s="93"/>
      <c r="I115" s="94"/>
      <c r="J115" s="94"/>
      <c r="K115" s="94"/>
      <c r="L115" s="95"/>
      <c r="M115" s="92"/>
      <c r="N115" s="93"/>
      <c r="O115" s="94"/>
      <c r="P115" s="94"/>
      <c r="Q115" s="94"/>
      <c r="R115" s="95"/>
      <c r="S115" s="92"/>
      <c r="T115" s="93"/>
      <c r="U115" s="94"/>
      <c r="V115" s="94"/>
      <c r="W115" s="94"/>
      <c r="X115" s="95"/>
      <c r="Y115" s="92"/>
      <c r="Z115" s="93"/>
      <c r="AA115" s="94"/>
      <c r="AB115" s="94"/>
      <c r="AC115" s="94"/>
      <c r="AD115" s="95"/>
    </row>
    <row r="116" spans="1:30" ht="15.75" x14ac:dyDescent="0.25">
      <c r="A116" s="92"/>
      <c r="B116" s="93"/>
      <c r="C116" s="94"/>
      <c r="D116" s="94"/>
      <c r="E116" s="94"/>
      <c r="F116" s="95"/>
      <c r="G116" s="92"/>
      <c r="H116" s="93"/>
      <c r="I116" s="94"/>
      <c r="J116" s="94"/>
      <c r="K116" s="94"/>
      <c r="L116" s="95"/>
      <c r="M116" s="92"/>
      <c r="N116" s="93"/>
      <c r="O116" s="94"/>
      <c r="P116" s="94"/>
      <c r="Q116" s="94"/>
      <c r="R116" s="95"/>
      <c r="S116" s="92"/>
      <c r="T116" s="93"/>
      <c r="U116" s="94"/>
      <c r="V116" s="94"/>
      <c r="W116" s="94"/>
      <c r="X116" s="95"/>
      <c r="Y116" s="92"/>
      <c r="Z116" s="93"/>
      <c r="AA116" s="94"/>
      <c r="AB116" s="94"/>
      <c r="AC116" s="94"/>
      <c r="AD116" s="95"/>
    </row>
    <row r="117" spans="1:30" ht="15.75" x14ac:dyDescent="0.25">
      <c r="A117" s="92"/>
      <c r="B117" s="93"/>
      <c r="C117" s="94"/>
      <c r="D117" s="94"/>
      <c r="E117" s="94"/>
      <c r="F117" s="95"/>
      <c r="G117" s="92"/>
      <c r="H117" s="93"/>
      <c r="I117" s="94"/>
      <c r="J117" s="94"/>
      <c r="K117" s="94"/>
      <c r="L117" s="95"/>
      <c r="M117" s="92"/>
      <c r="N117" s="93"/>
      <c r="O117" s="94"/>
      <c r="P117" s="94"/>
      <c r="Q117" s="94"/>
      <c r="R117" s="95"/>
      <c r="S117" s="92"/>
      <c r="T117" s="93"/>
      <c r="U117" s="94"/>
      <c r="V117" s="94"/>
      <c r="W117" s="94"/>
      <c r="X117" s="95"/>
      <c r="Y117" s="92"/>
      <c r="Z117" s="93"/>
      <c r="AA117" s="94"/>
      <c r="AB117" s="94"/>
      <c r="AC117" s="94"/>
      <c r="AD117" s="95"/>
    </row>
    <row r="118" spans="1:30" ht="15.75" x14ac:dyDescent="0.25">
      <c r="A118" s="92"/>
      <c r="B118" s="93"/>
      <c r="C118" s="94"/>
      <c r="D118" s="94"/>
      <c r="E118" s="94"/>
      <c r="F118" s="95"/>
      <c r="G118" s="92"/>
      <c r="H118" s="93"/>
      <c r="I118" s="94"/>
      <c r="J118" s="94"/>
      <c r="K118" s="94"/>
      <c r="L118" s="95"/>
      <c r="M118" s="92"/>
      <c r="N118" s="93"/>
      <c r="O118" s="94"/>
      <c r="P118" s="94"/>
      <c r="Q118" s="94"/>
      <c r="R118" s="95"/>
      <c r="S118" s="92"/>
      <c r="T118" s="93"/>
      <c r="U118" s="94"/>
      <c r="V118" s="94"/>
      <c r="W118" s="94"/>
      <c r="X118" s="95"/>
      <c r="Y118" s="92"/>
      <c r="Z118" s="93"/>
      <c r="AA118" s="94"/>
      <c r="AB118" s="94"/>
      <c r="AC118" s="94"/>
      <c r="AD118" s="95"/>
    </row>
    <row r="119" spans="1:30" ht="15.75" x14ac:dyDescent="0.25">
      <c r="A119" s="92"/>
      <c r="B119" s="93"/>
      <c r="C119" s="94"/>
      <c r="D119" s="94"/>
      <c r="E119" s="94"/>
      <c r="F119" s="95"/>
      <c r="G119" s="92"/>
      <c r="H119" s="93"/>
      <c r="I119" s="94"/>
      <c r="J119" s="94"/>
      <c r="K119" s="94"/>
      <c r="L119" s="95"/>
      <c r="M119" s="92"/>
      <c r="N119" s="93"/>
      <c r="O119" s="94"/>
      <c r="P119" s="94"/>
      <c r="Q119" s="94"/>
      <c r="R119" s="95"/>
      <c r="S119" s="92"/>
      <c r="T119" s="93"/>
      <c r="U119" s="94"/>
      <c r="V119" s="94"/>
      <c r="W119" s="94"/>
      <c r="X119" s="95"/>
      <c r="Y119" s="92"/>
      <c r="Z119" s="93"/>
      <c r="AA119" s="94"/>
      <c r="AB119" s="94"/>
      <c r="AC119" s="94"/>
      <c r="AD119" s="95"/>
    </row>
    <row r="120" spans="1:30" ht="15.75" x14ac:dyDescent="0.25">
      <c r="A120" s="92"/>
      <c r="B120" s="93"/>
      <c r="C120" s="94"/>
      <c r="D120" s="94"/>
      <c r="E120" s="94"/>
      <c r="F120" s="95"/>
      <c r="G120" s="92"/>
      <c r="H120" s="93"/>
      <c r="I120" s="94"/>
      <c r="J120" s="94"/>
      <c r="K120" s="94"/>
      <c r="L120" s="95"/>
      <c r="M120" s="92"/>
      <c r="N120" s="93"/>
      <c r="O120" s="94"/>
      <c r="P120" s="94"/>
      <c r="Q120" s="94"/>
      <c r="R120" s="95"/>
      <c r="S120" s="92"/>
      <c r="T120" s="93"/>
      <c r="U120" s="94"/>
      <c r="V120" s="94"/>
      <c r="W120" s="94"/>
      <c r="X120" s="95"/>
      <c r="Y120" s="92"/>
      <c r="Z120" s="93"/>
      <c r="AA120" s="94"/>
      <c r="AB120" s="94"/>
      <c r="AC120" s="94"/>
      <c r="AD120" s="95"/>
    </row>
    <row r="121" spans="1:30" ht="15.75" x14ac:dyDescent="0.25">
      <c r="A121" s="92"/>
      <c r="B121" s="93"/>
      <c r="C121" s="94"/>
      <c r="D121" s="94"/>
      <c r="E121" s="94"/>
      <c r="F121" s="95"/>
      <c r="G121" s="92"/>
      <c r="H121" s="93"/>
      <c r="I121" s="94"/>
      <c r="J121" s="94"/>
      <c r="K121" s="94"/>
      <c r="L121" s="95"/>
      <c r="M121" s="92"/>
      <c r="N121" s="93"/>
      <c r="O121" s="94"/>
      <c r="P121" s="94"/>
      <c r="Q121" s="94"/>
      <c r="R121" s="95"/>
      <c r="S121" s="92"/>
      <c r="T121" s="93"/>
      <c r="U121" s="94"/>
      <c r="V121" s="94"/>
      <c r="W121" s="94"/>
      <c r="X121" s="95"/>
      <c r="Y121" s="92"/>
      <c r="Z121" s="93"/>
      <c r="AA121" s="94"/>
      <c r="AB121" s="94"/>
      <c r="AC121" s="94"/>
      <c r="AD121" s="95"/>
    </row>
    <row r="122" spans="1:30" ht="15.75" x14ac:dyDescent="0.25">
      <c r="A122" s="92"/>
      <c r="B122" s="93"/>
      <c r="C122" s="94"/>
      <c r="D122" s="94"/>
      <c r="E122" s="94"/>
      <c r="F122" s="95"/>
      <c r="G122" s="92"/>
      <c r="H122" s="93"/>
      <c r="I122" s="94"/>
      <c r="J122" s="94"/>
      <c r="K122" s="94"/>
      <c r="L122" s="95"/>
      <c r="M122" s="92"/>
      <c r="N122" s="93"/>
      <c r="O122" s="94"/>
      <c r="P122" s="94"/>
      <c r="Q122" s="94"/>
      <c r="R122" s="95"/>
      <c r="S122" s="92"/>
      <c r="T122" s="93"/>
      <c r="U122" s="94"/>
      <c r="V122" s="94"/>
      <c r="W122" s="94"/>
      <c r="X122" s="95"/>
      <c r="Y122" s="92"/>
      <c r="Z122" s="93"/>
      <c r="AA122" s="94"/>
      <c r="AB122" s="94"/>
      <c r="AC122" s="94"/>
      <c r="AD122" s="95"/>
    </row>
    <row r="123" spans="1:30" ht="15.75" x14ac:dyDescent="0.25">
      <c r="A123" s="92"/>
      <c r="B123" s="93"/>
      <c r="C123" s="94"/>
      <c r="D123" s="94"/>
      <c r="E123" s="94"/>
      <c r="F123" s="95"/>
      <c r="G123" s="92"/>
      <c r="H123" s="93"/>
      <c r="I123" s="94"/>
      <c r="J123" s="94"/>
      <c r="K123" s="94"/>
      <c r="L123" s="95"/>
      <c r="M123" s="92"/>
      <c r="N123" s="93"/>
      <c r="O123" s="94"/>
      <c r="P123" s="94"/>
      <c r="Q123" s="94"/>
      <c r="R123" s="95"/>
      <c r="S123" s="92"/>
      <c r="T123" s="93"/>
      <c r="U123" s="94"/>
      <c r="V123" s="94"/>
      <c r="W123" s="94"/>
      <c r="X123" s="95"/>
      <c r="Y123" s="92"/>
      <c r="Z123" s="93"/>
      <c r="AA123" s="94"/>
      <c r="AB123" s="94"/>
      <c r="AC123" s="94"/>
      <c r="AD123" s="95"/>
    </row>
    <row r="124" spans="1:30" ht="15.75" x14ac:dyDescent="0.25">
      <c r="A124" s="152">
        <f>A102+7</f>
        <v>43906</v>
      </c>
      <c r="B124" s="152"/>
      <c r="C124" s="152"/>
      <c r="D124" s="152"/>
      <c r="E124" s="152"/>
      <c r="F124" s="152"/>
      <c r="G124" s="152">
        <f>A124+1</f>
        <v>43907</v>
      </c>
      <c r="H124" s="152"/>
      <c r="I124" s="152"/>
      <c r="J124" s="152"/>
      <c r="K124" s="152"/>
      <c r="L124" s="152"/>
      <c r="M124" s="152">
        <f t="shared" ref="M124" si="18">G124+1</f>
        <v>43908</v>
      </c>
      <c r="N124" s="152"/>
      <c r="O124" s="152"/>
      <c r="P124" s="152"/>
      <c r="Q124" s="152"/>
      <c r="R124" s="152"/>
      <c r="S124" s="152">
        <f t="shared" ref="S124" si="19">M124+1</f>
        <v>43909</v>
      </c>
      <c r="T124" s="152"/>
      <c r="U124" s="152"/>
      <c r="V124" s="152"/>
      <c r="W124" s="152"/>
      <c r="X124" s="152"/>
      <c r="Y124" s="152">
        <f t="shared" ref="Y124" si="20">S124+1</f>
        <v>43910</v>
      </c>
      <c r="Z124" s="152"/>
      <c r="AA124" s="152"/>
      <c r="AB124" s="152"/>
      <c r="AC124" s="152"/>
      <c r="AD124" s="152"/>
    </row>
    <row r="125" spans="1:30" ht="15.75" x14ac:dyDescent="0.25">
      <c r="A125" s="89" t="s">
        <v>0</v>
      </c>
      <c r="B125" s="90" t="s">
        <v>1</v>
      </c>
      <c r="C125" s="91" t="s">
        <v>2</v>
      </c>
      <c r="D125" s="90" t="s">
        <v>3</v>
      </c>
      <c r="E125" s="90" t="s">
        <v>4</v>
      </c>
      <c r="F125" s="90" t="s">
        <v>5</v>
      </c>
      <c r="G125" s="89" t="s">
        <v>0</v>
      </c>
      <c r="H125" s="90" t="s">
        <v>1</v>
      </c>
      <c r="I125" s="91" t="s">
        <v>2</v>
      </c>
      <c r="J125" s="90" t="s">
        <v>3</v>
      </c>
      <c r="K125" s="90" t="s">
        <v>4</v>
      </c>
      <c r="L125" s="90" t="s">
        <v>5</v>
      </c>
      <c r="M125" s="89" t="s">
        <v>0</v>
      </c>
      <c r="N125" s="90" t="s">
        <v>1</v>
      </c>
      <c r="O125" s="91" t="s">
        <v>2</v>
      </c>
      <c r="P125" s="90" t="s">
        <v>3</v>
      </c>
      <c r="Q125" s="90" t="s">
        <v>4</v>
      </c>
      <c r="R125" s="90" t="s">
        <v>5</v>
      </c>
      <c r="S125" s="89" t="s">
        <v>0</v>
      </c>
      <c r="T125" s="90" t="s">
        <v>1</v>
      </c>
      <c r="U125" s="91" t="s">
        <v>2</v>
      </c>
      <c r="V125" s="90" t="s">
        <v>3</v>
      </c>
      <c r="W125" s="90" t="s">
        <v>4</v>
      </c>
      <c r="X125" s="90" t="s">
        <v>5</v>
      </c>
      <c r="Y125" s="89" t="s">
        <v>0</v>
      </c>
      <c r="Z125" s="90" t="s">
        <v>1</v>
      </c>
      <c r="AA125" s="91" t="s">
        <v>2</v>
      </c>
      <c r="AB125" s="90" t="s">
        <v>3</v>
      </c>
      <c r="AC125" s="90" t="s">
        <v>4</v>
      </c>
      <c r="AD125" s="90" t="s">
        <v>5</v>
      </c>
    </row>
    <row r="126" spans="1:30" ht="15.75" x14ac:dyDescent="0.25">
      <c r="A126" s="92"/>
      <c r="B126" s="93"/>
      <c r="C126" s="94"/>
      <c r="D126" s="94"/>
      <c r="E126" s="94"/>
      <c r="F126" s="95"/>
      <c r="G126" s="92"/>
      <c r="H126" s="93"/>
      <c r="I126" s="94"/>
      <c r="J126" s="94"/>
      <c r="K126" s="94"/>
      <c r="L126" s="95"/>
      <c r="M126" s="92"/>
      <c r="N126" s="93"/>
      <c r="O126" s="94"/>
      <c r="P126" s="94"/>
      <c r="Q126" s="94"/>
      <c r="R126" s="95"/>
      <c r="S126" s="92"/>
      <c r="T126" s="93"/>
      <c r="U126" s="94"/>
      <c r="V126" s="94"/>
      <c r="W126" s="94"/>
      <c r="X126" s="95"/>
      <c r="Y126" s="92"/>
      <c r="Z126" s="93"/>
      <c r="AA126" s="94"/>
      <c r="AB126" s="94"/>
      <c r="AC126" s="94"/>
      <c r="AD126" s="95"/>
    </row>
    <row r="127" spans="1:30" ht="15.75" x14ac:dyDescent="0.25">
      <c r="A127" s="92"/>
      <c r="B127" s="93"/>
      <c r="C127" s="94"/>
      <c r="D127" s="94"/>
      <c r="E127" s="94"/>
      <c r="F127" s="95"/>
      <c r="G127" s="92"/>
      <c r="H127" s="93"/>
      <c r="I127" s="94"/>
      <c r="J127" s="94"/>
      <c r="K127" s="94"/>
      <c r="L127" s="95"/>
      <c r="M127" s="92"/>
      <c r="N127" s="93"/>
      <c r="O127" s="94"/>
      <c r="P127" s="94"/>
      <c r="Q127" s="94"/>
      <c r="R127" s="95"/>
      <c r="S127" s="92"/>
      <c r="T127" s="93"/>
      <c r="U127" s="94"/>
      <c r="V127" s="94"/>
      <c r="W127" s="94"/>
      <c r="X127" s="95"/>
      <c r="Y127" s="92"/>
      <c r="Z127" s="93"/>
      <c r="AA127" s="94"/>
      <c r="AB127" s="94"/>
      <c r="AC127" s="94"/>
      <c r="AD127" s="95"/>
    </row>
    <row r="128" spans="1:30" ht="15.75" x14ac:dyDescent="0.25">
      <c r="A128" s="92"/>
      <c r="B128" s="93"/>
      <c r="C128" s="94"/>
      <c r="D128" s="94"/>
      <c r="E128" s="94"/>
      <c r="F128" s="95"/>
      <c r="G128" s="92"/>
      <c r="H128" s="93"/>
      <c r="I128" s="94"/>
      <c r="J128" s="94"/>
      <c r="K128" s="94"/>
      <c r="L128" s="95"/>
      <c r="M128" s="92"/>
      <c r="N128" s="93"/>
      <c r="O128" s="94"/>
      <c r="P128" s="94"/>
      <c r="Q128" s="94"/>
      <c r="R128" s="95"/>
      <c r="S128" s="92"/>
      <c r="T128" s="93"/>
      <c r="U128" s="94"/>
      <c r="V128" s="94"/>
      <c r="W128" s="94"/>
      <c r="X128" s="95"/>
      <c r="Y128" s="92"/>
      <c r="Z128" s="93"/>
      <c r="AA128" s="94"/>
      <c r="AB128" s="94"/>
      <c r="AC128" s="94"/>
      <c r="AD128" s="95"/>
    </row>
    <row r="129" spans="1:30" ht="15.75" x14ac:dyDescent="0.25">
      <c r="A129" s="92"/>
      <c r="B129" s="93"/>
      <c r="C129" s="94"/>
      <c r="D129" s="94"/>
      <c r="E129" s="94"/>
      <c r="F129" s="95"/>
      <c r="G129" s="92"/>
      <c r="H129" s="93"/>
      <c r="I129" s="94"/>
      <c r="J129" s="94"/>
      <c r="K129" s="94"/>
      <c r="L129" s="95"/>
      <c r="M129" s="92"/>
      <c r="N129" s="93"/>
      <c r="O129" s="94"/>
      <c r="P129" s="94"/>
      <c r="Q129" s="94"/>
      <c r="R129" s="95"/>
      <c r="S129" s="92"/>
      <c r="T129" s="93"/>
      <c r="U129" s="94"/>
      <c r="V129" s="94"/>
      <c r="W129" s="94"/>
      <c r="X129" s="95"/>
      <c r="Y129" s="92"/>
      <c r="Z129" s="93"/>
      <c r="AA129" s="94"/>
      <c r="AB129" s="94"/>
      <c r="AC129" s="94"/>
      <c r="AD129" s="95"/>
    </row>
    <row r="130" spans="1:30" ht="15.75" x14ac:dyDescent="0.25">
      <c r="A130" s="92"/>
      <c r="B130" s="93"/>
      <c r="C130" s="94"/>
      <c r="D130" s="94"/>
      <c r="E130" s="94"/>
      <c r="F130" s="95"/>
      <c r="G130" s="92"/>
      <c r="H130" s="93"/>
      <c r="I130" s="94"/>
      <c r="J130" s="94"/>
      <c r="K130" s="94"/>
      <c r="L130" s="95"/>
      <c r="M130" s="92"/>
      <c r="N130" s="93"/>
      <c r="O130" s="94"/>
      <c r="P130" s="94"/>
      <c r="Q130" s="94"/>
      <c r="R130" s="95"/>
      <c r="S130" s="92"/>
      <c r="T130" s="93"/>
      <c r="U130" s="94"/>
      <c r="V130" s="94"/>
      <c r="W130" s="94"/>
      <c r="X130" s="95"/>
      <c r="Y130" s="92"/>
      <c r="Z130" s="93"/>
      <c r="AA130" s="94"/>
      <c r="AB130" s="94"/>
      <c r="AC130" s="94"/>
      <c r="AD130" s="95"/>
    </row>
    <row r="131" spans="1:30" ht="15.75" x14ac:dyDescent="0.25">
      <c r="A131" s="92"/>
      <c r="B131" s="93"/>
      <c r="C131" s="94"/>
      <c r="D131" s="94"/>
      <c r="E131" s="94"/>
      <c r="F131" s="95"/>
      <c r="G131" s="92"/>
      <c r="H131" s="93"/>
      <c r="I131" s="94"/>
      <c r="J131" s="94"/>
      <c r="K131" s="94"/>
      <c r="L131" s="95"/>
      <c r="M131" s="92"/>
      <c r="N131" s="93"/>
      <c r="O131" s="94"/>
      <c r="P131" s="94"/>
      <c r="Q131" s="94"/>
      <c r="R131" s="95"/>
      <c r="S131" s="92"/>
      <c r="T131" s="93"/>
      <c r="U131" s="94"/>
      <c r="V131" s="94"/>
      <c r="W131" s="94"/>
      <c r="X131" s="95"/>
      <c r="Y131" s="92"/>
      <c r="Z131" s="93"/>
      <c r="AA131" s="94"/>
      <c r="AB131" s="94"/>
      <c r="AC131" s="94"/>
      <c r="AD131" s="95"/>
    </row>
    <row r="132" spans="1:30" ht="15.75" x14ac:dyDescent="0.25">
      <c r="A132" s="92"/>
      <c r="B132" s="93"/>
      <c r="C132" s="94"/>
      <c r="D132" s="94"/>
      <c r="E132" s="94"/>
      <c r="F132" s="95"/>
      <c r="G132" s="92"/>
      <c r="H132" s="93"/>
      <c r="I132" s="94"/>
      <c r="J132" s="94"/>
      <c r="K132" s="94"/>
      <c r="L132" s="95"/>
      <c r="M132" s="92"/>
      <c r="N132" s="93"/>
      <c r="O132" s="94"/>
      <c r="P132" s="94"/>
      <c r="Q132" s="94"/>
      <c r="R132" s="95"/>
      <c r="S132" s="92"/>
      <c r="T132" s="93"/>
      <c r="U132" s="94"/>
      <c r="V132" s="94"/>
      <c r="W132" s="94"/>
      <c r="X132" s="95"/>
      <c r="Y132" s="92"/>
      <c r="Z132" s="93"/>
      <c r="AA132" s="94"/>
      <c r="AB132" s="94"/>
      <c r="AC132" s="94"/>
      <c r="AD132" s="95"/>
    </row>
    <row r="133" spans="1:30" ht="15.75" x14ac:dyDescent="0.25">
      <c r="A133" s="92"/>
      <c r="B133" s="93"/>
      <c r="C133" s="94"/>
      <c r="D133" s="94"/>
      <c r="E133" s="94"/>
      <c r="F133" s="95"/>
      <c r="G133" s="92"/>
      <c r="H133" s="93"/>
      <c r="I133" s="94"/>
      <c r="J133" s="94"/>
      <c r="K133" s="94"/>
      <c r="L133" s="95"/>
      <c r="M133" s="92"/>
      <c r="N133" s="93"/>
      <c r="O133" s="94"/>
      <c r="P133" s="94"/>
      <c r="Q133" s="94"/>
      <c r="R133" s="95"/>
      <c r="S133" s="92"/>
      <c r="T133" s="93"/>
      <c r="U133" s="94"/>
      <c r="V133" s="94"/>
      <c r="W133" s="94"/>
      <c r="X133" s="95"/>
      <c r="Y133" s="92"/>
      <c r="Z133" s="93"/>
      <c r="AA133" s="94"/>
      <c r="AB133" s="94"/>
      <c r="AC133" s="94"/>
      <c r="AD133" s="95"/>
    </row>
    <row r="134" spans="1:30" ht="15.75" x14ac:dyDescent="0.25">
      <c r="A134" s="92"/>
      <c r="B134" s="93"/>
      <c r="C134" s="94"/>
      <c r="D134" s="94"/>
      <c r="E134" s="94"/>
      <c r="F134" s="95"/>
      <c r="G134" s="92"/>
      <c r="H134" s="93"/>
      <c r="I134" s="94"/>
      <c r="J134" s="94"/>
      <c r="K134" s="94"/>
      <c r="L134" s="95"/>
      <c r="M134" s="92"/>
      <c r="N134" s="93"/>
      <c r="O134" s="94"/>
      <c r="P134" s="94"/>
      <c r="Q134" s="94"/>
      <c r="R134" s="95"/>
      <c r="S134" s="92"/>
      <c r="T134" s="93"/>
      <c r="U134" s="94"/>
      <c r="V134" s="94"/>
      <c r="W134" s="94"/>
      <c r="X134" s="95"/>
      <c r="Y134" s="92"/>
      <c r="Z134" s="93"/>
      <c r="AA134" s="94"/>
      <c r="AB134" s="94"/>
      <c r="AC134" s="94"/>
      <c r="AD134" s="95"/>
    </row>
    <row r="135" spans="1:30" ht="15.75" x14ac:dyDescent="0.25">
      <c r="A135" s="92"/>
      <c r="B135" s="93"/>
      <c r="C135" s="94"/>
      <c r="D135" s="94"/>
      <c r="E135" s="94"/>
      <c r="F135" s="95"/>
      <c r="G135" s="92"/>
      <c r="H135" s="93"/>
      <c r="I135" s="94"/>
      <c r="J135" s="94"/>
      <c r="K135" s="94"/>
      <c r="L135" s="95"/>
      <c r="M135" s="92"/>
      <c r="N135" s="93"/>
      <c r="O135" s="94"/>
      <c r="P135" s="94"/>
      <c r="Q135" s="94"/>
      <c r="R135" s="95"/>
      <c r="S135" s="92"/>
      <c r="T135" s="93"/>
      <c r="U135" s="94"/>
      <c r="V135" s="94"/>
      <c r="W135" s="94"/>
      <c r="X135" s="95"/>
      <c r="Y135" s="92"/>
      <c r="Z135" s="93"/>
      <c r="AA135" s="94"/>
      <c r="AB135" s="94"/>
      <c r="AC135" s="94"/>
      <c r="AD135" s="95"/>
    </row>
    <row r="136" spans="1:30" ht="15.75" x14ac:dyDescent="0.25">
      <c r="A136" s="92"/>
      <c r="B136" s="93"/>
      <c r="C136" s="94"/>
      <c r="D136" s="94"/>
      <c r="E136" s="94"/>
      <c r="F136" s="95"/>
      <c r="G136" s="92"/>
      <c r="H136" s="93"/>
      <c r="I136" s="94"/>
      <c r="J136" s="94"/>
      <c r="K136" s="94"/>
      <c r="L136" s="95"/>
      <c r="M136" s="92"/>
      <c r="N136" s="93"/>
      <c r="O136" s="94"/>
      <c r="P136" s="94"/>
      <c r="Q136" s="94"/>
      <c r="R136" s="95"/>
      <c r="S136" s="92"/>
      <c r="T136" s="93"/>
      <c r="U136" s="94"/>
      <c r="V136" s="94"/>
      <c r="W136" s="94"/>
      <c r="X136" s="95"/>
      <c r="Y136" s="92"/>
      <c r="Z136" s="93"/>
      <c r="AA136" s="94"/>
      <c r="AB136" s="94"/>
      <c r="AC136" s="94"/>
      <c r="AD136" s="95"/>
    </row>
    <row r="137" spans="1:30" ht="15.75" x14ac:dyDescent="0.25">
      <c r="A137" s="92"/>
      <c r="B137" s="93"/>
      <c r="C137" s="94"/>
      <c r="D137" s="94"/>
      <c r="E137" s="94"/>
      <c r="F137" s="95"/>
      <c r="G137" s="92"/>
      <c r="H137" s="93"/>
      <c r="I137" s="94"/>
      <c r="J137" s="94"/>
      <c r="K137" s="94"/>
      <c r="L137" s="95"/>
      <c r="M137" s="92"/>
      <c r="N137" s="93"/>
      <c r="O137" s="94"/>
      <c r="P137" s="94"/>
      <c r="Q137" s="94"/>
      <c r="R137" s="95"/>
      <c r="S137" s="92"/>
      <c r="T137" s="93"/>
      <c r="U137" s="94"/>
      <c r="V137" s="94"/>
      <c r="W137" s="94"/>
      <c r="X137" s="95"/>
      <c r="Y137" s="92"/>
      <c r="Z137" s="93"/>
      <c r="AA137" s="94"/>
      <c r="AB137" s="94"/>
      <c r="AC137" s="94"/>
      <c r="AD137" s="95"/>
    </row>
    <row r="138" spans="1:30" ht="15.75" x14ac:dyDescent="0.25">
      <c r="A138" s="92"/>
      <c r="B138" s="93"/>
      <c r="C138" s="94"/>
      <c r="D138" s="94"/>
      <c r="E138" s="94"/>
      <c r="F138" s="95"/>
      <c r="G138" s="92"/>
      <c r="H138" s="93"/>
      <c r="I138" s="94"/>
      <c r="J138" s="94"/>
      <c r="K138" s="94"/>
      <c r="L138" s="95"/>
      <c r="M138" s="92"/>
      <c r="N138" s="93"/>
      <c r="O138" s="94"/>
      <c r="P138" s="94"/>
      <c r="Q138" s="94"/>
      <c r="R138" s="95"/>
      <c r="S138" s="92"/>
      <c r="T138" s="93"/>
      <c r="U138" s="94"/>
      <c r="V138" s="94"/>
      <c r="W138" s="94"/>
      <c r="X138" s="95"/>
      <c r="Y138" s="92"/>
      <c r="Z138" s="93"/>
      <c r="AA138" s="94"/>
      <c r="AB138" s="94"/>
      <c r="AC138" s="94"/>
      <c r="AD138" s="95"/>
    </row>
    <row r="139" spans="1:30" ht="15.75" x14ac:dyDescent="0.25">
      <c r="A139" s="92"/>
      <c r="B139" s="93"/>
      <c r="C139" s="94"/>
      <c r="D139" s="94"/>
      <c r="E139" s="94"/>
      <c r="F139" s="95"/>
      <c r="G139" s="92"/>
      <c r="H139" s="93"/>
      <c r="I139" s="94"/>
      <c r="J139" s="94"/>
      <c r="K139" s="94"/>
      <c r="L139" s="95"/>
      <c r="M139" s="92"/>
      <c r="N139" s="93"/>
      <c r="O139" s="94"/>
      <c r="P139" s="94"/>
      <c r="Q139" s="94"/>
      <c r="R139" s="95"/>
      <c r="S139" s="92"/>
      <c r="T139" s="93"/>
      <c r="U139" s="94"/>
      <c r="V139" s="94"/>
      <c r="W139" s="94"/>
      <c r="X139" s="95"/>
      <c r="Y139" s="92"/>
      <c r="Z139" s="93"/>
      <c r="AA139" s="94"/>
      <c r="AB139" s="94"/>
      <c r="AC139" s="94"/>
      <c r="AD139" s="95"/>
    </row>
    <row r="140" spans="1:30" ht="15.75" x14ac:dyDescent="0.25">
      <c r="A140" s="92"/>
      <c r="B140" s="93"/>
      <c r="C140" s="94"/>
      <c r="D140" s="94"/>
      <c r="E140" s="94"/>
      <c r="F140" s="95"/>
      <c r="G140" s="92"/>
      <c r="H140" s="93"/>
      <c r="I140" s="94"/>
      <c r="J140" s="94"/>
      <c r="K140" s="94"/>
      <c r="L140" s="95"/>
      <c r="M140" s="92"/>
      <c r="N140" s="93"/>
      <c r="O140" s="94"/>
      <c r="P140" s="94"/>
      <c r="Q140" s="94"/>
      <c r="R140" s="95"/>
      <c r="S140" s="92"/>
      <c r="T140" s="93"/>
      <c r="U140" s="94"/>
      <c r="V140" s="94"/>
      <c r="W140" s="94"/>
      <c r="X140" s="95"/>
      <c r="Y140" s="92"/>
      <c r="Z140" s="93"/>
      <c r="AA140" s="94"/>
      <c r="AB140" s="94"/>
      <c r="AC140" s="94"/>
      <c r="AD140" s="95"/>
    </row>
    <row r="141" spans="1:30" ht="15.75" x14ac:dyDescent="0.25">
      <c r="A141" s="92"/>
      <c r="B141" s="93"/>
      <c r="C141" s="94"/>
      <c r="D141" s="94"/>
      <c r="E141" s="94"/>
      <c r="F141" s="95"/>
      <c r="G141" s="92"/>
      <c r="H141" s="93"/>
      <c r="I141" s="94"/>
      <c r="J141" s="94"/>
      <c r="K141" s="94"/>
      <c r="L141" s="95"/>
      <c r="M141" s="92"/>
      <c r="N141" s="93"/>
      <c r="O141" s="94"/>
      <c r="P141" s="94"/>
      <c r="Q141" s="94"/>
      <c r="R141" s="95"/>
      <c r="S141" s="92"/>
      <c r="T141" s="93"/>
      <c r="U141" s="94"/>
      <c r="V141" s="94"/>
      <c r="W141" s="94"/>
      <c r="X141" s="95"/>
      <c r="Y141" s="92"/>
      <c r="Z141" s="93"/>
      <c r="AA141" s="94"/>
      <c r="AB141" s="94"/>
      <c r="AC141" s="94"/>
      <c r="AD141" s="95"/>
    </row>
    <row r="142" spans="1:30" ht="15.75" x14ac:dyDescent="0.25">
      <c r="A142" s="92"/>
      <c r="B142" s="93"/>
      <c r="C142" s="94"/>
      <c r="D142" s="94"/>
      <c r="E142" s="94"/>
      <c r="F142" s="95"/>
      <c r="G142" s="92"/>
      <c r="H142" s="93"/>
      <c r="I142" s="94"/>
      <c r="J142" s="94"/>
      <c r="K142" s="94"/>
      <c r="L142" s="95"/>
      <c r="M142" s="92"/>
      <c r="N142" s="93"/>
      <c r="O142" s="94"/>
      <c r="P142" s="94"/>
      <c r="Q142" s="94"/>
      <c r="R142" s="95"/>
      <c r="S142" s="92"/>
      <c r="T142" s="93"/>
      <c r="U142" s="94"/>
      <c r="V142" s="94"/>
      <c r="W142" s="94"/>
      <c r="X142" s="95"/>
      <c r="Y142" s="92"/>
      <c r="Z142" s="93"/>
      <c r="AA142" s="94"/>
      <c r="AB142" s="94"/>
      <c r="AC142" s="94"/>
      <c r="AD142" s="95"/>
    </row>
    <row r="143" spans="1:30" ht="15.75" x14ac:dyDescent="0.25">
      <c r="A143" s="92"/>
      <c r="B143" s="93"/>
      <c r="C143" s="94"/>
      <c r="D143" s="94"/>
      <c r="E143" s="94"/>
      <c r="F143" s="95"/>
      <c r="G143" s="92"/>
      <c r="H143" s="93"/>
      <c r="I143" s="94"/>
      <c r="J143" s="94"/>
      <c r="K143" s="94"/>
      <c r="L143" s="95"/>
      <c r="M143" s="92"/>
      <c r="N143" s="93"/>
      <c r="O143" s="94"/>
      <c r="P143" s="94"/>
      <c r="Q143" s="94"/>
      <c r="R143" s="95"/>
      <c r="S143" s="92"/>
      <c r="T143" s="93"/>
      <c r="U143" s="94"/>
      <c r="V143" s="94"/>
      <c r="W143" s="94"/>
      <c r="X143" s="95"/>
      <c r="Y143" s="92"/>
      <c r="Z143" s="93"/>
      <c r="AA143" s="94"/>
      <c r="AB143" s="94"/>
      <c r="AC143" s="94"/>
      <c r="AD143" s="95"/>
    </row>
    <row r="144" spans="1:30" ht="15.75" x14ac:dyDescent="0.25">
      <c r="A144" s="92"/>
      <c r="B144" s="93"/>
      <c r="C144" s="94"/>
      <c r="D144" s="94"/>
      <c r="E144" s="94"/>
      <c r="F144" s="95"/>
      <c r="G144" s="92"/>
      <c r="H144" s="93"/>
      <c r="I144" s="94"/>
      <c r="J144" s="94"/>
      <c r="K144" s="94"/>
      <c r="L144" s="95"/>
      <c r="M144" s="92"/>
      <c r="N144" s="93"/>
      <c r="O144" s="94"/>
      <c r="P144" s="94"/>
      <c r="Q144" s="94"/>
      <c r="R144" s="95"/>
      <c r="S144" s="92"/>
      <c r="T144" s="93"/>
      <c r="U144" s="94"/>
      <c r="V144" s="94"/>
      <c r="W144" s="94"/>
      <c r="X144" s="95"/>
      <c r="Y144" s="92"/>
      <c r="Z144" s="93"/>
      <c r="AA144" s="94"/>
      <c r="AB144" s="94"/>
      <c r="AC144" s="94"/>
      <c r="AD144" s="95"/>
    </row>
    <row r="145" spans="1:30" ht="15.75" x14ac:dyDescent="0.25">
      <c r="A145" s="92"/>
      <c r="B145" s="93"/>
      <c r="C145" s="94"/>
      <c r="D145" s="94"/>
      <c r="E145" s="94"/>
      <c r="F145" s="95"/>
      <c r="G145" s="92"/>
      <c r="H145" s="93"/>
      <c r="I145" s="94"/>
      <c r="J145" s="94"/>
      <c r="K145" s="94"/>
      <c r="L145" s="95"/>
      <c r="M145" s="92"/>
      <c r="N145" s="93"/>
      <c r="O145" s="94"/>
      <c r="P145" s="94"/>
      <c r="Q145" s="94"/>
      <c r="R145" s="95"/>
      <c r="S145" s="92"/>
      <c r="T145" s="93"/>
      <c r="U145" s="94"/>
      <c r="V145" s="94"/>
      <c r="W145" s="94"/>
      <c r="X145" s="95"/>
      <c r="Y145" s="92"/>
      <c r="Z145" s="93"/>
      <c r="AA145" s="94"/>
      <c r="AB145" s="94"/>
      <c r="AC145" s="94"/>
      <c r="AD145" s="95"/>
    </row>
    <row r="146" spans="1:30" ht="15.75" x14ac:dyDescent="0.25">
      <c r="A146" s="152">
        <f>A124+7</f>
        <v>43913</v>
      </c>
      <c r="B146" s="152"/>
      <c r="C146" s="152"/>
      <c r="D146" s="152"/>
      <c r="E146" s="152"/>
      <c r="F146" s="152"/>
      <c r="G146" s="152">
        <f>A146+1</f>
        <v>43914</v>
      </c>
      <c r="H146" s="152"/>
      <c r="I146" s="152"/>
      <c r="J146" s="152"/>
      <c r="K146" s="152"/>
      <c r="L146" s="152"/>
      <c r="M146" s="152">
        <f t="shared" ref="M146" si="21">G146+1</f>
        <v>43915</v>
      </c>
      <c r="N146" s="152"/>
      <c r="O146" s="152"/>
      <c r="P146" s="152"/>
      <c r="Q146" s="152"/>
      <c r="R146" s="152"/>
      <c r="S146" s="152">
        <f t="shared" ref="S146" si="22">M146+1</f>
        <v>43916</v>
      </c>
      <c r="T146" s="152"/>
      <c r="U146" s="152"/>
      <c r="V146" s="152"/>
      <c r="W146" s="152"/>
      <c r="X146" s="152"/>
      <c r="Y146" s="152">
        <f t="shared" ref="Y146" si="23">S146+1</f>
        <v>43917</v>
      </c>
      <c r="Z146" s="152"/>
      <c r="AA146" s="152"/>
      <c r="AB146" s="152"/>
      <c r="AC146" s="152"/>
      <c r="AD146" s="152"/>
    </row>
    <row r="147" spans="1:30" ht="15.75" x14ac:dyDescent="0.25">
      <c r="A147" s="89" t="s">
        <v>0</v>
      </c>
      <c r="B147" s="90" t="s">
        <v>1</v>
      </c>
      <c r="C147" s="91" t="s">
        <v>2</v>
      </c>
      <c r="D147" s="90" t="s">
        <v>3</v>
      </c>
      <c r="E147" s="90" t="s">
        <v>4</v>
      </c>
      <c r="F147" s="90" t="s">
        <v>5</v>
      </c>
      <c r="G147" s="89" t="s">
        <v>0</v>
      </c>
      <c r="H147" s="90" t="s">
        <v>1</v>
      </c>
      <c r="I147" s="91" t="s">
        <v>2</v>
      </c>
      <c r="J147" s="90" t="s">
        <v>3</v>
      </c>
      <c r="K147" s="90" t="s">
        <v>4</v>
      </c>
      <c r="L147" s="90" t="s">
        <v>5</v>
      </c>
      <c r="M147" s="89" t="s">
        <v>0</v>
      </c>
      <c r="N147" s="90" t="s">
        <v>1</v>
      </c>
      <c r="O147" s="91" t="s">
        <v>2</v>
      </c>
      <c r="P147" s="90" t="s">
        <v>3</v>
      </c>
      <c r="Q147" s="90" t="s">
        <v>4</v>
      </c>
      <c r="R147" s="90" t="s">
        <v>5</v>
      </c>
      <c r="S147" s="89" t="s">
        <v>0</v>
      </c>
      <c r="T147" s="90" t="s">
        <v>1</v>
      </c>
      <c r="U147" s="91" t="s">
        <v>2</v>
      </c>
      <c r="V147" s="90" t="s">
        <v>3</v>
      </c>
      <c r="W147" s="90" t="s">
        <v>4</v>
      </c>
      <c r="X147" s="90" t="s">
        <v>5</v>
      </c>
      <c r="Y147" s="89" t="s">
        <v>0</v>
      </c>
      <c r="Z147" s="90" t="s">
        <v>1</v>
      </c>
      <c r="AA147" s="91" t="s">
        <v>2</v>
      </c>
      <c r="AB147" s="90" t="s">
        <v>3</v>
      </c>
      <c r="AC147" s="90" t="s">
        <v>4</v>
      </c>
      <c r="AD147" s="90" t="s">
        <v>5</v>
      </c>
    </row>
    <row r="148" spans="1:30" ht="15.75" x14ac:dyDescent="0.25">
      <c r="A148" s="92"/>
      <c r="B148" s="93"/>
      <c r="C148" s="94"/>
      <c r="D148" s="94"/>
      <c r="E148" s="94"/>
      <c r="F148" s="95"/>
      <c r="G148" s="92"/>
      <c r="H148" s="93"/>
      <c r="I148" s="94"/>
      <c r="J148" s="94"/>
      <c r="K148" s="94"/>
      <c r="L148" s="95"/>
      <c r="M148" s="92"/>
      <c r="N148" s="93"/>
      <c r="O148" s="94"/>
      <c r="P148" s="94"/>
      <c r="Q148" s="94"/>
      <c r="R148" s="95"/>
      <c r="S148" s="92"/>
      <c r="T148" s="93"/>
      <c r="U148" s="94"/>
      <c r="V148" s="94"/>
      <c r="W148" s="94"/>
      <c r="X148" s="95"/>
      <c r="Y148" s="92"/>
      <c r="Z148" s="93"/>
      <c r="AA148" s="94"/>
      <c r="AB148" s="94"/>
      <c r="AC148" s="94"/>
      <c r="AD148" s="95"/>
    </row>
    <row r="149" spans="1:30" ht="15.75" x14ac:dyDescent="0.25">
      <c r="A149" s="92"/>
      <c r="B149" s="93"/>
      <c r="C149" s="94"/>
      <c r="D149" s="94"/>
      <c r="E149" s="94"/>
      <c r="F149" s="95"/>
      <c r="G149" s="92"/>
      <c r="H149" s="93"/>
      <c r="I149" s="94"/>
      <c r="J149" s="94"/>
      <c r="K149" s="94"/>
      <c r="L149" s="95"/>
      <c r="M149" s="92"/>
      <c r="N149" s="93"/>
      <c r="O149" s="94"/>
      <c r="P149" s="94"/>
      <c r="Q149" s="94"/>
      <c r="R149" s="95"/>
      <c r="S149" s="92"/>
      <c r="T149" s="93"/>
      <c r="U149" s="94"/>
      <c r="V149" s="94"/>
      <c r="W149" s="94"/>
      <c r="X149" s="95"/>
      <c r="Y149" s="92"/>
      <c r="Z149" s="93"/>
      <c r="AA149" s="94"/>
      <c r="AB149" s="94"/>
      <c r="AC149" s="94"/>
      <c r="AD149" s="95"/>
    </row>
    <row r="150" spans="1:30" ht="15.75" x14ac:dyDescent="0.25">
      <c r="A150" s="92"/>
      <c r="B150" s="93"/>
      <c r="C150" s="94"/>
      <c r="D150" s="94"/>
      <c r="E150" s="94"/>
      <c r="F150" s="95"/>
      <c r="G150" s="92"/>
      <c r="H150" s="93"/>
      <c r="I150" s="94"/>
      <c r="J150" s="94"/>
      <c r="K150" s="94"/>
      <c r="L150" s="95"/>
      <c r="M150" s="92"/>
      <c r="N150" s="93"/>
      <c r="O150" s="94"/>
      <c r="P150" s="94"/>
      <c r="Q150" s="94"/>
      <c r="R150" s="95"/>
      <c r="S150" s="92"/>
      <c r="T150" s="93"/>
      <c r="U150" s="94"/>
      <c r="V150" s="94"/>
      <c r="W150" s="94"/>
      <c r="X150" s="95"/>
      <c r="Y150" s="92"/>
      <c r="Z150" s="93"/>
      <c r="AA150" s="94"/>
      <c r="AB150" s="94"/>
      <c r="AC150" s="94"/>
      <c r="AD150" s="95"/>
    </row>
    <row r="151" spans="1:30" ht="15.75" x14ac:dyDescent="0.25">
      <c r="A151" s="92"/>
      <c r="B151" s="93"/>
      <c r="C151" s="94"/>
      <c r="D151" s="94"/>
      <c r="E151" s="94"/>
      <c r="F151" s="95"/>
      <c r="G151" s="92"/>
      <c r="H151" s="93"/>
      <c r="I151" s="94"/>
      <c r="J151" s="94"/>
      <c r="K151" s="94"/>
      <c r="L151" s="95"/>
      <c r="M151" s="92"/>
      <c r="N151" s="93"/>
      <c r="O151" s="94"/>
      <c r="P151" s="94"/>
      <c r="Q151" s="94"/>
      <c r="R151" s="95"/>
      <c r="S151" s="92"/>
      <c r="T151" s="93"/>
      <c r="U151" s="94"/>
      <c r="V151" s="94"/>
      <c r="W151" s="94"/>
      <c r="X151" s="95"/>
      <c r="Y151" s="92"/>
      <c r="Z151" s="93"/>
      <c r="AA151" s="94"/>
      <c r="AB151" s="94"/>
      <c r="AC151" s="94"/>
      <c r="AD151" s="95"/>
    </row>
    <row r="152" spans="1:30" ht="15.75" x14ac:dyDescent="0.25">
      <c r="A152" s="92"/>
      <c r="B152" s="93"/>
      <c r="C152" s="94"/>
      <c r="D152" s="94"/>
      <c r="E152" s="94"/>
      <c r="F152" s="95"/>
      <c r="G152" s="92"/>
      <c r="H152" s="93"/>
      <c r="I152" s="94"/>
      <c r="J152" s="94"/>
      <c r="K152" s="94"/>
      <c r="L152" s="95"/>
      <c r="M152" s="92"/>
      <c r="N152" s="93"/>
      <c r="O152" s="94"/>
      <c r="P152" s="94"/>
      <c r="Q152" s="94"/>
      <c r="R152" s="95"/>
      <c r="S152" s="92"/>
      <c r="T152" s="93"/>
      <c r="U152" s="94"/>
      <c r="V152" s="94"/>
      <c r="W152" s="94"/>
      <c r="X152" s="95"/>
      <c r="Y152" s="92"/>
      <c r="Z152" s="93"/>
      <c r="AA152" s="94"/>
      <c r="AB152" s="94"/>
      <c r="AC152" s="94"/>
      <c r="AD152" s="95"/>
    </row>
    <row r="153" spans="1:30" ht="15.75" x14ac:dyDescent="0.25">
      <c r="A153" s="92"/>
      <c r="B153" s="93"/>
      <c r="C153" s="94"/>
      <c r="D153" s="94"/>
      <c r="E153" s="94"/>
      <c r="F153" s="95"/>
      <c r="G153" s="92"/>
      <c r="H153" s="93"/>
      <c r="I153" s="94"/>
      <c r="J153" s="94"/>
      <c r="K153" s="94"/>
      <c r="L153" s="95"/>
      <c r="M153" s="92"/>
      <c r="N153" s="93"/>
      <c r="O153" s="94"/>
      <c r="P153" s="94"/>
      <c r="Q153" s="94"/>
      <c r="R153" s="95"/>
      <c r="S153" s="92"/>
      <c r="T153" s="93"/>
      <c r="U153" s="94"/>
      <c r="V153" s="94"/>
      <c r="W153" s="94"/>
      <c r="X153" s="95"/>
      <c r="Y153" s="92"/>
      <c r="Z153" s="93"/>
      <c r="AA153" s="94"/>
      <c r="AB153" s="94"/>
      <c r="AC153" s="94"/>
      <c r="AD153" s="95"/>
    </row>
    <row r="154" spans="1:30" ht="15.75" x14ac:dyDescent="0.25">
      <c r="A154" s="92"/>
      <c r="B154" s="93"/>
      <c r="C154" s="94"/>
      <c r="D154" s="94"/>
      <c r="E154" s="94"/>
      <c r="F154" s="95"/>
      <c r="G154" s="92"/>
      <c r="H154" s="93"/>
      <c r="I154" s="94"/>
      <c r="J154" s="94"/>
      <c r="K154" s="94"/>
      <c r="L154" s="95"/>
      <c r="M154" s="92"/>
      <c r="N154" s="93"/>
      <c r="O154" s="94"/>
      <c r="P154" s="94"/>
      <c r="Q154" s="94"/>
      <c r="R154" s="95"/>
      <c r="S154" s="92"/>
      <c r="T154" s="93"/>
      <c r="U154" s="94"/>
      <c r="V154" s="94"/>
      <c r="W154" s="94"/>
      <c r="X154" s="95"/>
      <c r="Y154" s="92"/>
      <c r="Z154" s="93"/>
      <c r="AA154" s="94"/>
      <c r="AB154" s="94"/>
      <c r="AC154" s="94"/>
      <c r="AD154" s="95"/>
    </row>
    <row r="155" spans="1:30" ht="15.75" x14ac:dyDescent="0.25">
      <c r="A155" s="92"/>
      <c r="B155" s="93"/>
      <c r="C155" s="94"/>
      <c r="D155" s="94"/>
      <c r="E155" s="94"/>
      <c r="F155" s="95"/>
      <c r="G155" s="92"/>
      <c r="H155" s="93"/>
      <c r="I155" s="94"/>
      <c r="J155" s="94"/>
      <c r="K155" s="94"/>
      <c r="L155" s="95"/>
      <c r="M155" s="92"/>
      <c r="N155" s="93"/>
      <c r="O155" s="94"/>
      <c r="P155" s="94"/>
      <c r="Q155" s="94"/>
      <c r="R155" s="95"/>
      <c r="S155" s="92"/>
      <c r="T155" s="93"/>
      <c r="U155" s="94"/>
      <c r="V155" s="94"/>
      <c r="W155" s="94"/>
      <c r="X155" s="95"/>
      <c r="Y155" s="92"/>
      <c r="Z155" s="93"/>
      <c r="AA155" s="94"/>
      <c r="AB155" s="94"/>
      <c r="AC155" s="94"/>
      <c r="AD155" s="95"/>
    </row>
    <row r="156" spans="1:30" ht="15.75" x14ac:dyDescent="0.25">
      <c r="A156" s="92"/>
      <c r="B156" s="93"/>
      <c r="C156" s="94"/>
      <c r="D156" s="94"/>
      <c r="E156" s="94"/>
      <c r="F156" s="95"/>
      <c r="G156" s="92"/>
      <c r="H156" s="93"/>
      <c r="I156" s="94"/>
      <c r="J156" s="94"/>
      <c r="K156" s="94"/>
      <c r="L156" s="95"/>
      <c r="M156" s="92"/>
      <c r="N156" s="93"/>
      <c r="O156" s="94"/>
      <c r="P156" s="94"/>
      <c r="Q156" s="94"/>
      <c r="R156" s="95"/>
      <c r="S156" s="92"/>
      <c r="T156" s="93"/>
      <c r="U156" s="94"/>
      <c r="V156" s="94"/>
      <c r="W156" s="94"/>
      <c r="X156" s="95"/>
      <c r="Y156" s="92"/>
      <c r="Z156" s="93"/>
      <c r="AA156" s="94"/>
      <c r="AB156" s="94"/>
      <c r="AC156" s="94"/>
      <c r="AD156" s="95"/>
    </row>
    <row r="157" spans="1:30" ht="15.75" x14ac:dyDescent="0.25">
      <c r="A157" s="92"/>
      <c r="B157" s="93"/>
      <c r="C157" s="94"/>
      <c r="D157" s="94"/>
      <c r="E157" s="94"/>
      <c r="F157" s="95"/>
      <c r="G157" s="92"/>
      <c r="H157" s="93"/>
      <c r="I157" s="94"/>
      <c r="J157" s="94"/>
      <c r="K157" s="94"/>
      <c r="L157" s="95"/>
      <c r="M157" s="92"/>
      <c r="N157" s="93"/>
      <c r="O157" s="94"/>
      <c r="P157" s="94"/>
      <c r="Q157" s="94"/>
      <c r="R157" s="95"/>
      <c r="S157" s="92"/>
      <c r="T157" s="93"/>
      <c r="U157" s="94"/>
      <c r="V157" s="94"/>
      <c r="W157" s="94"/>
      <c r="X157" s="95"/>
      <c r="Y157" s="92"/>
      <c r="Z157" s="93"/>
      <c r="AA157" s="94"/>
      <c r="AB157" s="94"/>
      <c r="AC157" s="94"/>
      <c r="AD157" s="95"/>
    </row>
    <row r="158" spans="1:30" ht="15.75" x14ac:dyDescent="0.25">
      <c r="A158" s="92"/>
      <c r="B158" s="93"/>
      <c r="C158" s="94"/>
      <c r="D158" s="94"/>
      <c r="E158" s="94"/>
      <c r="F158" s="95"/>
      <c r="G158" s="92"/>
      <c r="H158" s="93"/>
      <c r="I158" s="94"/>
      <c r="J158" s="94"/>
      <c r="K158" s="94"/>
      <c r="L158" s="95"/>
      <c r="M158" s="92"/>
      <c r="N158" s="93"/>
      <c r="O158" s="94"/>
      <c r="P158" s="94"/>
      <c r="Q158" s="94"/>
      <c r="R158" s="95"/>
      <c r="S158" s="92"/>
      <c r="T158" s="93"/>
      <c r="U158" s="94"/>
      <c r="V158" s="94"/>
      <c r="W158" s="94"/>
      <c r="X158" s="95"/>
      <c r="Y158" s="92"/>
      <c r="Z158" s="93"/>
      <c r="AA158" s="94"/>
      <c r="AB158" s="94"/>
      <c r="AC158" s="94"/>
      <c r="AD158" s="95"/>
    </row>
    <row r="159" spans="1:30" ht="15.75" x14ac:dyDescent="0.25">
      <c r="A159" s="92"/>
      <c r="B159" s="93"/>
      <c r="C159" s="94"/>
      <c r="D159" s="94"/>
      <c r="E159" s="94"/>
      <c r="F159" s="95"/>
      <c r="G159" s="92"/>
      <c r="H159" s="93"/>
      <c r="I159" s="94"/>
      <c r="J159" s="94"/>
      <c r="K159" s="94"/>
      <c r="L159" s="95"/>
      <c r="M159" s="92"/>
      <c r="N159" s="93"/>
      <c r="O159" s="94"/>
      <c r="P159" s="94"/>
      <c r="Q159" s="94"/>
      <c r="R159" s="95"/>
      <c r="S159" s="92"/>
      <c r="T159" s="93"/>
      <c r="U159" s="94"/>
      <c r="V159" s="94"/>
      <c r="W159" s="94"/>
      <c r="X159" s="95"/>
      <c r="Y159" s="92"/>
      <c r="Z159" s="93"/>
      <c r="AA159" s="94"/>
      <c r="AB159" s="94"/>
      <c r="AC159" s="94"/>
      <c r="AD159" s="95"/>
    </row>
    <row r="160" spans="1:30" ht="15.75" x14ac:dyDescent="0.25">
      <c r="A160" s="92"/>
      <c r="B160" s="93"/>
      <c r="C160" s="94"/>
      <c r="D160" s="94"/>
      <c r="E160" s="94"/>
      <c r="F160" s="95"/>
      <c r="G160" s="92"/>
      <c r="H160" s="93"/>
      <c r="I160" s="94"/>
      <c r="J160" s="94"/>
      <c r="K160" s="94"/>
      <c r="L160" s="95"/>
      <c r="M160" s="92"/>
      <c r="N160" s="93"/>
      <c r="O160" s="94"/>
      <c r="P160" s="94"/>
      <c r="Q160" s="94"/>
      <c r="R160" s="95"/>
      <c r="S160" s="92"/>
      <c r="T160" s="93"/>
      <c r="U160" s="94"/>
      <c r="V160" s="94"/>
      <c r="W160" s="94"/>
      <c r="X160" s="95"/>
      <c r="Y160" s="92"/>
      <c r="Z160" s="93"/>
      <c r="AA160" s="94"/>
      <c r="AB160" s="94"/>
      <c r="AC160" s="94"/>
      <c r="AD160" s="95"/>
    </row>
    <row r="161" spans="1:30" ht="15.75" x14ac:dyDescent="0.25">
      <c r="A161" s="92"/>
      <c r="B161" s="93"/>
      <c r="C161" s="94"/>
      <c r="D161" s="94"/>
      <c r="E161" s="94"/>
      <c r="F161" s="95"/>
      <c r="G161" s="92"/>
      <c r="H161" s="93"/>
      <c r="I161" s="94"/>
      <c r="J161" s="94"/>
      <c r="K161" s="94"/>
      <c r="L161" s="95"/>
      <c r="M161" s="92"/>
      <c r="N161" s="93"/>
      <c r="O161" s="94"/>
      <c r="P161" s="94"/>
      <c r="Q161" s="94"/>
      <c r="R161" s="95"/>
      <c r="S161" s="92"/>
      <c r="T161" s="93"/>
      <c r="U161" s="94"/>
      <c r="V161" s="94"/>
      <c r="W161" s="94"/>
      <c r="X161" s="95"/>
      <c r="Y161" s="92"/>
      <c r="Z161" s="93"/>
      <c r="AA161" s="94"/>
      <c r="AB161" s="94"/>
      <c r="AC161" s="94"/>
      <c r="AD161" s="95"/>
    </row>
    <row r="162" spans="1:30" ht="15.75" x14ac:dyDescent="0.25">
      <c r="A162" s="92"/>
      <c r="B162" s="93"/>
      <c r="C162" s="94"/>
      <c r="D162" s="94"/>
      <c r="E162" s="94"/>
      <c r="F162" s="95"/>
      <c r="G162" s="92"/>
      <c r="H162" s="93"/>
      <c r="I162" s="94"/>
      <c r="J162" s="94"/>
      <c r="K162" s="94"/>
      <c r="L162" s="95"/>
      <c r="M162" s="92"/>
      <c r="N162" s="93"/>
      <c r="O162" s="94"/>
      <c r="P162" s="94"/>
      <c r="Q162" s="94"/>
      <c r="R162" s="95"/>
      <c r="S162" s="92"/>
      <c r="T162" s="93"/>
      <c r="U162" s="94"/>
      <c r="V162" s="94"/>
      <c r="W162" s="94"/>
      <c r="X162" s="95"/>
      <c r="Y162" s="92"/>
      <c r="Z162" s="93"/>
      <c r="AA162" s="94"/>
      <c r="AB162" s="94"/>
      <c r="AC162" s="94"/>
      <c r="AD162" s="95"/>
    </row>
    <row r="163" spans="1:30" ht="15.75" x14ac:dyDescent="0.25">
      <c r="A163" s="92"/>
      <c r="B163" s="93"/>
      <c r="C163" s="94"/>
      <c r="D163" s="94"/>
      <c r="E163" s="94"/>
      <c r="F163" s="95"/>
      <c r="G163" s="92"/>
      <c r="H163" s="93"/>
      <c r="I163" s="94"/>
      <c r="J163" s="94"/>
      <c r="K163" s="94"/>
      <c r="L163" s="95"/>
      <c r="M163" s="92"/>
      <c r="N163" s="93"/>
      <c r="O163" s="94"/>
      <c r="P163" s="94"/>
      <c r="Q163" s="94"/>
      <c r="R163" s="95"/>
      <c r="S163" s="92"/>
      <c r="T163" s="93"/>
      <c r="U163" s="94"/>
      <c r="V163" s="94"/>
      <c r="W163" s="94"/>
      <c r="X163" s="95"/>
      <c r="Y163" s="92"/>
      <c r="Z163" s="93"/>
      <c r="AA163" s="94"/>
      <c r="AB163" s="94"/>
      <c r="AC163" s="94"/>
      <c r="AD163" s="95"/>
    </row>
    <row r="164" spans="1:30" ht="15.75" x14ac:dyDescent="0.25">
      <c r="A164" s="92"/>
      <c r="B164" s="93"/>
      <c r="C164" s="94"/>
      <c r="D164" s="94"/>
      <c r="E164" s="94"/>
      <c r="F164" s="95"/>
      <c r="G164" s="92"/>
      <c r="H164" s="93"/>
      <c r="I164" s="94"/>
      <c r="J164" s="94"/>
      <c r="K164" s="94"/>
      <c r="L164" s="95"/>
      <c r="M164" s="92"/>
      <c r="N164" s="93"/>
      <c r="O164" s="94"/>
      <c r="P164" s="94"/>
      <c r="Q164" s="94"/>
      <c r="R164" s="95"/>
      <c r="S164" s="92"/>
      <c r="T164" s="93"/>
      <c r="U164" s="94"/>
      <c r="V164" s="94"/>
      <c r="W164" s="94"/>
      <c r="X164" s="95"/>
      <c r="Y164" s="92"/>
      <c r="Z164" s="93"/>
      <c r="AA164" s="94"/>
      <c r="AB164" s="94"/>
      <c r="AC164" s="94"/>
      <c r="AD164" s="95"/>
    </row>
    <row r="165" spans="1:30" ht="15.75" x14ac:dyDescent="0.25">
      <c r="A165" s="92"/>
      <c r="B165" s="93"/>
      <c r="C165" s="94"/>
      <c r="D165" s="94"/>
      <c r="E165" s="94"/>
      <c r="F165" s="95"/>
      <c r="G165" s="92"/>
      <c r="H165" s="93"/>
      <c r="I165" s="94"/>
      <c r="J165" s="94"/>
      <c r="K165" s="94"/>
      <c r="L165" s="95"/>
      <c r="M165" s="92"/>
      <c r="N165" s="93"/>
      <c r="O165" s="94"/>
      <c r="P165" s="94"/>
      <c r="Q165" s="94"/>
      <c r="R165" s="95"/>
      <c r="S165" s="92"/>
      <c r="T165" s="93"/>
      <c r="U165" s="94"/>
      <c r="V165" s="94"/>
      <c r="W165" s="94"/>
      <c r="X165" s="95"/>
      <c r="Y165" s="92"/>
      <c r="Z165" s="93"/>
      <c r="AA165" s="94"/>
      <c r="AB165" s="94"/>
      <c r="AC165" s="94"/>
      <c r="AD165" s="95"/>
    </row>
    <row r="166" spans="1:30" ht="15.75" x14ac:dyDescent="0.25">
      <c r="A166" s="92"/>
      <c r="B166" s="93"/>
      <c r="C166" s="94"/>
      <c r="D166" s="94"/>
      <c r="E166" s="94"/>
      <c r="F166" s="95"/>
      <c r="G166" s="92"/>
      <c r="H166" s="93"/>
      <c r="I166" s="94"/>
      <c r="J166" s="94"/>
      <c r="K166" s="94"/>
      <c r="L166" s="95"/>
      <c r="M166" s="92"/>
      <c r="N166" s="93"/>
      <c r="O166" s="94"/>
      <c r="P166" s="94"/>
      <c r="Q166" s="94"/>
      <c r="R166" s="95"/>
      <c r="S166" s="92"/>
      <c r="T166" s="93"/>
      <c r="U166" s="94"/>
      <c r="V166" s="94"/>
      <c r="W166" s="94"/>
      <c r="X166" s="95"/>
      <c r="Y166" s="92"/>
      <c r="Z166" s="93"/>
      <c r="AA166" s="94"/>
      <c r="AB166" s="94"/>
      <c r="AC166" s="94"/>
      <c r="AD166" s="95"/>
    </row>
    <row r="167" spans="1:30" ht="15.75" x14ac:dyDescent="0.25">
      <c r="A167" s="92"/>
      <c r="B167" s="93"/>
      <c r="C167" s="94"/>
      <c r="D167" s="94"/>
      <c r="E167" s="94"/>
      <c r="F167" s="95"/>
      <c r="G167" s="92"/>
      <c r="H167" s="93"/>
      <c r="I167" s="94"/>
      <c r="J167" s="94"/>
      <c r="K167" s="94"/>
      <c r="L167" s="95"/>
      <c r="M167" s="92"/>
      <c r="N167" s="93"/>
      <c r="O167" s="94"/>
      <c r="P167" s="94"/>
      <c r="Q167" s="94"/>
      <c r="R167" s="95"/>
      <c r="S167" s="92"/>
      <c r="T167" s="93"/>
      <c r="U167" s="94"/>
      <c r="V167" s="94"/>
      <c r="W167" s="94"/>
      <c r="X167" s="95"/>
      <c r="Y167" s="92"/>
      <c r="Z167" s="93"/>
      <c r="AA167" s="94"/>
      <c r="AB167" s="94"/>
      <c r="AC167" s="94"/>
      <c r="AD167" s="95"/>
    </row>
  </sheetData>
  <mergeCells count="40">
    <mergeCell ref="A124:F124"/>
    <mergeCell ref="G124:L124"/>
    <mergeCell ref="M124:R124"/>
    <mergeCell ref="S124:X124"/>
    <mergeCell ref="Y124:AD124"/>
    <mergeCell ref="A146:F146"/>
    <mergeCell ref="G146:L146"/>
    <mergeCell ref="M146:R146"/>
    <mergeCell ref="S146:X146"/>
    <mergeCell ref="Y146:AD146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96"/>
  <sheetViews>
    <sheetView showGridLines="0" zoomScale="85" zoomScaleNormal="85" workbookViewId="0">
      <pane xSplit="7" ySplit="12" topLeftCell="H55" activePane="bottomRight" state="frozen"/>
      <selection pane="topRight" activeCell="H1" sqref="H1"/>
      <selection pane="bottomLeft" activeCell="A13" sqref="A13"/>
      <selection pane="bottomRight" activeCell="A71" sqref="A71:D71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2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53" t="s">
        <v>71</v>
      </c>
      <c r="B2" s="154"/>
      <c r="C2" s="154"/>
      <c r="D2" s="154"/>
      <c r="E2" s="154"/>
      <c r="F2" s="97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55" t="s">
        <v>103</v>
      </c>
      <c r="B3" s="156"/>
      <c r="C3" s="156"/>
      <c r="D3" s="157"/>
      <c r="E3" s="156"/>
      <c r="F3" s="158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1" t="str">
        <f>IF(ISBLANK(F2),"No Link",HYPERLINK(CONCATENATE("https://www.klsescreener.com/v2/charting/chart/",F2), "KLSE"))</f>
        <v>No Link</v>
      </c>
      <c r="E4" s="159" t="s">
        <v>106</v>
      </c>
      <c r="F4" s="160"/>
      <c r="G4" s="14" t="s">
        <v>107</v>
      </c>
      <c r="H4" s="11"/>
      <c r="I4" s="63"/>
      <c r="J4" s="6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61"/>
      <c r="B6" s="162"/>
      <c r="C6" s="58"/>
      <c r="D6" s="60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88"/>
      <c r="G7" s="15" t="s">
        <v>112</v>
      </c>
      <c r="H7" s="29"/>
      <c r="I7" s="6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87"/>
      <c r="D8" s="6"/>
      <c r="E8" s="86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5" t="s">
        <v>114</v>
      </c>
      <c r="H9" s="66">
        <f>IF(H8*105%&gt;=1, FLOOR(H8*105%,0.01), FLOOR(H8*105%,0.005))</f>
        <v>0</v>
      </c>
      <c r="I9" s="66">
        <f t="shared" ref="I9" si="2">IF(I8*105%&gt;=1, FLOOR(I8*105%,0.01), FLOOR(I8*105%,0.005))</f>
        <v>0</v>
      </c>
      <c r="J9" s="66">
        <f t="shared" ref="J9" si="3">IF(J8*105%&gt;=1, FLOOR(J8*105%,0.01), FLOOR(J8*105%,0.005))</f>
        <v>0</v>
      </c>
      <c r="K9" s="66">
        <f t="shared" ref="K9" si="4">IF(K8*105%&gt;=1, FLOOR(K8*105%,0.01), FLOOR(K8*105%,0.005))</f>
        <v>0</v>
      </c>
      <c r="L9" s="66">
        <f t="shared" ref="L9" si="5">IF(L8*105%&gt;=1, FLOOR(L8*105%,0.01), FLOOR(L8*105%,0.005))</f>
        <v>0</v>
      </c>
      <c r="M9" s="66">
        <f t="shared" ref="M9" si="6">IF(M8*105%&gt;=1, FLOOR(M8*105%,0.01), FLOOR(M8*105%,0.005))</f>
        <v>0</v>
      </c>
      <c r="N9" s="66">
        <f t="shared" ref="N9" si="7">IF(N8*105%&gt;=1, FLOOR(N8*105%,0.01), FLOOR(N8*105%,0.005))</f>
        <v>0</v>
      </c>
      <c r="O9" s="66">
        <f t="shared" ref="O9" si="8">IF(O8*105%&gt;=1, FLOOR(O8*105%,0.01), FLOOR(O8*105%,0.005))</f>
        <v>0</v>
      </c>
      <c r="P9" s="66">
        <f t="shared" ref="P9" si="9">IF(P8*105%&gt;=1, FLOOR(P8*105%,0.01), FLOOR(P8*105%,0.005))</f>
        <v>0</v>
      </c>
      <c r="Q9" s="66">
        <f t="shared" ref="Q9" si="10">IF(Q8*105%&gt;=1, FLOOR(Q8*105%,0.01), FLOOR(Q8*105%,0.005))</f>
        <v>0</v>
      </c>
      <c r="R9" s="66">
        <f t="shared" ref="R9" si="11">IF(R8*105%&gt;=1, FLOOR(R8*105%,0.01), FLOOR(R8*105%,0.005))</f>
        <v>0</v>
      </c>
      <c r="S9" s="66">
        <f t="shared" ref="S9" si="12">IF(S8*105%&gt;=1, FLOOR(S8*105%,0.01), FLOOR(S8*105%,0.005))</f>
        <v>0</v>
      </c>
      <c r="T9" s="66">
        <f t="shared" ref="T9" si="13">IF(T8*105%&gt;=1, FLOOR(T8*105%,0.01), FLOOR(T8*105%,0.005))</f>
        <v>0</v>
      </c>
      <c r="U9" s="66">
        <f t="shared" ref="U9" si="14">IF(U8*105%&gt;=1, FLOOR(U8*105%,0.01), FLOOR(U8*105%,0.005))</f>
        <v>0</v>
      </c>
      <c r="V9" s="66">
        <f t="shared" ref="V9" si="15">IF(V8*105%&gt;=1, FLOOR(V8*105%,0.01), FLOOR(V8*105%,0.005))</f>
        <v>0</v>
      </c>
      <c r="W9" s="66">
        <f t="shared" ref="W9" si="16">IF(W8*105%&gt;=1, FLOOR(W8*105%,0.01), FLOOR(W8*105%,0.005))</f>
        <v>0</v>
      </c>
      <c r="X9" s="66">
        <f t="shared" ref="X9" si="17">IF(X8*105%&gt;=1, FLOOR(X8*105%,0.01), FLOOR(X8*105%,0.005))</f>
        <v>0</v>
      </c>
      <c r="Y9" s="66">
        <f t="shared" ref="Y9" si="18">IF(Y8*105%&gt;=1, FLOOR(Y8*105%,0.01), FLOOR(Y8*105%,0.005))</f>
        <v>0</v>
      </c>
      <c r="Z9" s="66">
        <f t="shared" ref="Z9" si="19">IF(Z8*105%&gt;=1, FLOOR(Z8*105%,0.01), FLOOR(Z8*105%,0.005))</f>
        <v>0</v>
      </c>
      <c r="AA9" s="66">
        <f t="shared" ref="AA9" si="20">IF(AA8*105%&gt;=1, FLOOR(AA8*105%,0.01), FLOOR(AA8*105%,0.005))</f>
        <v>0</v>
      </c>
      <c r="AB9" s="66">
        <f t="shared" ref="AB9" si="21">IF(AB8*105%&gt;=1, FLOOR(AB8*105%,0.01), FLOOR(AB8*105%,0.005))</f>
        <v>0</v>
      </c>
      <c r="AC9" s="66">
        <f t="shared" ref="AC9" si="22">IF(AC8*105%&gt;=1, FLOOR(AC8*105%,0.01), FLOOR(AC8*105%,0.005))</f>
        <v>0</v>
      </c>
      <c r="AD9" s="66">
        <f t="shared" ref="AD9" si="23">IF(AD8*105%&gt;=1, FLOOR(AD8*105%,0.01), FLOOR(AD8*105%,0.005))</f>
        <v>0</v>
      </c>
      <c r="AE9" s="66">
        <f t="shared" ref="AE9" si="24">IF(AE8*105%&gt;=1, FLOOR(AE8*105%,0.01), FLOOR(AE8*105%,0.005))</f>
        <v>0</v>
      </c>
      <c r="AF9" s="66">
        <f t="shared" ref="AF9" si="25">IF(AF8*105%&gt;=1, FLOOR(AF8*105%,0.01), FLOOR(AF8*105%,0.005))</f>
        <v>0</v>
      </c>
      <c r="AG9" s="66">
        <f t="shared" ref="AG9" si="26">IF(AG8*105%&gt;=1, FLOOR(AG8*105%,0.01), FLOOR(AG8*105%,0.005))</f>
        <v>0</v>
      </c>
      <c r="AH9" s="66">
        <f t="shared" ref="AH9" si="27">IF(AH8*105%&gt;=1, FLOOR(AH8*105%,0.01), FLOOR(AH8*105%,0.005))</f>
        <v>0</v>
      </c>
      <c r="AI9" s="66">
        <f t="shared" ref="AI9" si="28">IF(AI8*105%&gt;=1, FLOOR(AI8*105%,0.01), FLOOR(AI8*105%,0.005))</f>
        <v>0</v>
      </c>
      <c r="AJ9" s="66">
        <f t="shared" ref="AJ9" si="29">IF(AJ8*105%&gt;=1, FLOOR(AJ8*105%,0.01), FLOOR(AJ8*105%,0.005))</f>
        <v>0</v>
      </c>
      <c r="AK9" s="66">
        <f t="shared" ref="AK9" si="30">IF(AK8*105%&gt;=1, FLOOR(AK8*105%,0.01), FLOOR(AK8*105%,0.005))</f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67" t="s">
        <v>118</v>
      </c>
      <c r="H10" s="68" t="e">
        <f>(H6-H3)/H3</f>
        <v>#DIV/0!</v>
      </c>
      <c r="I10" s="69" t="e">
        <f t="shared" ref="I10:AK10" si="31">(I6-I3)/I3</f>
        <v>#DIV/0!</v>
      </c>
      <c r="J10" s="69" t="e">
        <f t="shared" si="31"/>
        <v>#DIV/0!</v>
      </c>
      <c r="K10" s="69" t="e">
        <f t="shared" si="31"/>
        <v>#DIV/0!</v>
      </c>
      <c r="L10" s="69" t="e">
        <f t="shared" si="31"/>
        <v>#DIV/0!</v>
      </c>
      <c r="M10" s="69" t="e">
        <f t="shared" si="31"/>
        <v>#DIV/0!</v>
      </c>
      <c r="N10" s="69" t="e">
        <f t="shared" si="31"/>
        <v>#DIV/0!</v>
      </c>
      <c r="O10" s="69" t="e">
        <f t="shared" si="31"/>
        <v>#DIV/0!</v>
      </c>
      <c r="P10" s="69" t="e">
        <f t="shared" si="31"/>
        <v>#DIV/0!</v>
      </c>
      <c r="Q10" s="69" t="e">
        <f t="shared" si="31"/>
        <v>#DIV/0!</v>
      </c>
      <c r="R10" s="69" t="e">
        <f t="shared" si="31"/>
        <v>#DIV/0!</v>
      </c>
      <c r="S10" s="69" t="e">
        <f t="shared" si="31"/>
        <v>#DIV/0!</v>
      </c>
      <c r="T10" s="69" t="e">
        <f t="shared" si="31"/>
        <v>#DIV/0!</v>
      </c>
      <c r="U10" s="69" t="e">
        <f t="shared" si="31"/>
        <v>#DIV/0!</v>
      </c>
      <c r="V10" s="69" t="e">
        <f t="shared" si="31"/>
        <v>#DIV/0!</v>
      </c>
      <c r="W10" s="69" t="e">
        <f t="shared" si="31"/>
        <v>#DIV/0!</v>
      </c>
      <c r="X10" s="69" t="e">
        <f t="shared" si="31"/>
        <v>#DIV/0!</v>
      </c>
      <c r="Y10" s="69" t="e">
        <f t="shared" si="31"/>
        <v>#DIV/0!</v>
      </c>
      <c r="Z10" s="69" t="e">
        <f t="shared" si="31"/>
        <v>#DIV/0!</v>
      </c>
      <c r="AA10" s="69" t="e">
        <f t="shared" si="31"/>
        <v>#DIV/0!</v>
      </c>
      <c r="AB10" s="69" t="e">
        <f t="shared" si="31"/>
        <v>#DIV/0!</v>
      </c>
      <c r="AC10" s="69" t="e">
        <f t="shared" si="31"/>
        <v>#DIV/0!</v>
      </c>
      <c r="AD10" s="69" t="e">
        <f t="shared" si="31"/>
        <v>#DIV/0!</v>
      </c>
      <c r="AE10" s="69" t="e">
        <f t="shared" si="31"/>
        <v>#DIV/0!</v>
      </c>
      <c r="AF10" s="69" t="e">
        <f t="shared" si="31"/>
        <v>#DIV/0!</v>
      </c>
      <c r="AG10" s="69" t="e">
        <f t="shared" si="31"/>
        <v>#DIV/0!</v>
      </c>
      <c r="AH10" s="69" t="e">
        <f t="shared" si="31"/>
        <v>#DIV/0!</v>
      </c>
      <c r="AI10" s="69" t="e">
        <f t="shared" si="31"/>
        <v>#DIV/0!</v>
      </c>
      <c r="AJ10" s="69" t="e">
        <f t="shared" si="31"/>
        <v>#DIV/0!</v>
      </c>
      <c r="AK10" s="70" t="e">
        <f t="shared" si="31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63" t="s">
        <v>119</v>
      </c>
      <c r="F11" s="164"/>
      <c r="G11" s="65" t="s">
        <v>120</v>
      </c>
      <c r="H11" s="71" t="e">
        <f>(H6-H3)/(H4-H5)</f>
        <v>#DIV/0!</v>
      </c>
      <c r="I11" s="72" t="e">
        <f t="shared" ref="I11:AK11" si="32">(I6-I3)/(I4-I5)</f>
        <v>#DIV/0!</v>
      </c>
      <c r="J11" s="72" t="e">
        <f t="shared" si="32"/>
        <v>#DIV/0!</v>
      </c>
      <c r="K11" s="72" t="e">
        <f t="shared" si="32"/>
        <v>#DIV/0!</v>
      </c>
      <c r="L11" s="72" t="e">
        <f t="shared" si="32"/>
        <v>#DIV/0!</v>
      </c>
      <c r="M11" s="72" t="e">
        <f t="shared" si="32"/>
        <v>#DIV/0!</v>
      </c>
      <c r="N11" s="72" t="e">
        <f t="shared" si="32"/>
        <v>#DIV/0!</v>
      </c>
      <c r="O11" s="72" t="e">
        <f t="shared" si="32"/>
        <v>#DIV/0!</v>
      </c>
      <c r="P11" s="72" t="e">
        <f t="shared" si="32"/>
        <v>#DIV/0!</v>
      </c>
      <c r="Q11" s="72" t="e">
        <f t="shared" si="32"/>
        <v>#DIV/0!</v>
      </c>
      <c r="R11" s="72" t="e">
        <f t="shared" si="32"/>
        <v>#DIV/0!</v>
      </c>
      <c r="S11" s="72" t="e">
        <f t="shared" si="32"/>
        <v>#DIV/0!</v>
      </c>
      <c r="T11" s="72" t="e">
        <f t="shared" si="32"/>
        <v>#DIV/0!</v>
      </c>
      <c r="U11" s="72" t="e">
        <f t="shared" si="32"/>
        <v>#DIV/0!</v>
      </c>
      <c r="V11" s="72" t="e">
        <f t="shared" si="32"/>
        <v>#DIV/0!</v>
      </c>
      <c r="W11" s="72" t="e">
        <f t="shared" si="32"/>
        <v>#DIV/0!</v>
      </c>
      <c r="X11" s="72" t="e">
        <f t="shared" si="32"/>
        <v>#DIV/0!</v>
      </c>
      <c r="Y11" s="72" t="e">
        <f t="shared" si="32"/>
        <v>#DIV/0!</v>
      </c>
      <c r="Z11" s="72" t="e">
        <f t="shared" si="32"/>
        <v>#DIV/0!</v>
      </c>
      <c r="AA11" s="72" t="e">
        <f t="shared" si="32"/>
        <v>#DIV/0!</v>
      </c>
      <c r="AB11" s="72" t="e">
        <f t="shared" si="32"/>
        <v>#DIV/0!</v>
      </c>
      <c r="AC11" s="72" t="e">
        <f t="shared" si="32"/>
        <v>#DIV/0!</v>
      </c>
      <c r="AD11" s="72" t="e">
        <f t="shared" si="32"/>
        <v>#DIV/0!</v>
      </c>
      <c r="AE11" s="72" t="e">
        <f t="shared" si="32"/>
        <v>#DIV/0!</v>
      </c>
      <c r="AF11" s="72" t="e">
        <f t="shared" si="32"/>
        <v>#DIV/0!</v>
      </c>
      <c r="AG11" s="72" t="e">
        <f t="shared" si="32"/>
        <v>#DIV/0!</v>
      </c>
      <c r="AH11" s="72" t="e">
        <f t="shared" si="32"/>
        <v>#DIV/0!</v>
      </c>
      <c r="AI11" s="72" t="e">
        <f t="shared" si="32"/>
        <v>#DIV/0!</v>
      </c>
      <c r="AJ11" s="72" t="e">
        <f t="shared" si="32"/>
        <v>#DIV/0!</v>
      </c>
      <c r="AK11" s="73" t="e">
        <f t="shared" si="32"/>
        <v>#DIV/0!</v>
      </c>
    </row>
    <row r="12" spans="1:37" ht="15.75" thickBot="1" x14ac:dyDescent="0.3">
      <c r="A12" s="168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70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2" t="s">
        <v>70</v>
      </c>
      <c r="H13" s="17">
        <v>43868</v>
      </c>
      <c r="I13" s="18">
        <f>IF(WEEKDAY(H13)&gt;=6,H13+3,H13+1)</f>
        <v>43871</v>
      </c>
      <c r="J13" s="18">
        <f t="shared" ref="J13:AK13" si="33">IF(WEEKDAY(I13)&gt;=6,I13+3,I13+1)</f>
        <v>43872</v>
      </c>
      <c r="K13" s="18">
        <f t="shared" si="33"/>
        <v>43873</v>
      </c>
      <c r="L13" s="18">
        <f t="shared" si="33"/>
        <v>43874</v>
      </c>
      <c r="M13" s="18">
        <f t="shared" si="33"/>
        <v>43875</v>
      </c>
      <c r="N13" s="18">
        <f t="shared" si="33"/>
        <v>43878</v>
      </c>
      <c r="O13" s="18">
        <f t="shared" si="33"/>
        <v>43879</v>
      </c>
      <c r="P13" s="18">
        <f t="shared" si="33"/>
        <v>43880</v>
      </c>
      <c r="Q13" s="18">
        <f t="shared" si="33"/>
        <v>43881</v>
      </c>
      <c r="R13" s="18">
        <f t="shared" si="33"/>
        <v>43882</v>
      </c>
      <c r="S13" s="18">
        <f t="shared" si="33"/>
        <v>43885</v>
      </c>
      <c r="T13" s="18">
        <f t="shared" si="33"/>
        <v>43886</v>
      </c>
      <c r="U13" s="18">
        <f t="shared" si="33"/>
        <v>43887</v>
      </c>
      <c r="V13" s="18">
        <f t="shared" si="33"/>
        <v>43888</v>
      </c>
      <c r="W13" s="18">
        <f t="shared" si="33"/>
        <v>43889</v>
      </c>
      <c r="X13" s="18">
        <f t="shared" si="33"/>
        <v>43892</v>
      </c>
      <c r="Y13" s="18">
        <f t="shared" si="33"/>
        <v>43893</v>
      </c>
      <c r="Z13" s="18">
        <f t="shared" si="33"/>
        <v>43894</v>
      </c>
      <c r="AA13" s="18">
        <f t="shared" si="33"/>
        <v>43895</v>
      </c>
      <c r="AB13" s="18">
        <f t="shared" si="33"/>
        <v>43896</v>
      </c>
      <c r="AC13" s="18">
        <f t="shared" si="33"/>
        <v>43899</v>
      </c>
      <c r="AD13" s="18">
        <f t="shared" si="33"/>
        <v>43900</v>
      </c>
      <c r="AE13" s="18">
        <f t="shared" si="33"/>
        <v>43901</v>
      </c>
      <c r="AF13" s="18">
        <f t="shared" si="33"/>
        <v>43902</v>
      </c>
      <c r="AG13" s="18">
        <f t="shared" si="33"/>
        <v>43903</v>
      </c>
      <c r="AH13" s="18">
        <f t="shared" si="33"/>
        <v>43906</v>
      </c>
      <c r="AI13" s="18">
        <f t="shared" si="33"/>
        <v>43907</v>
      </c>
      <c r="AJ13" s="18">
        <f t="shared" si="33"/>
        <v>43908</v>
      </c>
      <c r="AK13" s="18">
        <f t="shared" si="33"/>
        <v>43909</v>
      </c>
    </row>
    <row r="14" spans="1:37" ht="15.75" thickBot="1" x14ac:dyDescent="0.3">
      <c r="A14" s="153" t="s">
        <v>71</v>
      </c>
      <c r="B14" s="154"/>
      <c r="C14" s="154"/>
      <c r="D14" s="154"/>
      <c r="E14" s="154"/>
      <c r="F14" s="97" t="s">
        <v>121</v>
      </c>
      <c r="G14" s="19" t="s">
        <v>15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55" t="s">
        <v>103</v>
      </c>
      <c r="B15" s="156"/>
      <c r="C15" s="156"/>
      <c r="D15" s="157"/>
      <c r="E15" s="156"/>
      <c r="F15" s="158"/>
      <c r="G15" s="25" t="s">
        <v>104</v>
      </c>
      <c r="H15" s="26">
        <v>0.8</v>
      </c>
      <c r="I15" s="27">
        <v>0.95</v>
      </c>
      <c r="J15" s="27">
        <v>0.94499999999999995</v>
      </c>
      <c r="K15" s="27">
        <v>0.95499999999999996</v>
      </c>
      <c r="L15" s="27">
        <v>0.94</v>
      </c>
      <c r="M15" s="27">
        <v>0.91</v>
      </c>
      <c r="N15" s="27">
        <v>0.90500000000000003</v>
      </c>
      <c r="O15" s="27">
        <v>0.89</v>
      </c>
      <c r="P15" s="27">
        <v>0.90500000000000003</v>
      </c>
      <c r="Q15" s="27">
        <v>0.89</v>
      </c>
      <c r="R15" s="27">
        <v>0.89</v>
      </c>
      <c r="S15" s="27">
        <v>0.88</v>
      </c>
      <c r="T15" s="27">
        <v>0.84</v>
      </c>
      <c r="U15" s="27">
        <v>0.88</v>
      </c>
      <c r="V15" s="27">
        <v>0.86</v>
      </c>
      <c r="W15" s="27">
        <v>0.87</v>
      </c>
      <c r="X15" s="27">
        <v>0.85</v>
      </c>
      <c r="Y15" s="27">
        <v>0.875</v>
      </c>
      <c r="Z15" s="27">
        <v>0.87</v>
      </c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19</v>
      </c>
      <c r="C16" s="54"/>
      <c r="D16" s="61" t="str">
        <f>IF(ISBLANK(F14),"No Link",HYPERLINK(CONCATENATE("https://www.klsescreener.com/v2/charting/chart/",F14), "KLSE"))</f>
        <v>KLSE</v>
      </c>
      <c r="E16" s="159" t="s">
        <v>106</v>
      </c>
      <c r="F16" s="160"/>
      <c r="G16" s="14" t="s">
        <v>107</v>
      </c>
      <c r="H16" s="11">
        <v>0.95499999999999996</v>
      </c>
      <c r="I16" s="5">
        <v>1.02</v>
      </c>
      <c r="J16" s="63">
        <v>0.96499999999999997</v>
      </c>
      <c r="K16" s="4">
        <v>0.96</v>
      </c>
      <c r="L16" s="4">
        <v>0.94499999999999995</v>
      </c>
      <c r="M16" s="4">
        <v>0.91</v>
      </c>
      <c r="N16" s="4">
        <v>0.91</v>
      </c>
      <c r="O16" s="4">
        <v>0.91</v>
      </c>
      <c r="P16" s="4">
        <v>0.90500000000000003</v>
      </c>
      <c r="Q16" s="4">
        <v>0.89500000000000002</v>
      </c>
      <c r="R16" s="4">
        <v>0.89</v>
      </c>
      <c r="S16" s="4">
        <v>0.88</v>
      </c>
      <c r="T16" s="4">
        <v>0.875</v>
      </c>
      <c r="U16" s="4">
        <v>0.88</v>
      </c>
      <c r="V16" s="4">
        <v>0.88</v>
      </c>
      <c r="W16" s="4">
        <v>0.87</v>
      </c>
      <c r="X16" s="4">
        <v>0.86499999999999999</v>
      </c>
      <c r="Y16" s="4">
        <v>0.875</v>
      </c>
      <c r="Z16" s="4">
        <v>0.87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0.8</v>
      </c>
      <c r="I17" s="4">
        <v>0.89500000000000002</v>
      </c>
      <c r="J17" s="4">
        <v>0.93500000000000005</v>
      </c>
      <c r="K17" s="4">
        <v>0.92</v>
      </c>
      <c r="L17" s="4">
        <v>0.92</v>
      </c>
      <c r="M17" s="4">
        <v>0.9</v>
      </c>
      <c r="N17" s="4">
        <v>0.88</v>
      </c>
      <c r="O17" s="4">
        <v>0.89</v>
      </c>
      <c r="P17" s="4">
        <v>0.89</v>
      </c>
      <c r="Q17" s="4">
        <v>0.88500000000000001</v>
      </c>
      <c r="R17" s="4">
        <v>0.87</v>
      </c>
      <c r="S17" s="4">
        <v>0.84499999999999997</v>
      </c>
      <c r="T17" s="4">
        <v>0.84</v>
      </c>
      <c r="U17" s="4">
        <v>0.86499999999999999</v>
      </c>
      <c r="V17" s="4">
        <v>0.86</v>
      </c>
      <c r="W17" s="4">
        <v>0.84499999999999997</v>
      </c>
      <c r="X17" s="4">
        <v>0.84</v>
      </c>
      <c r="Y17" s="4">
        <v>0.86</v>
      </c>
      <c r="Z17" s="4">
        <v>0.86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61"/>
      <c r="B18" s="162"/>
      <c r="C18" s="58"/>
      <c r="D18" s="60" t="s">
        <v>109</v>
      </c>
      <c r="E18" s="35">
        <v>1.02</v>
      </c>
      <c r="F18" s="39">
        <f>(E18-B19)/B19</f>
        <v>0.12087912087912087</v>
      </c>
      <c r="G18" s="14" t="s">
        <v>110</v>
      </c>
      <c r="H18" s="9">
        <v>0.94</v>
      </c>
      <c r="I18" s="4">
        <v>0.94499999999999995</v>
      </c>
      <c r="J18" s="4">
        <v>0.95499999999999996</v>
      </c>
      <c r="K18" s="4">
        <v>0.92500000000000004</v>
      </c>
      <c r="L18" s="4">
        <v>0.92</v>
      </c>
      <c r="M18" s="4">
        <v>0.91</v>
      </c>
      <c r="N18" s="4">
        <v>0.89</v>
      </c>
      <c r="O18" s="4">
        <v>0.91</v>
      </c>
      <c r="P18" s="4">
        <v>0.89</v>
      </c>
      <c r="Q18" s="4">
        <v>0.89</v>
      </c>
      <c r="R18" s="4">
        <v>0.88500000000000001</v>
      </c>
      <c r="S18" s="4">
        <v>0.84499999999999997</v>
      </c>
      <c r="T18" s="4">
        <v>0.87</v>
      </c>
      <c r="U18" s="4">
        <v>0.87</v>
      </c>
      <c r="V18" s="4">
        <v>0.87</v>
      </c>
      <c r="W18" s="4">
        <v>0.85499999999999998</v>
      </c>
      <c r="X18" s="4">
        <v>0.85499999999999998</v>
      </c>
      <c r="Y18" s="4">
        <v>0.86</v>
      </c>
      <c r="Z18" s="4">
        <v>0.87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>
        <v>0.91</v>
      </c>
      <c r="C19" s="59"/>
      <c r="D19" s="3"/>
      <c r="E19" s="7"/>
      <c r="F19" s="88"/>
      <c r="G19" s="15" t="s">
        <v>112</v>
      </c>
      <c r="H19" s="29">
        <v>71037</v>
      </c>
      <c r="I19" s="52">
        <v>52158</v>
      </c>
      <c r="J19" s="30">
        <v>2175</v>
      </c>
      <c r="K19" s="52">
        <v>40612</v>
      </c>
      <c r="L19" s="30">
        <v>17231</v>
      </c>
      <c r="M19" s="30">
        <v>11268</v>
      </c>
      <c r="N19" s="30">
        <v>19289</v>
      </c>
      <c r="O19" s="30">
        <v>5799</v>
      </c>
      <c r="P19" s="30">
        <v>9998</v>
      </c>
      <c r="Q19" s="30">
        <v>7434</v>
      </c>
      <c r="R19" s="30">
        <v>8381</v>
      </c>
      <c r="S19" s="30">
        <v>6989</v>
      </c>
      <c r="T19" s="30">
        <v>4519</v>
      </c>
      <c r="U19" s="30">
        <v>6308</v>
      </c>
      <c r="V19" s="30">
        <v>1730</v>
      </c>
      <c r="W19" s="30">
        <v>6006</v>
      </c>
      <c r="X19" s="30">
        <v>1479</v>
      </c>
      <c r="Y19" s="30">
        <v>5110</v>
      </c>
      <c r="Z19" s="30">
        <v>8115</v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87"/>
      <c r="D20" s="6"/>
      <c r="E20" s="86"/>
      <c r="F20" s="6"/>
      <c r="G20" s="32" t="s">
        <v>113</v>
      </c>
      <c r="H20" s="22">
        <f>IF((H15+H18)/2&gt;=1,CEILING((H15+H18)/2,0.01),CEILING((H15+H18)/2,0.005))</f>
        <v>0.87</v>
      </c>
      <c r="I20" s="23">
        <f>H20</f>
        <v>0.87</v>
      </c>
      <c r="J20" s="23">
        <f t="shared" ref="J20:AK20" si="34">I20</f>
        <v>0.87</v>
      </c>
      <c r="K20" s="23">
        <f t="shared" si="34"/>
        <v>0.87</v>
      </c>
      <c r="L20" s="23">
        <f t="shared" si="34"/>
        <v>0.87</v>
      </c>
      <c r="M20" s="23">
        <f t="shared" si="34"/>
        <v>0.87</v>
      </c>
      <c r="N20" s="23">
        <f t="shared" si="34"/>
        <v>0.87</v>
      </c>
      <c r="O20" s="23">
        <f t="shared" si="34"/>
        <v>0.87</v>
      </c>
      <c r="P20" s="23">
        <f t="shared" si="34"/>
        <v>0.87</v>
      </c>
      <c r="Q20" s="23">
        <f t="shared" si="34"/>
        <v>0.87</v>
      </c>
      <c r="R20" s="23">
        <f t="shared" si="34"/>
        <v>0.87</v>
      </c>
      <c r="S20" s="23">
        <f t="shared" si="34"/>
        <v>0.87</v>
      </c>
      <c r="T20" s="23">
        <f t="shared" si="34"/>
        <v>0.87</v>
      </c>
      <c r="U20" s="23">
        <f t="shared" si="34"/>
        <v>0.87</v>
      </c>
      <c r="V20" s="23">
        <f t="shared" si="34"/>
        <v>0.87</v>
      </c>
      <c r="W20" s="23">
        <f t="shared" si="34"/>
        <v>0.87</v>
      </c>
      <c r="X20" s="23">
        <f t="shared" si="34"/>
        <v>0.87</v>
      </c>
      <c r="Y20" s="23">
        <f t="shared" si="34"/>
        <v>0.87</v>
      </c>
      <c r="Z20" s="23">
        <f t="shared" si="34"/>
        <v>0.87</v>
      </c>
      <c r="AA20" s="23">
        <f t="shared" si="34"/>
        <v>0.87</v>
      </c>
      <c r="AB20" s="23">
        <f t="shared" si="34"/>
        <v>0.87</v>
      </c>
      <c r="AC20" s="23">
        <f t="shared" si="34"/>
        <v>0.87</v>
      </c>
      <c r="AD20" s="23">
        <f t="shared" si="34"/>
        <v>0.87</v>
      </c>
      <c r="AE20" s="23">
        <f t="shared" si="34"/>
        <v>0.87</v>
      </c>
      <c r="AF20" s="23">
        <f t="shared" si="34"/>
        <v>0.87</v>
      </c>
      <c r="AG20" s="23">
        <f t="shared" si="34"/>
        <v>0.87</v>
      </c>
      <c r="AH20" s="23">
        <f t="shared" si="34"/>
        <v>0.87</v>
      </c>
      <c r="AI20" s="23">
        <f t="shared" si="34"/>
        <v>0.87</v>
      </c>
      <c r="AJ20" s="23">
        <f t="shared" si="34"/>
        <v>0.87</v>
      </c>
      <c r="AK20" s="24">
        <f t="shared" si="34"/>
        <v>0.87</v>
      </c>
    </row>
    <row r="21" spans="1:37" ht="15.75" thickBot="1" x14ac:dyDescent="0.3">
      <c r="A21" s="40"/>
      <c r="B21" s="6"/>
      <c r="C21" s="6"/>
      <c r="D21" s="33" t="s">
        <v>2</v>
      </c>
      <c r="E21" s="34">
        <v>0.86499999999999999</v>
      </c>
      <c r="F21" s="38">
        <f>(B19-E21)/E21</f>
        <v>5.202312138728328E-2</v>
      </c>
      <c r="G21" s="65" t="s">
        <v>114</v>
      </c>
      <c r="H21" s="66">
        <f>IF(H20*105%&gt;=1, FLOOR(H20*105%,0.01), FLOOR(H20*105%,0.005))</f>
        <v>0.91</v>
      </c>
      <c r="I21" s="66">
        <f t="shared" ref="I21" si="35">IF(I20*105%&gt;=1, FLOOR(I20*105%,0.01), FLOOR(I20*105%,0.005))</f>
        <v>0.91</v>
      </c>
      <c r="J21" s="66">
        <f t="shared" ref="J21" si="36">IF(J20*105%&gt;=1, FLOOR(J20*105%,0.01), FLOOR(J20*105%,0.005))</f>
        <v>0.91</v>
      </c>
      <c r="K21" s="66">
        <f t="shared" ref="K21" si="37">IF(K20*105%&gt;=1, FLOOR(K20*105%,0.01), FLOOR(K20*105%,0.005))</f>
        <v>0.91</v>
      </c>
      <c r="L21" s="66">
        <f t="shared" ref="L21" si="38">IF(L20*105%&gt;=1, FLOOR(L20*105%,0.01), FLOOR(L20*105%,0.005))</f>
        <v>0.91</v>
      </c>
      <c r="M21" s="66">
        <f t="shared" ref="M21" si="39">IF(M20*105%&gt;=1, FLOOR(M20*105%,0.01), FLOOR(M20*105%,0.005))</f>
        <v>0.91</v>
      </c>
      <c r="N21" s="66">
        <f t="shared" ref="N21" si="40">IF(N20*105%&gt;=1, FLOOR(N20*105%,0.01), FLOOR(N20*105%,0.005))</f>
        <v>0.91</v>
      </c>
      <c r="O21" s="66">
        <f t="shared" ref="O21" si="41">IF(O20*105%&gt;=1, FLOOR(O20*105%,0.01), FLOOR(O20*105%,0.005))</f>
        <v>0.91</v>
      </c>
      <c r="P21" s="66">
        <f t="shared" ref="P21" si="42">IF(P20*105%&gt;=1, FLOOR(P20*105%,0.01), FLOOR(P20*105%,0.005))</f>
        <v>0.91</v>
      </c>
      <c r="Q21" s="66">
        <f t="shared" ref="Q21" si="43">IF(Q20*105%&gt;=1, FLOOR(Q20*105%,0.01), FLOOR(Q20*105%,0.005))</f>
        <v>0.91</v>
      </c>
      <c r="R21" s="66">
        <f t="shared" ref="R21" si="44">IF(R20*105%&gt;=1, FLOOR(R20*105%,0.01), FLOOR(R20*105%,0.005))</f>
        <v>0.91</v>
      </c>
      <c r="S21" s="66">
        <f t="shared" ref="S21" si="45">IF(S20*105%&gt;=1, FLOOR(S20*105%,0.01), FLOOR(S20*105%,0.005))</f>
        <v>0.91</v>
      </c>
      <c r="T21" s="66">
        <f t="shared" ref="T21" si="46">IF(T20*105%&gt;=1, FLOOR(T20*105%,0.01), FLOOR(T20*105%,0.005))</f>
        <v>0.91</v>
      </c>
      <c r="U21" s="66">
        <f t="shared" ref="U21" si="47">IF(U20*105%&gt;=1, FLOOR(U20*105%,0.01), FLOOR(U20*105%,0.005))</f>
        <v>0.91</v>
      </c>
      <c r="V21" s="66">
        <f t="shared" ref="V21" si="48">IF(V20*105%&gt;=1, FLOOR(V20*105%,0.01), FLOOR(V20*105%,0.005))</f>
        <v>0.91</v>
      </c>
      <c r="W21" s="66">
        <f t="shared" ref="W21" si="49">IF(W20*105%&gt;=1, FLOOR(W20*105%,0.01), FLOOR(W20*105%,0.005))</f>
        <v>0.91</v>
      </c>
      <c r="X21" s="66">
        <f t="shared" ref="X21" si="50">IF(X20*105%&gt;=1, FLOOR(X20*105%,0.01), FLOOR(X20*105%,0.005))</f>
        <v>0.91</v>
      </c>
      <c r="Y21" s="66">
        <f t="shared" ref="Y21" si="51">IF(Y20*105%&gt;=1, FLOOR(Y20*105%,0.01), FLOOR(Y20*105%,0.005))</f>
        <v>0.91</v>
      </c>
      <c r="Z21" s="66">
        <f t="shared" ref="Z21" si="52">IF(Z20*105%&gt;=1, FLOOR(Z20*105%,0.01), FLOOR(Z20*105%,0.005))</f>
        <v>0.91</v>
      </c>
      <c r="AA21" s="66">
        <f t="shared" ref="AA21" si="53">IF(AA20*105%&gt;=1, FLOOR(AA20*105%,0.01), FLOOR(AA20*105%,0.005))</f>
        <v>0.91</v>
      </c>
      <c r="AB21" s="66">
        <f t="shared" ref="AB21" si="54">IF(AB20*105%&gt;=1, FLOOR(AB20*105%,0.01), FLOOR(AB20*105%,0.005))</f>
        <v>0.91</v>
      </c>
      <c r="AC21" s="66">
        <f t="shared" ref="AC21" si="55">IF(AC20*105%&gt;=1, FLOOR(AC20*105%,0.01), FLOOR(AC20*105%,0.005))</f>
        <v>0.91</v>
      </c>
      <c r="AD21" s="66">
        <f t="shared" ref="AD21" si="56">IF(AD20*105%&gt;=1, FLOOR(AD20*105%,0.01), FLOOR(AD20*105%,0.005))</f>
        <v>0.91</v>
      </c>
      <c r="AE21" s="66">
        <f t="shared" ref="AE21" si="57">IF(AE20*105%&gt;=1, FLOOR(AE20*105%,0.01), FLOOR(AE20*105%,0.005))</f>
        <v>0.91</v>
      </c>
      <c r="AF21" s="66">
        <f t="shared" ref="AF21" si="58">IF(AF20*105%&gt;=1, FLOOR(AF20*105%,0.01), FLOOR(AF20*105%,0.005))</f>
        <v>0.91</v>
      </c>
      <c r="AG21" s="66">
        <f t="shared" ref="AG21" si="59">IF(AG20*105%&gt;=1, FLOOR(AG20*105%,0.01), FLOOR(AG20*105%,0.005))</f>
        <v>0.91</v>
      </c>
      <c r="AH21" s="66">
        <f t="shared" ref="AH21" si="60">IF(AH20*105%&gt;=1, FLOOR(AH20*105%,0.01), FLOOR(AH20*105%,0.005))</f>
        <v>0.91</v>
      </c>
      <c r="AI21" s="66">
        <f t="shared" ref="AI21" si="61">IF(AI20*105%&gt;=1, FLOOR(AI20*105%,0.01), FLOOR(AI20*105%,0.005))</f>
        <v>0.91</v>
      </c>
      <c r="AJ21" s="66">
        <f t="shared" ref="AJ21" si="62">IF(AJ20*105%&gt;=1, FLOOR(AJ20*105%,0.01), FLOOR(AJ20*105%,0.005))</f>
        <v>0.91</v>
      </c>
      <c r="AK21" s="66">
        <f t="shared" ref="AK21" si="63">IF(AK20*105%&gt;=1, FLOOR(AK20*105%,0.01), FLOOR(AK20*105%,0.005))</f>
        <v>0.91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67" t="s">
        <v>118</v>
      </c>
      <c r="H22" s="68">
        <f>(H18-H15)/H15</f>
        <v>0.17499999999999988</v>
      </c>
      <c r="I22" s="69">
        <f t="shared" ref="I22:AK22" si="64">(I18-I15)/I15</f>
        <v>-5.2631578947368472E-3</v>
      </c>
      <c r="J22" s="69">
        <f t="shared" si="64"/>
        <v>1.0582010582010592E-2</v>
      </c>
      <c r="K22" s="69">
        <f t="shared" si="64"/>
        <v>-3.1413612565444941E-2</v>
      </c>
      <c r="L22" s="69">
        <f t="shared" si="64"/>
        <v>-2.1276595744680753E-2</v>
      </c>
      <c r="M22" s="69">
        <f t="shared" si="64"/>
        <v>0</v>
      </c>
      <c r="N22" s="69">
        <f t="shared" si="64"/>
        <v>-1.6574585635359129E-2</v>
      </c>
      <c r="O22" s="69">
        <f t="shared" si="64"/>
        <v>2.2471910112359571E-2</v>
      </c>
      <c r="P22" s="69">
        <f t="shared" si="64"/>
        <v>-1.6574585635359129E-2</v>
      </c>
      <c r="Q22" s="69">
        <f t="shared" si="64"/>
        <v>0</v>
      </c>
      <c r="R22" s="69">
        <f t="shared" si="64"/>
        <v>-5.6179775280898927E-3</v>
      </c>
      <c r="S22" s="69">
        <f t="shared" si="64"/>
        <v>-3.9772727272727307E-2</v>
      </c>
      <c r="T22" s="69">
        <f t="shared" si="64"/>
        <v>3.5714285714285747E-2</v>
      </c>
      <c r="U22" s="69">
        <f t="shared" si="64"/>
        <v>-1.1363636363636374E-2</v>
      </c>
      <c r="V22" s="69">
        <f t="shared" si="64"/>
        <v>1.1627906976744196E-2</v>
      </c>
      <c r="W22" s="69">
        <f t="shared" si="64"/>
        <v>-1.7241379310344845E-2</v>
      </c>
      <c r="X22" s="69">
        <f t="shared" si="64"/>
        <v>5.8823529411764757E-3</v>
      </c>
      <c r="Y22" s="69">
        <f t="shared" si="64"/>
        <v>-1.7142857142857158E-2</v>
      </c>
      <c r="Z22" s="69">
        <f t="shared" si="64"/>
        <v>0</v>
      </c>
      <c r="AA22" s="69" t="e">
        <f t="shared" si="64"/>
        <v>#DIV/0!</v>
      </c>
      <c r="AB22" s="69" t="e">
        <f t="shared" si="64"/>
        <v>#DIV/0!</v>
      </c>
      <c r="AC22" s="69" t="e">
        <f t="shared" si="64"/>
        <v>#DIV/0!</v>
      </c>
      <c r="AD22" s="69" t="e">
        <f t="shared" si="64"/>
        <v>#DIV/0!</v>
      </c>
      <c r="AE22" s="69" t="e">
        <f t="shared" si="64"/>
        <v>#DIV/0!</v>
      </c>
      <c r="AF22" s="69" t="e">
        <f t="shared" si="64"/>
        <v>#DIV/0!</v>
      </c>
      <c r="AG22" s="69" t="e">
        <f t="shared" si="64"/>
        <v>#DIV/0!</v>
      </c>
      <c r="AH22" s="69" t="e">
        <f t="shared" si="64"/>
        <v>#DIV/0!</v>
      </c>
      <c r="AI22" s="69" t="e">
        <f t="shared" si="64"/>
        <v>#DIV/0!</v>
      </c>
      <c r="AJ22" s="69" t="e">
        <f t="shared" si="64"/>
        <v>#DIV/0!</v>
      </c>
      <c r="AK22" s="70" t="e">
        <f t="shared" si="64"/>
        <v>#DIV/0!</v>
      </c>
    </row>
    <row r="23" spans="1:37" ht="15.75" thickBot="1" x14ac:dyDescent="0.3">
      <c r="A23" s="43">
        <f>E21</f>
        <v>0.86499999999999999</v>
      </c>
      <c r="B23" s="44">
        <f>B19</f>
        <v>0.91</v>
      </c>
      <c r="C23" s="53">
        <v>0.91</v>
      </c>
      <c r="D23" s="31">
        <v>23000</v>
      </c>
      <c r="E23" s="163" t="s">
        <v>119</v>
      </c>
      <c r="F23" s="164"/>
      <c r="G23" s="65" t="s">
        <v>120</v>
      </c>
      <c r="H23" s="71">
        <f>(H18-H15)/(H16-H17)</f>
        <v>0.90322580645161277</v>
      </c>
      <c r="I23" s="72">
        <f t="shared" ref="I23:AK23" si="65">(I18-I15)/(I16-I17)</f>
        <v>-4.0000000000000036E-2</v>
      </c>
      <c r="J23" s="72">
        <f t="shared" si="65"/>
        <v>0.33333333333333459</v>
      </c>
      <c r="K23" s="72">
        <f t="shared" si="65"/>
        <v>-0.74999999999999933</v>
      </c>
      <c r="L23" s="72">
        <f t="shared" si="65"/>
        <v>-0.79999999999999916</v>
      </c>
      <c r="M23" s="72">
        <f t="shared" si="65"/>
        <v>0</v>
      </c>
      <c r="N23" s="72">
        <f t="shared" si="65"/>
        <v>-0.5</v>
      </c>
      <c r="O23" s="72">
        <f t="shared" si="65"/>
        <v>1</v>
      </c>
      <c r="P23" s="72">
        <f t="shared" si="65"/>
        <v>-1</v>
      </c>
      <c r="Q23" s="72">
        <f t="shared" si="65"/>
        <v>0</v>
      </c>
      <c r="R23" s="72">
        <f t="shared" si="65"/>
        <v>-0.25</v>
      </c>
      <c r="S23" s="72">
        <f t="shared" si="65"/>
        <v>-1</v>
      </c>
      <c r="T23" s="72">
        <f t="shared" si="65"/>
        <v>0.8571428571428571</v>
      </c>
      <c r="U23" s="72">
        <f t="shared" si="65"/>
        <v>-0.66666666666666663</v>
      </c>
      <c r="V23" s="72">
        <f t="shared" si="65"/>
        <v>0.5</v>
      </c>
      <c r="W23" s="72">
        <f t="shared" si="65"/>
        <v>-0.6</v>
      </c>
      <c r="X23" s="72">
        <f t="shared" si="65"/>
        <v>0.2</v>
      </c>
      <c r="Y23" s="72">
        <f t="shared" si="65"/>
        <v>-1</v>
      </c>
      <c r="Z23" s="72">
        <f t="shared" si="65"/>
        <v>0</v>
      </c>
      <c r="AA23" s="72" t="e">
        <f t="shared" si="65"/>
        <v>#DIV/0!</v>
      </c>
      <c r="AB23" s="72" t="e">
        <f t="shared" si="65"/>
        <v>#DIV/0!</v>
      </c>
      <c r="AC23" s="72" t="e">
        <f t="shared" si="65"/>
        <v>#DIV/0!</v>
      </c>
      <c r="AD23" s="72" t="e">
        <f t="shared" si="65"/>
        <v>#DIV/0!</v>
      </c>
      <c r="AE23" s="72" t="e">
        <f t="shared" si="65"/>
        <v>#DIV/0!</v>
      </c>
      <c r="AF23" s="72" t="e">
        <f t="shared" si="65"/>
        <v>#DIV/0!</v>
      </c>
      <c r="AG23" s="72" t="e">
        <f t="shared" si="65"/>
        <v>#DIV/0!</v>
      </c>
      <c r="AH23" s="72" t="e">
        <f t="shared" si="65"/>
        <v>#DIV/0!</v>
      </c>
      <c r="AI23" s="72" t="e">
        <f t="shared" si="65"/>
        <v>#DIV/0!</v>
      </c>
      <c r="AJ23" s="72" t="e">
        <f t="shared" si="65"/>
        <v>#DIV/0!</v>
      </c>
      <c r="AK23" s="73" t="e">
        <f t="shared" si="65"/>
        <v>#DIV/0!</v>
      </c>
    </row>
    <row r="24" spans="1:37" ht="15.75" thickBot="1" x14ac:dyDescent="0.3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7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2" t="s">
        <v>70</v>
      </c>
      <c r="H25" s="17">
        <v>43872</v>
      </c>
      <c r="I25" s="18">
        <f>IF(WEEKDAY(H25)&gt;=6,H25+3,H25+1)</f>
        <v>43873</v>
      </c>
      <c r="J25" s="18">
        <f t="shared" ref="J25:AK25" si="66">IF(WEEKDAY(I25)&gt;=6,I25+3,I25+1)</f>
        <v>43874</v>
      </c>
      <c r="K25" s="18">
        <f t="shared" si="66"/>
        <v>43875</v>
      </c>
      <c r="L25" s="18">
        <f t="shared" si="66"/>
        <v>43878</v>
      </c>
      <c r="M25" s="18">
        <f t="shared" si="66"/>
        <v>43879</v>
      </c>
      <c r="N25" s="18">
        <f t="shared" si="66"/>
        <v>43880</v>
      </c>
      <c r="O25" s="18">
        <f t="shared" si="66"/>
        <v>43881</v>
      </c>
      <c r="P25" s="18">
        <f t="shared" si="66"/>
        <v>43882</v>
      </c>
      <c r="Q25" s="18">
        <f t="shared" si="66"/>
        <v>43885</v>
      </c>
      <c r="R25" s="18">
        <f t="shared" si="66"/>
        <v>43886</v>
      </c>
      <c r="S25" s="18">
        <f t="shared" si="66"/>
        <v>43887</v>
      </c>
      <c r="T25" s="18">
        <f t="shared" si="66"/>
        <v>43888</v>
      </c>
      <c r="U25" s="18">
        <f t="shared" si="66"/>
        <v>43889</v>
      </c>
      <c r="V25" s="18">
        <f t="shared" si="66"/>
        <v>43892</v>
      </c>
      <c r="W25" s="18">
        <f t="shared" si="66"/>
        <v>43893</v>
      </c>
      <c r="X25" s="18">
        <f t="shared" si="66"/>
        <v>43894</v>
      </c>
      <c r="Y25" s="18">
        <f t="shared" si="66"/>
        <v>43895</v>
      </c>
      <c r="Z25" s="18">
        <f t="shared" si="66"/>
        <v>43896</v>
      </c>
      <c r="AA25" s="18">
        <f t="shared" si="66"/>
        <v>43899</v>
      </c>
      <c r="AB25" s="18">
        <f t="shared" si="66"/>
        <v>43900</v>
      </c>
      <c r="AC25" s="18">
        <f t="shared" si="66"/>
        <v>43901</v>
      </c>
      <c r="AD25" s="18">
        <f t="shared" si="66"/>
        <v>43902</v>
      </c>
      <c r="AE25" s="18">
        <f t="shared" si="66"/>
        <v>43903</v>
      </c>
      <c r="AF25" s="18">
        <f t="shared" si="66"/>
        <v>43906</v>
      </c>
      <c r="AG25" s="18">
        <f t="shared" si="66"/>
        <v>43907</v>
      </c>
      <c r="AH25" s="18">
        <f t="shared" si="66"/>
        <v>43908</v>
      </c>
      <c r="AI25" s="18">
        <f t="shared" si="66"/>
        <v>43909</v>
      </c>
      <c r="AJ25" s="18">
        <f t="shared" si="66"/>
        <v>43910</v>
      </c>
      <c r="AK25" s="18">
        <f t="shared" si="66"/>
        <v>43913</v>
      </c>
    </row>
    <row r="26" spans="1:37" ht="15.75" thickBot="1" x14ac:dyDescent="0.3">
      <c r="A26" s="153" t="s">
        <v>71</v>
      </c>
      <c r="B26" s="154"/>
      <c r="C26" s="154"/>
      <c r="D26" s="154"/>
      <c r="E26" s="154"/>
      <c r="F26" s="97" t="s">
        <v>122</v>
      </c>
      <c r="G26" s="19" t="s">
        <v>49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55" t="s">
        <v>103</v>
      </c>
      <c r="B27" s="156"/>
      <c r="C27" s="156"/>
      <c r="D27" s="157"/>
      <c r="E27" s="156"/>
      <c r="F27" s="158"/>
      <c r="G27" s="25" t="s">
        <v>104</v>
      </c>
      <c r="H27" s="26">
        <v>1.29</v>
      </c>
      <c r="I27" s="27">
        <v>1.42</v>
      </c>
      <c r="J27" s="27">
        <v>1.56</v>
      </c>
      <c r="K27" s="27">
        <v>1.56</v>
      </c>
      <c r="L27" s="27">
        <v>1.61</v>
      </c>
      <c r="M27" s="27">
        <v>1.53</v>
      </c>
      <c r="N27" s="27">
        <v>1.5</v>
      </c>
      <c r="O27" s="27">
        <v>1.51</v>
      </c>
      <c r="P27" s="27">
        <v>1.52</v>
      </c>
      <c r="Q27" s="27">
        <v>1.47</v>
      </c>
      <c r="R27" s="27">
        <v>1.35</v>
      </c>
      <c r="S27" s="27">
        <v>1.38</v>
      </c>
      <c r="T27" s="27">
        <v>1.44</v>
      </c>
      <c r="U27" s="27">
        <v>1.4</v>
      </c>
      <c r="V27" s="27">
        <v>1.31</v>
      </c>
      <c r="W27" s="27">
        <v>1.34</v>
      </c>
      <c r="X27" s="27">
        <v>1.33</v>
      </c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17</v>
      </c>
      <c r="C28" s="54"/>
      <c r="D28" s="61" t="str">
        <f>IF(ISBLANK(F26),"No Link",HYPERLINK(CONCATENATE("https://www.klsescreener.com/v2/charting/chart/",F26), "KLSE"))</f>
        <v>KLSE</v>
      </c>
      <c r="E28" s="159" t="s">
        <v>106</v>
      </c>
      <c r="F28" s="160"/>
      <c r="G28" s="14" t="s">
        <v>107</v>
      </c>
      <c r="H28" s="11">
        <v>1.42</v>
      </c>
      <c r="I28" s="5">
        <v>1.6</v>
      </c>
      <c r="J28" s="5">
        <v>1.65</v>
      </c>
      <c r="K28" s="4">
        <v>1.62</v>
      </c>
      <c r="L28" s="4">
        <v>1.62</v>
      </c>
      <c r="M28" s="4">
        <v>1.57</v>
      </c>
      <c r="N28" s="4">
        <v>1.51</v>
      </c>
      <c r="O28" s="4">
        <v>1.54</v>
      </c>
      <c r="P28" s="4">
        <v>1.52</v>
      </c>
      <c r="Q28" s="4">
        <v>1.49</v>
      </c>
      <c r="R28" s="4">
        <v>1.43</v>
      </c>
      <c r="S28" s="4">
        <v>1.52</v>
      </c>
      <c r="T28" s="4">
        <v>1.44</v>
      </c>
      <c r="U28" s="4">
        <v>1.4</v>
      </c>
      <c r="V28" s="4">
        <v>1.35</v>
      </c>
      <c r="W28" s="4">
        <v>1.35</v>
      </c>
      <c r="X28" s="4">
        <v>1.33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1.29</v>
      </c>
      <c r="I29" s="4">
        <v>1.42</v>
      </c>
      <c r="J29" s="4">
        <v>1.55</v>
      </c>
      <c r="K29" s="4">
        <v>1.53</v>
      </c>
      <c r="L29" s="4">
        <v>1.53</v>
      </c>
      <c r="M29" s="4">
        <v>1.49</v>
      </c>
      <c r="N29" s="4">
        <v>1.47</v>
      </c>
      <c r="O29" s="4">
        <v>1.51</v>
      </c>
      <c r="P29" s="4">
        <v>1.5</v>
      </c>
      <c r="Q29" s="4">
        <v>1.38</v>
      </c>
      <c r="R29" s="4">
        <v>1.35</v>
      </c>
      <c r="S29" s="4">
        <v>1.38</v>
      </c>
      <c r="T29" s="4">
        <v>1.39</v>
      </c>
      <c r="U29" s="4">
        <v>1.31</v>
      </c>
      <c r="V29" s="4">
        <v>1.26</v>
      </c>
      <c r="W29" s="4">
        <v>1.32</v>
      </c>
      <c r="X29" s="4">
        <v>1.29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61"/>
      <c r="B30" s="162"/>
      <c r="C30" s="58"/>
      <c r="D30" s="60" t="s">
        <v>109</v>
      </c>
      <c r="E30" s="35">
        <v>1.65</v>
      </c>
      <c r="F30" s="39">
        <f>(E30-B31)/B31</f>
        <v>0.1702127659574468</v>
      </c>
      <c r="G30" s="14" t="s">
        <v>110</v>
      </c>
      <c r="H30" s="9">
        <v>1.41</v>
      </c>
      <c r="I30" s="4">
        <v>1.57</v>
      </c>
      <c r="J30" s="4">
        <v>1.56</v>
      </c>
      <c r="K30" s="4">
        <v>1.6</v>
      </c>
      <c r="L30" s="4">
        <v>1.54</v>
      </c>
      <c r="M30" s="4">
        <v>1.5</v>
      </c>
      <c r="N30" s="4">
        <v>1.51</v>
      </c>
      <c r="O30" s="4">
        <v>1.52</v>
      </c>
      <c r="P30" s="4">
        <v>1.52</v>
      </c>
      <c r="Q30" s="4">
        <v>1.4</v>
      </c>
      <c r="R30" s="4">
        <v>1.4</v>
      </c>
      <c r="S30" s="4">
        <v>1.44</v>
      </c>
      <c r="T30" s="4">
        <v>1.4</v>
      </c>
      <c r="U30" s="4">
        <v>1.39</v>
      </c>
      <c r="V30" s="4">
        <v>1.33</v>
      </c>
      <c r="W30" s="4">
        <v>1.35</v>
      </c>
      <c r="X30" s="4">
        <v>1.3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>
        <v>1.41</v>
      </c>
      <c r="C31" s="59"/>
      <c r="D31" s="3"/>
      <c r="E31" s="7"/>
      <c r="F31" s="88"/>
      <c r="G31" s="15" t="s">
        <v>112</v>
      </c>
      <c r="H31" s="29">
        <v>18403</v>
      </c>
      <c r="I31" s="52">
        <v>76674</v>
      </c>
      <c r="J31" s="52">
        <v>59297</v>
      </c>
      <c r="K31" s="30">
        <v>21659</v>
      </c>
      <c r="L31" s="30">
        <v>13236</v>
      </c>
      <c r="M31" s="30">
        <v>15556</v>
      </c>
      <c r="N31" s="30">
        <v>6536</v>
      </c>
      <c r="O31" s="30">
        <v>4814</v>
      </c>
      <c r="P31" s="30">
        <v>6282</v>
      </c>
      <c r="Q31" s="30">
        <v>21845</v>
      </c>
      <c r="R31" s="30">
        <v>10353</v>
      </c>
      <c r="S31" s="30">
        <v>12893</v>
      </c>
      <c r="T31" s="30">
        <v>11944</v>
      </c>
      <c r="U31" s="30">
        <v>10411</v>
      </c>
      <c r="V31" s="30">
        <v>12415</v>
      </c>
      <c r="W31" s="30">
        <v>6019</v>
      </c>
      <c r="X31" s="30">
        <v>6074</v>
      </c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87"/>
      <c r="D32" s="6"/>
      <c r="E32" s="86"/>
      <c r="F32" s="6"/>
      <c r="G32" s="32" t="s">
        <v>113</v>
      </c>
      <c r="H32" s="22">
        <f>IF((H27+H30)/2&gt;=1,CEILING((H27+H30)/2,0.01),CEILING((H27+H30)/2,0.005))</f>
        <v>1.35</v>
      </c>
      <c r="I32" s="23">
        <f>H32</f>
        <v>1.35</v>
      </c>
      <c r="J32" s="23">
        <f t="shared" ref="J32:AK32" si="67">I32</f>
        <v>1.35</v>
      </c>
      <c r="K32" s="23">
        <f t="shared" si="67"/>
        <v>1.35</v>
      </c>
      <c r="L32" s="23">
        <f t="shared" si="67"/>
        <v>1.35</v>
      </c>
      <c r="M32" s="23">
        <f t="shared" si="67"/>
        <v>1.35</v>
      </c>
      <c r="N32" s="23">
        <f t="shared" si="67"/>
        <v>1.35</v>
      </c>
      <c r="O32" s="23">
        <f t="shared" si="67"/>
        <v>1.35</v>
      </c>
      <c r="P32" s="23">
        <f t="shared" si="67"/>
        <v>1.35</v>
      </c>
      <c r="Q32" s="23">
        <f t="shared" si="67"/>
        <v>1.35</v>
      </c>
      <c r="R32" s="23">
        <f t="shared" si="67"/>
        <v>1.35</v>
      </c>
      <c r="S32" s="23">
        <f t="shared" si="67"/>
        <v>1.35</v>
      </c>
      <c r="T32" s="23">
        <f t="shared" si="67"/>
        <v>1.35</v>
      </c>
      <c r="U32" s="23">
        <f t="shared" si="67"/>
        <v>1.35</v>
      </c>
      <c r="V32" s="23">
        <f t="shared" si="67"/>
        <v>1.35</v>
      </c>
      <c r="W32" s="23">
        <f t="shared" si="67"/>
        <v>1.35</v>
      </c>
      <c r="X32" s="23">
        <f t="shared" si="67"/>
        <v>1.35</v>
      </c>
      <c r="Y32" s="23">
        <f t="shared" si="67"/>
        <v>1.35</v>
      </c>
      <c r="Z32" s="23">
        <f t="shared" si="67"/>
        <v>1.35</v>
      </c>
      <c r="AA32" s="23">
        <f t="shared" si="67"/>
        <v>1.35</v>
      </c>
      <c r="AB32" s="23">
        <f t="shared" si="67"/>
        <v>1.35</v>
      </c>
      <c r="AC32" s="23">
        <f t="shared" si="67"/>
        <v>1.35</v>
      </c>
      <c r="AD32" s="23">
        <f t="shared" si="67"/>
        <v>1.35</v>
      </c>
      <c r="AE32" s="23">
        <f t="shared" si="67"/>
        <v>1.35</v>
      </c>
      <c r="AF32" s="23">
        <f t="shared" si="67"/>
        <v>1.35</v>
      </c>
      <c r="AG32" s="23">
        <f t="shared" si="67"/>
        <v>1.35</v>
      </c>
      <c r="AH32" s="23">
        <f t="shared" si="67"/>
        <v>1.35</v>
      </c>
      <c r="AI32" s="23">
        <f t="shared" si="67"/>
        <v>1.35</v>
      </c>
      <c r="AJ32" s="23">
        <f t="shared" si="67"/>
        <v>1.35</v>
      </c>
      <c r="AK32" s="24">
        <f t="shared" si="67"/>
        <v>1.35</v>
      </c>
    </row>
    <row r="33" spans="1:37" ht="15.75" thickBot="1" x14ac:dyDescent="0.3">
      <c r="A33" s="40"/>
      <c r="B33" s="6"/>
      <c r="C33" s="6"/>
      <c r="D33" s="33" t="s">
        <v>2</v>
      </c>
      <c r="E33" s="34">
        <v>1.34</v>
      </c>
      <c r="F33" s="38">
        <f>(B31-E33)/E33</f>
        <v>5.2238805970149134E-2</v>
      </c>
      <c r="G33" s="65" t="s">
        <v>114</v>
      </c>
      <c r="H33" s="66">
        <f>IF(H32*105%&gt;=1, FLOOR(H32*105%,0.01), FLOOR(H32*105%,0.005))</f>
        <v>1.41</v>
      </c>
      <c r="I33" s="66">
        <f t="shared" ref="I33" si="68">IF(I32*105%&gt;=1, FLOOR(I32*105%,0.01), FLOOR(I32*105%,0.005))</f>
        <v>1.41</v>
      </c>
      <c r="J33" s="66">
        <f t="shared" ref="J33" si="69">IF(J32*105%&gt;=1, FLOOR(J32*105%,0.01), FLOOR(J32*105%,0.005))</f>
        <v>1.41</v>
      </c>
      <c r="K33" s="66">
        <f t="shared" ref="K33" si="70">IF(K32*105%&gt;=1, FLOOR(K32*105%,0.01), FLOOR(K32*105%,0.005))</f>
        <v>1.41</v>
      </c>
      <c r="L33" s="66">
        <f t="shared" ref="L33" si="71">IF(L32*105%&gt;=1, FLOOR(L32*105%,0.01), FLOOR(L32*105%,0.005))</f>
        <v>1.41</v>
      </c>
      <c r="M33" s="66">
        <f t="shared" ref="M33" si="72">IF(M32*105%&gt;=1, FLOOR(M32*105%,0.01), FLOOR(M32*105%,0.005))</f>
        <v>1.41</v>
      </c>
      <c r="N33" s="66">
        <f t="shared" ref="N33" si="73">IF(N32*105%&gt;=1, FLOOR(N32*105%,0.01), FLOOR(N32*105%,0.005))</f>
        <v>1.41</v>
      </c>
      <c r="O33" s="66">
        <f t="shared" ref="O33" si="74">IF(O32*105%&gt;=1, FLOOR(O32*105%,0.01), FLOOR(O32*105%,0.005))</f>
        <v>1.41</v>
      </c>
      <c r="P33" s="66">
        <f t="shared" ref="P33" si="75">IF(P32*105%&gt;=1, FLOOR(P32*105%,0.01), FLOOR(P32*105%,0.005))</f>
        <v>1.41</v>
      </c>
      <c r="Q33" s="66">
        <f t="shared" ref="Q33" si="76">IF(Q32*105%&gt;=1, FLOOR(Q32*105%,0.01), FLOOR(Q32*105%,0.005))</f>
        <v>1.41</v>
      </c>
      <c r="R33" s="66">
        <f t="shared" ref="R33" si="77">IF(R32*105%&gt;=1, FLOOR(R32*105%,0.01), FLOOR(R32*105%,0.005))</f>
        <v>1.41</v>
      </c>
      <c r="S33" s="66">
        <f t="shared" ref="S33" si="78">IF(S32*105%&gt;=1, FLOOR(S32*105%,0.01), FLOOR(S32*105%,0.005))</f>
        <v>1.41</v>
      </c>
      <c r="T33" s="66">
        <f t="shared" ref="T33" si="79">IF(T32*105%&gt;=1, FLOOR(T32*105%,0.01), FLOOR(T32*105%,0.005))</f>
        <v>1.41</v>
      </c>
      <c r="U33" s="66">
        <f t="shared" ref="U33" si="80">IF(U32*105%&gt;=1, FLOOR(U32*105%,0.01), FLOOR(U32*105%,0.005))</f>
        <v>1.41</v>
      </c>
      <c r="V33" s="66">
        <f t="shared" ref="V33" si="81">IF(V32*105%&gt;=1, FLOOR(V32*105%,0.01), FLOOR(V32*105%,0.005))</f>
        <v>1.41</v>
      </c>
      <c r="W33" s="66">
        <f t="shared" ref="W33" si="82">IF(W32*105%&gt;=1, FLOOR(W32*105%,0.01), FLOOR(W32*105%,0.005))</f>
        <v>1.41</v>
      </c>
      <c r="X33" s="66">
        <f t="shared" ref="X33" si="83">IF(X32*105%&gt;=1, FLOOR(X32*105%,0.01), FLOOR(X32*105%,0.005))</f>
        <v>1.41</v>
      </c>
      <c r="Y33" s="66">
        <f t="shared" ref="Y33" si="84">IF(Y32*105%&gt;=1, FLOOR(Y32*105%,0.01), FLOOR(Y32*105%,0.005))</f>
        <v>1.41</v>
      </c>
      <c r="Z33" s="66">
        <f t="shared" ref="Z33" si="85">IF(Z32*105%&gt;=1, FLOOR(Z32*105%,0.01), FLOOR(Z32*105%,0.005))</f>
        <v>1.41</v>
      </c>
      <c r="AA33" s="66">
        <f t="shared" ref="AA33" si="86">IF(AA32*105%&gt;=1, FLOOR(AA32*105%,0.01), FLOOR(AA32*105%,0.005))</f>
        <v>1.41</v>
      </c>
      <c r="AB33" s="66">
        <f t="shared" ref="AB33" si="87">IF(AB32*105%&gt;=1, FLOOR(AB32*105%,0.01), FLOOR(AB32*105%,0.005))</f>
        <v>1.41</v>
      </c>
      <c r="AC33" s="66">
        <f t="shared" ref="AC33" si="88">IF(AC32*105%&gt;=1, FLOOR(AC32*105%,0.01), FLOOR(AC32*105%,0.005))</f>
        <v>1.41</v>
      </c>
      <c r="AD33" s="66">
        <f t="shared" ref="AD33" si="89">IF(AD32*105%&gt;=1, FLOOR(AD32*105%,0.01), FLOOR(AD32*105%,0.005))</f>
        <v>1.41</v>
      </c>
      <c r="AE33" s="66">
        <f t="shared" ref="AE33" si="90">IF(AE32*105%&gt;=1, FLOOR(AE32*105%,0.01), FLOOR(AE32*105%,0.005))</f>
        <v>1.41</v>
      </c>
      <c r="AF33" s="66">
        <f t="shared" ref="AF33" si="91">IF(AF32*105%&gt;=1, FLOOR(AF32*105%,0.01), FLOOR(AF32*105%,0.005))</f>
        <v>1.41</v>
      </c>
      <c r="AG33" s="66">
        <f t="shared" ref="AG33" si="92">IF(AG32*105%&gt;=1, FLOOR(AG32*105%,0.01), FLOOR(AG32*105%,0.005))</f>
        <v>1.41</v>
      </c>
      <c r="AH33" s="66">
        <f t="shared" ref="AH33" si="93">IF(AH32*105%&gt;=1, FLOOR(AH32*105%,0.01), FLOOR(AH32*105%,0.005))</f>
        <v>1.41</v>
      </c>
      <c r="AI33" s="66">
        <f t="shared" ref="AI33" si="94">IF(AI32*105%&gt;=1, FLOOR(AI32*105%,0.01), FLOOR(AI32*105%,0.005))</f>
        <v>1.41</v>
      </c>
      <c r="AJ33" s="66">
        <f t="shared" ref="AJ33" si="95">IF(AJ32*105%&gt;=1, FLOOR(AJ32*105%,0.01), FLOOR(AJ32*105%,0.005))</f>
        <v>1.41</v>
      </c>
      <c r="AK33" s="66">
        <f t="shared" ref="AK33" si="96">IF(AK32*105%&gt;=1, FLOOR(AK32*105%,0.01), FLOOR(AK32*105%,0.005))</f>
        <v>1.41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67" t="s">
        <v>118</v>
      </c>
      <c r="H34" s="68">
        <f>(H30-H27)/H27</f>
        <v>9.302325581395339E-2</v>
      </c>
      <c r="I34" s="69">
        <f t="shared" ref="I34:AK34" si="97">(I30-I27)/I27</f>
        <v>0.1056338028169015</v>
      </c>
      <c r="J34" s="69">
        <f t="shared" si="97"/>
        <v>0</v>
      </c>
      <c r="K34" s="69">
        <f t="shared" si="97"/>
        <v>2.5641025641025664E-2</v>
      </c>
      <c r="L34" s="69">
        <f t="shared" si="97"/>
        <v>-4.3478260869565251E-2</v>
      </c>
      <c r="M34" s="69">
        <f t="shared" si="97"/>
        <v>-1.9607843137254919E-2</v>
      </c>
      <c r="N34" s="69">
        <f t="shared" si="97"/>
        <v>6.6666666666666723E-3</v>
      </c>
      <c r="O34" s="69">
        <f t="shared" si="97"/>
        <v>6.6225165562913968E-3</v>
      </c>
      <c r="P34" s="69">
        <f t="shared" si="97"/>
        <v>0</v>
      </c>
      <c r="Q34" s="69">
        <f t="shared" si="97"/>
        <v>-4.7619047619047665E-2</v>
      </c>
      <c r="R34" s="69">
        <f t="shared" si="97"/>
        <v>3.7037037037036903E-2</v>
      </c>
      <c r="S34" s="69">
        <f t="shared" si="97"/>
        <v>4.3478260869565258E-2</v>
      </c>
      <c r="T34" s="69">
        <f t="shared" si="97"/>
        <v>-2.7777777777777804E-2</v>
      </c>
      <c r="U34" s="69">
        <f t="shared" si="97"/>
        <v>-7.1428571428571496E-3</v>
      </c>
      <c r="V34" s="69">
        <f t="shared" si="97"/>
        <v>1.5267175572519097E-2</v>
      </c>
      <c r="W34" s="69">
        <f t="shared" si="97"/>
        <v>7.462686567164185E-3</v>
      </c>
      <c r="X34" s="69">
        <f t="shared" si="97"/>
        <v>-2.2556390977443629E-2</v>
      </c>
      <c r="Y34" s="69" t="e">
        <f t="shared" si="97"/>
        <v>#DIV/0!</v>
      </c>
      <c r="Z34" s="69" t="e">
        <f t="shared" si="97"/>
        <v>#DIV/0!</v>
      </c>
      <c r="AA34" s="69" t="e">
        <f t="shared" si="97"/>
        <v>#DIV/0!</v>
      </c>
      <c r="AB34" s="69" t="e">
        <f t="shared" si="97"/>
        <v>#DIV/0!</v>
      </c>
      <c r="AC34" s="69" t="e">
        <f t="shared" si="97"/>
        <v>#DIV/0!</v>
      </c>
      <c r="AD34" s="69" t="e">
        <f t="shared" si="97"/>
        <v>#DIV/0!</v>
      </c>
      <c r="AE34" s="69" t="e">
        <f t="shared" si="97"/>
        <v>#DIV/0!</v>
      </c>
      <c r="AF34" s="69" t="e">
        <f t="shared" si="97"/>
        <v>#DIV/0!</v>
      </c>
      <c r="AG34" s="69" t="e">
        <f t="shared" si="97"/>
        <v>#DIV/0!</v>
      </c>
      <c r="AH34" s="69" t="e">
        <f t="shared" si="97"/>
        <v>#DIV/0!</v>
      </c>
      <c r="AI34" s="69" t="e">
        <f t="shared" si="97"/>
        <v>#DIV/0!</v>
      </c>
      <c r="AJ34" s="69" t="e">
        <f t="shared" si="97"/>
        <v>#DIV/0!</v>
      </c>
      <c r="AK34" s="70" t="e">
        <f t="shared" si="97"/>
        <v>#DIV/0!</v>
      </c>
    </row>
    <row r="35" spans="1:37" ht="15.75" thickBot="1" x14ac:dyDescent="0.3">
      <c r="A35" s="43">
        <f>E33</f>
        <v>1.34</v>
      </c>
      <c r="B35" s="44">
        <f>B31</f>
        <v>1.41</v>
      </c>
      <c r="C35" s="53">
        <v>1.41</v>
      </c>
      <c r="D35" s="31">
        <v>25000</v>
      </c>
      <c r="E35" s="163" t="s">
        <v>119</v>
      </c>
      <c r="F35" s="164"/>
      <c r="G35" s="65" t="s">
        <v>120</v>
      </c>
      <c r="H35" s="71">
        <f>(H30-H27)/(H28-H29)</f>
        <v>0.92307692307692291</v>
      </c>
      <c r="I35" s="72">
        <f t="shared" ref="I35:AK35" si="98">(I30-I27)/(I28-I29)</f>
        <v>0.83333333333333337</v>
      </c>
      <c r="J35" s="72">
        <f t="shared" si="98"/>
        <v>0</v>
      </c>
      <c r="K35" s="72">
        <f t="shared" si="98"/>
        <v>0.44444444444444442</v>
      </c>
      <c r="L35" s="72">
        <f t="shared" si="98"/>
        <v>-0.77777777777777779</v>
      </c>
      <c r="M35" s="72">
        <f t="shared" si="98"/>
        <v>-0.375</v>
      </c>
      <c r="N35" s="72">
        <f t="shared" si="98"/>
        <v>0.25</v>
      </c>
      <c r="O35" s="72">
        <f t="shared" si="98"/>
        <v>0.33333333333333331</v>
      </c>
      <c r="P35" s="72">
        <f t="shared" si="98"/>
        <v>0</v>
      </c>
      <c r="Q35" s="72">
        <f t="shared" si="98"/>
        <v>-0.63636363636363635</v>
      </c>
      <c r="R35" s="72">
        <f t="shared" si="98"/>
        <v>0.624999999999999</v>
      </c>
      <c r="S35" s="72">
        <f t="shared" si="98"/>
        <v>0.42857142857142855</v>
      </c>
      <c r="T35" s="72">
        <f t="shared" si="98"/>
        <v>-0.8</v>
      </c>
      <c r="U35" s="72">
        <f t="shared" si="98"/>
        <v>-0.11111111111111138</v>
      </c>
      <c r="V35" s="72">
        <f t="shared" si="98"/>
        <v>0.22222222222222221</v>
      </c>
      <c r="W35" s="72">
        <f t="shared" si="98"/>
        <v>0.33333333333333331</v>
      </c>
      <c r="X35" s="72">
        <f t="shared" si="98"/>
        <v>-0.75</v>
      </c>
      <c r="Y35" s="72" t="e">
        <f t="shared" si="98"/>
        <v>#DIV/0!</v>
      </c>
      <c r="Z35" s="72" t="e">
        <f t="shared" si="98"/>
        <v>#DIV/0!</v>
      </c>
      <c r="AA35" s="72" t="e">
        <f t="shared" si="98"/>
        <v>#DIV/0!</v>
      </c>
      <c r="AB35" s="72" t="e">
        <f t="shared" si="98"/>
        <v>#DIV/0!</v>
      </c>
      <c r="AC35" s="72" t="e">
        <f t="shared" si="98"/>
        <v>#DIV/0!</v>
      </c>
      <c r="AD35" s="72" t="e">
        <f t="shared" si="98"/>
        <v>#DIV/0!</v>
      </c>
      <c r="AE35" s="72" t="e">
        <f t="shared" si="98"/>
        <v>#DIV/0!</v>
      </c>
      <c r="AF35" s="72" t="e">
        <f t="shared" si="98"/>
        <v>#DIV/0!</v>
      </c>
      <c r="AG35" s="72" t="e">
        <f t="shared" si="98"/>
        <v>#DIV/0!</v>
      </c>
      <c r="AH35" s="72" t="e">
        <f t="shared" si="98"/>
        <v>#DIV/0!</v>
      </c>
      <c r="AI35" s="72" t="e">
        <f t="shared" si="98"/>
        <v>#DIV/0!</v>
      </c>
      <c r="AJ35" s="72" t="e">
        <f t="shared" si="98"/>
        <v>#DIV/0!</v>
      </c>
      <c r="AK35" s="73" t="e">
        <f t="shared" si="98"/>
        <v>#DIV/0!</v>
      </c>
    </row>
    <row r="36" spans="1:37" ht="15.75" thickBot="1" x14ac:dyDescent="0.3">
      <c r="A36" s="165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7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2" t="s">
        <v>70</v>
      </c>
      <c r="H37" s="17">
        <v>43875</v>
      </c>
      <c r="I37" s="18">
        <f>IF(WEEKDAY(H37)&gt;=6,H37+3,H37+1)</f>
        <v>43878</v>
      </c>
      <c r="J37" s="18">
        <f t="shared" ref="J37:AK37" si="99">IF(WEEKDAY(I37)&gt;=6,I37+3,I37+1)</f>
        <v>43879</v>
      </c>
      <c r="K37" s="18">
        <f t="shared" si="99"/>
        <v>43880</v>
      </c>
      <c r="L37" s="18">
        <f t="shared" si="99"/>
        <v>43881</v>
      </c>
      <c r="M37" s="18">
        <f t="shared" si="99"/>
        <v>43882</v>
      </c>
      <c r="N37" s="18">
        <f t="shared" si="99"/>
        <v>43885</v>
      </c>
      <c r="O37" s="18">
        <f t="shared" si="99"/>
        <v>43886</v>
      </c>
      <c r="P37" s="18">
        <f t="shared" si="99"/>
        <v>43887</v>
      </c>
      <c r="Q37" s="18">
        <f t="shared" si="99"/>
        <v>43888</v>
      </c>
      <c r="R37" s="18">
        <f t="shared" si="99"/>
        <v>43889</v>
      </c>
      <c r="S37" s="18">
        <f t="shared" si="99"/>
        <v>43892</v>
      </c>
      <c r="T37" s="18">
        <f t="shared" si="99"/>
        <v>43893</v>
      </c>
      <c r="U37" s="18">
        <f t="shared" si="99"/>
        <v>43894</v>
      </c>
      <c r="V37" s="18">
        <f t="shared" si="99"/>
        <v>43895</v>
      </c>
      <c r="W37" s="18">
        <f t="shared" si="99"/>
        <v>43896</v>
      </c>
      <c r="X37" s="18">
        <f t="shared" si="99"/>
        <v>43899</v>
      </c>
      <c r="Y37" s="18">
        <f t="shared" si="99"/>
        <v>43900</v>
      </c>
      <c r="Z37" s="18">
        <f t="shared" si="99"/>
        <v>43901</v>
      </c>
      <c r="AA37" s="18">
        <f t="shared" si="99"/>
        <v>43902</v>
      </c>
      <c r="AB37" s="18">
        <f t="shared" si="99"/>
        <v>43903</v>
      </c>
      <c r="AC37" s="18">
        <f t="shared" si="99"/>
        <v>43906</v>
      </c>
      <c r="AD37" s="18">
        <f t="shared" si="99"/>
        <v>43907</v>
      </c>
      <c r="AE37" s="18">
        <f t="shared" si="99"/>
        <v>43908</v>
      </c>
      <c r="AF37" s="18">
        <f t="shared" si="99"/>
        <v>43909</v>
      </c>
      <c r="AG37" s="18">
        <f t="shared" si="99"/>
        <v>43910</v>
      </c>
      <c r="AH37" s="18">
        <f t="shared" si="99"/>
        <v>43913</v>
      </c>
      <c r="AI37" s="18">
        <f t="shared" si="99"/>
        <v>43914</v>
      </c>
      <c r="AJ37" s="18">
        <f t="shared" si="99"/>
        <v>43915</v>
      </c>
      <c r="AK37" s="18">
        <f t="shared" si="99"/>
        <v>43916</v>
      </c>
    </row>
    <row r="38" spans="1:37" ht="15.75" thickBot="1" x14ac:dyDescent="0.3">
      <c r="A38" s="153" t="s">
        <v>71</v>
      </c>
      <c r="B38" s="154"/>
      <c r="C38" s="154"/>
      <c r="D38" s="154"/>
      <c r="E38" s="154"/>
      <c r="F38" s="97" t="s">
        <v>123</v>
      </c>
      <c r="G38" s="19" t="s">
        <v>39</v>
      </c>
      <c r="H38" s="42" t="s">
        <v>73</v>
      </c>
      <c r="I38" s="20" t="s">
        <v>74</v>
      </c>
      <c r="J38" s="20" t="s">
        <v>75</v>
      </c>
      <c r="K38" s="20" t="s">
        <v>76</v>
      </c>
      <c r="L38" s="151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55" t="s">
        <v>103</v>
      </c>
      <c r="B39" s="156"/>
      <c r="C39" s="156"/>
      <c r="D39" s="157"/>
      <c r="E39" s="156"/>
      <c r="F39" s="158"/>
      <c r="G39" s="25" t="s">
        <v>104</v>
      </c>
      <c r="H39" s="26">
        <v>0.55500000000000005</v>
      </c>
      <c r="I39" s="27">
        <v>0.61</v>
      </c>
      <c r="J39" s="27">
        <v>0.60499999999999998</v>
      </c>
      <c r="K39" s="27">
        <v>0.57999999999999996</v>
      </c>
      <c r="L39" s="27">
        <v>0.58499999999999996</v>
      </c>
      <c r="M39" s="27">
        <v>0.63500000000000001</v>
      </c>
      <c r="N39" s="27">
        <v>0.6</v>
      </c>
      <c r="O39" s="27">
        <v>0.60499999999999998</v>
      </c>
      <c r="P39" s="27">
        <v>0.68500000000000005</v>
      </c>
      <c r="Q39" s="27">
        <v>0.68</v>
      </c>
      <c r="R39" s="27">
        <v>0.64500000000000002</v>
      </c>
      <c r="S39" s="27">
        <v>0.61499999999999999</v>
      </c>
      <c r="T39" s="27">
        <v>0.65500000000000003</v>
      </c>
      <c r="U39" s="27">
        <v>0.64500000000000002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14</v>
      </c>
      <c r="C40" s="54"/>
      <c r="D40" s="61" t="str">
        <f>IF(ISBLANK(F38),"No Link",HYPERLINK(CONCATENATE("https://www.klsescreener.com/v2/charting/chart/",F38), "KLSE"))</f>
        <v>KLSE</v>
      </c>
      <c r="E40" s="159" t="s">
        <v>106</v>
      </c>
      <c r="F40" s="160"/>
      <c r="G40" s="14" t="s">
        <v>107</v>
      </c>
      <c r="H40" s="11">
        <v>0.61</v>
      </c>
      <c r="I40" s="5">
        <v>0.63</v>
      </c>
      <c r="J40" s="63">
        <v>0.61</v>
      </c>
      <c r="K40" s="4">
        <v>0.59499999999999997</v>
      </c>
      <c r="L40" s="4">
        <v>0.65</v>
      </c>
      <c r="M40" s="5">
        <v>0.65</v>
      </c>
      <c r="N40" s="4">
        <v>0.63</v>
      </c>
      <c r="O40" s="5">
        <v>0.71499999999999997</v>
      </c>
      <c r="P40" s="4">
        <v>0.70499999999999996</v>
      </c>
      <c r="Q40" s="4">
        <v>0.69499999999999995</v>
      </c>
      <c r="R40" s="4">
        <v>0.65500000000000003</v>
      </c>
      <c r="S40" s="4">
        <v>0.64</v>
      </c>
      <c r="T40" s="4">
        <v>0.66</v>
      </c>
      <c r="U40" s="4">
        <v>0.66500000000000004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0.55500000000000005</v>
      </c>
      <c r="I41" s="4">
        <v>0.58499999999999996</v>
      </c>
      <c r="J41" s="4">
        <v>0.57499999999999996</v>
      </c>
      <c r="K41" s="4">
        <v>0.56499999999999995</v>
      </c>
      <c r="L41" s="4">
        <v>0.57499999999999996</v>
      </c>
      <c r="M41" s="4">
        <v>0.62</v>
      </c>
      <c r="N41" s="4">
        <v>0.57999999999999996</v>
      </c>
      <c r="O41" s="4">
        <v>0.60499999999999998</v>
      </c>
      <c r="P41" s="4">
        <v>0.66</v>
      </c>
      <c r="Q41" s="4">
        <v>0.66</v>
      </c>
      <c r="R41" s="4">
        <v>0.59</v>
      </c>
      <c r="S41" s="4">
        <v>0.57499999999999996</v>
      </c>
      <c r="T41" s="4">
        <v>0.64</v>
      </c>
      <c r="U41" s="4">
        <v>0.625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61"/>
      <c r="B42" s="162"/>
      <c r="C42" s="58"/>
      <c r="D42" s="60" t="s">
        <v>109</v>
      </c>
      <c r="E42" s="35">
        <v>0.71499999999999997</v>
      </c>
      <c r="F42" s="39">
        <f>(E42-B43)/B43</f>
        <v>0.11718749999999993</v>
      </c>
      <c r="G42" s="14" t="s">
        <v>110</v>
      </c>
      <c r="H42" s="9">
        <v>0.6</v>
      </c>
      <c r="I42" s="4">
        <v>0.6</v>
      </c>
      <c r="J42" s="4">
        <v>0.57999999999999996</v>
      </c>
      <c r="K42" s="4">
        <v>0.57999999999999996</v>
      </c>
      <c r="L42" s="4">
        <v>0.63500000000000001</v>
      </c>
      <c r="M42" s="4">
        <v>0.64500000000000002</v>
      </c>
      <c r="N42" s="4">
        <v>0.61</v>
      </c>
      <c r="O42" s="4">
        <v>0.68</v>
      </c>
      <c r="P42" s="4">
        <v>0.68500000000000005</v>
      </c>
      <c r="Q42" s="4">
        <v>0.66500000000000004</v>
      </c>
      <c r="R42" s="4">
        <v>0.61499999999999999</v>
      </c>
      <c r="S42" s="4">
        <v>0.64</v>
      </c>
      <c r="T42" s="4">
        <v>0.64500000000000002</v>
      </c>
      <c r="U42" s="4">
        <v>0.65500000000000003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>
        <v>0.64</v>
      </c>
      <c r="C43" s="59"/>
      <c r="D43" s="3"/>
      <c r="E43" s="7"/>
      <c r="F43" s="88"/>
      <c r="G43" s="15" t="s">
        <v>112</v>
      </c>
      <c r="H43" s="29">
        <v>121218</v>
      </c>
      <c r="I43" s="52">
        <v>109651</v>
      </c>
      <c r="J43" s="30">
        <v>29570</v>
      </c>
      <c r="K43" s="30">
        <v>45137</v>
      </c>
      <c r="L43" s="52">
        <v>310373</v>
      </c>
      <c r="M43" s="52">
        <v>91577</v>
      </c>
      <c r="N43" s="30">
        <v>105503</v>
      </c>
      <c r="O43" s="52">
        <v>407625</v>
      </c>
      <c r="P43" s="52">
        <v>204984</v>
      </c>
      <c r="Q43" s="30">
        <v>69914</v>
      </c>
      <c r="R43" s="30">
        <v>111960</v>
      </c>
      <c r="S43" s="30">
        <v>128316</v>
      </c>
      <c r="T43" s="30">
        <v>98455</v>
      </c>
      <c r="U43" s="30">
        <v>72032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87"/>
      <c r="D44" s="6"/>
      <c r="E44" s="86"/>
      <c r="F44" s="6"/>
      <c r="G44" s="32" t="s">
        <v>113</v>
      </c>
      <c r="H44" s="22">
        <f>IF((H39+H42)/2&gt;=1,CEILING((H39+H42)/2,0.01),CEILING((H39+H42)/2,0.005))</f>
        <v>0.57999999999999996</v>
      </c>
      <c r="I44" s="23">
        <f>H44</f>
        <v>0.57999999999999996</v>
      </c>
      <c r="J44" s="23">
        <f t="shared" ref="J44:AK44" si="100">I44</f>
        <v>0.57999999999999996</v>
      </c>
      <c r="K44" s="23">
        <f t="shared" si="100"/>
        <v>0.57999999999999996</v>
      </c>
      <c r="L44" s="22">
        <f>IF((L39+L42)/2&gt;=1,CEILING((L39+L42)/2,0.01),CEILING((L39+L42)/2,0.005))</f>
        <v>0.61</v>
      </c>
      <c r="M44" s="23">
        <f t="shared" si="100"/>
        <v>0.61</v>
      </c>
      <c r="N44" s="23">
        <f t="shared" si="100"/>
        <v>0.61</v>
      </c>
      <c r="O44" s="23">
        <f t="shared" si="100"/>
        <v>0.61</v>
      </c>
      <c r="P44" s="23">
        <f t="shared" si="100"/>
        <v>0.61</v>
      </c>
      <c r="Q44" s="23">
        <f t="shared" si="100"/>
        <v>0.61</v>
      </c>
      <c r="R44" s="23">
        <f t="shared" si="100"/>
        <v>0.61</v>
      </c>
      <c r="S44" s="23">
        <f t="shared" si="100"/>
        <v>0.61</v>
      </c>
      <c r="T44" s="23">
        <f t="shared" si="100"/>
        <v>0.61</v>
      </c>
      <c r="U44" s="23">
        <f t="shared" si="100"/>
        <v>0.61</v>
      </c>
      <c r="V44" s="23">
        <f t="shared" si="100"/>
        <v>0.61</v>
      </c>
      <c r="W44" s="23">
        <f t="shared" si="100"/>
        <v>0.61</v>
      </c>
      <c r="X44" s="23">
        <f t="shared" si="100"/>
        <v>0.61</v>
      </c>
      <c r="Y44" s="23">
        <f t="shared" si="100"/>
        <v>0.61</v>
      </c>
      <c r="Z44" s="23">
        <f t="shared" si="100"/>
        <v>0.61</v>
      </c>
      <c r="AA44" s="23">
        <f t="shared" si="100"/>
        <v>0.61</v>
      </c>
      <c r="AB44" s="23">
        <f t="shared" si="100"/>
        <v>0.61</v>
      </c>
      <c r="AC44" s="23">
        <f t="shared" si="100"/>
        <v>0.61</v>
      </c>
      <c r="AD44" s="23">
        <f t="shared" si="100"/>
        <v>0.61</v>
      </c>
      <c r="AE44" s="23">
        <f t="shared" si="100"/>
        <v>0.61</v>
      </c>
      <c r="AF44" s="23">
        <f t="shared" si="100"/>
        <v>0.61</v>
      </c>
      <c r="AG44" s="23">
        <f t="shared" si="100"/>
        <v>0.61</v>
      </c>
      <c r="AH44" s="23">
        <f t="shared" si="100"/>
        <v>0.61</v>
      </c>
      <c r="AI44" s="23">
        <f t="shared" si="100"/>
        <v>0.61</v>
      </c>
      <c r="AJ44" s="23">
        <f t="shared" si="100"/>
        <v>0.61</v>
      </c>
      <c r="AK44" s="24">
        <f t="shared" si="100"/>
        <v>0.61</v>
      </c>
    </row>
    <row r="45" spans="1:37" ht="15.75" thickBot="1" x14ac:dyDescent="0.3">
      <c r="A45" s="40"/>
      <c r="B45" s="6"/>
      <c r="C45" s="6"/>
      <c r="D45" s="33" t="s">
        <v>2</v>
      </c>
      <c r="E45" s="34">
        <v>0.60499999999999998</v>
      </c>
      <c r="F45" s="38">
        <f>(B43-E45)/E45</f>
        <v>5.7851239669421538E-2</v>
      </c>
      <c r="G45" s="65" t="s">
        <v>114</v>
      </c>
      <c r="H45" s="66">
        <f>IF(H44*105%&gt;=1, FLOOR(H44*105%,0.01), FLOOR(H44*105%,0.005))</f>
        <v>0.60499999999999998</v>
      </c>
      <c r="I45" s="66">
        <f t="shared" ref="I45" si="101">IF(I44*105%&gt;=1, FLOOR(I44*105%,0.01), FLOOR(I44*105%,0.005))</f>
        <v>0.60499999999999998</v>
      </c>
      <c r="J45" s="66">
        <f t="shared" ref="J45" si="102">IF(J44*105%&gt;=1, FLOOR(J44*105%,0.01), FLOOR(J44*105%,0.005))</f>
        <v>0.60499999999999998</v>
      </c>
      <c r="K45" s="66">
        <f t="shared" ref="K45" si="103">IF(K44*105%&gt;=1, FLOOR(K44*105%,0.01), FLOOR(K44*105%,0.005))</f>
        <v>0.60499999999999998</v>
      </c>
      <c r="L45" s="66">
        <f t="shared" ref="L45" si="104">IF(L44*105%&gt;=1, FLOOR(L44*105%,0.01), FLOOR(L44*105%,0.005))</f>
        <v>0.64</v>
      </c>
      <c r="M45" s="66">
        <f t="shared" ref="M45" si="105">IF(M44*105%&gt;=1, FLOOR(M44*105%,0.01), FLOOR(M44*105%,0.005))</f>
        <v>0.64</v>
      </c>
      <c r="N45" s="66">
        <f t="shared" ref="N45" si="106">IF(N44*105%&gt;=1, FLOOR(N44*105%,0.01), FLOOR(N44*105%,0.005))</f>
        <v>0.64</v>
      </c>
      <c r="O45" s="66">
        <f t="shared" ref="O45" si="107">IF(O44*105%&gt;=1, FLOOR(O44*105%,0.01), FLOOR(O44*105%,0.005))</f>
        <v>0.64</v>
      </c>
      <c r="P45" s="66">
        <f t="shared" ref="P45" si="108">IF(P44*105%&gt;=1, FLOOR(P44*105%,0.01), FLOOR(P44*105%,0.005))</f>
        <v>0.64</v>
      </c>
      <c r="Q45" s="66">
        <f t="shared" ref="Q45" si="109">IF(Q44*105%&gt;=1, FLOOR(Q44*105%,0.01), FLOOR(Q44*105%,0.005))</f>
        <v>0.64</v>
      </c>
      <c r="R45" s="66">
        <f t="shared" ref="R45" si="110">IF(R44*105%&gt;=1, FLOOR(R44*105%,0.01), FLOOR(R44*105%,0.005))</f>
        <v>0.64</v>
      </c>
      <c r="S45" s="66">
        <f t="shared" ref="S45" si="111">IF(S44*105%&gt;=1, FLOOR(S44*105%,0.01), FLOOR(S44*105%,0.005))</f>
        <v>0.64</v>
      </c>
      <c r="T45" s="66">
        <f t="shared" ref="T45" si="112">IF(T44*105%&gt;=1, FLOOR(T44*105%,0.01), FLOOR(T44*105%,0.005))</f>
        <v>0.64</v>
      </c>
      <c r="U45" s="66">
        <f t="shared" ref="U45" si="113">IF(U44*105%&gt;=1, FLOOR(U44*105%,0.01), FLOOR(U44*105%,0.005))</f>
        <v>0.64</v>
      </c>
      <c r="V45" s="66">
        <f t="shared" ref="V45" si="114">IF(V44*105%&gt;=1, FLOOR(V44*105%,0.01), FLOOR(V44*105%,0.005))</f>
        <v>0.64</v>
      </c>
      <c r="W45" s="66">
        <f t="shared" ref="W45" si="115">IF(W44*105%&gt;=1, FLOOR(W44*105%,0.01), FLOOR(W44*105%,0.005))</f>
        <v>0.64</v>
      </c>
      <c r="X45" s="66">
        <f t="shared" ref="X45" si="116">IF(X44*105%&gt;=1, FLOOR(X44*105%,0.01), FLOOR(X44*105%,0.005))</f>
        <v>0.64</v>
      </c>
      <c r="Y45" s="66">
        <f t="shared" ref="Y45" si="117">IF(Y44*105%&gt;=1, FLOOR(Y44*105%,0.01), FLOOR(Y44*105%,0.005))</f>
        <v>0.64</v>
      </c>
      <c r="Z45" s="66">
        <f t="shared" ref="Z45" si="118">IF(Z44*105%&gt;=1, FLOOR(Z44*105%,0.01), FLOOR(Z44*105%,0.005))</f>
        <v>0.64</v>
      </c>
      <c r="AA45" s="66">
        <f t="shared" ref="AA45" si="119">IF(AA44*105%&gt;=1, FLOOR(AA44*105%,0.01), FLOOR(AA44*105%,0.005))</f>
        <v>0.64</v>
      </c>
      <c r="AB45" s="66">
        <f t="shared" ref="AB45" si="120">IF(AB44*105%&gt;=1, FLOOR(AB44*105%,0.01), FLOOR(AB44*105%,0.005))</f>
        <v>0.64</v>
      </c>
      <c r="AC45" s="66">
        <f t="shared" ref="AC45" si="121">IF(AC44*105%&gt;=1, FLOOR(AC44*105%,0.01), FLOOR(AC44*105%,0.005))</f>
        <v>0.64</v>
      </c>
      <c r="AD45" s="66">
        <f t="shared" ref="AD45" si="122">IF(AD44*105%&gt;=1, FLOOR(AD44*105%,0.01), FLOOR(AD44*105%,0.005))</f>
        <v>0.64</v>
      </c>
      <c r="AE45" s="66">
        <f t="shared" ref="AE45" si="123">IF(AE44*105%&gt;=1, FLOOR(AE44*105%,0.01), FLOOR(AE44*105%,0.005))</f>
        <v>0.64</v>
      </c>
      <c r="AF45" s="66">
        <f t="shared" ref="AF45" si="124">IF(AF44*105%&gt;=1, FLOOR(AF44*105%,0.01), FLOOR(AF44*105%,0.005))</f>
        <v>0.64</v>
      </c>
      <c r="AG45" s="66">
        <f t="shared" ref="AG45" si="125">IF(AG44*105%&gt;=1, FLOOR(AG44*105%,0.01), FLOOR(AG44*105%,0.005))</f>
        <v>0.64</v>
      </c>
      <c r="AH45" s="66">
        <f t="shared" ref="AH45" si="126">IF(AH44*105%&gt;=1, FLOOR(AH44*105%,0.01), FLOOR(AH44*105%,0.005))</f>
        <v>0.64</v>
      </c>
      <c r="AI45" s="66">
        <f t="shared" ref="AI45" si="127">IF(AI44*105%&gt;=1, FLOOR(AI44*105%,0.01), FLOOR(AI44*105%,0.005))</f>
        <v>0.64</v>
      </c>
      <c r="AJ45" s="66">
        <f t="shared" ref="AJ45" si="128">IF(AJ44*105%&gt;=1, FLOOR(AJ44*105%,0.01), FLOOR(AJ44*105%,0.005))</f>
        <v>0.64</v>
      </c>
      <c r="AK45" s="66">
        <f t="shared" ref="AK45" si="129">IF(AK44*105%&gt;=1, FLOOR(AK44*105%,0.01), FLOOR(AK44*105%,0.005))</f>
        <v>0.64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67" t="s">
        <v>118</v>
      </c>
      <c r="H46" s="68">
        <f>(H42-H39)/H39</f>
        <v>8.1081081081080947E-2</v>
      </c>
      <c r="I46" s="69">
        <f t="shared" ref="I46:AK46" si="130">(I42-I39)/I39</f>
        <v>-1.6393442622950834E-2</v>
      </c>
      <c r="J46" s="69">
        <f t="shared" si="130"/>
        <v>-4.1322314049586813E-2</v>
      </c>
      <c r="K46" s="69">
        <f t="shared" si="130"/>
        <v>0</v>
      </c>
      <c r="L46" s="69">
        <f t="shared" si="130"/>
        <v>8.5470085470085555E-2</v>
      </c>
      <c r="M46" s="69">
        <f t="shared" si="130"/>
        <v>1.5748031496063006E-2</v>
      </c>
      <c r="N46" s="69">
        <f t="shared" si="130"/>
        <v>1.6666666666666684E-2</v>
      </c>
      <c r="O46" s="69">
        <f t="shared" si="130"/>
        <v>0.12396694214876045</v>
      </c>
      <c r="P46" s="69">
        <f t="shared" si="130"/>
        <v>0</v>
      </c>
      <c r="Q46" s="69">
        <f t="shared" si="130"/>
        <v>-2.2058823529411783E-2</v>
      </c>
      <c r="R46" s="69">
        <f t="shared" si="130"/>
        <v>-4.6511627906976785E-2</v>
      </c>
      <c r="S46" s="69">
        <f t="shared" si="130"/>
        <v>4.0650406504065074E-2</v>
      </c>
      <c r="T46" s="69">
        <f t="shared" si="130"/>
        <v>-1.5267175572519097E-2</v>
      </c>
      <c r="U46" s="69">
        <f t="shared" si="130"/>
        <v>1.5503875968992262E-2</v>
      </c>
      <c r="V46" s="69" t="e">
        <f t="shared" si="130"/>
        <v>#DIV/0!</v>
      </c>
      <c r="W46" s="69" t="e">
        <f t="shared" si="130"/>
        <v>#DIV/0!</v>
      </c>
      <c r="X46" s="69" t="e">
        <f t="shared" si="130"/>
        <v>#DIV/0!</v>
      </c>
      <c r="Y46" s="69" t="e">
        <f t="shared" si="130"/>
        <v>#DIV/0!</v>
      </c>
      <c r="Z46" s="69" t="e">
        <f t="shared" si="130"/>
        <v>#DIV/0!</v>
      </c>
      <c r="AA46" s="69" t="e">
        <f t="shared" si="130"/>
        <v>#DIV/0!</v>
      </c>
      <c r="AB46" s="69" t="e">
        <f t="shared" si="130"/>
        <v>#DIV/0!</v>
      </c>
      <c r="AC46" s="69" t="e">
        <f t="shared" si="130"/>
        <v>#DIV/0!</v>
      </c>
      <c r="AD46" s="69" t="e">
        <f t="shared" si="130"/>
        <v>#DIV/0!</v>
      </c>
      <c r="AE46" s="69" t="e">
        <f t="shared" si="130"/>
        <v>#DIV/0!</v>
      </c>
      <c r="AF46" s="69" t="e">
        <f t="shared" si="130"/>
        <v>#DIV/0!</v>
      </c>
      <c r="AG46" s="69" t="e">
        <f t="shared" si="130"/>
        <v>#DIV/0!</v>
      </c>
      <c r="AH46" s="69" t="e">
        <f t="shared" si="130"/>
        <v>#DIV/0!</v>
      </c>
      <c r="AI46" s="69" t="e">
        <f t="shared" si="130"/>
        <v>#DIV/0!</v>
      </c>
      <c r="AJ46" s="69" t="e">
        <f t="shared" si="130"/>
        <v>#DIV/0!</v>
      </c>
      <c r="AK46" s="70" t="e">
        <f t="shared" si="130"/>
        <v>#DIV/0!</v>
      </c>
    </row>
    <row r="47" spans="1:37" ht="15.75" thickBot="1" x14ac:dyDescent="0.3">
      <c r="A47" s="43">
        <f>E45</f>
        <v>0.60499999999999998</v>
      </c>
      <c r="B47" s="44">
        <f>B43</f>
        <v>0.64</v>
      </c>
      <c r="C47" s="53">
        <v>0.64</v>
      </c>
      <c r="D47" s="31">
        <v>133000</v>
      </c>
      <c r="E47" s="163" t="s">
        <v>119</v>
      </c>
      <c r="F47" s="164"/>
      <c r="G47" s="65" t="s">
        <v>120</v>
      </c>
      <c r="H47" s="71">
        <f>(H42-H39)/(H40-H41)</f>
        <v>0.81818181818181779</v>
      </c>
      <c r="I47" s="72">
        <f t="shared" ref="I47:AK47" si="131">(I42-I39)/(I40-I41)</f>
        <v>-0.22222222222222221</v>
      </c>
      <c r="J47" s="72">
        <f t="shared" si="131"/>
        <v>-0.7142857142857143</v>
      </c>
      <c r="K47" s="72">
        <f t="shared" si="131"/>
        <v>0</v>
      </c>
      <c r="L47" s="72">
        <f t="shared" si="131"/>
        <v>0.66666666666666663</v>
      </c>
      <c r="M47" s="72">
        <f t="shared" si="131"/>
        <v>0.33333333333333331</v>
      </c>
      <c r="N47" s="72">
        <f t="shared" si="131"/>
        <v>0.2</v>
      </c>
      <c r="O47" s="72">
        <f t="shared" si="131"/>
        <v>0.68181818181818254</v>
      </c>
      <c r="P47" s="72">
        <f t="shared" si="131"/>
        <v>0</v>
      </c>
      <c r="Q47" s="72">
        <f t="shared" si="131"/>
        <v>-0.42857142857142994</v>
      </c>
      <c r="R47" s="72">
        <f t="shared" si="131"/>
        <v>-0.46153846153846156</v>
      </c>
      <c r="S47" s="72">
        <f t="shared" si="131"/>
        <v>0.38461538461538464</v>
      </c>
      <c r="T47" s="72">
        <f t="shared" si="131"/>
        <v>-0.5</v>
      </c>
      <c r="U47" s="72">
        <f t="shared" si="131"/>
        <v>0.25</v>
      </c>
      <c r="V47" s="72" t="e">
        <f t="shared" si="131"/>
        <v>#DIV/0!</v>
      </c>
      <c r="W47" s="72" t="e">
        <f t="shared" si="131"/>
        <v>#DIV/0!</v>
      </c>
      <c r="X47" s="72" t="e">
        <f t="shared" si="131"/>
        <v>#DIV/0!</v>
      </c>
      <c r="Y47" s="72" t="e">
        <f t="shared" si="131"/>
        <v>#DIV/0!</v>
      </c>
      <c r="Z47" s="72" t="e">
        <f t="shared" si="131"/>
        <v>#DIV/0!</v>
      </c>
      <c r="AA47" s="72" t="e">
        <f t="shared" si="131"/>
        <v>#DIV/0!</v>
      </c>
      <c r="AB47" s="72" t="e">
        <f t="shared" si="131"/>
        <v>#DIV/0!</v>
      </c>
      <c r="AC47" s="72" t="e">
        <f t="shared" si="131"/>
        <v>#DIV/0!</v>
      </c>
      <c r="AD47" s="72" t="e">
        <f t="shared" si="131"/>
        <v>#DIV/0!</v>
      </c>
      <c r="AE47" s="72" t="e">
        <f t="shared" si="131"/>
        <v>#DIV/0!</v>
      </c>
      <c r="AF47" s="72" t="e">
        <f t="shared" si="131"/>
        <v>#DIV/0!</v>
      </c>
      <c r="AG47" s="72" t="e">
        <f t="shared" si="131"/>
        <v>#DIV/0!</v>
      </c>
      <c r="AH47" s="72" t="e">
        <f t="shared" si="131"/>
        <v>#DIV/0!</v>
      </c>
      <c r="AI47" s="72" t="e">
        <f t="shared" si="131"/>
        <v>#DIV/0!</v>
      </c>
      <c r="AJ47" s="72" t="e">
        <f t="shared" si="131"/>
        <v>#DIV/0!</v>
      </c>
      <c r="AK47" s="73" t="e">
        <f t="shared" si="131"/>
        <v>#DIV/0!</v>
      </c>
    </row>
    <row r="48" spans="1:37" ht="15.75" thickBot="1" x14ac:dyDescent="0.3">
      <c r="A48" s="165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7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2" t="s">
        <v>70</v>
      </c>
      <c r="H49" s="17">
        <v>43880</v>
      </c>
      <c r="I49" s="18">
        <f>IF(WEEKDAY(H49)&gt;=6,H49+3,H49+1)</f>
        <v>43881</v>
      </c>
      <c r="J49" s="18">
        <f t="shared" ref="J49:AK49" si="132">IF(WEEKDAY(I49)&gt;=6,I49+3,I49+1)</f>
        <v>43882</v>
      </c>
      <c r="K49" s="18">
        <f t="shared" si="132"/>
        <v>43885</v>
      </c>
      <c r="L49" s="18">
        <f t="shared" si="132"/>
        <v>43886</v>
      </c>
      <c r="M49" s="18">
        <f t="shared" si="132"/>
        <v>43887</v>
      </c>
      <c r="N49" s="18">
        <f t="shared" si="132"/>
        <v>43888</v>
      </c>
      <c r="O49" s="18">
        <f t="shared" si="132"/>
        <v>43889</v>
      </c>
      <c r="P49" s="18">
        <f t="shared" si="132"/>
        <v>43892</v>
      </c>
      <c r="Q49" s="18">
        <f t="shared" si="132"/>
        <v>43893</v>
      </c>
      <c r="R49" s="18">
        <f t="shared" si="132"/>
        <v>43894</v>
      </c>
      <c r="S49" s="18">
        <f t="shared" si="132"/>
        <v>43895</v>
      </c>
      <c r="T49" s="18">
        <f t="shared" si="132"/>
        <v>43896</v>
      </c>
      <c r="U49" s="18">
        <f t="shared" si="132"/>
        <v>43899</v>
      </c>
      <c r="V49" s="18">
        <f t="shared" si="132"/>
        <v>43900</v>
      </c>
      <c r="W49" s="18">
        <f t="shared" si="132"/>
        <v>43901</v>
      </c>
      <c r="X49" s="18">
        <f t="shared" si="132"/>
        <v>43902</v>
      </c>
      <c r="Y49" s="18">
        <f t="shared" si="132"/>
        <v>43903</v>
      </c>
      <c r="Z49" s="18">
        <f t="shared" si="132"/>
        <v>43906</v>
      </c>
      <c r="AA49" s="18">
        <f t="shared" si="132"/>
        <v>43907</v>
      </c>
      <c r="AB49" s="18">
        <f t="shared" si="132"/>
        <v>43908</v>
      </c>
      <c r="AC49" s="18">
        <f t="shared" si="132"/>
        <v>43909</v>
      </c>
      <c r="AD49" s="18">
        <f t="shared" si="132"/>
        <v>43910</v>
      </c>
      <c r="AE49" s="18">
        <f t="shared" si="132"/>
        <v>43913</v>
      </c>
      <c r="AF49" s="18">
        <f t="shared" si="132"/>
        <v>43914</v>
      </c>
      <c r="AG49" s="18">
        <f t="shared" si="132"/>
        <v>43915</v>
      </c>
      <c r="AH49" s="18">
        <f t="shared" si="132"/>
        <v>43916</v>
      </c>
      <c r="AI49" s="18">
        <f t="shared" si="132"/>
        <v>43917</v>
      </c>
      <c r="AJ49" s="18">
        <f t="shared" si="132"/>
        <v>43920</v>
      </c>
      <c r="AK49" s="18">
        <f t="shared" si="132"/>
        <v>43921</v>
      </c>
    </row>
    <row r="50" spans="1:37" ht="15.75" thickBot="1" x14ac:dyDescent="0.3">
      <c r="A50" s="153" t="s">
        <v>71</v>
      </c>
      <c r="B50" s="154"/>
      <c r="C50" s="154"/>
      <c r="D50" s="154"/>
      <c r="E50" s="154"/>
      <c r="F50" s="97" t="s">
        <v>124</v>
      </c>
      <c r="G50" s="19" t="s">
        <v>21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55" t="s">
        <v>103</v>
      </c>
      <c r="B51" s="156"/>
      <c r="C51" s="156"/>
      <c r="D51" s="157"/>
      <c r="E51" s="156"/>
      <c r="F51" s="158"/>
      <c r="G51" s="25" t="s">
        <v>104</v>
      </c>
      <c r="H51" s="26">
        <v>2.0699999999999998</v>
      </c>
      <c r="I51" s="27">
        <v>2.21</v>
      </c>
      <c r="J51" s="27">
        <v>2.36</v>
      </c>
      <c r="K51" s="27">
        <v>2.5</v>
      </c>
      <c r="L51" s="27">
        <v>2.61</v>
      </c>
      <c r="M51" s="27">
        <v>2.96</v>
      </c>
      <c r="N51" s="27">
        <v>2.93</v>
      </c>
      <c r="O51" s="27">
        <v>2.68</v>
      </c>
      <c r="P51" s="27">
        <v>2.68</v>
      </c>
      <c r="Q51" s="27">
        <v>2.92</v>
      </c>
      <c r="R51" s="27">
        <v>2.73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11</v>
      </c>
      <c r="C52" s="54"/>
      <c r="D52" s="61" t="str">
        <f>IF(ISBLANK(F50),"No Link",HYPERLINK(CONCATENATE("https://www.klsescreener.com/v2/charting/chart/",F50), "KLSE"))</f>
        <v>KLSE</v>
      </c>
      <c r="E52" s="159" t="s">
        <v>106</v>
      </c>
      <c r="F52" s="160"/>
      <c r="G52" s="14" t="s">
        <v>107</v>
      </c>
      <c r="H52" s="11">
        <v>2.21</v>
      </c>
      <c r="I52" s="5">
        <v>2.3199999999999998</v>
      </c>
      <c r="J52" s="5">
        <v>2.81</v>
      </c>
      <c r="K52" s="5">
        <v>2.85</v>
      </c>
      <c r="L52" s="5">
        <v>2.98</v>
      </c>
      <c r="M52" s="5">
        <v>3.11</v>
      </c>
      <c r="N52" s="4">
        <v>2.93</v>
      </c>
      <c r="O52" s="4">
        <v>2.75</v>
      </c>
      <c r="P52" s="4">
        <v>2.8</v>
      </c>
      <c r="Q52" s="4">
        <v>2.94</v>
      </c>
      <c r="R52" s="4">
        <v>2.85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2.04</v>
      </c>
      <c r="I53" s="4">
        <v>2.17</v>
      </c>
      <c r="J53" s="4">
        <v>2.36</v>
      </c>
      <c r="K53" s="4">
        <v>2.5</v>
      </c>
      <c r="L53" s="4">
        <v>2.61</v>
      </c>
      <c r="M53" s="4">
        <v>2.93</v>
      </c>
      <c r="N53" s="4">
        <v>2.74</v>
      </c>
      <c r="O53" s="4">
        <v>2.5</v>
      </c>
      <c r="P53" s="4">
        <v>2.58</v>
      </c>
      <c r="Q53" s="4">
        <v>2.73</v>
      </c>
      <c r="R53" s="4">
        <v>2.67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61"/>
      <c r="B54" s="162"/>
      <c r="C54" s="58"/>
      <c r="D54" s="60" t="s">
        <v>109</v>
      </c>
      <c r="E54" s="35"/>
      <c r="F54" s="39" t="e">
        <f>(E54-B55)/B55</f>
        <v>#DIV/0!</v>
      </c>
      <c r="G54" s="14" t="s">
        <v>110</v>
      </c>
      <c r="H54" s="9">
        <v>2.21</v>
      </c>
      <c r="I54" s="4">
        <v>2.31</v>
      </c>
      <c r="J54" s="4">
        <v>2.69</v>
      </c>
      <c r="K54" s="4">
        <v>2.67</v>
      </c>
      <c r="L54" s="4">
        <v>2.97</v>
      </c>
      <c r="M54" s="4">
        <v>2.95</v>
      </c>
      <c r="N54" s="4">
        <v>2.8</v>
      </c>
      <c r="O54" s="4">
        <v>2.68</v>
      </c>
      <c r="P54" s="4">
        <v>2.8</v>
      </c>
      <c r="Q54" s="4">
        <v>2.77</v>
      </c>
      <c r="R54" s="4">
        <v>2.8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/>
      <c r="C55" s="59"/>
      <c r="D55" s="3"/>
      <c r="E55" s="7"/>
      <c r="F55" s="88"/>
      <c r="G55" s="15" t="s">
        <v>112</v>
      </c>
      <c r="H55" s="29">
        <v>77447</v>
      </c>
      <c r="I55" s="52">
        <v>71120</v>
      </c>
      <c r="J55" s="52">
        <v>296167</v>
      </c>
      <c r="K55" s="30">
        <v>160575</v>
      </c>
      <c r="L55" s="30">
        <v>158015</v>
      </c>
      <c r="M55" s="30">
        <v>127782</v>
      </c>
      <c r="N55" s="30">
        <v>119516</v>
      </c>
      <c r="O55" s="30">
        <v>234176</v>
      </c>
      <c r="P55" s="30">
        <v>103463</v>
      </c>
      <c r="Q55" s="30">
        <v>81416</v>
      </c>
      <c r="R55" s="30">
        <v>78095</v>
      </c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87"/>
      <c r="D56" s="6"/>
      <c r="E56" s="86"/>
      <c r="F56" s="6"/>
      <c r="G56" s="32" t="s">
        <v>113</v>
      </c>
      <c r="H56" s="22">
        <f>IF((H51+H54)/2&gt;=1,CEILING((H51+H54)/2,0.01),CEILING((H51+H54)/2,0.005))</f>
        <v>2.14</v>
      </c>
      <c r="I56" s="23">
        <f>H56</f>
        <v>2.14</v>
      </c>
      <c r="J56" s="23">
        <f t="shared" ref="J56:AK56" si="133">I56</f>
        <v>2.14</v>
      </c>
      <c r="K56" s="23">
        <f t="shared" si="133"/>
        <v>2.14</v>
      </c>
      <c r="L56" s="23">
        <f t="shared" si="133"/>
        <v>2.14</v>
      </c>
      <c r="M56" s="23">
        <f t="shared" si="133"/>
        <v>2.14</v>
      </c>
      <c r="N56" s="23">
        <f t="shared" si="133"/>
        <v>2.14</v>
      </c>
      <c r="O56" s="23">
        <f t="shared" si="133"/>
        <v>2.14</v>
      </c>
      <c r="P56" s="23">
        <f t="shared" si="133"/>
        <v>2.14</v>
      </c>
      <c r="Q56" s="23">
        <f t="shared" si="133"/>
        <v>2.14</v>
      </c>
      <c r="R56" s="23">
        <f t="shared" si="133"/>
        <v>2.14</v>
      </c>
      <c r="S56" s="23">
        <f t="shared" si="133"/>
        <v>2.14</v>
      </c>
      <c r="T56" s="23">
        <f t="shared" si="133"/>
        <v>2.14</v>
      </c>
      <c r="U56" s="23">
        <f t="shared" si="133"/>
        <v>2.14</v>
      </c>
      <c r="V56" s="23">
        <f t="shared" si="133"/>
        <v>2.14</v>
      </c>
      <c r="W56" s="23">
        <f t="shared" si="133"/>
        <v>2.14</v>
      </c>
      <c r="X56" s="23">
        <f t="shared" si="133"/>
        <v>2.14</v>
      </c>
      <c r="Y56" s="23">
        <f t="shared" si="133"/>
        <v>2.14</v>
      </c>
      <c r="Z56" s="23">
        <f t="shared" si="133"/>
        <v>2.14</v>
      </c>
      <c r="AA56" s="23">
        <f t="shared" si="133"/>
        <v>2.14</v>
      </c>
      <c r="AB56" s="23">
        <f t="shared" si="133"/>
        <v>2.14</v>
      </c>
      <c r="AC56" s="23">
        <f t="shared" si="133"/>
        <v>2.14</v>
      </c>
      <c r="AD56" s="23">
        <f t="shared" si="133"/>
        <v>2.14</v>
      </c>
      <c r="AE56" s="23">
        <f t="shared" si="133"/>
        <v>2.14</v>
      </c>
      <c r="AF56" s="23">
        <f t="shared" si="133"/>
        <v>2.14</v>
      </c>
      <c r="AG56" s="23">
        <f t="shared" si="133"/>
        <v>2.14</v>
      </c>
      <c r="AH56" s="23">
        <f t="shared" si="133"/>
        <v>2.14</v>
      </c>
      <c r="AI56" s="23">
        <f t="shared" si="133"/>
        <v>2.14</v>
      </c>
      <c r="AJ56" s="23">
        <f t="shared" si="133"/>
        <v>2.14</v>
      </c>
      <c r="AK56" s="24">
        <f t="shared" si="133"/>
        <v>2.14</v>
      </c>
    </row>
    <row r="57" spans="1:37" ht="15.75" thickBot="1" x14ac:dyDescent="0.3">
      <c r="A57" s="40"/>
      <c r="B57" s="6"/>
      <c r="C57" s="6"/>
      <c r="D57" s="33" t="s">
        <v>2</v>
      </c>
      <c r="E57" s="34"/>
      <c r="F57" s="38" t="e">
        <f>(B55-E57)/E57</f>
        <v>#DIV/0!</v>
      </c>
      <c r="G57" s="65" t="s">
        <v>114</v>
      </c>
      <c r="H57" s="66">
        <f>IF(H56*105%&gt;=1, FLOOR(H56*105%,0.01), FLOOR(H56*105%,0.005))</f>
        <v>2.2400000000000002</v>
      </c>
      <c r="I57" s="66">
        <f t="shared" ref="I57" si="134">IF(I56*105%&gt;=1, FLOOR(I56*105%,0.01), FLOOR(I56*105%,0.005))</f>
        <v>2.2400000000000002</v>
      </c>
      <c r="J57" s="66">
        <f t="shared" ref="J57" si="135">IF(J56*105%&gt;=1, FLOOR(J56*105%,0.01), FLOOR(J56*105%,0.005))</f>
        <v>2.2400000000000002</v>
      </c>
      <c r="K57" s="66">
        <f t="shared" ref="K57" si="136">IF(K56*105%&gt;=1, FLOOR(K56*105%,0.01), FLOOR(K56*105%,0.005))</f>
        <v>2.2400000000000002</v>
      </c>
      <c r="L57" s="66">
        <f t="shared" ref="L57" si="137">IF(L56*105%&gt;=1, FLOOR(L56*105%,0.01), FLOOR(L56*105%,0.005))</f>
        <v>2.2400000000000002</v>
      </c>
      <c r="M57" s="66">
        <f t="shared" ref="M57" si="138">IF(M56*105%&gt;=1, FLOOR(M56*105%,0.01), FLOOR(M56*105%,0.005))</f>
        <v>2.2400000000000002</v>
      </c>
      <c r="N57" s="66">
        <f t="shared" ref="N57" si="139">IF(N56*105%&gt;=1, FLOOR(N56*105%,0.01), FLOOR(N56*105%,0.005))</f>
        <v>2.2400000000000002</v>
      </c>
      <c r="O57" s="66">
        <f t="shared" ref="O57" si="140">IF(O56*105%&gt;=1, FLOOR(O56*105%,0.01), FLOOR(O56*105%,0.005))</f>
        <v>2.2400000000000002</v>
      </c>
      <c r="P57" s="66">
        <f t="shared" ref="P57" si="141">IF(P56*105%&gt;=1, FLOOR(P56*105%,0.01), FLOOR(P56*105%,0.005))</f>
        <v>2.2400000000000002</v>
      </c>
      <c r="Q57" s="66">
        <f t="shared" ref="Q57" si="142">IF(Q56*105%&gt;=1, FLOOR(Q56*105%,0.01), FLOOR(Q56*105%,0.005))</f>
        <v>2.2400000000000002</v>
      </c>
      <c r="R57" s="66">
        <f t="shared" ref="R57" si="143">IF(R56*105%&gt;=1, FLOOR(R56*105%,0.01), FLOOR(R56*105%,0.005))</f>
        <v>2.2400000000000002</v>
      </c>
      <c r="S57" s="66">
        <f t="shared" ref="S57" si="144">IF(S56*105%&gt;=1, FLOOR(S56*105%,0.01), FLOOR(S56*105%,0.005))</f>
        <v>2.2400000000000002</v>
      </c>
      <c r="T57" s="66">
        <f t="shared" ref="T57" si="145">IF(T56*105%&gt;=1, FLOOR(T56*105%,0.01), FLOOR(T56*105%,0.005))</f>
        <v>2.2400000000000002</v>
      </c>
      <c r="U57" s="66">
        <f t="shared" ref="U57" si="146">IF(U56*105%&gt;=1, FLOOR(U56*105%,0.01), FLOOR(U56*105%,0.005))</f>
        <v>2.2400000000000002</v>
      </c>
      <c r="V57" s="66">
        <f t="shared" ref="V57" si="147">IF(V56*105%&gt;=1, FLOOR(V56*105%,0.01), FLOOR(V56*105%,0.005))</f>
        <v>2.2400000000000002</v>
      </c>
      <c r="W57" s="66">
        <f t="shared" ref="W57" si="148">IF(W56*105%&gt;=1, FLOOR(W56*105%,0.01), FLOOR(W56*105%,0.005))</f>
        <v>2.2400000000000002</v>
      </c>
      <c r="X57" s="66">
        <f t="shared" ref="X57" si="149">IF(X56*105%&gt;=1, FLOOR(X56*105%,0.01), FLOOR(X56*105%,0.005))</f>
        <v>2.2400000000000002</v>
      </c>
      <c r="Y57" s="66">
        <f t="shared" ref="Y57" si="150">IF(Y56*105%&gt;=1, FLOOR(Y56*105%,0.01), FLOOR(Y56*105%,0.005))</f>
        <v>2.2400000000000002</v>
      </c>
      <c r="Z57" s="66">
        <f t="shared" ref="Z57" si="151">IF(Z56*105%&gt;=1, FLOOR(Z56*105%,0.01), FLOOR(Z56*105%,0.005))</f>
        <v>2.2400000000000002</v>
      </c>
      <c r="AA57" s="66">
        <f t="shared" ref="AA57" si="152">IF(AA56*105%&gt;=1, FLOOR(AA56*105%,0.01), FLOOR(AA56*105%,0.005))</f>
        <v>2.2400000000000002</v>
      </c>
      <c r="AB57" s="66">
        <f t="shared" ref="AB57" si="153">IF(AB56*105%&gt;=1, FLOOR(AB56*105%,0.01), FLOOR(AB56*105%,0.005))</f>
        <v>2.2400000000000002</v>
      </c>
      <c r="AC57" s="66">
        <f t="shared" ref="AC57" si="154">IF(AC56*105%&gt;=1, FLOOR(AC56*105%,0.01), FLOOR(AC56*105%,0.005))</f>
        <v>2.2400000000000002</v>
      </c>
      <c r="AD57" s="66">
        <f t="shared" ref="AD57" si="155">IF(AD56*105%&gt;=1, FLOOR(AD56*105%,0.01), FLOOR(AD56*105%,0.005))</f>
        <v>2.2400000000000002</v>
      </c>
      <c r="AE57" s="66">
        <f t="shared" ref="AE57" si="156">IF(AE56*105%&gt;=1, FLOOR(AE56*105%,0.01), FLOOR(AE56*105%,0.005))</f>
        <v>2.2400000000000002</v>
      </c>
      <c r="AF57" s="66">
        <f t="shared" ref="AF57" si="157">IF(AF56*105%&gt;=1, FLOOR(AF56*105%,0.01), FLOOR(AF56*105%,0.005))</f>
        <v>2.2400000000000002</v>
      </c>
      <c r="AG57" s="66">
        <f t="shared" ref="AG57" si="158">IF(AG56*105%&gt;=1, FLOOR(AG56*105%,0.01), FLOOR(AG56*105%,0.005))</f>
        <v>2.2400000000000002</v>
      </c>
      <c r="AH57" s="66">
        <f t="shared" ref="AH57" si="159">IF(AH56*105%&gt;=1, FLOOR(AH56*105%,0.01), FLOOR(AH56*105%,0.005))</f>
        <v>2.2400000000000002</v>
      </c>
      <c r="AI57" s="66">
        <f t="shared" ref="AI57" si="160">IF(AI56*105%&gt;=1, FLOOR(AI56*105%,0.01), FLOOR(AI56*105%,0.005))</f>
        <v>2.2400000000000002</v>
      </c>
      <c r="AJ57" s="66">
        <f t="shared" ref="AJ57" si="161">IF(AJ56*105%&gt;=1, FLOOR(AJ56*105%,0.01), FLOOR(AJ56*105%,0.005))</f>
        <v>2.2400000000000002</v>
      </c>
      <c r="AK57" s="66">
        <f t="shared" ref="AK57" si="162">IF(AK56*105%&gt;=1, FLOOR(AK56*105%,0.01), FLOOR(AK56*105%,0.005))</f>
        <v>2.2400000000000002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67" t="s">
        <v>118</v>
      </c>
      <c r="H58" s="68">
        <f t="shared" ref="H58:R58" si="163">(H54-H51)/H51</f>
        <v>6.7632850241545958E-2</v>
      </c>
      <c r="I58" s="69">
        <f t="shared" si="163"/>
        <v>4.5248868778280583E-2</v>
      </c>
      <c r="J58" s="69">
        <f t="shared" si="163"/>
        <v>0.13983050847457631</v>
      </c>
      <c r="K58" s="69">
        <f t="shared" si="163"/>
        <v>6.7999999999999977E-2</v>
      </c>
      <c r="L58" s="69">
        <f t="shared" si="163"/>
        <v>0.13793103448275876</v>
      </c>
      <c r="M58" s="69">
        <f t="shared" si="163"/>
        <v>-3.3783783783783066E-3</v>
      </c>
      <c r="N58" s="69">
        <f t="shared" si="163"/>
        <v>-4.4368600682593969E-2</v>
      </c>
      <c r="O58" s="69">
        <f t="shared" si="163"/>
        <v>0</v>
      </c>
      <c r="P58" s="69">
        <f t="shared" si="163"/>
        <v>4.4776119402984947E-2</v>
      </c>
      <c r="Q58" s="69">
        <f t="shared" si="163"/>
        <v>-5.13698630136986E-2</v>
      </c>
      <c r="R58" s="69">
        <f t="shared" si="163"/>
        <v>2.5641025641025581E-2</v>
      </c>
      <c r="S58" s="69" t="e">
        <f t="shared" ref="S58:AK58" si="164">(S54-S51)/S51</f>
        <v>#DIV/0!</v>
      </c>
      <c r="T58" s="69" t="e">
        <f t="shared" si="164"/>
        <v>#DIV/0!</v>
      </c>
      <c r="U58" s="69" t="e">
        <f t="shared" si="164"/>
        <v>#DIV/0!</v>
      </c>
      <c r="V58" s="69" t="e">
        <f t="shared" si="164"/>
        <v>#DIV/0!</v>
      </c>
      <c r="W58" s="69" t="e">
        <f t="shared" si="164"/>
        <v>#DIV/0!</v>
      </c>
      <c r="X58" s="69" t="e">
        <f t="shared" si="164"/>
        <v>#DIV/0!</v>
      </c>
      <c r="Y58" s="69" t="e">
        <f t="shared" si="164"/>
        <v>#DIV/0!</v>
      </c>
      <c r="Z58" s="69" t="e">
        <f t="shared" si="164"/>
        <v>#DIV/0!</v>
      </c>
      <c r="AA58" s="69" t="e">
        <f t="shared" si="164"/>
        <v>#DIV/0!</v>
      </c>
      <c r="AB58" s="69" t="e">
        <f t="shared" si="164"/>
        <v>#DIV/0!</v>
      </c>
      <c r="AC58" s="69" t="e">
        <f t="shared" si="164"/>
        <v>#DIV/0!</v>
      </c>
      <c r="AD58" s="69" t="e">
        <f t="shared" si="164"/>
        <v>#DIV/0!</v>
      </c>
      <c r="AE58" s="69" t="e">
        <f t="shared" si="164"/>
        <v>#DIV/0!</v>
      </c>
      <c r="AF58" s="69" t="e">
        <f t="shared" si="164"/>
        <v>#DIV/0!</v>
      </c>
      <c r="AG58" s="69" t="e">
        <f t="shared" si="164"/>
        <v>#DIV/0!</v>
      </c>
      <c r="AH58" s="69" t="e">
        <f t="shared" si="164"/>
        <v>#DIV/0!</v>
      </c>
      <c r="AI58" s="69" t="e">
        <f t="shared" si="164"/>
        <v>#DIV/0!</v>
      </c>
      <c r="AJ58" s="69" t="e">
        <f t="shared" si="164"/>
        <v>#DIV/0!</v>
      </c>
      <c r="AK58" s="70" t="e">
        <f t="shared" si="164"/>
        <v>#DIV/0!</v>
      </c>
    </row>
    <row r="59" spans="1:37" ht="15.75" thickBot="1" x14ac:dyDescent="0.3">
      <c r="A59" s="43">
        <f>E57</f>
        <v>0</v>
      </c>
      <c r="B59" s="44">
        <f>B55</f>
        <v>0</v>
      </c>
      <c r="C59" s="53">
        <v>0</v>
      </c>
      <c r="D59" s="31">
        <v>0</v>
      </c>
      <c r="E59" s="163" t="s">
        <v>119</v>
      </c>
      <c r="F59" s="164"/>
      <c r="G59" s="65" t="s">
        <v>120</v>
      </c>
      <c r="H59" s="71">
        <f t="shared" ref="H59:R59" si="165">(H54-H51)/(H52-H53)</f>
        <v>0.82352941176470695</v>
      </c>
      <c r="I59" s="72">
        <f t="shared" si="165"/>
        <v>0.66666666666666763</v>
      </c>
      <c r="J59" s="72">
        <f t="shared" si="165"/>
        <v>0.73333333333333317</v>
      </c>
      <c r="K59" s="72">
        <f t="shared" si="165"/>
        <v>0.48571428571428538</v>
      </c>
      <c r="L59" s="72">
        <f t="shared" si="165"/>
        <v>0.97297297297297358</v>
      </c>
      <c r="M59" s="72">
        <f t="shared" si="165"/>
        <v>-5.5555555555554456E-2</v>
      </c>
      <c r="N59" s="72">
        <f t="shared" si="165"/>
        <v>-0.68421052631579149</v>
      </c>
      <c r="O59" s="72">
        <f t="shared" si="165"/>
        <v>0</v>
      </c>
      <c r="P59" s="72">
        <f t="shared" si="165"/>
        <v>0.54545454545454453</v>
      </c>
      <c r="Q59" s="72">
        <f t="shared" si="165"/>
        <v>-0.71428571428571397</v>
      </c>
      <c r="R59" s="72">
        <f t="shared" si="165"/>
        <v>0.38888888888888767</v>
      </c>
      <c r="S59" s="72" t="e">
        <f t="shared" ref="S59:AK59" si="166">(S54-S51)/(S52-S53)</f>
        <v>#DIV/0!</v>
      </c>
      <c r="T59" s="72" t="e">
        <f t="shared" si="166"/>
        <v>#DIV/0!</v>
      </c>
      <c r="U59" s="72" t="e">
        <f t="shared" si="166"/>
        <v>#DIV/0!</v>
      </c>
      <c r="V59" s="72" t="e">
        <f t="shared" si="166"/>
        <v>#DIV/0!</v>
      </c>
      <c r="W59" s="72" t="e">
        <f t="shared" si="166"/>
        <v>#DIV/0!</v>
      </c>
      <c r="X59" s="72" t="e">
        <f t="shared" si="166"/>
        <v>#DIV/0!</v>
      </c>
      <c r="Y59" s="72" t="e">
        <f t="shared" si="166"/>
        <v>#DIV/0!</v>
      </c>
      <c r="Z59" s="72" t="e">
        <f t="shared" si="166"/>
        <v>#DIV/0!</v>
      </c>
      <c r="AA59" s="72" t="e">
        <f t="shared" si="166"/>
        <v>#DIV/0!</v>
      </c>
      <c r="AB59" s="72" t="e">
        <f t="shared" si="166"/>
        <v>#DIV/0!</v>
      </c>
      <c r="AC59" s="72" t="e">
        <f t="shared" si="166"/>
        <v>#DIV/0!</v>
      </c>
      <c r="AD59" s="72" t="e">
        <f t="shared" si="166"/>
        <v>#DIV/0!</v>
      </c>
      <c r="AE59" s="72" t="e">
        <f t="shared" si="166"/>
        <v>#DIV/0!</v>
      </c>
      <c r="AF59" s="72" t="e">
        <f t="shared" si="166"/>
        <v>#DIV/0!</v>
      </c>
      <c r="AG59" s="72" t="e">
        <f t="shared" si="166"/>
        <v>#DIV/0!</v>
      </c>
      <c r="AH59" s="72" t="e">
        <f t="shared" si="166"/>
        <v>#DIV/0!</v>
      </c>
      <c r="AI59" s="72" t="e">
        <f t="shared" si="166"/>
        <v>#DIV/0!</v>
      </c>
      <c r="AJ59" s="72" t="e">
        <f t="shared" si="166"/>
        <v>#DIV/0!</v>
      </c>
      <c r="AK59" s="73" t="e">
        <f t="shared" si="166"/>
        <v>#DIV/0!</v>
      </c>
    </row>
    <row r="60" spans="1:37" ht="15.75" thickBot="1" x14ac:dyDescent="0.3">
      <c r="A60" s="165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7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2" t="s">
        <v>70</v>
      </c>
      <c r="H61" s="17">
        <v>43886</v>
      </c>
      <c r="I61" s="18">
        <f>IF(WEEKDAY(H61)&gt;=6,H61+3,H61+1)</f>
        <v>43887</v>
      </c>
      <c r="J61" s="18">
        <f t="shared" ref="J61" si="167">IF(WEEKDAY(I61)&gt;=6,I61+3,I61+1)</f>
        <v>43888</v>
      </c>
      <c r="K61" s="18">
        <f t="shared" ref="K61" si="168">IF(WEEKDAY(J61)&gt;=6,J61+3,J61+1)</f>
        <v>43889</v>
      </c>
      <c r="L61" s="18">
        <f t="shared" ref="L61" si="169">IF(WEEKDAY(K61)&gt;=6,K61+3,K61+1)</f>
        <v>43892</v>
      </c>
      <c r="M61" s="18">
        <f t="shared" ref="M61" si="170">IF(WEEKDAY(L61)&gt;=6,L61+3,L61+1)</f>
        <v>43893</v>
      </c>
      <c r="N61" s="18">
        <f t="shared" ref="N61" si="171">IF(WEEKDAY(M61)&gt;=6,M61+3,M61+1)</f>
        <v>43894</v>
      </c>
      <c r="O61" s="18">
        <f t="shared" ref="O61" si="172">IF(WEEKDAY(N61)&gt;=6,N61+3,N61+1)</f>
        <v>43895</v>
      </c>
      <c r="P61" s="18">
        <f t="shared" ref="P61" si="173">IF(WEEKDAY(O61)&gt;=6,O61+3,O61+1)</f>
        <v>43896</v>
      </c>
      <c r="Q61" s="18">
        <f t="shared" ref="Q61" si="174">IF(WEEKDAY(P61)&gt;=6,P61+3,P61+1)</f>
        <v>43899</v>
      </c>
      <c r="R61" s="18">
        <f t="shared" ref="R61" si="175">IF(WEEKDAY(Q61)&gt;=6,Q61+3,Q61+1)</f>
        <v>43900</v>
      </c>
      <c r="S61" s="18">
        <f t="shared" ref="S61" si="176">IF(WEEKDAY(R61)&gt;=6,R61+3,R61+1)</f>
        <v>43901</v>
      </c>
      <c r="T61" s="18">
        <f t="shared" ref="T61" si="177">IF(WEEKDAY(S61)&gt;=6,S61+3,S61+1)</f>
        <v>43902</v>
      </c>
      <c r="U61" s="18">
        <f t="shared" ref="U61" si="178">IF(WEEKDAY(T61)&gt;=6,T61+3,T61+1)</f>
        <v>43903</v>
      </c>
      <c r="V61" s="18">
        <f t="shared" ref="V61" si="179">IF(WEEKDAY(U61)&gt;=6,U61+3,U61+1)</f>
        <v>43906</v>
      </c>
      <c r="W61" s="18">
        <f t="shared" ref="W61" si="180">IF(WEEKDAY(V61)&gt;=6,V61+3,V61+1)</f>
        <v>43907</v>
      </c>
      <c r="X61" s="18">
        <f t="shared" ref="X61" si="181">IF(WEEKDAY(W61)&gt;=6,W61+3,W61+1)</f>
        <v>43908</v>
      </c>
      <c r="Y61" s="18">
        <f t="shared" ref="Y61" si="182">IF(WEEKDAY(X61)&gt;=6,X61+3,X61+1)</f>
        <v>43909</v>
      </c>
      <c r="Z61" s="18">
        <f t="shared" ref="Z61" si="183">IF(WEEKDAY(Y61)&gt;=6,Y61+3,Y61+1)</f>
        <v>43910</v>
      </c>
      <c r="AA61" s="18">
        <f t="shared" ref="AA61" si="184">IF(WEEKDAY(Z61)&gt;=6,Z61+3,Z61+1)</f>
        <v>43913</v>
      </c>
      <c r="AB61" s="18">
        <f t="shared" ref="AB61" si="185">IF(WEEKDAY(AA61)&gt;=6,AA61+3,AA61+1)</f>
        <v>43914</v>
      </c>
      <c r="AC61" s="18">
        <f t="shared" ref="AC61" si="186">IF(WEEKDAY(AB61)&gt;=6,AB61+3,AB61+1)</f>
        <v>43915</v>
      </c>
      <c r="AD61" s="18">
        <f t="shared" ref="AD61" si="187">IF(WEEKDAY(AC61)&gt;=6,AC61+3,AC61+1)</f>
        <v>43916</v>
      </c>
      <c r="AE61" s="18">
        <f t="shared" ref="AE61" si="188">IF(WEEKDAY(AD61)&gt;=6,AD61+3,AD61+1)</f>
        <v>43917</v>
      </c>
      <c r="AF61" s="18">
        <f t="shared" ref="AF61" si="189">IF(WEEKDAY(AE61)&gt;=6,AE61+3,AE61+1)</f>
        <v>43920</v>
      </c>
      <c r="AG61" s="18">
        <f t="shared" ref="AG61" si="190">IF(WEEKDAY(AF61)&gt;=6,AF61+3,AF61+1)</f>
        <v>43921</v>
      </c>
      <c r="AH61" s="18">
        <f t="shared" ref="AH61" si="191">IF(WEEKDAY(AG61)&gt;=6,AG61+3,AG61+1)</f>
        <v>43922</v>
      </c>
      <c r="AI61" s="18">
        <f t="shared" ref="AI61" si="192">IF(WEEKDAY(AH61)&gt;=6,AH61+3,AH61+1)</f>
        <v>43923</v>
      </c>
      <c r="AJ61" s="18">
        <f t="shared" ref="AJ61" si="193">IF(WEEKDAY(AI61)&gt;=6,AI61+3,AI61+1)</f>
        <v>43924</v>
      </c>
      <c r="AK61" s="18">
        <f t="shared" ref="AK61" si="194">IF(WEEKDAY(AJ61)&gt;=6,AJ61+3,AJ61+1)</f>
        <v>43927</v>
      </c>
    </row>
    <row r="62" spans="1:37" ht="15.75" thickBot="1" x14ac:dyDescent="0.3">
      <c r="A62" s="153" t="s">
        <v>71</v>
      </c>
      <c r="B62" s="154"/>
      <c r="C62" s="154"/>
      <c r="D62" s="154"/>
      <c r="E62" s="154"/>
      <c r="F62" s="97" t="s">
        <v>163</v>
      </c>
      <c r="G62" s="19" t="s">
        <v>157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55" t="s">
        <v>103</v>
      </c>
      <c r="B63" s="156"/>
      <c r="C63" s="156"/>
      <c r="D63" s="157"/>
      <c r="E63" s="156"/>
      <c r="F63" s="158"/>
      <c r="G63" s="25" t="s">
        <v>104</v>
      </c>
      <c r="H63" s="26">
        <v>0.30499999999999999</v>
      </c>
      <c r="I63" s="27">
        <v>0.33</v>
      </c>
      <c r="J63" s="27">
        <v>0.37</v>
      </c>
      <c r="K63" s="27">
        <v>0.34499999999999997</v>
      </c>
      <c r="L63" s="27">
        <v>0.32</v>
      </c>
      <c r="M63" s="27">
        <v>0.37</v>
      </c>
      <c r="N63" s="27">
        <v>0.33500000000000002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7</v>
      </c>
      <c r="C64" s="54"/>
      <c r="D64" s="61" t="str">
        <f>IF(ISBLANK(F62),"No Link",HYPERLINK(CONCATENATE("https://www.klsescreener.com/v2/charting/chart/",F62), "KLSE"))</f>
        <v>KLSE</v>
      </c>
      <c r="E64" s="159" t="s">
        <v>106</v>
      </c>
      <c r="F64" s="160"/>
      <c r="G64" s="14" t="s">
        <v>107</v>
      </c>
      <c r="H64" s="11">
        <v>0.33</v>
      </c>
      <c r="I64" s="5">
        <v>0.38500000000000001</v>
      </c>
      <c r="J64" s="63">
        <v>0.38500000000000001</v>
      </c>
      <c r="K64" s="4">
        <v>0.35</v>
      </c>
      <c r="L64" s="4">
        <v>0.35499999999999998</v>
      </c>
      <c r="M64" s="4">
        <v>0.37</v>
      </c>
      <c r="N64" s="4">
        <v>0.38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0.3</v>
      </c>
      <c r="I65" s="4">
        <v>0.32</v>
      </c>
      <c r="J65" s="4">
        <v>0.34</v>
      </c>
      <c r="K65" s="4">
        <v>0.30499999999999999</v>
      </c>
      <c r="L65" s="4">
        <v>0.315</v>
      </c>
      <c r="M65" s="4">
        <v>0.33500000000000002</v>
      </c>
      <c r="N65" s="4">
        <v>0.33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61"/>
      <c r="B66" s="162"/>
      <c r="C66" s="58"/>
      <c r="D66" s="60" t="s">
        <v>109</v>
      </c>
      <c r="E66" s="35">
        <v>0.38500000000000001</v>
      </c>
      <c r="F66" s="39">
        <f>(E66-B67)/B67</f>
        <v>0.10000000000000009</v>
      </c>
      <c r="G66" s="14" t="s">
        <v>110</v>
      </c>
      <c r="H66" s="9">
        <v>0.33</v>
      </c>
      <c r="I66" s="4">
        <v>0.36</v>
      </c>
      <c r="J66" s="4">
        <v>0.35499999999999998</v>
      </c>
      <c r="K66" s="4">
        <v>0.32500000000000001</v>
      </c>
      <c r="L66" s="4">
        <v>0.35499999999999998</v>
      </c>
      <c r="M66" s="4">
        <v>0.34</v>
      </c>
      <c r="N66" s="4">
        <v>0.37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>
        <v>0.35</v>
      </c>
      <c r="C67" s="59"/>
      <c r="D67" s="3"/>
      <c r="E67" s="7"/>
      <c r="F67" s="88"/>
      <c r="G67" s="15" t="s">
        <v>112</v>
      </c>
      <c r="H67" s="29">
        <v>157057</v>
      </c>
      <c r="I67" s="52">
        <v>678386</v>
      </c>
      <c r="J67" s="30">
        <v>213649</v>
      </c>
      <c r="K67" s="30">
        <v>174610</v>
      </c>
      <c r="L67" s="30">
        <v>184434</v>
      </c>
      <c r="M67" s="30">
        <v>211712</v>
      </c>
      <c r="N67" s="30">
        <v>221786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87"/>
      <c r="D68" s="6"/>
      <c r="E68" s="86"/>
      <c r="F68" s="6"/>
      <c r="G68" s="32" t="s">
        <v>113</v>
      </c>
      <c r="H68" s="22">
        <f>IF((H63+H66)/2&gt;=1,CEILING((H63+H66)/2,0.01),CEILING((H63+H66)/2,0.005))</f>
        <v>0.32</v>
      </c>
      <c r="I68" s="22">
        <f>IF((I63+I66)/2&gt;=1,CEILING((I63+I66)/2,0.01),CEILING((I63+I66)/2,0.005))</f>
        <v>0.34500000000000003</v>
      </c>
      <c r="J68" s="23">
        <f t="shared" ref="J68" si="195">I68</f>
        <v>0.34500000000000003</v>
      </c>
      <c r="K68" s="23">
        <f t="shared" ref="K68" si="196">J68</f>
        <v>0.34500000000000003</v>
      </c>
      <c r="L68" s="23">
        <f t="shared" ref="L68" si="197">K68</f>
        <v>0.34500000000000003</v>
      </c>
      <c r="M68" s="23">
        <f t="shared" ref="M68" si="198">L68</f>
        <v>0.34500000000000003</v>
      </c>
      <c r="N68" s="23">
        <f t="shared" ref="N68" si="199">M68</f>
        <v>0.34500000000000003</v>
      </c>
      <c r="O68" s="23">
        <f t="shared" ref="O68" si="200">N68</f>
        <v>0.34500000000000003</v>
      </c>
      <c r="P68" s="23">
        <f t="shared" ref="P68" si="201">O68</f>
        <v>0.34500000000000003</v>
      </c>
      <c r="Q68" s="23">
        <f t="shared" ref="Q68" si="202">P68</f>
        <v>0.34500000000000003</v>
      </c>
      <c r="R68" s="23">
        <f t="shared" ref="R68" si="203">Q68</f>
        <v>0.34500000000000003</v>
      </c>
      <c r="S68" s="23">
        <f t="shared" ref="S68" si="204">R68</f>
        <v>0.34500000000000003</v>
      </c>
      <c r="T68" s="23">
        <f t="shared" ref="T68" si="205">S68</f>
        <v>0.34500000000000003</v>
      </c>
      <c r="U68" s="23">
        <f t="shared" ref="U68" si="206">T68</f>
        <v>0.34500000000000003</v>
      </c>
      <c r="V68" s="23">
        <f t="shared" ref="V68" si="207">U68</f>
        <v>0.34500000000000003</v>
      </c>
      <c r="W68" s="23">
        <f t="shared" ref="W68" si="208">V68</f>
        <v>0.34500000000000003</v>
      </c>
      <c r="X68" s="23">
        <f t="shared" ref="X68" si="209">W68</f>
        <v>0.34500000000000003</v>
      </c>
      <c r="Y68" s="23">
        <f t="shared" ref="Y68" si="210">X68</f>
        <v>0.34500000000000003</v>
      </c>
      <c r="Z68" s="23">
        <f t="shared" ref="Z68" si="211">Y68</f>
        <v>0.34500000000000003</v>
      </c>
      <c r="AA68" s="23">
        <f t="shared" ref="AA68" si="212">Z68</f>
        <v>0.34500000000000003</v>
      </c>
      <c r="AB68" s="23">
        <f t="shared" ref="AB68" si="213">AA68</f>
        <v>0.34500000000000003</v>
      </c>
      <c r="AC68" s="23">
        <f t="shared" ref="AC68" si="214">AB68</f>
        <v>0.34500000000000003</v>
      </c>
      <c r="AD68" s="23">
        <f t="shared" ref="AD68" si="215">AC68</f>
        <v>0.34500000000000003</v>
      </c>
      <c r="AE68" s="23">
        <f t="shared" ref="AE68" si="216">AD68</f>
        <v>0.34500000000000003</v>
      </c>
      <c r="AF68" s="23">
        <f t="shared" ref="AF68" si="217">AE68</f>
        <v>0.34500000000000003</v>
      </c>
      <c r="AG68" s="23">
        <f t="shared" ref="AG68" si="218">AF68</f>
        <v>0.34500000000000003</v>
      </c>
      <c r="AH68" s="23">
        <f t="shared" ref="AH68" si="219">AG68</f>
        <v>0.34500000000000003</v>
      </c>
      <c r="AI68" s="23">
        <f t="shared" ref="AI68" si="220">AH68</f>
        <v>0.34500000000000003</v>
      </c>
      <c r="AJ68" s="23">
        <f t="shared" ref="AJ68" si="221">AI68</f>
        <v>0.34500000000000003</v>
      </c>
      <c r="AK68" s="24">
        <f t="shared" ref="AK68" si="222">AJ68</f>
        <v>0.34500000000000003</v>
      </c>
    </row>
    <row r="69" spans="1:37" ht="15.75" thickBot="1" x14ac:dyDescent="0.3">
      <c r="A69" s="40"/>
      <c r="B69" s="6"/>
      <c r="C69" s="6"/>
      <c r="D69" s="33" t="s">
        <v>2</v>
      </c>
      <c r="E69" s="34">
        <v>0.34</v>
      </c>
      <c r="F69" s="38">
        <f>(B67-E69)/E69</f>
        <v>2.9411764705882214E-2</v>
      </c>
      <c r="G69" s="65" t="s">
        <v>114</v>
      </c>
      <c r="H69" s="66">
        <f>IF(H68*105%&gt;=1, FLOOR(H68*105%,0.01), FLOOR(H68*105%,0.005))</f>
        <v>0.33500000000000002</v>
      </c>
      <c r="I69" s="66">
        <f t="shared" ref="I69" si="223">IF(I68*105%&gt;=1, FLOOR(I68*105%,0.01), FLOOR(I68*105%,0.005))</f>
        <v>0.36</v>
      </c>
      <c r="J69" s="66">
        <f t="shared" ref="J69" si="224">IF(J68*105%&gt;=1, FLOOR(J68*105%,0.01), FLOOR(J68*105%,0.005))</f>
        <v>0.36</v>
      </c>
      <c r="K69" s="66">
        <f t="shared" ref="K69" si="225">IF(K68*105%&gt;=1, FLOOR(K68*105%,0.01), FLOOR(K68*105%,0.005))</f>
        <v>0.36</v>
      </c>
      <c r="L69" s="66">
        <f t="shared" ref="L69" si="226">IF(L68*105%&gt;=1, FLOOR(L68*105%,0.01), FLOOR(L68*105%,0.005))</f>
        <v>0.36</v>
      </c>
      <c r="M69" s="66">
        <f t="shared" ref="M69" si="227">IF(M68*105%&gt;=1, FLOOR(M68*105%,0.01), FLOOR(M68*105%,0.005))</f>
        <v>0.36</v>
      </c>
      <c r="N69" s="66">
        <f t="shared" ref="N69" si="228">IF(N68*105%&gt;=1, FLOOR(N68*105%,0.01), FLOOR(N68*105%,0.005))</f>
        <v>0.36</v>
      </c>
      <c r="O69" s="66">
        <f t="shared" ref="O69" si="229">IF(O68*105%&gt;=1, FLOOR(O68*105%,0.01), FLOOR(O68*105%,0.005))</f>
        <v>0.36</v>
      </c>
      <c r="P69" s="66">
        <f t="shared" ref="P69" si="230">IF(P68*105%&gt;=1, FLOOR(P68*105%,0.01), FLOOR(P68*105%,0.005))</f>
        <v>0.36</v>
      </c>
      <c r="Q69" s="66">
        <f t="shared" ref="Q69" si="231">IF(Q68*105%&gt;=1, FLOOR(Q68*105%,0.01), FLOOR(Q68*105%,0.005))</f>
        <v>0.36</v>
      </c>
      <c r="R69" s="66">
        <f t="shared" ref="R69" si="232">IF(R68*105%&gt;=1, FLOOR(R68*105%,0.01), FLOOR(R68*105%,0.005))</f>
        <v>0.36</v>
      </c>
      <c r="S69" s="66">
        <f t="shared" ref="S69" si="233">IF(S68*105%&gt;=1, FLOOR(S68*105%,0.01), FLOOR(S68*105%,0.005))</f>
        <v>0.36</v>
      </c>
      <c r="T69" s="66">
        <f t="shared" ref="T69" si="234">IF(T68*105%&gt;=1, FLOOR(T68*105%,0.01), FLOOR(T68*105%,0.005))</f>
        <v>0.36</v>
      </c>
      <c r="U69" s="66">
        <f t="shared" ref="U69" si="235">IF(U68*105%&gt;=1, FLOOR(U68*105%,0.01), FLOOR(U68*105%,0.005))</f>
        <v>0.36</v>
      </c>
      <c r="V69" s="66">
        <f t="shared" ref="V69" si="236">IF(V68*105%&gt;=1, FLOOR(V68*105%,0.01), FLOOR(V68*105%,0.005))</f>
        <v>0.36</v>
      </c>
      <c r="W69" s="66">
        <f t="shared" ref="W69" si="237">IF(W68*105%&gt;=1, FLOOR(W68*105%,0.01), FLOOR(W68*105%,0.005))</f>
        <v>0.36</v>
      </c>
      <c r="X69" s="66">
        <f t="shared" ref="X69" si="238">IF(X68*105%&gt;=1, FLOOR(X68*105%,0.01), FLOOR(X68*105%,0.005))</f>
        <v>0.36</v>
      </c>
      <c r="Y69" s="66">
        <f t="shared" ref="Y69" si="239">IF(Y68*105%&gt;=1, FLOOR(Y68*105%,0.01), FLOOR(Y68*105%,0.005))</f>
        <v>0.36</v>
      </c>
      <c r="Z69" s="66">
        <f t="shared" ref="Z69" si="240">IF(Z68*105%&gt;=1, FLOOR(Z68*105%,0.01), FLOOR(Z68*105%,0.005))</f>
        <v>0.36</v>
      </c>
      <c r="AA69" s="66">
        <f t="shared" ref="AA69" si="241">IF(AA68*105%&gt;=1, FLOOR(AA68*105%,0.01), FLOOR(AA68*105%,0.005))</f>
        <v>0.36</v>
      </c>
      <c r="AB69" s="66">
        <f t="shared" ref="AB69" si="242">IF(AB68*105%&gt;=1, FLOOR(AB68*105%,0.01), FLOOR(AB68*105%,0.005))</f>
        <v>0.36</v>
      </c>
      <c r="AC69" s="66">
        <f t="shared" ref="AC69" si="243">IF(AC68*105%&gt;=1, FLOOR(AC68*105%,0.01), FLOOR(AC68*105%,0.005))</f>
        <v>0.36</v>
      </c>
      <c r="AD69" s="66">
        <f t="shared" ref="AD69" si="244">IF(AD68*105%&gt;=1, FLOOR(AD68*105%,0.01), FLOOR(AD68*105%,0.005))</f>
        <v>0.36</v>
      </c>
      <c r="AE69" s="66">
        <f t="shared" ref="AE69" si="245">IF(AE68*105%&gt;=1, FLOOR(AE68*105%,0.01), FLOOR(AE68*105%,0.005))</f>
        <v>0.36</v>
      </c>
      <c r="AF69" s="66">
        <f t="shared" ref="AF69" si="246">IF(AF68*105%&gt;=1, FLOOR(AF68*105%,0.01), FLOOR(AF68*105%,0.005))</f>
        <v>0.36</v>
      </c>
      <c r="AG69" s="66">
        <f t="shared" ref="AG69" si="247">IF(AG68*105%&gt;=1, FLOOR(AG68*105%,0.01), FLOOR(AG68*105%,0.005))</f>
        <v>0.36</v>
      </c>
      <c r="AH69" s="66">
        <f t="shared" ref="AH69" si="248">IF(AH68*105%&gt;=1, FLOOR(AH68*105%,0.01), FLOOR(AH68*105%,0.005))</f>
        <v>0.36</v>
      </c>
      <c r="AI69" s="66">
        <f t="shared" ref="AI69" si="249">IF(AI68*105%&gt;=1, FLOOR(AI68*105%,0.01), FLOOR(AI68*105%,0.005))</f>
        <v>0.36</v>
      </c>
      <c r="AJ69" s="66">
        <f t="shared" ref="AJ69" si="250">IF(AJ68*105%&gt;=1, FLOOR(AJ68*105%,0.01), FLOOR(AJ68*105%,0.005))</f>
        <v>0.36</v>
      </c>
      <c r="AK69" s="66">
        <f t="shared" ref="AK69" si="251">IF(AK68*105%&gt;=1, FLOOR(AK68*105%,0.01), FLOOR(AK68*105%,0.005))</f>
        <v>0.36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67" t="s">
        <v>118</v>
      </c>
      <c r="H70" s="68">
        <f>(H66-H63)/H63</f>
        <v>8.1967213114754175E-2</v>
      </c>
      <c r="I70" s="69">
        <f t="shared" ref="I70:AK70" si="252">(I66-I63)/I63</f>
        <v>9.0909090909090814E-2</v>
      </c>
      <c r="J70" s="69">
        <f t="shared" si="252"/>
        <v>-4.0540540540540577E-2</v>
      </c>
      <c r="K70" s="69">
        <f t="shared" si="252"/>
        <v>-5.797101449275352E-2</v>
      </c>
      <c r="L70" s="69">
        <f t="shared" si="252"/>
        <v>0.10937499999999992</v>
      </c>
      <c r="M70" s="69">
        <f t="shared" si="252"/>
        <v>-8.1081081081081002E-2</v>
      </c>
      <c r="N70" s="69">
        <f t="shared" si="252"/>
        <v>0.10447761194029843</v>
      </c>
      <c r="O70" s="69" t="e">
        <f t="shared" si="252"/>
        <v>#DIV/0!</v>
      </c>
      <c r="P70" s="69" t="e">
        <f t="shared" si="252"/>
        <v>#DIV/0!</v>
      </c>
      <c r="Q70" s="69" t="e">
        <f t="shared" si="252"/>
        <v>#DIV/0!</v>
      </c>
      <c r="R70" s="69" t="e">
        <f t="shared" si="252"/>
        <v>#DIV/0!</v>
      </c>
      <c r="S70" s="69" t="e">
        <f t="shared" si="252"/>
        <v>#DIV/0!</v>
      </c>
      <c r="T70" s="69" t="e">
        <f t="shared" si="252"/>
        <v>#DIV/0!</v>
      </c>
      <c r="U70" s="69" t="e">
        <f t="shared" si="252"/>
        <v>#DIV/0!</v>
      </c>
      <c r="V70" s="69" t="e">
        <f t="shared" si="252"/>
        <v>#DIV/0!</v>
      </c>
      <c r="W70" s="69" t="e">
        <f t="shared" si="252"/>
        <v>#DIV/0!</v>
      </c>
      <c r="X70" s="69" t="e">
        <f t="shared" si="252"/>
        <v>#DIV/0!</v>
      </c>
      <c r="Y70" s="69" t="e">
        <f t="shared" si="252"/>
        <v>#DIV/0!</v>
      </c>
      <c r="Z70" s="69" t="e">
        <f t="shared" si="252"/>
        <v>#DIV/0!</v>
      </c>
      <c r="AA70" s="69" t="e">
        <f t="shared" si="252"/>
        <v>#DIV/0!</v>
      </c>
      <c r="AB70" s="69" t="e">
        <f t="shared" si="252"/>
        <v>#DIV/0!</v>
      </c>
      <c r="AC70" s="69" t="e">
        <f t="shared" si="252"/>
        <v>#DIV/0!</v>
      </c>
      <c r="AD70" s="69" t="e">
        <f t="shared" si="252"/>
        <v>#DIV/0!</v>
      </c>
      <c r="AE70" s="69" t="e">
        <f t="shared" si="252"/>
        <v>#DIV/0!</v>
      </c>
      <c r="AF70" s="69" t="e">
        <f t="shared" si="252"/>
        <v>#DIV/0!</v>
      </c>
      <c r="AG70" s="69" t="e">
        <f t="shared" si="252"/>
        <v>#DIV/0!</v>
      </c>
      <c r="AH70" s="69" t="e">
        <f t="shared" si="252"/>
        <v>#DIV/0!</v>
      </c>
      <c r="AI70" s="69" t="e">
        <f t="shared" si="252"/>
        <v>#DIV/0!</v>
      </c>
      <c r="AJ70" s="69" t="e">
        <f t="shared" si="252"/>
        <v>#DIV/0!</v>
      </c>
      <c r="AK70" s="70" t="e">
        <f t="shared" si="252"/>
        <v>#DIV/0!</v>
      </c>
    </row>
    <row r="71" spans="1:37" ht="15.75" thickBot="1" x14ac:dyDescent="0.3">
      <c r="A71" s="43">
        <f>E69</f>
        <v>0.34</v>
      </c>
      <c r="B71" s="44">
        <f>B67</f>
        <v>0.35</v>
      </c>
      <c r="C71" s="53">
        <v>0.36</v>
      </c>
      <c r="D71" s="31">
        <v>226000</v>
      </c>
      <c r="E71" s="163" t="s">
        <v>119</v>
      </c>
      <c r="F71" s="164"/>
      <c r="G71" s="65" t="s">
        <v>120</v>
      </c>
      <c r="H71" s="71">
        <f>(H66-H63)/(H64-H65)</f>
        <v>0.83333333333333337</v>
      </c>
      <c r="I71" s="72">
        <f t="shared" ref="I71:AK71" si="253">(I66-I63)/(I64-I65)</f>
        <v>0.46153846153846106</v>
      </c>
      <c r="J71" s="72">
        <f t="shared" si="253"/>
        <v>-0.33333333333333376</v>
      </c>
      <c r="K71" s="72">
        <f t="shared" si="253"/>
        <v>-0.44444444444444375</v>
      </c>
      <c r="L71" s="72">
        <f t="shared" si="253"/>
        <v>0.87499999999999978</v>
      </c>
      <c r="M71" s="72">
        <f t="shared" si="253"/>
        <v>-0.85714285714285687</v>
      </c>
      <c r="N71" s="72">
        <f t="shared" si="253"/>
        <v>0.69999999999999962</v>
      </c>
      <c r="O71" s="72" t="e">
        <f t="shared" si="253"/>
        <v>#DIV/0!</v>
      </c>
      <c r="P71" s="72" t="e">
        <f t="shared" si="253"/>
        <v>#DIV/0!</v>
      </c>
      <c r="Q71" s="72" t="e">
        <f t="shared" si="253"/>
        <v>#DIV/0!</v>
      </c>
      <c r="R71" s="72" t="e">
        <f t="shared" si="253"/>
        <v>#DIV/0!</v>
      </c>
      <c r="S71" s="72" t="e">
        <f t="shared" si="253"/>
        <v>#DIV/0!</v>
      </c>
      <c r="T71" s="72" t="e">
        <f t="shared" si="253"/>
        <v>#DIV/0!</v>
      </c>
      <c r="U71" s="72" t="e">
        <f t="shared" si="253"/>
        <v>#DIV/0!</v>
      </c>
      <c r="V71" s="72" t="e">
        <f t="shared" si="253"/>
        <v>#DIV/0!</v>
      </c>
      <c r="W71" s="72" t="e">
        <f t="shared" si="253"/>
        <v>#DIV/0!</v>
      </c>
      <c r="X71" s="72" t="e">
        <f t="shared" si="253"/>
        <v>#DIV/0!</v>
      </c>
      <c r="Y71" s="72" t="e">
        <f t="shared" si="253"/>
        <v>#DIV/0!</v>
      </c>
      <c r="Z71" s="72" t="e">
        <f t="shared" si="253"/>
        <v>#DIV/0!</v>
      </c>
      <c r="AA71" s="72" t="e">
        <f t="shared" si="253"/>
        <v>#DIV/0!</v>
      </c>
      <c r="AB71" s="72" t="e">
        <f t="shared" si="253"/>
        <v>#DIV/0!</v>
      </c>
      <c r="AC71" s="72" t="e">
        <f t="shared" si="253"/>
        <v>#DIV/0!</v>
      </c>
      <c r="AD71" s="72" t="e">
        <f t="shared" si="253"/>
        <v>#DIV/0!</v>
      </c>
      <c r="AE71" s="72" t="e">
        <f t="shared" si="253"/>
        <v>#DIV/0!</v>
      </c>
      <c r="AF71" s="72" t="e">
        <f t="shared" si="253"/>
        <v>#DIV/0!</v>
      </c>
      <c r="AG71" s="72" t="e">
        <f t="shared" si="253"/>
        <v>#DIV/0!</v>
      </c>
      <c r="AH71" s="72" t="e">
        <f t="shared" si="253"/>
        <v>#DIV/0!</v>
      </c>
      <c r="AI71" s="72" t="e">
        <f t="shared" si="253"/>
        <v>#DIV/0!</v>
      </c>
      <c r="AJ71" s="72" t="e">
        <f t="shared" si="253"/>
        <v>#DIV/0!</v>
      </c>
      <c r="AK71" s="73" t="e">
        <f t="shared" si="253"/>
        <v>#DIV/0!</v>
      </c>
    </row>
    <row r="72" spans="1:37" ht="15.75" thickBot="1" x14ac:dyDescent="0.3">
      <c r="A72" s="165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7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2" t="s">
        <v>70</v>
      </c>
      <c r="H73" s="17">
        <v>43892</v>
      </c>
      <c r="I73" s="18">
        <f>IF(WEEKDAY(H73)&gt;=6,H73+3,H73+1)</f>
        <v>43893</v>
      </c>
      <c r="J73" s="18">
        <f t="shared" ref="J73" si="254">IF(WEEKDAY(I73)&gt;=6,I73+3,I73+1)</f>
        <v>43894</v>
      </c>
      <c r="K73" s="18">
        <f t="shared" ref="K73" si="255">IF(WEEKDAY(J73)&gt;=6,J73+3,J73+1)</f>
        <v>43895</v>
      </c>
      <c r="L73" s="18">
        <f t="shared" ref="L73" si="256">IF(WEEKDAY(K73)&gt;=6,K73+3,K73+1)</f>
        <v>43896</v>
      </c>
      <c r="M73" s="18">
        <f t="shared" ref="M73" si="257">IF(WEEKDAY(L73)&gt;=6,L73+3,L73+1)</f>
        <v>43899</v>
      </c>
      <c r="N73" s="18">
        <f t="shared" ref="N73" si="258">IF(WEEKDAY(M73)&gt;=6,M73+3,M73+1)</f>
        <v>43900</v>
      </c>
      <c r="O73" s="18">
        <f t="shared" ref="O73" si="259">IF(WEEKDAY(N73)&gt;=6,N73+3,N73+1)</f>
        <v>43901</v>
      </c>
      <c r="P73" s="18">
        <f t="shared" ref="P73" si="260">IF(WEEKDAY(O73)&gt;=6,O73+3,O73+1)</f>
        <v>43902</v>
      </c>
      <c r="Q73" s="18">
        <f t="shared" ref="Q73" si="261">IF(WEEKDAY(P73)&gt;=6,P73+3,P73+1)</f>
        <v>43903</v>
      </c>
      <c r="R73" s="18">
        <f t="shared" ref="R73" si="262">IF(WEEKDAY(Q73)&gt;=6,Q73+3,Q73+1)</f>
        <v>43906</v>
      </c>
      <c r="S73" s="18">
        <f t="shared" ref="S73" si="263">IF(WEEKDAY(R73)&gt;=6,R73+3,R73+1)</f>
        <v>43907</v>
      </c>
      <c r="T73" s="18">
        <f t="shared" ref="T73" si="264">IF(WEEKDAY(S73)&gt;=6,S73+3,S73+1)</f>
        <v>43908</v>
      </c>
      <c r="U73" s="18">
        <f t="shared" ref="U73" si="265">IF(WEEKDAY(T73)&gt;=6,T73+3,T73+1)</f>
        <v>43909</v>
      </c>
      <c r="V73" s="18">
        <f t="shared" ref="V73" si="266">IF(WEEKDAY(U73)&gt;=6,U73+3,U73+1)</f>
        <v>43910</v>
      </c>
      <c r="W73" s="18">
        <f t="shared" ref="W73" si="267">IF(WEEKDAY(V73)&gt;=6,V73+3,V73+1)</f>
        <v>43913</v>
      </c>
      <c r="X73" s="18">
        <f t="shared" ref="X73" si="268">IF(WEEKDAY(W73)&gt;=6,W73+3,W73+1)</f>
        <v>43914</v>
      </c>
      <c r="Y73" s="18">
        <f t="shared" ref="Y73" si="269">IF(WEEKDAY(X73)&gt;=6,X73+3,X73+1)</f>
        <v>43915</v>
      </c>
      <c r="Z73" s="18">
        <f t="shared" ref="Z73" si="270">IF(WEEKDAY(Y73)&gt;=6,Y73+3,Y73+1)</f>
        <v>43916</v>
      </c>
      <c r="AA73" s="18">
        <f t="shared" ref="AA73" si="271">IF(WEEKDAY(Z73)&gt;=6,Z73+3,Z73+1)</f>
        <v>43917</v>
      </c>
      <c r="AB73" s="18">
        <f t="shared" ref="AB73" si="272">IF(WEEKDAY(AA73)&gt;=6,AA73+3,AA73+1)</f>
        <v>43920</v>
      </c>
      <c r="AC73" s="18">
        <f t="shared" ref="AC73" si="273">IF(WEEKDAY(AB73)&gt;=6,AB73+3,AB73+1)</f>
        <v>43921</v>
      </c>
      <c r="AD73" s="18">
        <f t="shared" ref="AD73" si="274">IF(WEEKDAY(AC73)&gt;=6,AC73+3,AC73+1)</f>
        <v>43922</v>
      </c>
      <c r="AE73" s="18">
        <f t="shared" ref="AE73" si="275">IF(WEEKDAY(AD73)&gt;=6,AD73+3,AD73+1)</f>
        <v>43923</v>
      </c>
      <c r="AF73" s="18">
        <f t="shared" ref="AF73" si="276">IF(WEEKDAY(AE73)&gt;=6,AE73+3,AE73+1)</f>
        <v>43924</v>
      </c>
      <c r="AG73" s="18">
        <f t="shared" ref="AG73" si="277">IF(WEEKDAY(AF73)&gt;=6,AF73+3,AF73+1)</f>
        <v>43927</v>
      </c>
      <c r="AH73" s="18">
        <f t="shared" ref="AH73" si="278">IF(WEEKDAY(AG73)&gt;=6,AG73+3,AG73+1)</f>
        <v>43928</v>
      </c>
      <c r="AI73" s="18">
        <f t="shared" ref="AI73" si="279">IF(WEEKDAY(AH73)&gt;=6,AH73+3,AH73+1)</f>
        <v>43929</v>
      </c>
      <c r="AJ73" s="18">
        <f t="shared" ref="AJ73" si="280">IF(WEEKDAY(AI73)&gt;=6,AI73+3,AI73+1)</f>
        <v>43930</v>
      </c>
      <c r="AK73" s="18">
        <f t="shared" ref="AK73" si="281">IF(WEEKDAY(AJ73)&gt;=6,AJ73+3,AJ73+1)</f>
        <v>43931</v>
      </c>
    </row>
    <row r="74" spans="1:37" ht="15.75" thickBot="1" x14ac:dyDescent="0.3">
      <c r="A74" s="153" t="s">
        <v>71</v>
      </c>
      <c r="B74" s="154"/>
      <c r="C74" s="154"/>
      <c r="D74" s="154"/>
      <c r="E74" s="154"/>
      <c r="F74" s="97" t="s">
        <v>164</v>
      </c>
      <c r="G74" s="19" t="s">
        <v>160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55" t="s">
        <v>103</v>
      </c>
      <c r="B75" s="156"/>
      <c r="C75" s="156"/>
      <c r="D75" s="157"/>
      <c r="E75" s="156"/>
      <c r="F75" s="158"/>
      <c r="G75" s="25" t="s">
        <v>104</v>
      </c>
      <c r="H75" s="26">
        <v>1.33</v>
      </c>
      <c r="I75" s="27">
        <v>1.42</v>
      </c>
      <c r="J75" s="27">
        <v>1.36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3</v>
      </c>
      <c r="C76" s="54"/>
      <c r="D76" s="61" t="str">
        <f>IF(ISBLANK(F74),"No Link",HYPERLINK(CONCATENATE("https://www.klsescreener.com/v2/charting/chart/",F74), "KLSE"))</f>
        <v>KLSE</v>
      </c>
      <c r="E76" s="159" t="s">
        <v>106</v>
      </c>
      <c r="F76" s="160"/>
      <c r="G76" s="14" t="s">
        <v>107</v>
      </c>
      <c r="H76" s="11">
        <v>1.41</v>
      </c>
      <c r="I76" s="5">
        <v>1.43</v>
      </c>
      <c r="J76" s="63">
        <v>1.38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1.33</v>
      </c>
      <c r="I77" s="4">
        <v>1.36</v>
      </c>
      <c r="J77" s="4">
        <v>1.36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61"/>
      <c r="B78" s="162"/>
      <c r="C78" s="58"/>
      <c r="D78" s="60" t="s">
        <v>109</v>
      </c>
      <c r="E78" s="35"/>
      <c r="F78" s="39" t="e">
        <f>(E78-B79)/B79</f>
        <v>#DIV/0!</v>
      </c>
      <c r="G78" s="14" t="s">
        <v>110</v>
      </c>
      <c r="H78" s="9">
        <v>1.4</v>
      </c>
      <c r="I78" s="4">
        <v>1.36</v>
      </c>
      <c r="J78" s="4">
        <v>1.37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/>
      <c r="C79" s="59"/>
      <c r="D79" s="3"/>
      <c r="E79" s="7"/>
      <c r="F79" s="88"/>
      <c r="G79" s="15" t="s">
        <v>112</v>
      </c>
      <c r="H79" s="29">
        <v>36114</v>
      </c>
      <c r="I79" s="52">
        <v>22959</v>
      </c>
      <c r="J79" s="30">
        <v>16531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87"/>
      <c r="D80" s="6"/>
      <c r="E80" s="86"/>
      <c r="F80" s="6"/>
      <c r="G80" s="32" t="s">
        <v>113</v>
      </c>
      <c r="H80" s="22">
        <f>IF((H75+H78)/2&gt;=1,CEILING((H75+H78)/2,0.01),CEILING((H75+H78)/2,0.005))</f>
        <v>1.37</v>
      </c>
      <c r="I80" s="23">
        <f>H80</f>
        <v>1.37</v>
      </c>
      <c r="J80" s="23">
        <f t="shared" ref="J80" si="282">I80</f>
        <v>1.37</v>
      </c>
      <c r="K80" s="23">
        <f t="shared" ref="K80" si="283">J80</f>
        <v>1.37</v>
      </c>
      <c r="L80" s="23">
        <f t="shared" ref="L80" si="284">K80</f>
        <v>1.37</v>
      </c>
      <c r="M80" s="23">
        <f t="shared" ref="M80" si="285">L80</f>
        <v>1.37</v>
      </c>
      <c r="N80" s="23">
        <f t="shared" ref="N80" si="286">M80</f>
        <v>1.37</v>
      </c>
      <c r="O80" s="23">
        <f t="shared" ref="O80" si="287">N80</f>
        <v>1.37</v>
      </c>
      <c r="P80" s="23">
        <f t="shared" ref="P80" si="288">O80</f>
        <v>1.37</v>
      </c>
      <c r="Q80" s="23">
        <f t="shared" ref="Q80" si="289">P80</f>
        <v>1.37</v>
      </c>
      <c r="R80" s="23">
        <f t="shared" ref="R80" si="290">Q80</f>
        <v>1.37</v>
      </c>
      <c r="S80" s="23">
        <f t="shared" ref="S80" si="291">R80</f>
        <v>1.37</v>
      </c>
      <c r="T80" s="23">
        <f t="shared" ref="T80" si="292">S80</f>
        <v>1.37</v>
      </c>
      <c r="U80" s="23">
        <f t="shared" ref="U80" si="293">T80</f>
        <v>1.37</v>
      </c>
      <c r="V80" s="23">
        <f t="shared" ref="V80" si="294">U80</f>
        <v>1.37</v>
      </c>
      <c r="W80" s="23">
        <f t="shared" ref="W80" si="295">V80</f>
        <v>1.37</v>
      </c>
      <c r="X80" s="23">
        <f t="shared" ref="X80" si="296">W80</f>
        <v>1.37</v>
      </c>
      <c r="Y80" s="23">
        <f t="shared" ref="Y80" si="297">X80</f>
        <v>1.37</v>
      </c>
      <c r="Z80" s="23">
        <f t="shared" ref="Z80" si="298">Y80</f>
        <v>1.37</v>
      </c>
      <c r="AA80" s="23">
        <f t="shared" ref="AA80" si="299">Z80</f>
        <v>1.37</v>
      </c>
      <c r="AB80" s="23">
        <f t="shared" ref="AB80" si="300">AA80</f>
        <v>1.37</v>
      </c>
      <c r="AC80" s="23">
        <f t="shared" ref="AC80" si="301">AB80</f>
        <v>1.37</v>
      </c>
      <c r="AD80" s="23">
        <f t="shared" ref="AD80" si="302">AC80</f>
        <v>1.37</v>
      </c>
      <c r="AE80" s="23">
        <f t="shared" ref="AE80" si="303">AD80</f>
        <v>1.37</v>
      </c>
      <c r="AF80" s="23">
        <f t="shared" ref="AF80" si="304">AE80</f>
        <v>1.37</v>
      </c>
      <c r="AG80" s="23">
        <f t="shared" ref="AG80" si="305">AF80</f>
        <v>1.37</v>
      </c>
      <c r="AH80" s="23">
        <f t="shared" ref="AH80" si="306">AG80</f>
        <v>1.37</v>
      </c>
      <c r="AI80" s="23">
        <f t="shared" ref="AI80" si="307">AH80</f>
        <v>1.37</v>
      </c>
      <c r="AJ80" s="23">
        <f t="shared" ref="AJ80" si="308">AI80</f>
        <v>1.37</v>
      </c>
      <c r="AK80" s="24">
        <f t="shared" ref="AK80" si="309">AJ80</f>
        <v>1.37</v>
      </c>
    </row>
    <row r="81" spans="1:37" ht="15.75" thickBot="1" x14ac:dyDescent="0.3">
      <c r="A81" s="40"/>
      <c r="B81" s="6"/>
      <c r="C81" s="6"/>
      <c r="D81" s="33" t="s">
        <v>2</v>
      </c>
      <c r="E81" s="34"/>
      <c r="F81" s="38" t="e">
        <f>(B79-E81)/E81</f>
        <v>#DIV/0!</v>
      </c>
      <c r="G81" s="65" t="s">
        <v>114</v>
      </c>
      <c r="H81" s="66">
        <f>IF(H80*105%&gt;=1, FLOOR(H80*105%,0.01), FLOOR(H80*105%,0.005))</f>
        <v>1.43</v>
      </c>
      <c r="I81" s="66">
        <f t="shared" ref="I81" si="310">IF(I80*105%&gt;=1, FLOOR(I80*105%,0.01), FLOOR(I80*105%,0.005))</f>
        <v>1.43</v>
      </c>
      <c r="J81" s="66">
        <f t="shared" ref="J81" si="311">IF(J80*105%&gt;=1, FLOOR(J80*105%,0.01), FLOOR(J80*105%,0.005))</f>
        <v>1.43</v>
      </c>
      <c r="K81" s="66">
        <f t="shared" ref="K81" si="312">IF(K80*105%&gt;=1, FLOOR(K80*105%,0.01), FLOOR(K80*105%,0.005))</f>
        <v>1.43</v>
      </c>
      <c r="L81" s="66">
        <f t="shared" ref="L81" si="313">IF(L80*105%&gt;=1, FLOOR(L80*105%,0.01), FLOOR(L80*105%,0.005))</f>
        <v>1.43</v>
      </c>
      <c r="M81" s="66">
        <f t="shared" ref="M81" si="314">IF(M80*105%&gt;=1, FLOOR(M80*105%,0.01), FLOOR(M80*105%,0.005))</f>
        <v>1.43</v>
      </c>
      <c r="N81" s="66">
        <f t="shared" ref="N81" si="315">IF(N80*105%&gt;=1, FLOOR(N80*105%,0.01), FLOOR(N80*105%,0.005))</f>
        <v>1.43</v>
      </c>
      <c r="O81" s="66">
        <f t="shared" ref="O81" si="316">IF(O80*105%&gt;=1, FLOOR(O80*105%,0.01), FLOOR(O80*105%,0.005))</f>
        <v>1.43</v>
      </c>
      <c r="P81" s="66">
        <f t="shared" ref="P81" si="317">IF(P80*105%&gt;=1, FLOOR(P80*105%,0.01), FLOOR(P80*105%,0.005))</f>
        <v>1.43</v>
      </c>
      <c r="Q81" s="66">
        <f t="shared" ref="Q81" si="318">IF(Q80*105%&gt;=1, FLOOR(Q80*105%,0.01), FLOOR(Q80*105%,0.005))</f>
        <v>1.43</v>
      </c>
      <c r="R81" s="66">
        <f t="shared" ref="R81" si="319">IF(R80*105%&gt;=1, FLOOR(R80*105%,0.01), FLOOR(R80*105%,0.005))</f>
        <v>1.43</v>
      </c>
      <c r="S81" s="66">
        <f t="shared" ref="S81" si="320">IF(S80*105%&gt;=1, FLOOR(S80*105%,0.01), FLOOR(S80*105%,0.005))</f>
        <v>1.43</v>
      </c>
      <c r="T81" s="66">
        <f t="shared" ref="T81" si="321">IF(T80*105%&gt;=1, FLOOR(T80*105%,0.01), FLOOR(T80*105%,0.005))</f>
        <v>1.43</v>
      </c>
      <c r="U81" s="66">
        <f t="shared" ref="U81" si="322">IF(U80*105%&gt;=1, FLOOR(U80*105%,0.01), FLOOR(U80*105%,0.005))</f>
        <v>1.43</v>
      </c>
      <c r="V81" s="66">
        <f t="shared" ref="V81" si="323">IF(V80*105%&gt;=1, FLOOR(V80*105%,0.01), FLOOR(V80*105%,0.005))</f>
        <v>1.43</v>
      </c>
      <c r="W81" s="66">
        <f t="shared" ref="W81" si="324">IF(W80*105%&gt;=1, FLOOR(W80*105%,0.01), FLOOR(W80*105%,0.005))</f>
        <v>1.43</v>
      </c>
      <c r="X81" s="66">
        <f t="shared" ref="X81" si="325">IF(X80*105%&gt;=1, FLOOR(X80*105%,0.01), FLOOR(X80*105%,0.005))</f>
        <v>1.43</v>
      </c>
      <c r="Y81" s="66">
        <f t="shared" ref="Y81" si="326">IF(Y80*105%&gt;=1, FLOOR(Y80*105%,0.01), FLOOR(Y80*105%,0.005))</f>
        <v>1.43</v>
      </c>
      <c r="Z81" s="66">
        <f t="shared" ref="Z81" si="327">IF(Z80*105%&gt;=1, FLOOR(Z80*105%,0.01), FLOOR(Z80*105%,0.005))</f>
        <v>1.43</v>
      </c>
      <c r="AA81" s="66">
        <f t="shared" ref="AA81" si="328">IF(AA80*105%&gt;=1, FLOOR(AA80*105%,0.01), FLOOR(AA80*105%,0.005))</f>
        <v>1.43</v>
      </c>
      <c r="AB81" s="66">
        <f t="shared" ref="AB81" si="329">IF(AB80*105%&gt;=1, FLOOR(AB80*105%,0.01), FLOOR(AB80*105%,0.005))</f>
        <v>1.43</v>
      </c>
      <c r="AC81" s="66">
        <f t="shared" ref="AC81" si="330">IF(AC80*105%&gt;=1, FLOOR(AC80*105%,0.01), FLOOR(AC80*105%,0.005))</f>
        <v>1.43</v>
      </c>
      <c r="AD81" s="66">
        <f t="shared" ref="AD81" si="331">IF(AD80*105%&gt;=1, FLOOR(AD80*105%,0.01), FLOOR(AD80*105%,0.005))</f>
        <v>1.43</v>
      </c>
      <c r="AE81" s="66">
        <f t="shared" ref="AE81" si="332">IF(AE80*105%&gt;=1, FLOOR(AE80*105%,0.01), FLOOR(AE80*105%,0.005))</f>
        <v>1.43</v>
      </c>
      <c r="AF81" s="66">
        <f t="shared" ref="AF81" si="333">IF(AF80*105%&gt;=1, FLOOR(AF80*105%,0.01), FLOOR(AF80*105%,0.005))</f>
        <v>1.43</v>
      </c>
      <c r="AG81" s="66">
        <f t="shared" ref="AG81" si="334">IF(AG80*105%&gt;=1, FLOOR(AG80*105%,0.01), FLOOR(AG80*105%,0.005))</f>
        <v>1.43</v>
      </c>
      <c r="AH81" s="66">
        <f t="shared" ref="AH81" si="335">IF(AH80*105%&gt;=1, FLOOR(AH80*105%,0.01), FLOOR(AH80*105%,0.005))</f>
        <v>1.43</v>
      </c>
      <c r="AI81" s="66">
        <f t="shared" ref="AI81" si="336">IF(AI80*105%&gt;=1, FLOOR(AI80*105%,0.01), FLOOR(AI80*105%,0.005))</f>
        <v>1.43</v>
      </c>
      <c r="AJ81" s="66">
        <f t="shared" ref="AJ81" si="337">IF(AJ80*105%&gt;=1, FLOOR(AJ80*105%,0.01), FLOOR(AJ80*105%,0.005))</f>
        <v>1.43</v>
      </c>
      <c r="AK81" s="66">
        <f t="shared" ref="AK81" si="338">IF(AK80*105%&gt;=1, FLOOR(AK80*105%,0.01), FLOOR(AK80*105%,0.005))</f>
        <v>1.43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67" t="s">
        <v>118</v>
      </c>
      <c r="H82" s="68">
        <f>(H78-H75)/H75</f>
        <v>5.26315789473683E-2</v>
      </c>
      <c r="I82" s="69">
        <f t="shared" ref="I82:AK82" si="339">(I78-I75)/I75</f>
        <v>-4.2253521126760445E-2</v>
      </c>
      <c r="J82" s="69">
        <f t="shared" si="339"/>
        <v>7.3529411764705942E-3</v>
      </c>
      <c r="K82" s="69" t="e">
        <f t="shared" si="339"/>
        <v>#DIV/0!</v>
      </c>
      <c r="L82" s="69" t="e">
        <f t="shared" si="339"/>
        <v>#DIV/0!</v>
      </c>
      <c r="M82" s="69" t="e">
        <f t="shared" si="339"/>
        <v>#DIV/0!</v>
      </c>
      <c r="N82" s="69" t="e">
        <f t="shared" si="339"/>
        <v>#DIV/0!</v>
      </c>
      <c r="O82" s="69" t="e">
        <f t="shared" si="339"/>
        <v>#DIV/0!</v>
      </c>
      <c r="P82" s="69" t="e">
        <f t="shared" si="339"/>
        <v>#DIV/0!</v>
      </c>
      <c r="Q82" s="69" t="e">
        <f t="shared" si="339"/>
        <v>#DIV/0!</v>
      </c>
      <c r="R82" s="69" t="e">
        <f t="shared" si="339"/>
        <v>#DIV/0!</v>
      </c>
      <c r="S82" s="69" t="e">
        <f t="shared" si="339"/>
        <v>#DIV/0!</v>
      </c>
      <c r="T82" s="69" t="e">
        <f t="shared" si="339"/>
        <v>#DIV/0!</v>
      </c>
      <c r="U82" s="69" t="e">
        <f t="shared" si="339"/>
        <v>#DIV/0!</v>
      </c>
      <c r="V82" s="69" t="e">
        <f t="shared" si="339"/>
        <v>#DIV/0!</v>
      </c>
      <c r="W82" s="69" t="e">
        <f t="shared" si="339"/>
        <v>#DIV/0!</v>
      </c>
      <c r="X82" s="69" t="e">
        <f t="shared" si="339"/>
        <v>#DIV/0!</v>
      </c>
      <c r="Y82" s="69" t="e">
        <f t="shared" si="339"/>
        <v>#DIV/0!</v>
      </c>
      <c r="Z82" s="69" t="e">
        <f t="shared" si="339"/>
        <v>#DIV/0!</v>
      </c>
      <c r="AA82" s="69" t="e">
        <f t="shared" si="339"/>
        <v>#DIV/0!</v>
      </c>
      <c r="AB82" s="69" t="e">
        <f t="shared" si="339"/>
        <v>#DIV/0!</v>
      </c>
      <c r="AC82" s="69" t="e">
        <f t="shared" si="339"/>
        <v>#DIV/0!</v>
      </c>
      <c r="AD82" s="69" t="e">
        <f t="shared" si="339"/>
        <v>#DIV/0!</v>
      </c>
      <c r="AE82" s="69" t="e">
        <f t="shared" si="339"/>
        <v>#DIV/0!</v>
      </c>
      <c r="AF82" s="69" t="e">
        <f t="shared" si="339"/>
        <v>#DIV/0!</v>
      </c>
      <c r="AG82" s="69" t="e">
        <f t="shared" si="339"/>
        <v>#DIV/0!</v>
      </c>
      <c r="AH82" s="69" t="e">
        <f t="shared" si="339"/>
        <v>#DIV/0!</v>
      </c>
      <c r="AI82" s="69" t="e">
        <f t="shared" si="339"/>
        <v>#DIV/0!</v>
      </c>
      <c r="AJ82" s="69" t="e">
        <f t="shared" si="339"/>
        <v>#DIV/0!</v>
      </c>
      <c r="AK82" s="70" t="e">
        <f t="shared" si="339"/>
        <v>#DIV/0!</v>
      </c>
    </row>
    <row r="83" spans="1:37" ht="15.75" thickBot="1" x14ac:dyDescent="0.3">
      <c r="A83" s="43">
        <f>E81</f>
        <v>0</v>
      </c>
      <c r="B83" s="44">
        <f>B79</f>
        <v>0</v>
      </c>
      <c r="C83" s="53">
        <v>0</v>
      </c>
      <c r="D83" s="31">
        <v>0</v>
      </c>
      <c r="E83" s="163" t="s">
        <v>119</v>
      </c>
      <c r="F83" s="164"/>
      <c r="G83" s="65" t="s">
        <v>120</v>
      </c>
      <c r="H83" s="71">
        <f>(H78-H75)/(H76-H77)</f>
        <v>0.87499999999999967</v>
      </c>
      <c r="I83" s="72">
        <f t="shared" ref="I83:AK83" si="340">(I78-I75)/(I76-I77)</f>
        <v>-0.85714285714285665</v>
      </c>
      <c r="J83" s="72">
        <f t="shared" si="340"/>
        <v>0.50000000000000555</v>
      </c>
      <c r="K83" s="72" t="e">
        <f t="shared" si="340"/>
        <v>#DIV/0!</v>
      </c>
      <c r="L83" s="72" t="e">
        <f t="shared" si="340"/>
        <v>#DIV/0!</v>
      </c>
      <c r="M83" s="72" t="e">
        <f t="shared" si="340"/>
        <v>#DIV/0!</v>
      </c>
      <c r="N83" s="72" t="e">
        <f t="shared" si="340"/>
        <v>#DIV/0!</v>
      </c>
      <c r="O83" s="72" t="e">
        <f t="shared" si="340"/>
        <v>#DIV/0!</v>
      </c>
      <c r="P83" s="72" t="e">
        <f t="shared" si="340"/>
        <v>#DIV/0!</v>
      </c>
      <c r="Q83" s="72" t="e">
        <f t="shared" si="340"/>
        <v>#DIV/0!</v>
      </c>
      <c r="R83" s="72" t="e">
        <f t="shared" si="340"/>
        <v>#DIV/0!</v>
      </c>
      <c r="S83" s="72" t="e">
        <f t="shared" si="340"/>
        <v>#DIV/0!</v>
      </c>
      <c r="T83" s="72" t="e">
        <f t="shared" si="340"/>
        <v>#DIV/0!</v>
      </c>
      <c r="U83" s="72" t="e">
        <f t="shared" si="340"/>
        <v>#DIV/0!</v>
      </c>
      <c r="V83" s="72" t="e">
        <f t="shared" si="340"/>
        <v>#DIV/0!</v>
      </c>
      <c r="W83" s="72" t="e">
        <f t="shared" si="340"/>
        <v>#DIV/0!</v>
      </c>
      <c r="X83" s="72" t="e">
        <f t="shared" si="340"/>
        <v>#DIV/0!</v>
      </c>
      <c r="Y83" s="72" t="e">
        <f t="shared" si="340"/>
        <v>#DIV/0!</v>
      </c>
      <c r="Z83" s="72" t="e">
        <f t="shared" si="340"/>
        <v>#DIV/0!</v>
      </c>
      <c r="AA83" s="72" t="e">
        <f t="shared" si="340"/>
        <v>#DIV/0!</v>
      </c>
      <c r="AB83" s="72" t="e">
        <f t="shared" si="340"/>
        <v>#DIV/0!</v>
      </c>
      <c r="AC83" s="72" t="e">
        <f t="shared" si="340"/>
        <v>#DIV/0!</v>
      </c>
      <c r="AD83" s="72" t="e">
        <f t="shared" si="340"/>
        <v>#DIV/0!</v>
      </c>
      <c r="AE83" s="72" t="e">
        <f t="shared" si="340"/>
        <v>#DIV/0!</v>
      </c>
      <c r="AF83" s="72" t="e">
        <f t="shared" si="340"/>
        <v>#DIV/0!</v>
      </c>
      <c r="AG83" s="72" t="e">
        <f t="shared" si="340"/>
        <v>#DIV/0!</v>
      </c>
      <c r="AH83" s="72" t="e">
        <f t="shared" si="340"/>
        <v>#DIV/0!</v>
      </c>
      <c r="AI83" s="72" t="e">
        <f t="shared" si="340"/>
        <v>#DIV/0!</v>
      </c>
      <c r="AJ83" s="72" t="e">
        <f t="shared" si="340"/>
        <v>#DIV/0!</v>
      </c>
      <c r="AK83" s="73" t="e">
        <f t="shared" si="340"/>
        <v>#DIV/0!</v>
      </c>
    </row>
    <row r="84" spans="1:37" ht="15.75" thickBot="1" x14ac:dyDescent="0.3">
      <c r="A84" s="165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7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2" t="s">
        <v>70</v>
      </c>
      <c r="H85" s="17" t="e">
        <v>#VALUE!</v>
      </c>
      <c r="I85" s="18" t="e">
        <f>IF(WEEKDAY(H85)&gt;=6,H85+3,H85+1)</f>
        <v>#VALUE!</v>
      </c>
      <c r="J85" s="18" t="e">
        <f t="shared" ref="J85" si="341">IF(WEEKDAY(I85)&gt;=6,I85+3,I85+1)</f>
        <v>#VALUE!</v>
      </c>
      <c r="K85" s="18" t="e">
        <f t="shared" ref="K85" si="342">IF(WEEKDAY(J85)&gt;=6,J85+3,J85+1)</f>
        <v>#VALUE!</v>
      </c>
      <c r="L85" s="18" t="e">
        <f t="shared" ref="L85" si="343">IF(WEEKDAY(K85)&gt;=6,K85+3,K85+1)</f>
        <v>#VALUE!</v>
      </c>
      <c r="M85" s="18" t="e">
        <f t="shared" ref="M85" si="344">IF(WEEKDAY(L85)&gt;=6,L85+3,L85+1)</f>
        <v>#VALUE!</v>
      </c>
      <c r="N85" s="18" t="e">
        <f t="shared" ref="N85" si="345">IF(WEEKDAY(M85)&gt;=6,M85+3,M85+1)</f>
        <v>#VALUE!</v>
      </c>
      <c r="O85" s="18" t="e">
        <f t="shared" ref="O85" si="346">IF(WEEKDAY(N85)&gt;=6,N85+3,N85+1)</f>
        <v>#VALUE!</v>
      </c>
      <c r="P85" s="18" t="e">
        <f t="shared" ref="P85" si="347">IF(WEEKDAY(O85)&gt;=6,O85+3,O85+1)</f>
        <v>#VALUE!</v>
      </c>
      <c r="Q85" s="18" t="e">
        <f t="shared" ref="Q85" si="348">IF(WEEKDAY(P85)&gt;=6,P85+3,P85+1)</f>
        <v>#VALUE!</v>
      </c>
      <c r="R85" s="18" t="e">
        <f t="shared" ref="R85" si="349">IF(WEEKDAY(Q85)&gt;=6,Q85+3,Q85+1)</f>
        <v>#VALUE!</v>
      </c>
      <c r="S85" s="18" t="e">
        <f t="shared" ref="S85" si="350">IF(WEEKDAY(R85)&gt;=6,R85+3,R85+1)</f>
        <v>#VALUE!</v>
      </c>
      <c r="T85" s="18" t="e">
        <f t="shared" ref="T85" si="351">IF(WEEKDAY(S85)&gt;=6,S85+3,S85+1)</f>
        <v>#VALUE!</v>
      </c>
      <c r="U85" s="18" t="e">
        <f t="shared" ref="U85" si="352">IF(WEEKDAY(T85)&gt;=6,T85+3,T85+1)</f>
        <v>#VALUE!</v>
      </c>
      <c r="V85" s="18" t="e">
        <f t="shared" ref="V85" si="353">IF(WEEKDAY(U85)&gt;=6,U85+3,U85+1)</f>
        <v>#VALUE!</v>
      </c>
      <c r="W85" s="18" t="e">
        <f t="shared" ref="W85" si="354">IF(WEEKDAY(V85)&gt;=6,V85+3,V85+1)</f>
        <v>#VALUE!</v>
      </c>
      <c r="X85" s="18" t="e">
        <f t="shared" ref="X85" si="355">IF(WEEKDAY(W85)&gt;=6,W85+3,W85+1)</f>
        <v>#VALUE!</v>
      </c>
      <c r="Y85" s="18" t="e">
        <f t="shared" ref="Y85" si="356">IF(WEEKDAY(X85)&gt;=6,X85+3,X85+1)</f>
        <v>#VALUE!</v>
      </c>
      <c r="Z85" s="18" t="e">
        <f t="shared" ref="Z85" si="357">IF(WEEKDAY(Y85)&gt;=6,Y85+3,Y85+1)</f>
        <v>#VALUE!</v>
      </c>
      <c r="AA85" s="18" t="e">
        <f t="shared" ref="AA85" si="358">IF(WEEKDAY(Z85)&gt;=6,Z85+3,Z85+1)</f>
        <v>#VALUE!</v>
      </c>
      <c r="AB85" s="18" t="e">
        <f t="shared" ref="AB85" si="359">IF(WEEKDAY(AA85)&gt;=6,AA85+3,AA85+1)</f>
        <v>#VALUE!</v>
      </c>
      <c r="AC85" s="18" t="e">
        <f t="shared" ref="AC85" si="360">IF(WEEKDAY(AB85)&gt;=6,AB85+3,AB85+1)</f>
        <v>#VALUE!</v>
      </c>
      <c r="AD85" s="18" t="e">
        <f t="shared" ref="AD85" si="361">IF(WEEKDAY(AC85)&gt;=6,AC85+3,AC85+1)</f>
        <v>#VALUE!</v>
      </c>
      <c r="AE85" s="18" t="e">
        <f t="shared" ref="AE85" si="362">IF(WEEKDAY(AD85)&gt;=6,AD85+3,AD85+1)</f>
        <v>#VALUE!</v>
      </c>
      <c r="AF85" s="18" t="e">
        <f t="shared" ref="AF85" si="363">IF(WEEKDAY(AE85)&gt;=6,AE85+3,AE85+1)</f>
        <v>#VALUE!</v>
      </c>
      <c r="AG85" s="18" t="e">
        <f t="shared" ref="AG85" si="364">IF(WEEKDAY(AF85)&gt;=6,AF85+3,AF85+1)</f>
        <v>#VALUE!</v>
      </c>
      <c r="AH85" s="18" t="e">
        <f t="shared" ref="AH85" si="365">IF(WEEKDAY(AG85)&gt;=6,AG85+3,AG85+1)</f>
        <v>#VALUE!</v>
      </c>
      <c r="AI85" s="18" t="e">
        <f t="shared" ref="AI85" si="366">IF(WEEKDAY(AH85)&gt;=6,AH85+3,AH85+1)</f>
        <v>#VALUE!</v>
      </c>
      <c r="AJ85" s="18" t="e">
        <f t="shared" ref="AJ85" si="367">IF(WEEKDAY(AI85)&gt;=6,AI85+3,AI85+1)</f>
        <v>#VALUE!</v>
      </c>
      <c r="AK85" s="18" t="e">
        <f t="shared" ref="AK85" si="368">IF(WEEKDAY(AJ85)&gt;=6,AJ85+3,AJ85+1)</f>
        <v>#VALUE!</v>
      </c>
    </row>
    <row r="86" spans="1:37" ht="15.75" thickBot="1" x14ac:dyDescent="0.3">
      <c r="A86" s="153" t="s">
        <v>71</v>
      </c>
      <c r="B86" s="154"/>
      <c r="C86" s="154"/>
      <c r="D86" s="154"/>
      <c r="E86" s="154"/>
      <c r="F86" s="97"/>
      <c r="G86" s="19" t="s">
        <v>72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55" t="s">
        <v>103</v>
      </c>
      <c r="B87" s="156"/>
      <c r="C87" s="156"/>
      <c r="D87" s="157"/>
      <c r="E87" s="156"/>
      <c r="F87" s="158"/>
      <c r="G87" s="25" t="s">
        <v>104</v>
      </c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0</v>
      </c>
      <c r="C88" s="54"/>
      <c r="D88" s="61" t="str">
        <f>IF(ISBLANK(F86),"No Link",HYPERLINK(CONCATENATE("https://www.klsescreener.com/v2/charting/chart/",F86), "KLSE"))</f>
        <v>No Link</v>
      </c>
      <c r="E88" s="159" t="s">
        <v>106</v>
      </c>
      <c r="F88" s="160"/>
      <c r="G88" s="14" t="s">
        <v>107</v>
      </c>
      <c r="H88" s="11"/>
      <c r="I88" s="63"/>
      <c r="J88" s="6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61"/>
      <c r="B90" s="162"/>
      <c r="C90" s="58"/>
      <c r="D90" s="60" t="s">
        <v>109</v>
      </c>
      <c r="E90" s="35"/>
      <c r="F90" s="39" t="e">
        <f>(E90-B91)/B91</f>
        <v>#DIV/0!</v>
      </c>
      <c r="G90" s="14" t="s">
        <v>110</v>
      </c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88"/>
      <c r="G91" s="15" t="s">
        <v>112</v>
      </c>
      <c r="H91" s="29"/>
      <c r="I91" s="64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87"/>
      <c r="D92" s="6"/>
      <c r="E92" s="86"/>
      <c r="F92" s="6"/>
      <c r="G92" s="32" t="s">
        <v>113</v>
      </c>
      <c r="H92" s="22">
        <f>IF((H87+H90)/2&gt;=1,CEILING((H87+H90)/2,0.01),CEILING((H87+H90)/2,0.005))</f>
        <v>0</v>
      </c>
      <c r="I92" s="23">
        <f>H92</f>
        <v>0</v>
      </c>
      <c r="J92" s="23">
        <f t="shared" ref="J92" si="369">I92</f>
        <v>0</v>
      </c>
      <c r="K92" s="23">
        <f t="shared" ref="K92" si="370">J92</f>
        <v>0</v>
      </c>
      <c r="L92" s="23">
        <f t="shared" ref="L92" si="371">K92</f>
        <v>0</v>
      </c>
      <c r="M92" s="23">
        <f t="shared" ref="M92" si="372">L92</f>
        <v>0</v>
      </c>
      <c r="N92" s="23">
        <f t="shared" ref="N92" si="373">M92</f>
        <v>0</v>
      </c>
      <c r="O92" s="23">
        <f t="shared" ref="O92" si="374">N92</f>
        <v>0</v>
      </c>
      <c r="P92" s="23">
        <f t="shared" ref="P92" si="375">O92</f>
        <v>0</v>
      </c>
      <c r="Q92" s="23">
        <f t="shared" ref="Q92" si="376">P92</f>
        <v>0</v>
      </c>
      <c r="R92" s="23">
        <f t="shared" ref="R92" si="377">Q92</f>
        <v>0</v>
      </c>
      <c r="S92" s="23">
        <f t="shared" ref="S92" si="378">R92</f>
        <v>0</v>
      </c>
      <c r="T92" s="23">
        <f t="shared" ref="T92" si="379">S92</f>
        <v>0</v>
      </c>
      <c r="U92" s="23">
        <f t="shared" ref="U92" si="380">T92</f>
        <v>0</v>
      </c>
      <c r="V92" s="23">
        <f t="shared" ref="V92" si="381">U92</f>
        <v>0</v>
      </c>
      <c r="W92" s="23">
        <f t="shared" ref="W92" si="382">V92</f>
        <v>0</v>
      </c>
      <c r="X92" s="23">
        <f t="shared" ref="X92" si="383">W92</f>
        <v>0</v>
      </c>
      <c r="Y92" s="23">
        <f t="shared" ref="Y92" si="384">X92</f>
        <v>0</v>
      </c>
      <c r="Z92" s="23">
        <f t="shared" ref="Z92" si="385">Y92</f>
        <v>0</v>
      </c>
      <c r="AA92" s="23">
        <f t="shared" ref="AA92" si="386">Z92</f>
        <v>0</v>
      </c>
      <c r="AB92" s="23">
        <f t="shared" ref="AB92" si="387">AA92</f>
        <v>0</v>
      </c>
      <c r="AC92" s="23">
        <f t="shared" ref="AC92" si="388">AB92</f>
        <v>0</v>
      </c>
      <c r="AD92" s="23">
        <f t="shared" ref="AD92" si="389">AC92</f>
        <v>0</v>
      </c>
      <c r="AE92" s="23">
        <f t="shared" ref="AE92" si="390">AD92</f>
        <v>0</v>
      </c>
      <c r="AF92" s="23">
        <f t="shared" ref="AF92" si="391">AE92</f>
        <v>0</v>
      </c>
      <c r="AG92" s="23">
        <f t="shared" ref="AG92" si="392">AF92</f>
        <v>0</v>
      </c>
      <c r="AH92" s="23">
        <f t="shared" ref="AH92" si="393">AG92</f>
        <v>0</v>
      </c>
      <c r="AI92" s="23">
        <f t="shared" ref="AI92" si="394">AH92</f>
        <v>0</v>
      </c>
      <c r="AJ92" s="23">
        <f t="shared" ref="AJ92" si="395">AI92</f>
        <v>0</v>
      </c>
      <c r="AK92" s="24">
        <f t="shared" ref="AK92" si="396">AJ92</f>
        <v>0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5" t="s">
        <v>114</v>
      </c>
      <c r="H93" s="66">
        <f>IF(H92*105%&gt;=1, FLOOR(H92*105%,0.01), FLOOR(H92*105%,0.005))</f>
        <v>0</v>
      </c>
      <c r="I93" s="66">
        <f t="shared" ref="I93" si="397">IF(I92*105%&gt;=1, FLOOR(I92*105%,0.01), FLOOR(I92*105%,0.005))</f>
        <v>0</v>
      </c>
      <c r="J93" s="66">
        <f t="shared" ref="J93" si="398">IF(J92*105%&gt;=1, FLOOR(J92*105%,0.01), FLOOR(J92*105%,0.005))</f>
        <v>0</v>
      </c>
      <c r="K93" s="66">
        <f t="shared" ref="K93" si="399">IF(K92*105%&gt;=1, FLOOR(K92*105%,0.01), FLOOR(K92*105%,0.005))</f>
        <v>0</v>
      </c>
      <c r="L93" s="66">
        <f t="shared" ref="L93" si="400">IF(L92*105%&gt;=1, FLOOR(L92*105%,0.01), FLOOR(L92*105%,0.005))</f>
        <v>0</v>
      </c>
      <c r="M93" s="66">
        <f t="shared" ref="M93" si="401">IF(M92*105%&gt;=1, FLOOR(M92*105%,0.01), FLOOR(M92*105%,0.005))</f>
        <v>0</v>
      </c>
      <c r="N93" s="66">
        <f t="shared" ref="N93" si="402">IF(N92*105%&gt;=1, FLOOR(N92*105%,0.01), FLOOR(N92*105%,0.005))</f>
        <v>0</v>
      </c>
      <c r="O93" s="66">
        <f t="shared" ref="O93" si="403">IF(O92*105%&gt;=1, FLOOR(O92*105%,0.01), FLOOR(O92*105%,0.005))</f>
        <v>0</v>
      </c>
      <c r="P93" s="66">
        <f t="shared" ref="P93" si="404">IF(P92*105%&gt;=1, FLOOR(P92*105%,0.01), FLOOR(P92*105%,0.005))</f>
        <v>0</v>
      </c>
      <c r="Q93" s="66">
        <f t="shared" ref="Q93" si="405">IF(Q92*105%&gt;=1, FLOOR(Q92*105%,0.01), FLOOR(Q92*105%,0.005))</f>
        <v>0</v>
      </c>
      <c r="R93" s="66">
        <f t="shared" ref="R93" si="406">IF(R92*105%&gt;=1, FLOOR(R92*105%,0.01), FLOOR(R92*105%,0.005))</f>
        <v>0</v>
      </c>
      <c r="S93" s="66">
        <f t="shared" ref="S93" si="407">IF(S92*105%&gt;=1, FLOOR(S92*105%,0.01), FLOOR(S92*105%,0.005))</f>
        <v>0</v>
      </c>
      <c r="T93" s="66">
        <f t="shared" ref="T93" si="408">IF(T92*105%&gt;=1, FLOOR(T92*105%,0.01), FLOOR(T92*105%,0.005))</f>
        <v>0</v>
      </c>
      <c r="U93" s="66">
        <f t="shared" ref="U93" si="409">IF(U92*105%&gt;=1, FLOOR(U92*105%,0.01), FLOOR(U92*105%,0.005))</f>
        <v>0</v>
      </c>
      <c r="V93" s="66">
        <f t="shared" ref="V93" si="410">IF(V92*105%&gt;=1, FLOOR(V92*105%,0.01), FLOOR(V92*105%,0.005))</f>
        <v>0</v>
      </c>
      <c r="W93" s="66">
        <f t="shared" ref="W93" si="411">IF(W92*105%&gt;=1, FLOOR(W92*105%,0.01), FLOOR(W92*105%,0.005))</f>
        <v>0</v>
      </c>
      <c r="X93" s="66">
        <f t="shared" ref="X93" si="412">IF(X92*105%&gt;=1, FLOOR(X92*105%,0.01), FLOOR(X92*105%,0.005))</f>
        <v>0</v>
      </c>
      <c r="Y93" s="66">
        <f t="shared" ref="Y93" si="413">IF(Y92*105%&gt;=1, FLOOR(Y92*105%,0.01), FLOOR(Y92*105%,0.005))</f>
        <v>0</v>
      </c>
      <c r="Z93" s="66">
        <f t="shared" ref="Z93" si="414">IF(Z92*105%&gt;=1, FLOOR(Z92*105%,0.01), FLOOR(Z92*105%,0.005))</f>
        <v>0</v>
      </c>
      <c r="AA93" s="66">
        <f t="shared" ref="AA93" si="415">IF(AA92*105%&gt;=1, FLOOR(AA92*105%,0.01), FLOOR(AA92*105%,0.005))</f>
        <v>0</v>
      </c>
      <c r="AB93" s="66">
        <f t="shared" ref="AB93" si="416">IF(AB92*105%&gt;=1, FLOOR(AB92*105%,0.01), FLOOR(AB92*105%,0.005))</f>
        <v>0</v>
      </c>
      <c r="AC93" s="66">
        <f t="shared" ref="AC93" si="417">IF(AC92*105%&gt;=1, FLOOR(AC92*105%,0.01), FLOOR(AC92*105%,0.005))</f>
        <v>0</v>
      </c>
      <c r="AD93" s="66">
        <f t="shared" ref="AD93" si="418">IF(AD92*105%&gt;=1, FLOOR(AD92*105%,0.01), FLOOR(AD92*105%,0.005))</f>
        <v>0</v>
      </c>
      <c r="AE93" s="66">
        <f t="shared" ref="AE93" si="419">IF(AE92*105%&gt;=1, FLOOR(AE92*105%,0.01), FLOOR(AE92*105%,0.005))</f>
        <v>0</v>
      </c>
      <c r="AF93" s="66">
        <f t="shared" ref="AF93" si="420">IF(AF92*105%&gt;=1, FLOOR(AF92*105%,0.01), FLOOR(AF92*105%,0.005))</f>
        <v>0</v>
      </c>
      <c r="AG93" s="66">
        <f t="shared" ref="AG93" si="421">IF(AG92*105%&gt;=1, FLOOR(AG92*105%,0.01), FLOOR(AG92*105%,0.005))</f>
        <v>0</v>
      </c>
      <c r="AH93" s="66">
        <f t="shared" ref="AH93" si="422">IF(AH92*105%&gt;=1, FLOOR(AH92*105%,0.01), FLOOR(AH92*105%,0.005))</f>
        <v>0</v>
      </c>
      <c r="AI93" s="66">
        <f t="shared" ref="AI93" si="423">IF(AI92*105%&gt;=1, FLOOR(AI92*105%,0.01), FLOOR(AI92*105%,0.005))</f>
        <v>0</v>
      </c>
      <c r="AJ93" s="66">
        <f t="shared" ref="AJ93" si="424">IF(AJ92*105%&gt;=1, FLOOR(AJ92*105%,0.01), FLOOR(AJ92*105%,0.005))</f>
        <v>0</v>
      </c>
      <c r="AK93" s="66">
        <f t="shared" ref="AK93" si="425">IF(AK92*105%&gt;=1, FLOOR(AK92*105%,0.01), FLOOR(AK92*105%,0.005))</f>
        <v>0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67" t="s">
        <v>118</v>
      </c>
      <c r="H94" s="68" t="e">
        <f>(H90-H87)/H87</f>
        <v>#DIV/0!</v>
      </c>
      <c r="I94" s="69" t="e">
        <f t="shared" ref="I94:AK94" si="426">(I90-I87)/I87</f>
        <v>#DIV/0!</v>
      </c>
      <c r="J94" s="69" t="e">
        <f t="shared" si="426"/>
        <v>#DIV/0!</v>
      </c>
      <c r="K94" s="69" t="e">
        <f t="shared" si="426"/>
        <v>#DIV/0!</v>
      </c>
      <c r="L94" s="69" t="e">
        <f t="shared" si="426"/>
        <v>#DIV/0!</v>
      </c>
      <c r="M94" s="69" t="e">
        <f t="shared" si="426"/>
        <v>#DIV/0!</v>
      </c>
      <c r="N94" s="69" t="e">
        <f t="shared" si="426"/>
        <v>#DIV/0!</v>
      </c>
      <c r="O94" s="69" t="e">
        <f t="shared" si="426"/>
        <v>#DIV/0!</v>
      </c>
      <c r="P94" s="69" t="e">
        <f t="shared" si="426"/>
        <v>#DIV/0!</v>
      </c>
      <c r="Q94" s="69" t="e">
        <f t="shared" si="426"/>
        <v>#DIV/0!</v>
      </c>
      <c r="R94" s="69" t="e">
        <f t="shared" si="426"/>
        <v>#DIV/0!</v>
      </c>
      <c r="S94" s="69" t="e">
        <f t="shared" si="426"/>
        <v>#DIV/0!</v>
      </c>
      <c r="T94" s="69" t="e">
        <f t="shared" si="426"/>
        <v>#DIV/0!</v>
      </c>
      <c r="U94" s="69" t="e">
        <f t="shared" si="426"/>
        <v>#DIV/0!</v>
      </c>
      <c r="V94" s="69" t="e">
        <f t="shared" si="426"/>
        <v>#DIV/0!</v>
      </c>
      <c r="W94" s="69" t="e">
        <f t="shared" si="426"/>
        <v>#DIV/0!</v>
      </c>
      <c r="X94" s="69" t="e">
        <f t="shared" si="426"/>
        <v>#DIV/0!</v>
      </c>
      <c r="Y94" s="69" t="e">
        <f t="shared" si="426"/>
        <v>#DIV/0!</v>
      </c>
      <c r="Z94" s="69" t="e">
        <f t="shared" si="426"/>
        <v>#DIV/0!</v>
      </c>
      <c r="AA94" s="69" t="e">
        <f t="shared" si="426"/>
        <v>#DIV/0!</v>
      </c>
      <c r="AB94" s="69" t="e">
        <f t="shared" si="426"/>
        <v>#DIV/0!</v>
      </c>
      <c r="AC94" s="69" t="e">
        <f t="shared" si="426"/>
        <v>#DIV/0!</v>
      </c>
      <c r="AD94" s="69" t="e">
        <f t="shared" si="426"/>
        <v>#DIV/0!</v>
      </c>
      <c r="AE94" s="69" t="e">
        <f t="shared" si="426"/>
        <v>#DIV/0!</v>
      </c>
      <c r="AF94" s="69" t="e">
        <f t="shared" si="426"/>
        <v>#DIV/0!</v>
      </c>
      <c r="AG94" s="69" t="e">
        <f t="shared" si="426"/>
        <v>#DIV/0!</v>
      </c>
      <c r="AH94" s="69" t="e">
        <f t="shared" si="426"/>
        <v>#DIV/0!</v>
      </c>
      <c r="AI94" s="69" t="e">
        <f t="shared" si="426"/>
        <v>#DIV/0!</v>
      </c>
      <c r="AJ94" s="69" t="e">
        <f t="shared" si="426"/>
        <v>#DIV/0!</v>
      </c>
      <c r="AK94" s="70" t="e">
        <f t="shared" si="426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63" t="s">
        <v>119</v>
      </c>
      <c r="F95" s="164"/>
      <c r="G95" s="65" t="s">
        <v>120</v>
      </c>
      <c r="H95" s="71" t="e">
        <f>(H90-H87)/(H88-H89)</f>
        <v>#DIV/0!</v>
      </c>
      <c r="I95" s="72" t="e">
        <f t="shared" ref="I95:AK95" si="427">(I90-I87)/(I88-I89)</f>
        <v>#DIV/0!</v>
      </c>
      <c r="J95" s="72" t="e">
        <f t="shared" si="427"/>
        <v>#DIV/0!</v>
      </c>
      <c r="K95" s="72" t="e">
        <f t="shared" si="427"/>
        <v>#DIV/0!</v>
      </c>
      <c r="L95" s="72" t="e">
        <f t="shared" si="427"/>
        <v>#DIV/0!</v>
      </c>
      <c r="M95" s="72" t="e">
        <f t="shared" si="427"/>
        <v>#DIV/0!</v>
      </c>
      <c r="N95" s="72" t="e">
        <f t="shared" si="427"/>
        <v>#DIV/0!</v>
      </c>
      <c r="O95" s="72" t="e">
        <f t="shared" si="427"/>
        <v>#DIV/0!</v>
      </c>
      <c r="P95" s="72" t="e">
        <f t="shared" si="427"/>
        <v>#DIV/0!</v>
      </c>
      <c r="Q95" s="72" t="e">
        <f t="shared" si="427"/>
        <v>#DIV/0!</v>
      </c>
      <c r="R95" s="72" t="e">
        <f t="shared" si="427"/>
        <v>#DIV/0!</v>
      </c>
      <c r="S95" s="72" t="e">
        <f t="shared" si="427"/>
        <v>#DIV/0!</v>
      </c>
      <c r="T95" s="72" t="e">
        <f t="shared" si="427"/>
        <v>#DIV/0!</v>
      </c>
      <c r="U95" s="72" t="e">
        <f t="shared" si="427"/>
        <v>#DIV/0!</v>
      </c>
      <c r="V95" s="72" t="e">
        <f t="shared" si="427"/>
        <v>#DIV/0!</v>
      </c>
      <c r="W95" s="72" t="e">
        <f t="shared" si="427"/>
        <v>#DIV/0!</v>
      </c>
      <c r="X95" s="72" t="e">
        <f t="shared" si="427"/>
        <v>#DIV/0!</v>
      </c>
      <c r="Y95" s="72" t="e">
        <f t="shared" si="427"/>
        <v>#DIV/0!</v>
      </c>
      <c r="Z95" s="72" t="e">
        <f t="shared" si="427"/>
        <v>#DIV/0!</v>
      </c>
      <c r="AA95" s="72" t="e">
        <f t="shared" si="427"/>
        <v>#DIV/0!</v>
      </c>
      <c r="AB95" s="72" t="e">
        <f t="shared" si="427"/>
        <v>#DIV/0!</v>
      </c>
      <c r="AC95" s="72" t="e">
        <f t="shared" si="427"/>
        <v>#DIV/0!</v>
      </c>
      <c r="AD95" s="72" t="e">
        <f t="shared" si="427"/>
        <v>#DIV/0!</v>
      </c>
      <c r="AE95" s="72" t="e">
        <f t="shared" si="427"/>
        <v>#DIV/0!</v>
      </c>
      <c r="AF95" s="72" t="e">
        <f t="shared" si="427"/>
        <v>#DIV/0!</v>
      </c>
      <c r="AG95" s="72" t="e">
        <f t="shared" si="427"/>
        <v>#DIV/0!</v>
      </c>
      <c r="AH95" s="72" t="e">
        <f t="shared" si="427"/>
        <v>#DIV/0!</v>
      </c>
      <c r="AI95" s="72" t="e">
        <f t="shared" si="427"/>
        <v>#DIV/0!</v>
      </c>
      <c r="AJ95" s="72" t="e">
        <f t="shared" si="427"/>
        <v>#DIV/0!</v>
      </c>
      <c r="AK95" s="73" t="e">
        <f t="shared" si="427"/>
        <v>#DIV/0!</v>
      </c>
    </row>
    <row r="96" spans="1:37" ht="15.75" thickBot="1" x14ac:dyDescent="0.3">
      <c r="A96" s="165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7"/>
    </row>
  </sheetData>
  <mergeCells count="48">
    <mergeCell ref="E83:F83"/>
    <mergeCell ref="A84:AK84"/>
    <mergeCell ref="A72:AK72"/>
    <mergeCell ref="A74:E74"/>
    <mergeCell ref="A75:F75"/>
    <mergeCell ref="E76:F76"/>
    <mergeCell ref="A78:B78"/>
    <mergeCell ref="A62:E62"/>
    <mergeCell ref="A63:F63"/>
    <mergeCell ref="E64:F64"/>
    <mergeCell ref="A66:B66"/>
    <mergeCell ref="E71:F71"/>
    <mergeCell ref="E23:F23"/>
    <mergeCell ref="A24:AK24"/>
    <mergeCell ref="A38:E38"/>
    <mergeCell ref="A39:F39"/>
    <mergeCell ref="E40:F40"/>
    <mergeCell ref="A12:AK12"/>
    <mergeCell ref="A14:E14"/>
    <mergeCell ref="A15:F15"/>
    <mergeCell ref="E16:F16"/>
    <mergeCell ref="A18:B18"/>
    <mergeCell ref="A2:E2"/>
    <mergeCell ref="A3:F3"/>
    <mergeCell ref="E4:F4"/>
    <mergeCell ref="A6:B6"/>
    <mergeCell ref="E11:F11"/>
    <mergeCell ref="A96:AK96"/>
    <mergeCell ref="A26:E26"/>
    <mergeCell ref="A27:F27"/>
    <mergeCell ref="E28:F28"/>
    <mergeCell ref="A30:B30"/>
    <mergeCell ref="E35:F35"/>
    <mergeCell ref="A36:AK36"/>
    <mergeCell ref="A42:B42"/>
    <mergeCell ref="E47:F47"/>
    <mergeCell ref="A48:AK48"/>
    <mergeCell ref="A50:E50"/>
    <mergeCell ref="A51:F51"/>
    <mergeCell ref="E52:F52"/>
    <mergeCell ref="A54:B54"/>
    <mergeCell ref="E59:F59"/>
    <mergeCell ref="A60:AK60"/>
    <mergeCell ref="A86:E86"/>
    <mergeCell ref="A87:F87"/>
    <mergeCell ref="E88:F88"/>
    <mergeCell ref="A90:B90"/>
    <mergeCell ref="E95:F95"/>
  </mergeCells>
  <phoneticPr fontId="3" type="noConversion"/>
  <conditionalFormatting sqref="H34:AK34">
    <cfRule type="cellIs" dxfId="39" priority="163" operator="greaterThan">
      <formula>0</formula>
    </cfRule>
  </conditionalFormatting>
  <conditionalFormatting sqref="H34:AK34">
    <cfRule type="cellIs" dxfId="38" priority="162" operator="lessThan">
      <formula>0</formula>
    </cfRule>
  </conditionalFormatting>
  <conditionalFormatting sqref="H10:AK10">
    <cfRule type="cellIs" dxfId="37" priority="165" operator="greaterThan">
      <formula>0</formula>
    </cfRule>
  </conditionalFormatting>
  <conditionalFormatting sqref="H10:AK10">
    <cfRule type="cellIs" dxfId="36" priority="164" operator="lessThan">
      <formula>0</formula>
    </cfRule>
  </conditionalFormatting>
  <conditionalFormatting sqref="G2">
    <cfRule type="cellIs" dxfId="35" priority="161" operator="notEqual">
      <formula>"&lt;name&gt;"</formula>
    </cfRule>
  </conditionalFormatting>
  <conditionalFormatting sqref="G26">
    <cfRule type="cellIs" dxfId="34" priority="158" operator="notEqual">
      <formula>"&lt;name&gt;"</formula>
    </cfRule>
  </conditionalFormatting>
  <conditionalFormatting sqref="H22:AK22">
    <cfRule type="cellIs" dxfId="33" priority="151" operator="greaterThan">
      <formula>0</formula>
    </cfRule>
  </conditionalFormatting>
  <conditionalFormatting sqref="H22:AK22">
    <cfRule type="cellIs" dxfId="32" priority="150" operator="lessThan">
      <formula>0</formula>
    </cfRule>
  </conditionalFormatting>
  <conditionalFormatting sqref="G14">
    <cfRule type="cellIs" dxfId="31" priority="149" operator="notEqual">
      <formula>"&lt;name&gt;"</formula>
    </cfRule>
  </conditionalFormatting>
  <conditionalFormatting sqref="H46:AK46">
    <cfRule type="cellIs" dxfId="30" priority="94" operator="greaterThan">
      <formula>0</formula>
    </cfRule>
  </conditionalFormatting>
  <conditionalFormatting sqref="H46:AK46">
    <cfRule type="cellIs" dxfId="29" priority="93" operator="lessThan">
      <formula>0</formula>
    </cfRule>
  </conditionalFormatting>
  <conditionalFormatting sqref="G38">
    <cfRule type="cellIs" dxfId="28" priority="92" operator="notEqual">
      <formula>"&lt;name&gt;"</formula>
    </cfRule>
  </conditionalFormatting>
  <conditionalFormatting sqref="H58:AK58">
    <cfRule type="cellIs" dxfId="27" priority="73" operator="greaterThan">
      <formula>0</formula>
    </cfRule>
  </conditionalFormatting>
  <conditionalFormatting sqref="H58:AK58">
    <cfRule type="cellIs" dxfId="26" priority="72" operator="lessThan">
      <formula>0</formula>
    </cfRule>
  </conditionalFormatting>
  <conditionalFormatting sqref="G50">
    <cfRule type="cellIs" dxfId="25" priority="71" operator="notEqual">
      <formula>"&lt;name&gt;"</formula>
    </cfRule>
  </conditionalFormatting>
  <conditionalFormatting sqref="H6:AK6">
    <cfRule type="cellIs" dxfId="24" priority="62" operator="lessThanOrEqual">
      <formula>H8</formula>
    </cfRule>
  </conditionalFormatting>
  <conditionalFormatting sqref="H18:AK18">
    <cfRule type="cellIs" dxfId="23" priority="61" operator="lessThanOrEqual">
      <formula>H20</formula>
    </cfRule>
  </conditionalFormatting>
  <conditionalFormatting sqref="H30:AK30">
    <cfRule type="cellIs" dxfId="22" priority="53" operator="lessThanOrEqual">
      <formula>H32</formula>
    </cfRule>
  </conditionalFormatting>
  <conditionalFormatting sqref="H42:AK42">
    <cfRule type="cellIs" dxfId="21" priority="39" operator="lessThanOrEqual">
      <formula>H44</formula>
    </cfRule>
  </conditionalFormatting>
  <conditionalFormatting sqref="H54:AK54">
    <cfRule type="cellIs" dxfId="20" priority="32" operator="lessThanOrEqual">
      <formula>H56</formula>
    </cfRule>
  </conditionalFormatting>
  <conditionalFormatting sqref="H70:AK70">
    <cfRule type="cellIs" dxfId="19" priority="21" operator="greaterThan">
      <formula>0</formula>
    </cfRule>
  </conditionalFormatting>
  <conditionalFormatting sqref="H70:AK70">
    <cfRule type="cellIs" dxfId="18" priority="20" operator="lessThan">
      <formula>0</formula>
    </cfRule>
  </conditionalFormatting>
  <conditionalFormatting sqref="G62">
    <cfRule type="cellIs" dxfId="17" priority="19" operator="notEqual">
      <formula>"&lt;name&gt;"</formula>
    </cfRule>
  </conditionalFormatting>
  <conditionalFormatting sqref="H66:AK66">
    <cfRule type="cellIs" dxfId="16" priority="18" operator="lessThanOrEqual">
      <formula>H68</formula>
    </cfRule>
  </conditionalFormatting>
  <conditionalFormatting sqref="H82:AK82">
    <cfRule type="cellIs" dxfId="15" priority="17" operator="greaterThan">
      <formula>0</formula>
    </cfRule>
  </conditionalFormatting>
  <conditionalFormatting sqref="H82:AK82">
    <cfRule type="cellIs" dxfId="14" priority="16" operator="lessThan">
      <formula>0</formula>
    </cfRule>
  </conditionalFormatting>
  <conditionalFormatting sqref="G74">
    <cfRule type="cellIs" dxfId="13" priority="15" operator="notEqual">
      <formula>"&lt;name&gt;"</formula>
    </cfRule>
  </conditionalFormatting>
  <conditionalFormatting sqref="H78:AK78">
    <cfRule type="cellIs" dxfId="12" priority="14" operator="lessThanOrEqual">
      <formula>H80</formula>
    </cfRule>
  </conditionalFormatting>
  <conditionalFormatting sqref="H94:AK94">
    <cfRule type="cellIs" dxfId="11" priority="13" operator="greaterThan">
      <formula>0</formula>
    </cfRule>
  </conditionalFormatting>
  <conditionalFormatting sqref="H94:AK94">
    <cfRule type="cellIs" dxfId="10" priority="12" operator="lessThan">
      <formula>0</formula>
    </cfRule>
  </conditionalFormatting>
  <conditionalFormatting sqref="G86">
    <cfRule type="cellIs" dxfId="9" priority="11" operator="notEqual">
      <formula>"&lt;name&gt;"</formula>
    </cfRule>
  </conditionalFormatting>
  <conditionalFormatting sqref="H90:AK90">
    <cfRule type="cellIs" dxfId="8" priority="10" operator="lessThanOrEqual">
      <formula>H92</formula>
    </cfRule>
  </conditionalFormatting>
  <conditionalFormatting sqref="I9:AK9">
    <cfRule type="cellIs" dxfId="7" priority="8" operator="notEqual">
      <formula>H9</formula>
    </cfRule>
  </conditionalFormatting>
  <conditionalFormatting sqref="I21:AK21">
    <cfRule type="cellIs" dxfId="6" priority="7" operator="notEqual">
      <formula>H21</formula>
    </cfRule>
  </conditionalFormatting>
  <conditionalFormatting sqref="I33:AK33">
    <cfRule type="cellIs" dxfId="5" priority="6" operator="notEqual">
      <formula>H33</formula>
    </cfRule>
  </conditionalFormatting>
  <conditionalFormatting sqref="I45:AK45">
    <cfRule type="cellIs" dxfId="4" priority="5" operator="notEqual">
      <formula>H45</formula>
    </cfRule>
  </conditionalFormatting>
  <conditionalFormatting sqref="I57:AK57">
    <cfRule type="cellIs" dxfId="3" priority="4" operator="notEqual">
      <formula>H57</formula>
    </cfRule>
  </conditionalFormatting>
  <conditionalFormatting sqref="I69:AK69">
    <cfRule type="cellIs" dxfId="2" priority="3" operator="notEqual">
      <formula>H69</formula>
    </cfRule>
  </conditionalFormatting>
  <conditionalFormatting sqref="I81:AK81">
    <cfRule type="cellIs" dxfId="1" priority="2" operator="notEqual">
      <formula>H81</formula>
    </cfRule>
  </conditionalFormatting>
  <conditionalFormatting sqref="I93:AK93">
    <cfRule type="cellIs" dxfId="0" priority="1" operator="notEqual">
      <formula>H93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29"/>
  <sheetViews>
    <sheetView workbookViewId="0">
      <selection activeCell="H25" sqref="H2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1">
        <v>43862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/>
    </row>
    <row r="2" spans="1:12" ht="15.75" thickBot="1" x14ac:dyDescent="0.3">
      <c r="A2" s="117" t="s">
        <v>125</v>
      </c>
      <c r="B2" s="118" t="s">
        <v>126</v>
      </c>
      <c r="C2" s="119" t="s">
        <v>127</v>
      </c>
      <c r="D2" s="120" t="s">
        <v>128</v>
      </c>
      <c r="E2" s="121" t="s">
        <v>129</v>
      </c>
      <c r="F2" s="120" t="s">
        <v>130</v>
      </c>
      <c r="G2" s="120" t="s">
        <v>131</v>
      </c>
      <c r="H2" s="120" t="s">
        <v>132</v>
      </c>
      <c r="I2" s="120" t="s">
        <v>128</v>
      </c>
      <c r="J2" s="122" t="s">
        <v>133</v>
      </c>
      <c r="K2" s="85" t="s">
        <v>134</v>
      </c>
      <c r="L2" s="83" t="s">
        <v>135</v>
      </c>
    </row>
    <row r="3" spans="1:12" x14ac:dyDescent="0.25">
      <c r="A3" s="133">
        <v>43880</v>
      </c>
      <c r="B3" s="134" t="s">
        <v>136</v>
      </c>
      <c r="C3" s="135">
        <v>0.64500000000000002</v>
      </c>
      <c r="D3" s="136">
        <v>4000</v>
      </c>
      <c r="E3" s="137">
        <v>9.26</v>
      </c>
      <c r="F3" s="138">
        <f t="shared" ref="F3:F9" si="0">C3*D3</f>
        <v>2580</v>
      </c>
      <c r="G3" s="139">
        <v>43885</v>
      </c>
      <c r="H3" s="135">
        <v>0.60499999999999998</v>
      </c>
      <c r="I3" s="136">
        <v>4000</v>
      </c>
      <c r="J3" s="140">
        <v>9.2100000000000009</v>
      </c>
      <c r="K3" s="114">
        <f>L3/F3</f>
        <v>-6.9174418604651164E-2</v>
      </c>
      <c r="L3" s="82">
        <f>SUM(H3*I3)-F3-E3-J3</f>
        <v>-178.47</v>
      </c>
    </row>
    <row r="4" spans="1:12" x14ac:dyDescent="0.25">
      <c r="A4" s="141">
        <v>43881</v>
      </c>
      <c r="B4" s="131" t="s">
        <v>137</v>
      </c>
      <c r="C4" s="130">
        <v>2.4500000000000002</v>
      </c>
      <c r="D4" s="76">
        <v>2000</v>
      </c>
      <c r="E4" s="77">
        <v>14.95</v>
      </c>
      <c r="F4" s="78">
        <f t="shared" si="0"/>
        <v>4900</v>
      </c>
      <c r="G4" s="129">
        <v>43886</v>
      </c>
      <c r="H4" s="130">
        <v>2.36</v>
      </c>
      <c r="I4" s="76">
        <v>2000</v>
      </c>
      <c r="J4" s="142">
        <v>14.9</v>
      </c>
      <c r="K4" s="115">
        <f t="shared" ref="K4:K6" si="1">L4/F4</f>
        <v>-4.2826530612244895E-2</v>
      </c>
      <c r="L4" s="79">
        <f t="shared" ref="L4:L6" si="2">SUM(H4*I4)-F4-E4-J4</f>
        <v>-209.85</v>
      </c>
    </row>
    <row r="5" spans="1:12" x14ac:dyDescent="0.25">
      <c r="A5" s="141">
        <v>43881</v>
      </c>
      <c r="B5" s="131" t="s">
        <v>138</v>
      </c>
      <c r="C5" s="130">
        <v>0.76</v>
      </c>
      <c r="D5" s="76">
        <v>3500</v>
      </c>
      <c r="E5" s="77">
        <v>9.2799999999999994</v>
      </c>
      <c r="F5" s="78">
        <f t="shared" si="0"/>
        <v>2660</v>
      </c>
      <c r="G5" s="129">
        <v>43885</v>
      </c>
      <c r="H5" s="130">
        <v>0.7</v>
      </c>
      <c r="I5" s="76">
        <v>3500</v>
      </c>
      <c r="J5" s="142">
        <v>9.2200000000000006</v>
      </c>
      <c r="K5" s="115">
        <f t="shared" si="1"/>
        <v>-8.5902255639097744E-2</v>
      </c>
      <c r="L5" s="79">
        <f t="shared" si="2"/>
        <v>-228.5</v>
      </c>
    </row>
    <row r="6" spans="1:12" x14ac:dyDescent="0.25">
      <c r="A6" s="141">
        <v>43881</v>
      </c>
      <c r="B6" s="131" t="s">
        <v>139</v>
      </c>
      <c r="C6" s="130">
        <v>0.89</v>
      </c>
      <c r="D6" s="76">
        <v>3000</v>
      </c>
      <c r="E6" s="77">
        <v>9.2899999999999991</v>
      </c>
      <c r="F6" s="78">
        <f t="shared" si="0"/>
        <v>2670</v>
      </c>
      <c r="G6" s="129">
        <v>43886</v>
      </c>
      <c r="H6" s="130">
        <v>0.85</v>
      </c>
      <c r="I6" s="76">
        <v>3000</v>
      </c>
      <c r="J6" s="142">
        <v>9.25</v>
      </c>
      <c r="K6" s="115">
        <f t="shared" si="1"/>
        <v>-5.1887640449438201E-2</v>
      </c>
      <c r="L6" s="79">
        <f t="shared" si="2"/>
        <v>-138.54</v>
      </c>
    </row>
    <row r="7" spans="1:12" x14ac:dyDescent="0.25">
      <c r="A7" s="141">
        <v>43881</v>
      </c>
      <c r="B7" s="131" t="s">
        <v>140</v>
      </c>
      <c r="C7" s="130">
        <v>1.52</v>
      </c>
      <c r="D7" s="76">
        <v>2000</v>
      </c>
      <c r="E7" s="77">
        <v>9.4</v>
      </c>
      <c r="F7" s="78">
        <f t="shared" si="0"/>
        <v>3040</v>
      </c>
      <c r="G7" s="129">
        <v>43886</v>
      </c>
      <c r="H7" s="130">
        <v>1.37</v>
      </c>
      <c r="I7" s="76">
        <v>2000</v>
      </c>
      <c r="J7" s="142">
        <v>9.31</v>
      </c>
      <c r="K7" s="115">
        <f>L7/F7</f>
        <v>-0.10483881578947368</v>
      </c>
      <c r="L7" s="79">
        <f t="shared" ref="L7" si="3">SUM(H7*I7)-F7-E7-J7</f>
        <v>-318.70999999999998</v>
      </c>
    </row>
    <row r="8" spans="1:12" x14ac:dyDescent="0.25">
      <c r="A8" s="141">
        <v>43882</v>
      </c>
      <c r="B8" s="131" t="s">
        <v>141</v>
      </c>
      <c r="C8" s="130">
        <v>0.91</v>
      </c>
      <c r="D8" s="76">
        <v>3000</v>
      </c>
      <c r="E8" s="77">
        <v>9.3000000000000007</v>
      </c>
      <c r="F8" s="78">
        <f t="shared" si="0"/>
        <v>2730</v>
      </c>
      <c r="G8" s="129">
        <v>43885</v>
      </c>
      <c r="H8" s="130">
        <v>0.88</v>
      </c>
      <c r="I8" s="76">
        <v>3000</v>
      </c>
      <c r="J8" s="142">
        <v>9.2799999999999994</v>
      </c>
      <c r="K8" s="115">
        <f t="shared" ref="K8:K13" si="4">L8/F8</f>
        <v>-3.9772893772893773E-2</v>
      </c>
      <c r="L8" s="79">
        <f t="shared" ref="L8:L13" si="5">SUM(H8*I8)-F8-E8-J8</f>
        <v>-108.58</v>
      </c>
    </row>
    <row r="9" spans="1:12" x14ac:dyDescent="0.25">
      <c r="A9" s="141">
        <v>43882</v>
      </c>
      <c r="B9" s="131" t="s">
        <v>142</v>
      </c>
      <c r="C9" s="130">
        <v>1.82</v>
      </c>
      <c r="D9" s="76">
        <v>2000</v>
      </c>
      <c r="E9" s="77">
        <v>9.58</v>
      </c>
      <c r="F9" s="78">
        <f t="shared" si="0"/>
        <v>3640</v>
      </c>
      <c r="G9" s="129">
        <v>43885</v>
      </c>
      <c r="H9" s="130">
        <v>1.72</v>
      </c>
      <c r="I9" s="76">
        <v>2000</v>
      </c>
      <c r="J9" s="142">
        <v>9.52</v>
      </c>
      <c r="K9" s="115">
        <f t="shared" si="4"/>
        <v>-6.0192307692307698E-2</v>
      </c>
      <c r="L9" s="79">
        <f t="shared" si="5"/>
        <v>-219.10000000000002</v>
      </c>
    </row>
    <row r="10" spans="1:12" x14ac:dyDescent="0.25">
      <c r="A10" s="141"/>
      <c r="B10" s="132"/>
      <c r="C10" s="130"/>
      <c r="D10" s="76"/>
      <c r="E10" s="77"/>
      <c r="F10" s="78"/>
      <c r="G10" s="75"/>
      <c r="H10" s="130"/>
      <c r="I10" s="76"/>
      <c r="J10" s="142"/>
      <c r="K10" s="115" t="e">
        <f t="shared" si="4"/>
        <v>#DIV/0!</v>
      </c>
      <c r="L10" s="79">
        <f t="shared" si="5"/>
        <v>0</v>
      </c>
    </row>
    <row r="11" spans="1:12" x14ac:dyDescent="0.25">
      <c r="A11" s="141"/>
      <c r="B11" s="132"/>
      <c r="C11" s="130"/>
      <c r="D11" s="76"/>
      <c r="E11" s="77"/>
      <c r="F11" s="78"/>
      <c r="G11" s="75"/>
      <c r="H11" s="130"/>
      <c r="I11" s="76"/>
      <c r="J11" s="142"/>
      <c r="K11" s="115" t="e">
        <f t="shared" si="4"/>
        <v>#DIV/0!</v>
      </c>
      <c r="L11" s="79">
        <f t="shared" si="5"/>
        <v>0</v>
      </c>
    </row>
    <row r="12" spans="1:12" x14ac:dyDescent="0.25">
      <c r="A12" s="141"/>
      <c r="B12" s="132"/>
      <c r="C12" s="130"/>
      <c r="D12" s="76"/>
      <c r="E12" s="77"/>
      <c r="F12" s="78"/>
      <c r="G12" s="75"/>
      <c r="H12" s="130"/>
      <c r="I12" s="76"/>
      <c r="J12" s="142"/>
      <c r="K12" s="115" t="e">
        <f t="shared" si="4"/>
        <v>#DIV/0!</v>
      </c>
      <c r="L12" s="79">
        <f t="shared" si="5"/>
        <v>0</v>
      </c>
    </row>
    <row r="13" spans="1:12" ht="15.75" thickBot="1" x14ac:dyDescent="0.3">
      <c r="A13" s="143"/>
      <c r="B13" s="144"/>
      <c r="C13" s="145"/>
      <c r="D13" s="146"/>
      <c r="E13" s="147"/>
      <c r="F13" s="148"/>
      <c r="G13" s="149"/>
      <c r="H13" s="145"/>
      <c r="I13" s="146"/>
      <c r="J13" s="150"/>
      <c r="K13" s="116" t="e">
        <f t="shared" si="4"/>
        <v>#DIV/0!</v>
      </c>
      <c r="L13" s="80">
        <f t="shared" si="5"/>
        <v>0</v>
      </c>
    </row>
    <row r="14" spans="1:12" ht="15.75" thickBot="1" x14ac:dyDescent="0.3">
      <c r="A14" s="123" t="s">
        <v>143</v>
      </c>
      <c r="B14" s="124"/>
      <c r="C14" s="125"/>
      <c r="D14" s="126" t="s">
        <v>144</v>
      </c>
      <c r="E14" s="127">
        <f>SUM(E3:E13)</f>
        <v>71.06</v>
      </c>
      <c r="F14" s="128"/>
      <c r="G14" s="125"/>
      <c r="H14" s="125"/>
      <c r="I14" s="126" t="s">
        <v>144</v>
      </c>
      <c r="J14" s="127">
        <f>SUM(J3:J13)</f>
        <v>70.69</v>
      </c>
      <c r="K14" s="81" t="s">
        <v>145</v>
      </c>
      <c r="L14" s="84">
        <f>SUM(L3:L13)</f>
        <v>-1401.75</v>
      </c>
    </row>
    <row r="15" spans="1:12" ht="15.75" thickBot="1" x14ac:dyDescent="0.3"/>
    <row r="16" spans="1:12" ht="15.75" thickBot="1" x14ac:dyDescent="0.3">
      <c r="A16" s="171">
        <v>43891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3"/>
    </row>
    <row r="17" spans="1:12" ht="15.75" thickBot="1" x14ac:dyDescent="0.3">
      <c r="A17" s="117" t="s">
        <v>125</v>
      </c>
      <c r="B17" s="118" t="s">
        <v>126</v>
      </c>
      <c r="C17" s="119" t="s">
        <v>127</v>
      </c>
      <c r="D17" s="120" t="s">
        <v>128</v>
      </c>
      <c r="E17" s="121" t="s">
        <v>129</v>
      </c>
      <c r="F17" s="120" t="s">
        <v>130</v>
      </c>
      <c r="G17" s="120" t="s">
        <v>131</v>
      </c>
      <c r="H17" s="120" t="s">
        <v>132</v>
      </c>
      <c r="I17" s="120" t="s">
        <v>128</v>
      </c>
      <c r="J17" s="122" t="s">
        <v>133</v>
      </c>
      <c r="K17" s="85" t="s">
        <v>134</v>
      </c>
      <c r="L17" s="83" t="s">
        <v>135</v>
      </c>
    </row>
    <row r="18" spans="1:12" x14ac:dyDescent="0.25">
      <c r="A18" s="133"/>
      <c r="B18" s="134"/>
      <c r="C18" s="135"/>
      <c r="D18" s="136"/>
      <c r="E18" s="137"/>
      <c r="F18" s="138"/>
      <c r="G18" s="139"/>
      <c r="H18" s="135"/>
      <c r="I18" s="136"/>
      <c r="J18" s="140"/>
      <c r="K18" s="114" t="e">
        <f>L18/F18</f>
        <v>#DIV/0!</v>
      </c>
      <c r="L18" s="82">
        <f>SUM(H18*I18)-F18-E18-J18</f>
        <v>0</v>
      </c>
    </row>
    <row r="19" spans="1:12" x14ac:dyDescent="0.25">
      <c r="A19" s="141"/>
      <c r="B19" s="131"/>
      <c r="C19" s="130"/>
      <c r="D19" s="76"/>
      <c r="E19" s="77"/>
      <c r="F19" s="78"/>
      <c r="G19" s="129"/>
      <c r="H19" s="130"/>
      <c r="I19" s="76"/>
      <c r="J19" s="142"/>
      <c r="K19" s="115" t="e">
        <f t="shared" ref="K19:K21" si="6">L19/F19</f>
        <v>#DIV/0!</v>
      </c>
      <c r="L19" s="79">
        <f t="shared" ref="L19:L21" si="7">SUM(H19*I19)-F19-E19-J19</f>
        <v>0</v>
      </c>
    </row>
    <row r="20" spans="1:12" x14ac:dyDescent="0.25">
      <c r="A20" s="141"/>
      <c r="B20" s="131"/>
      <c r="C20" s="130"/>
      <c r="D20" s="76"/>
      <c r="E20" s="77"/>
      <c r="F20" s="78"/>
      <c r="G20" s="129"/>
      <c r="H20" s="130"/>
      <c r="I20" s="76"/>
      <c r="J20" s="142"/>
      <c r="K20" s="115" t="e">
        <f t="shared" si="6"/>
        <v>#DIV/0!</v>
      </c>
      <c r="L20" s="79">
        <f t="shared" si="7"/>
        <v>0</v>
      </c>
    </row>
    <row r="21" spans="1:12" x14ac:dyDescent="0.25">
      <c r="A21" s="141"/>
      <c r="B21" s="131"/>
      <c r="C21" s="130"/>
      <c r="D21" s="76"/>
      <c r="E21" s="77"/>
      <c r="F21" s="78"/>
      <c r="G21" s="129"/>
      <c r="H21" s="130"/>
      <c r="I21" s="76"/>
      <c r="J21" s="142"/>
      <c r="K21" s="115" t="e">
        <f t="shared" si="6"/>
        <v>#DIV/0!</v>
      </c>
      <c r="L21" s="79">
        <f t="shared" si="7"/>
        <v>0</v>
      </c>
    </row>
    <row r="22" spans="1:12" x14ac:dyDescent="0.25">
      <c r="A22" s="141"/>
      <c r="B22" s="131"/>
      <c r="C22" s="130"/>
      <c r="D22" s="76"/>
      <c r="E22" s="77"/>
      <c r="F22" s="78"/>
      <c r="G22" s="129"/>
      <c r="H22" s="130"/>
      <c r="I22" s="76"/>
      <c r="J22" s="142"/>
      <c r="K22" s="115" t="e">
        <f>L22/F22</f>
        <v>#DIV/0!</v>
      </c>
      <c r="L22" s="79">
        <f t="shared" ref="L22" si="8">SUM(H22*I22)-F22-E22-J22</f>
        <v>0</v>
      </c>
    </row>
    <row r="23" spans="1:12" x14ac:dyDescent="0.25">
      <c r="A23" s="141"/>
      <c r="B23" s="131"/>
      <c r="C23" s="130"/>
      <c r="D23" s="76"/>
      <c r="E23" s="77"/>
      <c r="F23" s="78"/>
      <c r="G23" s="129"/>
      <c r="H23" s="130"/>
      <c r="I23" s="76"/>
      <c r="J23" s="142"/>
      <c r="K23" s="115" t="e">
        <f t="shared" ref="K23:K28" si="9">L23/F23</f>
        <v>#DIV/0!</v>
      </c>
      <c r="L23" s="79">
        <f t="shared" ref="L23:L28" si="10">SUM(H23*I23)-F23-E23-J23</f>
        <v>0</v>
      </c>
    </row>
    <row r="24" spans="1:12" x14ac:dyDescent="0.25">
      <c r="A24" s="141"/>
      <c r="B24" s="131"/>
      <c r="C24" s="130"/>
      <c r="D24" s="76"/>
      <c r="E24" s="77"/>
      <c r="F24" s="78"/>
      <c r="G24" s="129"/>
      <c r="H24" s="130"/>
      <c r="I24" s="76"/>
      <c r="J24" s="142"/>
      <c r="K24" s="115" t="e">
        <f t="shared" si="9"/>
        <v>#DIV/0!</v>
      </c>
      <c r="L24" s="79">
        <f t="shared" si="10"/>
        <v>0</v>
      </c>
    </row>
    <row r="25" spans="1:12" x14ac:dyDescent="0.25">
      <c r="A25" s="141"/>
      <c r="B25" s="132"/>
      <c r="C25" s="130"/>
      <c r="D25" s="76"/>
      <c r="E25" s="77"/>
      <c r="F25" s="78"/>
      <c r="G25" s="75"/>
      <c r="H25" s="130"/>
      <c r="I25" s="76"/>
      <c r="J25" s="142"/>
      <c r="K25" s="115" t="e">
        <f t="shared" si="9"/>
        <v>#DIV/0!</v>
      </c>
      <c r="L25" s="79">
        <f t="shared" si="10"/>
        <v>0</v>
      </c>
    </row>
    <row r="26" spans="1:12" x14ac:dyDescent="0.25">
      <c r="A26" s="141"/>
      <c r="B26" s="132"/>
      <c r="C26" s="130"/>
      <c r="D26" s="76"/>
      <c r="E26" s="77"/>
      <c r="F26" s="78"/>
      <c r="G26" s="75"/>
      <c r="H26" s="130"/>
      <c r="I26" s="76"/>
      <c r="J26" s="142"/>
      <c r="K26" s="115" t="e">
        <f t="shared" si="9"/>
        <v>#DIV/0!</v>
      </c>
      <c r="L26" s="79">
        <f t="shared" si="10"/>
        <v>0</v>
      </c>
    </row>
    <row r="27" spans="1:12" x14ac:dyDescent="0.25">
      <c r="A27" s="141"/>
      <c r="B27" s="132"/>
      <c r="C27" s="130"/>
      <c r="D27" s="76"/>
      <c r="E27" s="77"/>
      <c r="F27" s="78"/>
      <c r="G27" s="75"/>
      <c r="H27" s="130"/>
      <c r="I27" s="76"/>
      <c r="J27" s="142"/>
      <c r="K27" s="115" t="e">
        <f t="shared" si="9"/>
        <v>#DIV/0!</v>
      </c>
      <c r="L27" s="79">
        <f t="shared" si="10"/>
        <v>0</v>
      </c>
    </row>
    <row r="28" spans="1:12" ht="15.75" thickBot="1" x14ac:dyDescent="0.3">
      <c r="A28" s="143"/>
      <c r="B28" s="144"/>
      <c r="C28" s="145"/>
      <c r="D28" s="146"/>
      <c r="E28" s="147"/>
      <c r="F28" s="148"/>
      <c r="G28" s="149"/>
      <c r="H28" s="145"/>
      <c r="I28" s="146"/>
      <c r="J28" s="150"/>
      <c r="K28" s="116" t="e">
        <f t="shared" si="9"/>
        <v>#DIV/0!</v>
      </c>
      <c r="L28" s="80">
        <f t="shared" si="10"/>
        <v>0</v>
      </c>
    </row>
    <row r="29" spans="1:12" ht="15.75" thickBot="1" x14ac:dyDescent="0.3">
      <c r="A29" s="123" t="s">
        <v>143</v>
      </c>
      <c r="B29" s="124"/>
      <c r="C29" s="125"/>
      <c r="D29" s="126" t="s">
        <v>144</v>
      </c>
      <c r="E29" s="127">
        <f>SUM(E18:E28)</f>
        <v>0</v>
      </c>
      <c r="F29" s="128"/>
      <c r="G29" s="125"/>
      <c r="H29" s="125"/>
      <c r="I29" s="126" t="s">
        <v>144</v>
      </c>
      <c r="J29" s="127">
        <f>SUM(J18:J28)</f>
        <v>0</v>
      </c>
      <c r="K29" s="81" t="s">
        <v>145</v>
      </c>
      <c r="L29" s="84">
        <f>SUM(L18:L28)</f>
        <v>0</v>
      </c>
    </row>
  </sheetData>
  <mergeCells count="2">
    <mergeCell ref="A1:L1"/>
    <mergeCell ref="A16:L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16" sqref="E1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11" t="s">
        <v>146</v>
      </c>
      <c r="B1" s="174">
        <v>0.51</v>
      </c>
      <c r="C1" s="174"/>
      <c r="D1" s="100"/>
      <c r="E1" s="109"/>
      <c r="F1" s="100"/>
    </row>
    <row r="2" spans="1:6" ht="17.25" x14ac:dyDescent="0.25">
      <c r="A2" s="112" t="s">
        <v>109</v>
      </c>
      <c r="B2" s="174">
        <v>0.54</v>
      </c>
      <c r="C2" s="174"/>
      <c r="D2" s="104"/>
      <c r="E2" s="109"/>
      <c r="F2" s="100"/>
    </row>
    <row r="3" spans="1:6" ht="17.25" x14ac:dyDescent="0.25">
      <c r="A3" s="112" t="s">
        <v>147</v>
      </c>
      <c r="B3" s="174">
        <v>0.51</v>
      </c>
      <c r="C3" s="174"/>
      <c r="D3" s="104"/>
      <c r="E3" s="109"/>
      <c r="F3" s="100"/>
    </row>
    <row r="4" spans="1:6" ht="17.25" x14ac:dyDescent="0.25">
      <c r="A4" s="111" t="s">
        <v>148</v>
      </c>
      <c r="B4" s="174">
        <v>0.54</v>
      </c>
      <c r="C4" s="174"/>
      <c r="D4" s="100"/>
      <c r="E4" s="109"/>
      <c r="F4" s="100"/>
    </row>
    <row r="5" spans="1:6" ht="17.25" x14ac:dyDescent="0.25">
      <c r="A5" s="106"/>
      <c r="B5" s="110"/>
      <c r="C5" s="110"/>
      <c r="D5" s="104"/>
      <c r="E5" s="109"/>
      <c r="F5" s="100"/>
    </row>
    <row r="6" spans="1:6" ht="26.25" x14ac:dyDescent="0.25">
      <c r="A6" s="103" t="s">
        <v>149</v>
      </c>
      <c r="B6" s="100"/>
      <c r="C6" s="100"/>
      <c r="D6" s="100"/>
      <c r="E6" s="108"/>
      <c r="F6" s="100"/>
    </row>
    <row r="7" spans="1:6" ht="26.25" x14ac:dyDescent="0.25">
      <c r="A7" s="100"/>
      <c r="B7" s="100"/>
      <c r="C7" s="100"/>
      <c r="D7" s="100"/>
      <c r="E7" s="107"/>
      <c r="F7" s="100"/>
    </row>
    <row r="8" spans="1:6" ht="20.25" x14ac:dyDescent="0.25">
      <c r="A8" s="102" t="s">
        <v>150</v>
      </c>
      <c r="B8" s="175" t="s">
        <v>151</v>
      </c>
      <c r="C8" s="176">
        <v>1</v>
      </c>
      <c r="D8" s="100"/>
      <c r="E8" s="177">
        <f>((B4-B1)/B1)*100</f>
        <v>5.8823529411764754</v>
      </c>
      <c r="F8" s="99"/>
    </row>
    <row r="9" spans="1:6" ht="20.25" x14ac:dyDescent="0.35">
      <c r="A9" s="101" t="s">
        <v>146</v>
      </c>
      <c r="B9" s="175"/>
      <c r="C9" s="175"/>
      <c r="D9" s="100"/>
      <c r="E9" s="177"/>
      <c r="F9" s="99"/>
    </row>
    <row r="10" spans="1:6" ht="26.25" x14ac:dyDescent="0.25">
      <c r="A10" s="106"/>
      <c r="B10" s="106"/>
      <c r="C10" s="105"/>
      <c r="D10" s="104"/>
      <c r="E10" s="113"/>
      <c r="F10" s="99"/>
    </row>
    <row r="11" spans="1:6" ht="26.25" x14ac:dyDescent="0.25">
      <c r="A11" s="103" t="s">
        <v>152</v>
      </c>
      <c r="B11" s="100"/>
      <c r="C11" s="100"/>
      <c r="D11" s="100"/>
      <c r="E11" s="113"/>
      <c r="F11" s="99"/>
    </row>
    <row r="12" spans="1:6" ht="26.25" x14ac:dyDescent="0.25">
      <c r="A12" s="100"/>
      <c r="B12" s="100"/>
      <c r="C12" s="100"/>
      <c r="D12" s="100"/>
      <c r="E12" s="113"/>
      <c r="F12" s="99"/>
    </row>
    <row r="13" spans="1:6" ht="20.25" x14ac:dyDescent="0.25">
      <c r="A13" s="102" t="s">
        <v>150</v>
      </c>
      <c r="B13" s="175" t="s">
        <v>151</v>
      </c>
      <c r="C13" s="176">
        <v>1</v>
      </c>
      <c r="D13" s="100"/>
      <c r="E13" s="177">
        <f>((B4-B1)/(B2-B3))*100</f>
        <v>100</v>
      </c>
      <c r="F13" s="99"/>
    </row>
    <row r="14" spans="1:6" ht="20.25" x14ac:dyDescent="0.35">
      <c r="A14" s="101" t="s">
        <v>153</v>
      </c>
      <c r="B14" s="175"/>
      <c r="C14" s="175"/>
      <c r="D14" s="100"/>
      <c r="E14" s="177"/>
      <c r="F14" s="99"/>
    </row>
    <row r="15" spans="1:6" ht="26.25" x14ac:dyDescent="0.25">
      <c r="A15" s="106"/>
      <c r="B15" s="106"/>
      <c r="C15" s="105"/>
      <c r="D15" s="104"/>
      <c r="E15" s="113"/>
      <c r="F15" s="99"/>
    </row>
    <row r="16" spans="1:6" ht="26.25" x14ac:dyDescent="0.25">
      <c r="A16" s="103" t="s">
        <v>154</v>
      </c>
      <c r="B16" s="100"/>
      <c r="C16" s="100"/>
      <c r="D16" s="100"/>
      <c r="E16" s="113"/>
      <c r="F16" s="99"/>
    </row>
    <row r="17" spans="1:6" ht="26.25" x14ac:dyDescent="0.25">
      <c r="A17" s="100"/>
      <c r="B17" s="100"/>
      <c r="C17" s="100"/>
      <c r="D17" s="100"/>
      <c r="E17" s="113"/>
      <c r="F17" s="99"/>
    </row>
    <row r="18" spans="1:6" ht="20.25" x14ac:dyDescent="0.25">
      <c r="A18" s="102" t="s">
        <v>155</v>
      </c>
      <c r="B18" s="175" t="s">
        <v>151</v>
      </c>
      <c r="C18" s="176">
        <v>1</v>
      </c>
      <c r="D18" s="100"/>
      <c r="E18" s="177">
        <f>((B2-B4)/(B4-B1))*100</f>
        <v>0</v>
      </c>
      <c r="F18" s="99"/>
    </row>
    <row r="19" spans="1:6" ht="20.25" x14ac:dyDescent="0.35">
      <c r="A19" s="101" t="s">
        <v>150</v>
      </c>
      <c r="B19" s="175"/>
      <c r="C19" s="175"/>
      <c r="D19" s="100"/>
      <c r="E19" s="177"/>
      <c r="F19" s="99"/>
    </row>
    <row r="20" spans="1:6" x14ac:dyDescent="0.25">
      <c r="A20" s="98"/>
      <c r="B20" s="98"/>
      <c r="C20" s="98"/>
      <c r="D20" s="98"/>
      <c r="E20" s="98"/>
      <c r="F20" s="98"/>
    </row>
    <row r="21" spans="1:6" x14ac:dyDescent="0.25">
      <c r="A21" s="98"/>
      <c r="B21" s="98"/>
      <c r="C21" s="98"/>
      <c r="D21" s="98"/>
      <c r="E21" s="98"/>
      <c r="F21" s="98"/>
    </row>
    <row r="22" spans="1:6" x14ac:dyDescent="0.25">
      <c r="A22" s="98"/>
      <c r="B22" s="98"/>
      <c r="C22" s="98"/>
      <c r="D22" s="98"/>
      <c r="E22" s="98"/>
      <c r="F22" s="98"/>
    </row>
    <row r="23" spans="1:6" x14ac:dyDescent="0.25">
      <c r="A23" s="98"/>
      <c r="B23" s="98"/>
      <c r="C23" s="98"/>
      <c r="D23" s="98"/>
      <c r="E23" s="98"/>
      <c r="F23" s="98"/>
    </row>
    <row r="24" spans="1:6" x14ac:dyDescent="0.25">
      <c r="A24" s="98"/>
      <c r="B24" s="98"/>
      <c r="C24" s="98"/>
      <c r="D24" s="98"/>
      <c r="E24" s="98"/>
      <c r="F24" s="98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2020-03-05T17:57:03Z</dcterms:modified>
  <cp:category/>
  <cp:contentStatus/>
</cp:coreProperties>
</file>