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66" documentId="114_{C59B5EEC-97BB-4403-A512-1BBDF44431D8}" xr6:coauthVersionLast="45" xr6:coauthVersionMax="45" xr10:uidLastSave="{5E6C24B7-AEAF-4459-89B9-8BFCC4F9E7DA}"/>
  <bookViews>
    <workbookView xWindow="930" yWindow="6315" windowWidth="27870" windowHeight="988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2" i="2" l="1"/>
  <c r="O66" i="2"/>
  <c r="O65" i="2"/>
  <c r="O69" i="2" s="1"/>
  <c r="J78" i="2"/>
  <c r="E78" i="2"/>
  <c r="F77" i="2"/>
  <c r="L77" i="2" s="1"/>
  <c r="K77" i="2" s="1"/>
  <c r="F76" i="2"/>
  <c r="L76" i="2" s="1"/>
  <c r="K76" i="2" s="1"/>
  <c r="L75" i="2"/>
  <c r="K75" i="2" s="1"/>
  <c r="F75" i="2"/>
  <c r="L74" i="2"/>
  <c r="K74" i="2" s="1"/>
  <c r="F74" i="2"/>
  <c r="F73" i="2"/>
  <c r="L73" i="2" s="1"/>
  <c r="K73" i="2" s="1"/>
  <c r="L72" i="2"/>
  <c r="K72" i="2" s="1"/>
  <c r="F72" i="2"/>
  <c r="L71" i="2"/>
  <c r="K71" i="2" s="1"/>
  <c r="F71" i="2"/>
  <c r="F70" i="2"/>
  <c r="L70" i="2" s="1"/>
  <c r="K70" i="2" s="1"/>
  <c r="F69" i="2"/>
  <c r="L69" i="2" s="1"/>
  <c r="K69" i="2" s="1"/>
  <c r="F68" i="2"/>
  <c r="L68" i="2" s="1"/>
  <c r="L67" i="2"/>
  <c r="K67" i="2" s="1"/>
  <c r="F67" i="2"/>
  <c r="F66" i="2"/>
  <c r="L66" i="2" s="1"/>
  <c r="K66" i="2" s="1"/>
  <c r="O73" i="2" l="1"/>
  <c r="O70" i="2"/>
  <c r="L78" i="2"/>
  <c r="K68" i="2"/>
  <c r="O49" i="2"/>
  <c r="O50" i="2"/>
  <c r="O71" i="2" l="1"/>
  <c r="O74" i="2" s="1"/>
  <c r="J15" i="2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<sst xmlns="http://schemas.openxmlformats.org/spreadsheetml/2006/main" count="2157" uniqueCount="284">
  <si>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</si>
  <si>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</si>
  <si>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</si>
  <si>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</si>
  <si>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</si>
  <si>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</si>
  <si>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</si>
  <si>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</si>
  <si>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</si>
  <si>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</si>
  <si>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</si>
  <si>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</si>
  <si>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</si>
  <si>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</si>
  <si>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</si>
  <si>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</si>
  <si>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</si>
  <si>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</si>
  <si>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</si>
  <si>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</si>
  <si>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</si>
  <si>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</si>
  <si>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</si>
  <si>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</si>
  <si>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</si>
  <si>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</si>
  <si>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</si>
  <si>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</si>
  <si>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</si>
  <si>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</si>
  <si>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</si>
  <si>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</si>
  <si>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</si>
  <si>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</si>
  <si>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</si>
  <si>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</si>
  <si>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</si>
  <si>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</si>
  <si>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</si>
  <si>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</si>
  <si>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</si>
  <si>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</si>
  <si>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</si>
  <si>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</si>
  <si>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</si>
  <si>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</si>
  <si>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</si>
  <si>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</si>
  <si>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</si>
  <si>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</si>
  <si>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</si>
  <si>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</si>
  <si>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</si>
  <si>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</si>
  <si>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</si>
  <si>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</si>
  <si>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</si>
  <si>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</si>
  <si>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</si>
  <si>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</si>
  <si>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</si>
  <si>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</si>
  <si>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</si>
  <si>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</si>
  <si>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</si>
  <si>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</si>
  <si>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</si>
  <si>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</si>
  <si>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</si>
  <si>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</si>
  <si>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</si>
  <si>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</si>
  <si>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</si>
  <si>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</si>
  <si>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</si>
  <si>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</si>
  <si>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</si>
  <si>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</si>
  <si>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</si>
  <si>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</si>
  <si>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</si>
  <si>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</si>
  <si>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</si>
  <si>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</si>
  <si>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</si>
  <si>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</si>
  <si>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</si>
  <si>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</si>
  <si>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</si>
  <si>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</si>
  <si>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</si>
  <si>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</si>
  <si>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</si>
  <si>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</si>
  <si>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</si>
  <si>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</si>
  <si>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</si>
  <si>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</si>
  <si>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</si>
  <si>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</si>
  <si>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</si>
  <si>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</si>
  <si>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</si>
  <si>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</si>
  <si>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</si>
  <si>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</si>
  <si>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</si>
  <si>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</si>
  <si>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</si>
  <si>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</si>
  <si>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</si>
  <si>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</si>
  <si>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</si>
  <si>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</si>
  <si>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</si>
  <si>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</si>
  <si>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</si>
  <si>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</si>
  <si>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</si>
  <si>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</si>
  <si>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</si>
  <si>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</si>
  <si>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</si>
  <si>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</si>
  <si>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</si>
  <si>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</si>
  <si>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</si>
  <si>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</si>
  <si>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</si>
  <si>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</si>
  <si>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</si>
  <si>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</si>
  <si>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</si>
  <si>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</si>
  <si>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</si>
  <si>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</si>
  <si>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</si>
  <si>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</si>
  <si>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</si>
  <si>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</si>
  <si>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</si>
  <si>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</si>
  <si>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</si>
  <si>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</si>
  <si>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</si>
  <si>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</si>
  <si>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</si>
  <si>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</si>
  <si>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</si>
  <si>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</si>
  <si>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</si>
  <si>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</si>
  <si>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</si>
  <si>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</si>
  <si>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</si>
  <si>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</si>
  <si>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</si>
  <si>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</si>
  <si>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</si>
  <si>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</si>
  <si>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</si>
  <si>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</si>
  <si>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</si>
  <si>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</si>
  <si>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</si>
  <si>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</si>
  <si>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</si>
  <si>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</si>
  <si>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</si>
  <si>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</si>
  <si>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</si>
  <si>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</si>
  <si>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</si>
  <si>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</si>
  <si>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</si>
  <si>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</si>
  <si>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</si>
  <si>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</si>
  <si>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</si>
  <si>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</si>
  <si>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</si>
  <si>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</si>
  <si>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</si>
  <si>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</si>
  <si>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</si>
  <si>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</si>
  <si>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</si>
  <si>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</si>
  <si>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</si>
  <si>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</si>
  <si>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</si>
  <si>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</si>
  <si>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</si>
  <si>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</si>
  <si>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</si>
  <si>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</si>
  <si>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</si>
  <si>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</si>
  <si>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</si>
  <si>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</si>
  <si>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</si>
  <si>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</si>
  <si>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</si>
  <si>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</si>
  <si>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</si>
  <si>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</si>
  <si>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</si>
  <si>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</si>
  <si>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</si>
  <si>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</si>
  <si>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</si>
  <si>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</si>
  <si>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</si>
  <si>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</si>
  <si>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</si>
  <si>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</si>
  <si>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</si>
  <si>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</si>
  <si>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</si>
  <si>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</si>
  <si>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</si>
  <si>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</si>
  <si>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</si>
  <si>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</si>
  <si>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</si>
  <si>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</si>
  <si>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</si>
  <si>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</si>
  <si>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</si>
  <si>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</si>
  <si>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</si>
  <si>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</si>
  <si>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</si>
  <si>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</si>
  <si>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</si>
  <si>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</si>
  <si>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</si>
  <si>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</si>
  <si>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</si>
  <si>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</si>
  <si>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</si>
  <si>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</si>
  <si>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</si>
  <si>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</si>
  <si>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</si>
  <si>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</si>
  <si>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</si>
  <si>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</si>
  <si>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</si>
  <si>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</si>
  <si>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</si>
  <si>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</si>
  <si>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</si>
  <si>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</si>
  <si>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</si>
  <si>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</si>
  <si>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</si>
  <si>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</si>
  <si>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</si>
  <si>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</si>
  <si>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</si>
  <si>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</si>
  <si>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</si>
  <si>
    <t>K1</t>
  </si>
  <si>
    <t>LHI</t>
  </si>
  <si>
    <t>LAYHONG</t>
  </si>
  <si>
    <t>REDTONE</t>
  </si>
  <si>
    <t>SSTEEL</t>
  </si>
  <si>
    <t>TNLOGIS</t>
  </si>
  <si>
    <t>SIMEPROP</t>
  </si>
  <si>
    <t>SUCCESS</t>
  </si>
  <si>
    <t>ASTRO</t>
  </si>
  <si>
    <t>TOPGLOV</t>
  </si>
  <si>
    <t>CCM</t>
  </si>
  <si>
    <t>NOVA</t>
  </si>
  <si>
    <t>LKL</t>
  </si>
  <si>
    <t>IFCAMSC</t>
  </si>
  <si>
    <t>MGRC</t>
  </si>
  <si>
    <t>MJPERAK</t>
  </si>
  <si>
    <t>KMLOONG</t>
  </si>
  <si>
    <t>HPMT</t>
  </si>
  <si>
    <t>CHGP</t>
  </si>
  <si>
    <t>EFORCE</t>
  </si>
  <si>
    <t>ELSOFT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</si>
</sst>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abSelected="1" topLeftCell="A238" zoomScale="70" zoomScaleNormal="70" workbookViewId="0">
      <selection activeCell="G258" sqref="G258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 t="s">
        <v>263</v>
      </c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 t="s">
        <v>250</v>
      </c>
      <c r="B237" s="91"/>
      <c r="C237" s="92"/>
      <c r="D237" s="92"/>
      <c r="E237" s="92"/>
      <c r="F237" s="93"/>
      <c r="G237" s="90" t="s">
        <v>265</v>
      </c>
      <c r="H237" s="91"/>
      <c r="I237" s="92"/>
      <c r="J237" s="92"/>
      <c r="K237" s="92"/>
      <c r="L237" s="93"/>
      <c r="M237" s="90" t="s">
        <v>257</v>
      </c>
      <c r="N237" s="91"/>
      <c r="O237" s="92"/>
      <c r="P237" s="92"/>
      <c r="Q237" s="92"/>
      <c r="R237" s="93"/>
      <c r="S237" s="90" t="s">
        <v>18</v>
      </c>
      <c r="T237" s="91"/>
      <c r="U237" s="92"/>
      <c r="V237" s="92"/>
      <c r="W237" s="92"/>
      <c r="X237" s="93"/>
      <c r="Y237" s="90" t="s">
        <v>269</v>
      </c>
      <c r="Z237" s="91"/>
      <c r="AA237" s="92"/>
      <c r="AB237" s="92"/>
      <c r="AC237" s="92"/>
      <c r="AD237" s="93"/>
    </row>
    <row r="238" spans="1:30" ht="15.75" x14ac:dyDescent="0.25">
      <c r="A238" s="90" t="s">
        <v>261</v>
      </c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 t="s">
        <v>266</v>
      </c>
      <c r="N238" s="91"/>
      <c r="O238" s="92"/>
      <c r="P238" s="92"/>
      <c r="Q238" s="92"/>
      <c r="R238" s="93"/>
      <c r="S238" s="90" t="s">
        <v>267</v>
      </c>
      <c r="T238" s="91"/>
      <c r="U238" s="92"/>
      <c r="V238" s="92"/>
      <c r="W238" s="92"/>
      <c r="X238" s="93"/>
      <c r="Y238" s="90" t="s">
        <v>270</v>
      </c>
      <c r="Z238" s="91"/>
      <c r="AA238" s="92"/>
      <c r="AB238" s="92"/>
      <c r="AC238" s="92"/>
      <c r="AD238" s="93"/>
    </row>
    <row r="239" spans="1:30" ht="15.75" x14ac:dyDescent="0.25">
      <c r="A239" s="90" t="s">
        <v>264</v>
      </c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 t="s">
        <v>236</v>
      </c>
      <c r="N239" s="91"/>
      <c r="O239" s="92"/>
      <c r="P239" s="92"/>
      <c r="Q239" s="92"/>
      <c r="R239" s="93"/>
      <c r="S239" s="90" t="s">
        <v>268</v>
      </c>
      <c r="T239" s="91"/>
      <c r="U239" s="92"/>
      <c r="V239" s="92"/>
      <c r="W239" s="92"/>
      <c r="X239" s="93"/>
      <c r="Y239" s="90" t="s">
        <v>258</v>
      </c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 t="s">
        <v>56</v>
      </c>
      <c r="N240" s="91"/>
      <c r="O240" s="92"/>
      <c r="P240" s="92"/>
      <c r="Q240" s="92"/>
      <c r="R240" s="93"/>
      <c r="S240" s="90" t="s">
        <v>189</v>
      </c>
      <c r="T240" s="91"/>
      <c r="U240" s="92"/>
      <c r="V240" s="92"/>
      <c r="W240" s="92"/>
      <c r="X240" s="93"/>
      <c r="Y240" s="90" t="s">
        <v>271</v>
      </c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 t="s">
        <v>57</v>
      </c>
      <c r="N241" s="91"/>
      <c r="O241" s="92"/>
      <c r="P241" s="92"/>
      <c r="Q241" s="92"/>
      <c r="R241" s="93"/>
      <c r="S241" s="90" t="s">
        <v>156</v>
      </c>
      <c r="T241" s="91"/>
      <c r="U241" s="92"/>
      <c r="V241" s="92"/>
      <c r="W241" s="92"/>
      <c r="X241" s="93"/>
      <c r="Y241" s="90" t="s">
        <v>272</v>
      </c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 t="s">
        <v>7</v>
      </c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 t="s">
        <v>235</v>
      </c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 t="s">
        <v>208</v>
      </c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 t="s">
        <v>262</v>
      </c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 t="s">
        <v>188</v>
      </c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 t="s">
        <v>163</v>
      </c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 t="s">
        <v>273</v>
      </c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 t="s">
        <v>257</v>
      </c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 t="s">
        <v>252</v>
      </c>
      <c r="B252" s="91"/>
      <c r="C252" s="92"/>
      <c r="D252" s="92"/>
      <c r="E252" s="92"/>
      <c r="F252" s="93"/>
      <c r="G252" s="90" t="s">
        <v>9</v>
      </c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 t="s">
        <v>212</v>
      </c>
      <c r="B253" s="91"/>
      <c r="C253" s="92"/>
      <c r="D253" s="92"/>
      <c r="E253" s="92"/>
      <c r="F253" s="93"/>
      <c r="G253" s="90" t="s">
        <v>14</v>
      </c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 t="s">
        <v>274</v>
      </c>
      <c r="B254" s="91"/>
      <c r="C254" s="92"/>
      <c r="D254" s="92"/>
      <c r="E254" s="92"/>
      <c r="F254" s="93"/>
      <c r="G254" s="90" t="s">
        <v>34</v>
      </c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 t="s">
        <v>153</v>
      </c>
      <c r="B255" s="91"/>
      <c r="C255" s="92"/>
      <c r="D255" s="92"/>
      <c r="E255" s="92"/>
      <c r="F255" s="93"/>
      <c r="G255" s="90" t="s">
        <v>282</v>
      </c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 t="s">
        <v>275</v>
      </c>
      <c r="B256" s="91"/>
      <c r="C256" s="92"/>
      <c r="D256" s="92"/>
      <c r="E256" s="92"/>
      <c r="F256" s="93"/>
      <c r="G256" s="90" t="s">
        <v>283</v>
      </c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 t="s">
        <v>276</v>
      </c>
      <c r="B257" s="91"/>
      <c r="C257" s="92"/>
      <c r="D257" s="92"/>
      <c r="E257" s="92"/>
      <c r="F257" s="93"/>
      <c r="G257" s="90" t="s">
        <v>212</v>
      </c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 t="s">
        <v>277</v>
      </c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 t="s">
        <v>281</v>
      </c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 t="s">
        <v>278</v>
      </c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 t="s">
        <v>279</v>
      </c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 t="s">
        <v>280</v>
      </c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14" sqref="F1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78"/>
  <sheetViews>
    <sheetView topLeftCell="A40" zoomScaleNormal="100" workbookViewId="0">
      <selection activeCell="N21" sqref="N21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  <row r="63" spans="1:15" ht="15.75" thickBot="1" x14ac:dyDescent="0.3"/>
    <row r="64" spans="1:15" ht="15.75" thickBot="1" x14ac:dyDescent="0.3">
      <c r="A64" s="203">
        <v>43952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5"/>
      <c r="N64" s="206" t="s">
        <v>191</v>
      </c>
      <c r="O64" s="207"/>
    </row>
    <row r="65" spans="1:15" ht="15.75" thickBot="1" x14ac:dyDescent="0.3">
      <c r="A65" s="115" t="s">
        <v>121</v>
      </c>
      <c r="B65" s="116" t="s">
        <v>122</v>
      </c>
      <c r="C65" s="117" t="s">
        <v>123</v>
      </c>
      <c r="D65" s="118" t="s">
        <v>124</v>
      </c>
      <c r="E65" s="119" t="s">
        <v>125</v>
      </c>
      <c r="F65" s="118" t="s">
        <v>232</v>
      </c>
      <c r="G65" s="115" t="s">
        <v>126</v>
      </c>
      <c r="H65" s="118" t="s">
        <v>127</v>
      </c>
      <c r="I65" s="118" t="s">
        <v>124</v>
      </c>
      <c r="J65" s="120" t="s">
        <v>128</v>
      </c>
      <c r="K65" s="83" t="s">
        <v>129</v>
      </c>
      <c r="L65" s="81" t="s">
        <v>130</v>
      </c>
      <c r="N65" s="149" t="s">
        <v>167</v>
      </c>
      <c r="O65" s="150">
        <f>H66</f>
        <v>0</v>
      </c>
    </row>
    <row r="66" spans="1:15" x14ac:dyDescent="0.25">
      <c r="A66" s="131"/>
      <c r="B66" s="179"/>
      <c r="C66" s="133"/>
      <c r="D66" s="134"/>
      <c r="E66" s="135"/>
      <c r="F66" s="136">
        <f>C66*D66</f>
        <v>0</v>
      </c>
      <c r="G66" s="137"/>
      <c r="H66" s="133"/>
      <c r="I66" s="134"/>
      <c r="J66" s="138"/>
      <c r="K66" s="112" t="e">
        <f>L66/F66</f>
        <v>#DIV/0!</v>
      </c>
      <c r="L66" s="80">
        <f>SUM(H66*I66)-F66-E66-J66</f>
        <v>0</v>
      </c>
      <c r="N66" s="151" t="s">
        <v>168</v>
      </c>
      <c r="O66" s="170">
        <f>I66</f>
        <v>0</v>
      </c>
    </row>
    <row r="67" spans="1:15" ht="15.75" thickBot="1" x14ac:dyDescent="0.3">
      <c r="A67" s="139"/>
      <c r="B67" s="129"/>
      <c r="C67" s="128"/>
      <c r="D67" s="74"/>
      <c r="E67" s="75"/>
      <c r="F67" s="76">
        <f t="shared" ref="F67:F77" si="26">C67*D67</f>
        <v>0</v>
      </c>
      <c r="G67" s="127"/>
      <c r="H67" s="128"/>
      <c r="I67" s="74"/>
      <c r="J67" s="140"/>
      <c r="K67" s="113" t="e">
        <f t="shared" ref="K67:K69" si="27">L67/F67</f>
        <v>#DIV/0!</v>
      </c>
      <c r="L67" s="77">
        <f t="shared" ref="L67:L69" si="28">SUM(H67*I67)-F67-E67-J67</f>
        <v>0</v>
      </c>
      <c r="N67" s="153" t="s">
        <v>169</v>
      </c>
      <c r="O67" s="154" t="b">
        <v>0</v>
      </c>
    </row>
    <row r="68" spans="1:15" ht="15.75" thickBot="1" x14ac:dyDescent="0.3">
      <c r="A68" s="139"/>
      <c r="B68" s="129"/>
      <c r="C68" s="128"/>
      <c r="D68" s="74"/>
      <c r="E68" s="75"/>
      <c r="F68" s="76">
        <f t="shared" si="26"/>
        <v>0</v>
      </c>
      <c r="G68" s="127"/>
      <c r="H68" s="128"/>
      <c r="I68" s="74"/>
      <c r="J68" s="140"/>
      <c r="K68" s="113" t="e">
        <f t="shared" si="27"/>
        <v>#DIV/0!</v>
      </c>
      <c r="L68" s="77">
        <f t="shared" si="28"/>
        <v>0</v>
      </c>
      <c r="N68" s="72"/>
      <c r="O68" s="72"/>
    </row>
    <row r="69" spans="1:15" x14ac:dyDescent="0.25">
      <c r="A69" s="139"/>
      <c r="B69" s="129"/>
      <c r="C69" s="171"/>
      <c r="D69" s="74"/>
      <c r="E69" s="75"/>
      <c r="F69" s="76">
        <f t="shared" si="26"/>
        <v>0</v>
      </c>
      <c r="G69" s="127"/>
      <c r="H69" s="128"/>
      <c r="I69" s="74"/>
      <c r="J69" s="140"/>
      <c r="K69" s="113" t="e">
        <f t="shared" si="27"/>
        <v>#DIV/0!</v>
      </c>
      <c r="L69" s="77">
        <f t="shared" si="28"/>
        <v>0</v>
      </c>
      <c r="N69" s="155" t="s">
        <v>170</v>
      </c>
      <c r="O69" s="156">
        <f>O65*O66</f>
        <v>0</v>
      </c>
    </row>
    <row r="70" spans="1:15" x14ac:dyDescent="0.25">
      <c r="A70" s="139"/>
      <c r="B70" s="129"/>
      <c r="C70" s="128"/>
      <c r="D70" s="74"/>
      <c r="E70" s="75"/>
      <c r="F70" s="76">
        <f t="shared" si="26"/>
        <v>0</v>
      </c>
      <c r="G70" s="127"/>
      <c r="H70" s="128"/>
      <c r="I70" s="74"/>
      <c r="J70" s="140"/>
      <c r="K70" s="113" t="e">
        <f>L70/F70</f>
        <v>#DIV/0!</v>
      </c>
      <c r="L70" s="77">
        <f>SUM(H70*I70)-F70-E70-J70</f>
        <v>0</v>
      </c>
      <c r="N70" s="157" t="s">
        <v>171</v>
      </c>
      <c r="O70" s="159">
        <f>IF(O69&gt;10000, O69*8%/100, 8)</f>
        <v>8</v>
      </c>
    </row>
    <row r="71" spans="1:15" x14ac:dyDescent="0.25">
      <c r="A71" s="139"/>
      <c r="B71" s="129"/>
      <c r="C71" s="128"/>
      <c r="D71" s="74"/>
      <c r="E71" s="75"/>
      <c r="F71" s="76">
        <f t="shared" si="26"/>
        <v>0</v>
      </c>
      <c r="G71" s="127"/>
      <c r="H71" s="128"/>
      <c r="I71" s="74"/>
      <c r="J71" s="140"/>
      <c r="K71" s="113" t="e">
        <f t="shared" ref="K71:K77" si="29">L71/F71</f>
        <v>#DIV/0!</v>
      </c>
      <c r="L71" s="77">
        <f>SUM(H71*I71)-F71-E71-J71</f>
        <v>0</v>
      </c>
      <c r="N71" s="157" t="s">
        <v>172</v>
      </c>
      <c r="O71" s="159">
        <f>O70*6%</f>
        <v>0.48</v>
      </c>
    </row>
    <row r="72" spans="1:15" x14ac:dyDescent="0.25">
      <c r="A72" s="139"/>
      <c r="B72" s="129"/>
      <c r="C72" s="128"/>
      <c r="D72" s="74"/>
      <c r="E72" s="75"/>
      <c r="F72" s="76">
        <f t="shared" si="26"/>
        <v>0</v>
      </c>
      <c r="G72" s="127"/>
      <c r="H72" s="128"/>
      <c r="I72" s="74"/>
      <c r="J72" s="140"/>
      <c r="K72" s="113" t="e">
        <f t="shared" si="29"/>
        <v>#DIV/0!</v>
      </c>
      <c r="L72" s="77">
        <f t="shared" ref="L72:L75" si="30">SUM(H72*I72)-F72-E72-J72</f>
        <v>0</v>
      </c>
      <c r="N72" s="157" t="s">
        <v>169</v>
      </c>
      <c r="O72" s="159">
        <f>IF(O67=TRUE,CEILING(O69,1000)/1000,0)</f>
        <v>0</v>
      </c>
    </row>
    <row r="73" spans="1:15" x14ac:dyDescent="0.25">
      <c r="A73" s="139"/>
      <c r="B73" s="129"/>
      <c r="C73" s="128"/>
      <c r="D73" s="74"/>
      <c r="E73" s="75"/>
      <c r="F73" s="76">
        <f t="shared" si="26"/>
        <v>0</v>
      </c>
      <c r="G73" s="127"/>
      <c r="H73" s="128"/>
      <c r="I73" s="74"/>
      <c r="J73" s="140"/>
      <c r="K73" s="113" t="e">
        <f t="shared" si="29"/>
        <v>#DIV/0!</v>
      </c>
      <c r="L73" s="77">
        <f t="shared" si="30"/>
        <v>0</v>
      </c>
      <c r="N73" s="157" t="s">
        <v>173</v>
      </c>
      <c r="O73" s="159">
        <f>O69*0.03%</f>
        <v>0</v>
      </c>
    </row>
    <row r="74" spans="1:15" ht="15.75" thickBot="1" x14ac:dyDescent="0.3">
      <c r="A74" s="139"/>
      <c r="B74" s="130"/>
      <c r="C74" s="128"/>
      <c r="D74" s="74"/>
      <c r="E74" s="75"/>
      <c r="F74" s="76">
        <f t="shared" si="26"/>
        <v>0</v>
      </c>
      <c r="G74" s="127"/>
      <c r="H74" s="128"/>
      <c r="I74" s="74"/>
      <c r="J74" s="140"/>
      <c r="K74" s="113" t="e">
        <f t="shared" si="29"/>
        <v>#DIV/0!</v>
      </c>
      <c r="L74" s="77">
        <f t="shared" si="30"/>
        <v>0</v>
      </c>
      <c r="N74" s="160" t="s">
        <v>174</v>
      </c>
      <c r="O74" s="161">
        <f>ROUNDUP(SUM(O70:O73),2)</f>
        <v>8.48</v>
      </c>
    </row>
    <row r="75" spans="1:15" x14ac:dyDescent="0.25">
      <c r="A75" s="139"/>
      <c r="B75" s="130"/>
      <c r="C75" s="128"/>
      <c r="D75" s="74"/>
      <c r="E75" s="75"/>
      <c r="F75" s="76">
        <f t="shared" si="26"/>
        <v>0</v>
      </c>
      <c r="G75" s="127"/>
      <c r="H75" s="128"/>
      <c r="I75" s="74"/>
      <c r="J75" s="140"/>
      <c r="K75" s="113" t="e">
        <f t="shared" si="29"/>
        <v>#DIV/0!</v>
      </c>
      <c r="L75" s="77">
        <f t="shared" si="30"/>
        <v>0</v>
      </c>
    </row>
    <row r="76" spans="1:15" x14ac:dyDescent="0.25">
      <c r="A76" s="139"/>
      <c r="B76" s="129"/>
      <c r="C76" s="175"/>
      <c r="D76" s="176"/>
      <c r="E76" s="177"/>
      <c r="F76" s="76">
        <f t="shared" si="26"/>
        <v>0</v>
      </c>
      <c r="G76" s="127"/>
      <c r="H76" s="128"/>
      <c r="I76" s="74"/>
      <c r="J76" s="140"/>
      <c r="K76" s="113" t="e">
        <f t="shared" si="29"/>
        <v>#DIV/0!</v>
      </c>
      <c r="L76" s="77">
        <f t="shared" ref="L76:L77" si="31">SUM(H76*I76)-F76-E76-J76</f>
        <v>0</v>
      </c>
    </row>
    <row r="77" spans="1:15" ht="15.75" thickBot="1" x14ac:dyDescent="0.3">
      <c r="A77" s="173"/>
      <c r="B77" s="174"/>
      <c r="C77" s="175"/>
      <c r="D77" s="176"/>
      <c r="E77" s="177"/>
      <c r="F77" s="76">
        <f t="shared" si="26"/>
        <v>0</v>
      </c>
      <c r="G77" s="73"/>
      <c r="H77" s="128"/>
      <c r="I77" s="74"/>
      <c r="J77" s="140"/>
      <c r="K77" s="113" t="e">
        <f t="shared" si="29"/>
        <v>#DIV/0!</v>
      </c>
      <c r="L77" s="77">
        <f t="shared" si="31"/>
        <v>0</v>
      </c>
    </row>
    <row r="78" spans="1:15" ht="15.75" thickBot="1" x14ac:dyDescent="0.3">
      <c r="A78" s="121" t="s">
        <v>138</v>
      </c>
      <c r="B78" s="122"/>
      <c r="C78" s="123"/>
      <c r="D78" s="124" t="s">
        <v>139</v>
      </c>
      <c r="E78" s="125">
        <f>SUM(E66:E77)</f>
        <v>0</v>
      </c>
      <c r="F78" s="126"/>
      <c r="G78" s="123"/>
      <c r="H78" s="123"/>
      <c r="I78" s="124" t="s">
        <v>139</v>
      </c>
      <c r="J78" s="125">
        <f>SUM(J66:J77)</f>
        <v>0</v>
      </c>
      <c r="K78" s="79" t="s">
        <v>140</v>
      </c>
      <c r="L78" s="82">
        <f>SUM(L66:L77)</f>
        <v>0</v>
      </c>
    </row>
  </sheetData>
  <mergeCells count="8">
    <mergeCell ref="A64:L64"/>
    <mergeCell ref="N64:O64"/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 O67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2020-04-28T11:54:39Z</dcterms:modified>
  <cp:category/>
  <cp:contentStatus/>
</cp:coreProperties>
</file>