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89215FD-3228-4607-86B0-2C54C6E33955}" xr6:coauthVersionLast="46" xr6:coauthVersionMax="46" xr10:uidLastSave="{00000000-0000-0000-0000-000000000000}"/>
  <bookViews>
    <workbookView xWindow="-120" yWindow="-120" windowWidth="20730" windowHeight="11160" firstSheet="8" activeTab="8" xr2:uid="{00000000-000D-0000-FFFF-FFFF00000000}"/>
  </bookViews>
  <sheets>
    <sheet name="Sheet23" sheetId="2" state="hidden" r:id="rId1"/>
    <sheet name="Sheet1" sheetId="3" state="hidden" r:id="rId2"/>
    <sheet name="10 t" sheetId="12" state="hidden" r:id="rId3"/>
    <sheet name="10 w" sheetId="13" state="hidden" r:id="rId4"/>
    <sheet name="10 l" sheetId="14" state="hidden" r:id="rId5"/>
    <sheet name="11 h" sheetId="15" state="hidden" r:id="rId6"/>
    <sheet name="12 j" sheetId="16" state="hidden" r:id="rId7"/>
    <sheet name="Sheet3" sheetId="18" state="hidden" r:id="rId8"/>
    <sheet name="PENILAIAN" sheetId="19" r:id="rId9"/>
  </sheets>
  <calcPr calcId="191029"/>
  <extLst>
    <ext uri="GoogleSheetsCustomDataVersion2">
      <go:sheetsCustomData xmlns:go="http://customooxmlschemas.google.com/" r:id="rId23" roundtripDataChecksum="RNdpPw2P+mRaffoVjH3xPni6WqJI2tmRRjfGdeLae9I="/>
    </ext>
  </extLst>
</workbook>
</file>

<file path=xl/calcChain.xml><?xml version="1.0" encoding="utf-8"?>
<calcChain xmlns="http://schemas.openxmlformats.org/spreadsheetml/2006/main">
  <c r="AD40" i="19" l="1"/>
  <c r="AC40" i="19"/>
  <c r="AB40" i="19"/>
  <c r="AA40" i="19"/>
  <c r="Z40" i="19"/>
  <c r="AF40" i="19" s="1"/>
  <c r="X40" i="19"/>
  <c r="Y40" i="19" s="1"/>
  <c r="AF39" i="19"/>
  <c r="AD39" i="19"/>
  <c r="AC39" i="19"/>
  <c r="AB39" i="19"/>
  <c r="AA39" i="19"/>
  <c r="Z39" i="19"/>
  <c r="AE39" i="19" s="1"/>
  <c r="AG39" i="19" s="1"/>
  <c r="X39" i="19"/>
  <c r="Y39" i="19" s="1"/>
  <c r="AD38" i="19"/>
  <c r="AC38" i="19"/>
  <c r="AB38" i="19"/>
  <c r="AA38" i="19"/>
  <c r="Z38" i="19"/>
  <c r="AF38" i="19" s="1"/>
  <c r="X38" i="19"/>
  <c r="Y38" i="19" s="1"/>
  <c r="AD37" i="19"/>
  <c r="AC37" i="19"/>
  <c r="AB37" i="19"/>
  <c r="AA37" i="19"/>
  <c r="Z37" i="19"/>
  <c r="AE37" i="19" s="1"/>
  <c r="AG37" i="19" s="1"/>
  <c r="X37" i="19"/>
  <c r="Y37" i="19" s="1"/>
  <c r="AD12" i="19"/>
  <c r="AD13" i="19"/>
  <c r="AD14" i="19"/>
  <c r="AD15" i="19"/>
  <c r="AD16" i="19"/>
  <c r="AD17" i="19"/>
  <c r="AD18" i="19"/>
  <c r="AD19" i="19"/>
  <c r="AD20" i="19"/>
  <c r="AD21" i="19"/>
  <c r="AD22" i="19"/>
  <c r="AD23" i="19"/>
  <c r="AD24" i="19"/>
  <c r="AD25" i="19"/>
  <c r="AD26" i="19"/>
  <c r="AD27" i="19"/>
  <c r="AD28" i="19"/>
  <c r="AD29" i="19"/>
  <c r="AD30" i="19"/>
  <c r="AD31" i="19"/>
  <c r="AD32" i="19"/>
  <c r="AD33" i="19"/>
  <c r="AD34" i="19"/>
  <c r="AD35" i="19"/>
  <c r="AD36" i="19"/>
  <c r="AC12" i="19"/>
  <c r="AC13" i="19"/>
  <c r="AC14" i="19"/>
  <c r="AC15" i="19"/>
  <c r="AC16" i="19"/>
  <c r="AC17" i="19"/>
  <c r="AC18" i="19"/>
  <c r="AC19" i="19"/>
  <c r="AC20" i="19"/>
  <c r="AC21" i="19"/>
  <c r="AC22" i="19"/>
  <c r="AC23" i="19"/>
  <c r="AC24" i="19"/>
  <c r="AC25" i="19"/>
  <c r="AC26" i="19"/>
  <c r="AC27" i="19"/>
  <c r="AC28" i="19"/>
  <c r="AC29" i="19"/>
  <c r="AC30" i="19"/>
  <c r="AC31" i="19"/>
  <c r="AC32" i="19"/>
  <c r="AC33" i="19"/>
  <c r="AC34" i="19"/>
  <c r="AC35" i="19"/>
  <c r="AC36" i="19"/>
  <c r="AB12" i="19"/>
  <c r="AB13" i="19"/>
  <c r="AB14" i="19"/>
  <c r="AB15" i="19"/>
  <c r="AB16" i="19"/>
  <c r="AB17" i="19"/>
  <c r="AB18" i="19"/>
  <c r="AB19" i="19"/>
  <c r="AB20" i="19"/>
  <c r="AB21" i="19"/>
  <c r="AB22" i="19"/>
  <c r="AB23" i="19"/>
  <c r="AB24" i="19"/>
  <c r="AB25" i="19"/>
  <c r="AB26" i="19"/>
  <c r="AB27" i="19"/>
  <c r="AB28" i="19"/>
  <c r="AB29" i="19"/>
  <c r="AB30" i="19"/>
  <c r="AB31" i="19"/>
  <c r="AB32" i="19"/>
  <c r="AB33" i="19"/>
  <c r="AB34" i="19"/>
  <c r="AB35" i="19"/>
  <c r="AB36" i="19"/>
  <c r="AA12" i="19"/>
  <c r="AA13" i="19"/>
  <c r="AA14" i="19"/>
  <c r="AA15" i="19"/>
  <c r="AA16" i="19"/>
  <c r="AA17" i="19"/>
  <c r="AA18" i="19"/>
  <c r="AA19" i="19"/>
  <c r="AA20" i="19"/>
  <c r="AA21" i="19"/>
  <c r="AA22" i="19"/>
  <c r="AA23" i="19"/>
  <c r="AA24" i="19"/>
  <c r="AA25" i="19"/>
  <c r="AA26" i="19"/>
  <c r="AA27" i="19"/>
  <c r="AA28" i="19"/>
  <c r="AA29" i="19"/>
  <c r="AA30" i="19"/>
  <c r="AA31" i="19"/>
  <c r="AA32" i="19"/>
  <c r="AA33" i="19"/>
  <c r="AA34" i="19"/>
  <c r="AA35" i="19"/>
  <c r="AA36" i="19"/>
  <c r="Z12" i="19"/>
  <c r="Z13" i="19"/>
  <c r="AF13" i="19" s="1"/>
  <c r="Z14" i="19"/>
  <c r="AE14" i="19" s="1"/>
  <c r="Z15" i="19"/>
  <c r="Z16" i="19"/>
  <c r="AF16" i="19" s="1"/>
  <c r="Z17" i="19"/>
  <c r="Z18" i="19"/>
  <c r="Z19" i="19"/>
  <c r="Z20" i="19"/>
  <c r="AF20" i="19" s="1"/>
  <c r="Z21" i="19"/>
  <c r="Z22" i="19"/>
  <c r="AE22" i="19" s="1"/>
  <c r="Z23" i="19"/>
  <c r="Z24" i="19"/>
  <c r="AF24" i="19" s="1"/>
  <c r="Z25" i="19"/>
  <c r="AE25" i="19" s="1"/>
  <c r="Z26" i="19"/>
  <c r="AE26" i="19" s="1"/>
  <c r="Z27" i="19"/>
  <c r="Z28" i="19"/>
  <c r="AE28" i="19" s="1"/>
  <c r="Z29" i="19"/>
  <c r="AE29" i="19" s="1"/>
  <c r="Z30" i="19"/>
  <c r="AE30" i="19" s="1"/>
  <c r="Z31" i="19"/>
  <c r="Z32" i="19"/>
  <c r="AF32" i="19" s="1"/>
  <c r="Z33" i="19"/>
  <c r="Z34" i="19"/>
  <c r="AE34" i="19" s="1"/>
  <c r="Z35" i="19"/>
  <c r="Z36" i="19"/>
  <c r="AE36" i="19" s="1"/>
  <c r="AD11" i="19"/>
  <c r="AC11" i="19"/>
  <c r="AB11" i="19"/>
  <c r="AA11" i="19"/>
  <c r="Z11" i="19"/>
  <c r="AF18" i="19"/>
  <c r="AF17" i="19"/>
  <c r="AF21" i="19"/>
  <c r="AF33" i="19"/>
  <c r="AF28" i="19"/>
  <c r="AF36" i="19"/>
  <c r="X36" i="19"/>
  <c r="Y36" i="19" s="1"/>
  <c r="X35" i="19"/>
  <c r="Y35" i="19" s="1"/>
  <c r="X34" i="19"/>
  <c r="Y34" i="19" s="1"/>
  <c r="AE33" i="19"/>
  <c r="X33" i="19"/>
  <c r="Y33" i="19" s="1"/>
  <c r="X32" i="19"/>
  <c r="Y32" i="19" s="1"/>
  <c r="X31" i="19"/>
  <c r="Y31" i="19" s="1"/>
  <c r="AF30" i="19"/>
  <c r="Y30" i="19"/>
  <c r="X30" i="19"/>
  <c r="AF29" i="19"/>
  <c r="X29" i="19"/>
  <c r="Y29" i="19" s="1"/>
  <c r="X28" i="19"/>
  <c r="Y28" i="19" s="1"/>
  <c r="X27" i="19"/>
  <c r="Y27" i="19" s="1"/>
  <c r="X26" i="19"/>
  <c r="Y26" i="19" s="1"/>
  <c r="AF25" i="19"/>
  <c r="X25" i="19"/>
  <c r="Y25" i="19" s="1"/>
  <c r="X24" i="19"/>
  <c r="Y24" i="19" s="1"/>
  <c r="X23" i="19"/>
  <c r="Y23" i="19" s="1"/>
  <c r="X22" i="19"/>
  <c r="Y22" i="19" s="1"/>
  <c r="AE21" i="19"/>
  <c r="X21" i="19"/>
  <c r="Y21" i="19" s="1"/>
  <c r="X20" i="19"/>
  <c r="Y20" i="19" s="1"/>
  <c r="X19" i="19"/>
  <c r="Y19" i="19" s="1"/>
  <c r="AE18" i="19"/>
  <c r="X18" i="19"/>
  <c r="Y18" i="19" s="1"/>
  <c r="AE17" i="19"/>
  <c r="X17" i="19"/>
  <c r="Y17" i="19" s="1"/>
  <c r="X16" i="19"/>
  <c r="Y16" i="19" s="1"/>
  <c r="X15" i="19"/>
  <c r="Y15" i="19" s="1"/>
  <c r="X14" i="19"/>
  <c r="Y14" i="19" s="1"/>
  <c r="AE13" i="19"/>
  <c r="X13" i="19"/>
  <c r="Y13" i="19" s="1"/>
  <c r="X12" i="19"/>
  <c r="Y12" i="19" s="1"/>
  <c r="X11" i="19"/>
  <c r="Y11" i="19" s="1"/>
  <c r="W29" i="16"/>
  <c r="V29" i="16"/>
  <c r="U29" i="16"/>
  <c r="Q29" i="16"/>
  <c r="P29" i="16"/>
  <c r="V28" i="16"/>
  <c r="U28" i="16"/>
  <c r="W28" i="16" s="1"/>
  <c r="Q28" i="16"/>
  <c r="P28" i="16"/>
  <c r="V27" i="16"/>
  <c r="U27" i="16"/>
  <c r="W27" i="16" s="1"/>
  <c r="Q27" i="16"/>
  <c r="P27" i="16"/>
  <c r="W26" i="16"/>
  <c r="V26" i="16"/>
  <c r="U26" i="16"/>
  <c r="P26" i="16"/>
  <c r="Q26" i="16" s="1"/>
  <c r="W24" i="16"/>
  <c r="V24" i="16"/>
  <c r="U24" i="16"/>
  <c r="Q24" i="16"/>
  <c r="P24" i="16"/>
  <c r="V23" i="16"/>
  <c r="U23" i="16"/>
  <c r="W23" i="16" s="1"/>
  <c r="Q23" i="16"/>
  <c r="P23" i="16"/>
  <c r="V21" i="16"/>
  <c r="U21" i="16"/>
  <c r="W21" i="16" s="1"/>
  <c r="Q21" i="16"/>
  <c r="P21" i="16"/>
  <c r="W20" i="16"/>
  <c r="V20" i="16"/>
  <c r="U20" i="16"/>
  <c r="P20" i="16"/>
  <c r="Q20" i="16" s="1"/>
  <c r="W19" i="16"/>
  <c r="V19" i="16"/>
  <c r="U19" i="16"/>
  <c r="P19" i="16"/>
  <c r="Q19" i="16" s="1"/>
  <c r="V18" i="16"/>
  <c r="U18" i="16"/>
  <c r="W18" i="16" s="1"/>
  <c r="Q18" i="16"/>
  <c r="P18" i="16"/>
  <c r="V17" i="16"/>
  <c r="U17" i="16"/>
  <c r="W17" i="16" s="1"/>
  <c r="Q17" i="16"/>
  <c r="P17" i="16"/>
  <c r="W16" i="16"/>
  <c r="V16" i="16"/>
  <c r="U16" i="16"/>
  <c r="P16" i="16"/>
  <c r="Q16" i="16" s="1"/>
  <c r="W14" i="16"/>
  <c r="V14" i="16"/>
  <c r="U14" i="16"/>
  <c r="P14" i="16"/>
  <c r="Q14" i="16" s="1"/>
  <c r="V13" i="16"/>
  <c r="U13" i="16"/>
  <c r="W13" i="16" s="1"/>
  <c r="Q13" i="16"/>
  <c r="P13" i="16"/>
  <c r="U12" i="16"/>
  <c r="W12" i="16" s="1"/>
  <c r="Q12" i="16"/>
  <c r="P12" i="16"/>
  <c r="Z36" i="15"/>
  <c r="AB36" i="15" s="1"/>
  <c r="U36" i="15"/>
  <c r="T36" i="15"/>
  <c r="Z35" i="15"/>
  <c r="AB35" i="15" s="1"/>
  <c r="U35" i="15"/>
  <c r="T35" i="15"/>
  <c r="Z34" i="15"/>
  <c r="AB34" i="15" s="1"/>
  <c r="U34" i="15"/>
  <c r="T34" i="15"/>
  <c r="Z33" i="15"/>
  <c r="AB33" i="15" s="1"/>
  <c r="U33" i="15"/>
  <c r="T33" i="15"/>
  <c r="Z32" i="15"/>
  <c r="AB32" i="15" s="1"/>
  <c r="U32" i="15"/>
  <c r="T32" i="15"/>
  <c r="Z31" i="15"/>
  <c r="AB31" i="15" s="1"/>
  <c r="U31" i="15"/>
  <c r="T31" i="15"/>
  <c r="Z30" i="15"/>
  <c r="AB30" i="15" s="1"/>
  <c r="U30" i="15"/>
  <c r="T30" i="15"/>
  <c r="Z29" i="15"/>
  <c r="AB29" i="15" s="1"/>
  <c r="U29" i="15"/>
  <c r="T29" i="15"/>
  <c r="AA28" i="15"/>
  <c r="Z28" i="15"/>
  <c r="U28" i="15"/>
  <c r="T28" i="15"/>
  <c r="AB27" i="15"/>
  <c r="AA27" i="15"/>
  <c r="Z27" i="15"/>
  <c r="T27" i="15"/>
  <c r="U27" i="15" s="1"/>
  <c r="AB26" i="15"/>
  <c r="AA26" i="15"/>
  <c r="Z26" i="15"/>
  <c r="T26" i="15"/>
  <c r="U26" i="15" s="1"/>
  <c r="AA25" i="15"/>
  <c r="Z25" i="15"/>
  <c r="AB25" i="15" s="1"/>
  <c r="U25" i="15"/>
  <c r="T25" i="15"/>
  <c r="AA24" i="15"/>
  <c r="Z24" i="15"/>
  <c r="U24" i="15"/>
  <c r="T24" i="15"/>
  <c r="AB23" i="15"/>
  <c r="AA23" i="15"/>
  <c r="Z23" i="15"/>
  <c r="T23" i="15"/>
  <c r="U23" i="15" s="1"/>
  <c r="AB22" i="15"/>
  <c r="AA22" i="15"/>
  <c r="Z22" i="15"/>
  <c r="U22" i="15"/>
  <c r="T22" i="15"/>
  <c r="AA21" i="15"/>
  <c r="Z21" i="15"/>
  <c r="AB21" i="15" s="1"/>
  <c r="U21" i="15"/>
  <c r="T21" i="15"/>
  <c r="AA20" i="15"/>
  <c r="Z20" i="15"/>
  <c r="AB20" i="15" s="1"/>
  <c r="U20" i="15"/>
  <c r="T20" i="15"/>
  <c r="AA19" i="15"/>
  <c r="AB19" i="15" s="1"/>
  <c r="Z19" i="15"/>
  <c r="T19" i="15"/>
  <c r="U19" i="15" s="1"/>
  <c r="AB18" i="15"/>
  <c r="AA18" i="15"/>
  <c r="Z18" i="15"/>
  <c r="U18" i="15"/>
  <c r="T18" i="15"/>
  <c r="AA17" i="15"/>
  <c r="Z17" i="15"/>
  <c r="AB17" i="15" s="1"/>
  <c r="U17" i="15"/>
  <c r="T17" i="15"/>
  <c r="AA16" i="15"/>
  <c r="Z16" i="15"/>
  <c r="AB16" i="15" s="1"/>
  <c r="U16" i="15"/>
  <c r="T16" i="15"/>
  <c r="AA15" i="15"/>
  <c r="AB15" i="15" s="1"/>
  <c r="Z15" i="15"/>
  <c r="T15" i="15"/>
  <c r="U15" i="15" s="1"/>
  <c r="AB14" i="15"/>
  <c r="AA14" i="15"/>
  <c r="Z14" i="15"/>
  <c r="T14" i="15"/>
  <c r="U14" i="15" s="1"/>
  <c r="AA13" i="15"/>
  <c r="Z13" i="15"/>
  <c r="AB13" i="15" s="1"/>
  <c r="U13" i="15"/>
  <c r="T13" i="15"/>
  <c r="AA12" i="15"/>
  <c r="Z12" i="15"/>
  <c r="U12" i="15"/>
  <c r="T12" i="15"/>
  <c r="AB11" i="15"/>
  <c r="AA11" i="15"/>
  <c r="Z11" i="15"/>
  <c r="T11" i="15"/>
  <c r="U11" i="15" s="1"/>
  <c r="W30" i="14"/>
  <c r="V30" i="14"/>
  <c r="U30" i="14"/>
  <c r="P30" i="14"/>
  <c r="Q30" i="14" s="1"/>
  <c r="V29" i="14"/>
  <c r="U29" i="14"/>
  <c r="W29" i="14" s="1"/>
  <c r="Q29" i="14"/>
  <c r="P29" i="14"/>
  <c r="V28" i="14"/>
  <c r="U28" i="14"/>
  <c r="Q28" i="14"/>
  <c r="P28" i="14"/>
  <c r="W27" i="14"/>
  <c r="V27" i="14"/>
  <c r="U27" i="14"/>
  <c r="P27" i="14"/>
  <c r="Q27" i="14" s="1"/>
  <c r="W26" i="14"/>
  <c r="V26" i="14"/>
  <c r="U26" i="14"/>
  <c r="Q26" i="14"/>
  <c r="P26" i="14"/>
  <c r="V25" i="14"/>
  <c r="U25" i="14"/>
  <c r="W25" i="14" s="1"/>
  <c r="Q25" i="14"/>
  <c r="P25" i="14"/>
  <c r="V24" i="14"/>
  <c r="U24" i="14"/>
  <c r="W24" i="14" s="1"/>
  <c r="Q24" i="14"/>
  <c r="P24" i="14"/>
  <c r="V23" i="14"/>
  <c r="W23" i="14" s="1"/>
  <c r="U23" i="14"/>
  <c r="P23" i="14"/>
  <c r="Q23" i="14" s="1"/>
  <c r="W22" i="14"/>
  <c r="V22" i="14"/>
  <c r="U22" i="14"/>
  <c r="Q22" i="14"/>
  <c r="P22" i="14"/>
  <c r="W19" i="14"/>
  <c r="V19" i="14"/>
  <c r="U19" i="14"/>
  <c r="P19" i="14"/>
  <c r="Q19" i="14" s="1"/>
  <c r="V17" i="14"/>
  <c r="U17" i="14"/>
  <c r="Q17" i="14"/>
  <c r="P17" i="14"/>
  <c r="W16" i="14"/>
  <c r="V16" i="14"/>
  <c r="U16" i="14"/>
  <c r="P16" i="14"/>
  <c r="Q16" i="14" s="1"/>
  <c r="W15" i="14"/>
  <c r="V15" i="14"/>
  <c r="U15" i="14"/>
  <c r="P15" i="14"/>
  <c r="Q15" i="14" s="1"/>
  <c r="V14" i="14"/>
  <c r="U14" i="14"/>
  <c r="W14" i="14" s="1"/>
  <c r="Q14" i="14"/>
  <c r="P14" i="14"/>
  <c r="V13" i="14"/>
  <c r="U13" i="14"/>
  <c r="W13" i="14" s="1"/>
  <c r="Q13" i="14"/>
  <c r="P13" i="14"/>
  <c r="V12" i="14"/>
  <c r="U12" i="14"/>
  <c r="W12" i="14" s="1"/>
  <c r="P12" i="14"/>
  <c r="Q12" i="14" s="1"/>
  <c r="V11" i="14"/>
  <c r="W11" i="14" s="1"/>
  <c r="U11" i="14"/>
  <c r="Q11" i="14"/>
  <c r="P11" i="14"/>
  <c r="AB36" i="13"/>
  <c r="AA36" i="13"/>
  <c r="Z36" i="13"/>
  <c r="T36" i="13"/>
  <c r="U36" i="13" s="1"/>
  <c r="AA35" i="13"/>
  <c r="Z35" i="13"/>
  <c r="U35" i="13"/>
  <c r="T35" i="13"/>
  <c r="AB34" i="13"/>
  <c r="AA34" i="13"/>
  <c r="Z34" i="13"/>
  <c r="T34" i="13"/>
  <c r="U34" i="13" s="1"/>
  <c r="AB33" i="13"/>
  <c r="AA33" i="13"/>
  <c r="Z33" i="13"/>
  <c r="T33" i="13"/>
  <c r="U33" i="13" s="1"/>
  <c r="AA32" i="13"/>
  <c r="Z32" i="13"/>
  <c r="AB32" i="13" s="1"/>
  <c r="U32" i="13"/>
  <c r="T32" i="13"/>
  <c r="AA31" i="13"/>
  <c r="Z31" i="13"/>
  <c r="AB31" i="13" s="1"/>
  <c r="U31" i="13"/>
  <c r="T31" i="13"/>
  <c r="AA30" i="13"/>
  <c r="Z30" i="13"/>
  <c r="AB30" i="13" s="1"/>
  <c r="T30" i="13"/>
  <c r="U30" i="13" s="1"/>
  <c r="AA29" i="13"/>
  <c r="AB29" i="13" s="1"/>
  <c r="Z29" i="13"/>
  <c r="U29" i="13"/>
  <c r="T29" i="13"/>
  <c r="AB28" i="13"/>
  <c r="AA28" i="13"/>
  <c r="Z28" i="13"/>
  <c r="T28" i="13"/>
  <c r="U28" i="13" s="1"/>
  <c r="AA27" i="13"/>
  <c r="Z27" i="13"/>
  <c r="U27" i="13"/>
  <c r="T27" i="13"/>
  <c r="AB26" i="13"/>
  <c r="AA26" i="13"/>
  <c r="Z26" i="13"/>
  <c r="T26" i="13"/>
  <c r="U26" i="13" s="1"/>
  <c r="AB25" i="13"/>
  <c r="AA25" i="13"/>
  <c r="Z25" i="13"/>
  <c r="T25" i="13"/>
  <c r="U25" i="13" s="1"/>
  <c r="AA24" i="13"/>
  <c r="Z24" i="13"/>
  <c r="AB24" i="13" s="1"/>
  <c r="U24" i="13"/>
  <c r="T24" i="13"/>
  <c r="AA23" i="13"/>
  <c r="Z23" i="13"/>
  <c r="AB23" i="13" s="1"/>
  <c r="U23" i="13"/>
  <c r="T23" i="13"/>
  <c r="AA22" i="13"/>
  <c r="Z22" i="13"/>
  <c r="AB22" i="13" s="1"/>
  <c r="T22" i="13"/>
  <c r="U22" i="13" s="1"/>
  <c r="AA21" i="13"/>
  <c r="AB21" i="13" s="1"/>
  <c r="Z21" i="13"/>
  <c r="U21" i="13"/>
  <c r="T21" i="13"/>
  <c r="AB20" i="13"/>
  <c r="AA20" i="13"/>
  <c r="Z20" i="13"/>
  <c r="T20" i="13"/>
  <c r="U20" i="13" s="1"/>
  <c r="AA19" i="13"/>
  <c r="Z19" i="13"/>
  <c r="U19" i="13"/>
  <c r="T19" i="13"/>
  <c r="AB18" i="13"/>
  <c r="AA18" i="13"/>
  <c r="Z18" i="13"/>
  <c r="T18" i="13"/>
  <c r="U18" i="13" s="1"/>
  <c r="AB17" i="13"/>
  <c r="AA17" i="13"/>
  <c r="Z17" i="13"/>
  <c r="T17" i="13"/>
  <c r="U17" i="13" s="1"/>
  <c r="AA16" i="13"/>
  <c r="Z16" i="13"/>
  <c r="AB16" i="13" s="1"/>
  <c r="U16" i="13"/>
  <c r="T16" i="13"/>
  <c r="AA15" i="13"/>
  <c r="Z15" i="13"/>
  <c r="AB15" i="13" s="1"/>
  <c r="U15" i="13"/>
  <c r="T15" i="13"/>
  <c r="AA14" i="13"/>
  <c r="Z14" i="13"/>
  <c r="AB14" i="13" s="1"/>
  <c r="T14" i="13"/>
  <c r="U14" i="13" s="1"/>
  <c r="AA13" i="13"/>
  <c r="AB13" i="13" s="1"/>
  <c r="Z13" i="13"/>
  <c r="U13" i="13"/>
  <c r="T13" i="13"/>
  <c r="AB12" i="13"/>
  <c r="AA12" i="13"/>
  <c r="Z12" i="13"/>
  <c r="T12" i="13"/>
  <c r="U12" i="13" s="1"/>
  <c r="AA11" i="13"/>
  <c r="AB11" i="13" s="1"/>
  <c r="U11" i="13"/>
  <c r="T11" i="13"/>
  <c r="AA36" i="12"/>
  <c r="Z36" i="12"/>
  <c r="AB36" i="12" s="1"/>
  <c r="U36" i="12"/>
  <c r="T36" i="12"/>
  <c r="AA35" i="12"/>
  <c r="AB35" i="12" s="1"/>
  <c r="Z35" i="12"/>
  <c r="T35" i="12"/>
  <c r="U35" i="12" s="1"/>
  <c r="AA34" i="12"/>
  <c r="AB34" i="12" s="1"/>
  <c r="Z34" i="12"/>
  <c r="T34" i="12"/>
  <c r="U34" i="12" s="1"/>
  <c r="AB33" i="12"/>
  <c r="AA33" i="12"/>
  <c r="Z33" i="12"/>
  <c r="T33" i="12"/>
  <c r="U33" i="12" s="1"/>
  <c r="AA32" i="12"/>
  <c r="Z32" i="12"/>
  <c r="U32" i="12"/>
  <c r="T32" i="12"/>
  <c r="AA31" i="12"/>
  <c r="Z31" i="12"/>
  <c r="AB31" i="12" s="1"/>
  <c r="T31" i="12"/>
  <c r="U31" i="12" s="1"/>
  <c r="AB30" i="12"/>
  <c r="AA30" i="12"/>
  <c r="Z30" i="12"/>
  <c r="U30" i="12"/>
  <c r="T30" i="12"/>
  <c r="AA29" i="12"/>
  <c r="Z29" i="12"/>
  <c r="AB29" i="12" s="1"/>
  <c r="U29" i="12"/>
  <c r="T29" i="12"/>
  <c r="AA28" i="12"/>
  <c r="Z28" i="12"/>
  <c r="AB28" i="12" s="1"/>
  <c r="U28" i="12"/>
  <c r="T28" i="12"/>
  <c r="AA27" i="12"/>
  <c r="AB27" i="12" s="1"/>
  <c r="Z27" i="12"/>
  <c r="T27" i="12"/>
  <c r="U27" i="12" s="1"/>
  <c r="AA26" i="12"/>
  <c r="AB26" i="12" s="1"/>
  <c r="Z26" i="12"/>
  <c r="T26" i="12"/>
  <c r="U26" i="12" s="1"/>
  <c r="AB25" i="12"/>
  <c r="AA25" i="12"/>
  <c r="Z25" i="12"/>
  <c r="T25" i="12"/>
  <c r="U25" i="12" s="1"/>
  <c r="AA24" i="12"/>
  <c r="Z24" i="12"/>
  <c r="U24" i="12"/>
  <c r="T24" i="12"/>
  <c r="AA23" i="12"/>
  <c r="Z23" i="12"/>
  <c r="AB23" i="12" s="1"/>
  <c r="T23" i="12"/>
  <c r="U23" i="12" s="1"/>
  <c r="AB22" i="12"/>
  <c r="AA22" i="12"/>
  <c r="Z22" i="12"/>
  <c r="U22" i="12"/>
  <c r="T22" i="12"/>
  <c r="AA21" i="12"/>
  <c r="Z21" i="12"/>
  <c r="AB21" i="12" s="1"/>
  <c r="U21" i="12"/>
  <c r="T21" i="12"/>
  <c r="AA20" i="12"/>
  <c r="Z20" i="12"/>
  <c r="AB20" i="12" s="1"/>
  <c r="U20" i="12"/>
  <c r="T20" i="12"/>
  <c r="AA19" i="12"/>
  <c r="AB19" i="12" s="1"/>
  <c r="Z19" i="12"/>
  <c r="T19" i="12"/>
  <c r="U19" i="12" s="1"/>
  <c r="AA18" i="12"/>
  <c r="AB18" i="12" s="1"/>
  <c r="Z18" i="12"/>
  <c r="T18" i="12"/>
  <c r="U18" i="12" s="1"/>
  <c r="AB17" i="12"/>
  <c r="AA17" i="12"/>
  <c r="Z17" i="12"/>
  <c r="T17" i="12"/>
  <c r="U17" i="12" s="1"/>
  <c r="AA16" i="12"/>
  <c r="Z16" i="12"/>
  <c r="U16" i="12"/>
  <c r="T16" i="12"/>
  <c r="AA15" i="12"/>
  <c r="Z15" i="12"/>
  <c r="AB15" i="12" s="1"/>
  <c r="T15" i="12"/>
  <c r="U15" i="12" s="1"/>
  <c r="AB14" i="12"/>
  <c r="AA14" i="12"/>
  <c r="Z14" i="12"/>
  <c r="U14" i="12"/>
  <c r="T14" i="12"/>
  <c r="AA13" i="12"/>
  <c r="Z13" i="12"/>
  <c r="AB13" i="12" s="1"/>
  <c r="U13" i="12"/>
  <c r="T13" i="12"/>
  <c r="AA12" i="12"/>
  <c r="Z12" i="12"/>
  <c r="AB12" i="12" s="1"/>
  <c r="U12" i="12"/>
  <c r="T12" i="12"/>
  <c r="AB11" i="12"/>
  <c r="U11" i="12"/>
  <c r="T11" i="12"/>
  <c r="AE11" i="19" l="1"/>
  <c r="AE24" i="19"/>
  <c r="AF37" i="19"/>
  <c r="AE38" i="19"/>
  <c r="AG38" i="19" s="1"/>
  <c r="AE40" i="19"/>
  <c r="AG40" i="19" s="1"/>
  <c r="AF12" i="19"/>
  <c r="AG28" i="19"/>
  <c r="AG21" i="19"/>
  <c r="AG29" i="19"/>
  <c r="AE12" i="19"/>
  <c r="AG12" i="19" s="1"/>
  <c r="AE16" i="19"/>
  <c r="AG16" i="19" s="1"/>
  <c r="AE20" i="19"/>
  <c r="AG20" i="19" s="1"/>
  <c r="AE32" i="19"/>
  <c r="AG32" i="19" s="1"/>
  <c r="AE35" i="19"/>
  <c r="AG35" i="19" s="1"/>
  <c r="AF34" i="19"/>
  <c r="AG34" i="19" s="1"/>
  <c r="AF26" i="19"/>
  <c r="AF22" i="19"/>
  <c r="AF14" i="19"/>
  <c r="AG25" i="19"/>
  <c r="AG13" i="19"/>
  <c r="AG24" i="19"/>
  <c r="AG17" i="19"/>
  <c r="AF31" i="19"/>
  <c r="AG33" i="19"/>
  <c r="AG36" i="19"/>
  <c r="AF35" i="19"/>
  <c r="AE31" i="19"/>
  <c r="AG31" i="19" s="1"/>
  <c r="AF27" i="19"/>
  <c r="AF23" i="19"/>
  <c r="AF19" i="19"/>
  <c r="AF15" i="19"/>
  <c r="AG14" i="19"/>
  <c r="AE15" i="19"/>
  <c r="AG15" i="19" s="1"/>
  <c r="AG18" i="19"/>
  <c r="AE19" i="19"/>
  <c r="AG19" i="19" s="1"/>
  <c r="AG22" i="19"/>
  <c r="AE23" i="19"/>
  <c r="AG26" i="19"/>
  <c r="AE27" i="19"/>
  <c r="AG30" i="19"/>
  <c r="AF11" i="19"/>
  <c r="AG11" i="19" s="1"/>
  <c r="AB16" i="12"/>
  <c r="AB24" i="12"/>
  <c r="AB32" i="12"/>
  <c r="W28" i="14"/>
  <c r="AB24" i="15"/>
  <c r="AB19" i="13"/>
  <c r="AB27" i="13"/>
  <c r="AB35" i="13"/>
  <c r="W17" i="14"/>
  <c r="AB12" i="15"/>
  <c r="AB28" i="15"/>
  <c r="AG27" i="19" l="1"/>
  <c r="AG23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Z7" authorId="0" shapeId="0" xr:uid="{00000000-0006-0000-0F00-000040000000}">
      <text>
        <r>
          <rPr>
            <sz val="11"/>
            <color rgb="FF000000"/>
            <rFont val="Calibri"/>
            <scheme val="minor"/>
          </rPr>
          <t>======
ID#AAAAzvCWRRw
CATATAN PENGISIAN TP    (2023-03-07 06:19:38)
- Isilah Nilai TP dengan Angka ( 1 ) Jika TP pada Lingkup Materi yang diajarkan Telah tercapai.
- Isilah Nilai TP dengan Simbol ( - ) Jika TP pada Lingkup Materi yang diajarkan Tidak Tercapai.</t>
        </r>
      </text>
    </comment>
    <comment ref="P12" authorId="0" shapeId="0" xr:uid="{00000000-0006-0000-0F00-00002C000000}">
      <text>
        <r>
          <rPr>
            <sz val="11"/>
            <color rgb="FF000000"/>
            <rFont val="Calibri"/>
            <scheme val="minor"/>
          </rPr>
          <t>======
ID#AAAAzvCWRog
libera    (2023-03-07 06:19:38)
RUMUS</t>
        </r>
      </text>
    </comment>
    <comment ref="Q12" authorId="0" shapeId="0" xr:uid="{00000000-0006-0000-0F00-000010000000}">
      <text>
        <r>
          <rPr>
            <sz val="11"/>
            <color rgb="FF000000"/>
            <rFont val="Calibri"/>
            <scheme val="minor"/>
          </rPr>
          <t>======
ID#AAAAzvCWSG0
RUMUS    (2023-03-07 06:19:38)
Ketentuan Nilai :
1 - 4 = Lingkup materi perlu ditingkatkan.
5 - 8 = Lingkup materi kurang. 
9 - 12 = Lingkup materi cukup. 
13 - 16 = Lingkup materi tercapai. 
17 - 20 = Semua lingkup materi sudah tercapai.</t>
        </r>
      </text>
    </comment>
    <comment ref="U12" authorId="0" shapeId="0" xr:uid="{00000000-0006-0000-0F00-000011000000}">
      <text>
        <r>
          <rPr>
            <sz val="11"/>
            <color rgb="FF000000"/>
            <rFont val="Calibri"/>
            <scheme val="minor"/>
          </rPr>
          <t>======
ID#AAAAzvCWSHc
NILAI SUMATIF TENGAH SEMESTER (STS)    (2023-03-07 06:19:38)
Adalah Nilai Rata-rata dari Nilai LM 1 dan LM 2</t>
        </r>
      </text>
    </comment>
    <comment ref="V12" authorId="0" shapeId="0" xr:uid="{00000000-0006-0000-0F00-000046000000}">
      <text>
        <r>
          <rPr>
            <sz val="11"/>
            <color rgb="FF000000"/>
            <rFont val="Calibri"/>
            <scheme val="minor"/>
          </rPr>
          <t>======
ID#AAAAzvCWRXU
NILAI SUMATIF AKHIR SEMESTER (SAS)    (2023-03-07 06:19:38)
Adalah Nilai Rata-rata dari Nilai LM 1, LM 2, LM 3, LM 4 dan LM 5.</t>
        </r>
      </text>
    </comment>
    <comment ref="W12" authorId="0" shapeId="0" xr:uid="{00000000-0006-0000-0F00-000036000000}">
      <text>
        <r>
          <rPr>
            <sz val="11"/>
            <color rgb="FF000000"/>
            <rFont val="Calibri"/>
            <scheme val="minor"/>
          </rPr>
          <t>======
ID#AAAAzvCWRAY
NILAI RAPOT    (2023-03-07 06:19:38)
Adalah Nilai Rata-rata dari Nilai STS dan Nilai SAS</t>
        </r>
      </text>
    </comment>
    <comment ref="X12" authorId="0" shapeId="0" xr:uid="{00000000-0006-0000-0F00-000037000000}">
      <text>
        <r>
          <rPr>
            <sz val="11"/>
            <color rgb="FF000000"/>
            <rFont val="Calibri"/>
            <scheme val="minor"/>
          </rPr>
          <t>======
ID#AAAAzvCWRD8
libera    (2023-03-07 06:19:38)
RUMUS</t>
        </r>
      </text>
    </comment>
    <comment ref="P13" authorId="0" shapeId="0" xr:uid="{00000000-0006-0000-0F00-000016000000}">
      <text>
        <r>
          <rPr>
            <sz val="11"/>
            <color rgb="FF000000"/>
            <rFont val="Calibri"/>
            <scheme val="minor"/>
          </rPr>
          <t>======
ID#AAAAzvCWSFg
libera    (2023-03-07 06:19:38)
RUMUS</t>
        </r>
      </text>
    </comment>
    <comment ref="Q13" authorId="0" shapeId="0" xr:uid="{00000000-0006-0000-0F00-000057000000}">
      <text>
        <r>
          <rPr>
            <sz val="11"/>
            <color rgb="FF000000"/>
            <rFont val="Calibri"/>
            <scheme val="minor"/>
          </rPr>
          <t>======
ID#AAAAzvCWQ_Q
RUMUS    (2023-03-07 06:19:37)
Ketentuan Nilai :
1 - 4 = Lingkup materi perlu ditingkatkan.
5 - 8 = Lingkup materi kurang. 
9 - 12 = Lingkup materi cukup. 
13 - 16 = Lingkup materi tercapai. 
17 - 20 = Semua lingkup materi sudah tercapai.</t>
        </r>
      </text>
    </comment>
    <comment ref="U13" authorId="0" shapeId="0" xr:uid="{00000000-0006-0000-0F00-00001D000000}">
      <text>
        <r>
          <rPr>
            <sz val="11"/>
            <color rgb="FF000000"/>
            <rFont val="Calibri"/>
            <scheme val="minor"/>
          </rPr>
          <t>======
ID#AAAAzvCWSAw
NILAI SUMATIF TENGAH SEMESTER (STS)    (2023-03-07 06:19:38)
Adalah Nilai Rata-rata dari Nilai LM 1 dan LM 2</t>
        </r>
      </text>
    </comment>
    <comment ref="V13" authorId="0" shapeId="0" xr:uid="{00000000-0006-0000-0F00-000042000000}">
      <text>
        <r>
          <rPr>
            <sz val="11"/>
            <color rgb="FF000000"/>
            <rFont val="Calibri"/>
            <scheme val="minor"/>
          </rPr>
          <t>======
ID#AAAAzvCWRVA
NILAI SUMATIF AKHIR SEMESTER (SAS)    (2023-03-07 06:19:38)
Adalah Nilai Rata-rata dari Nilai LM 1, LM 2, LM 3, LM 4 dan LM 5.</t>
        </r>
      </text>
    </comment>
    <comment ref="W13" authorId="0" shapeId="0" xr:uid="{00000000-0006-0000-0F00-00001E000000}">
      <text>
        <r>
          <rPr>
            <sz val="11"/>
            <color rgb="FF000000"/>
            <rFont val="Calibri"/>
            <scheme val="minor"/>
          </rPr>
          <t>======
ID#AAAAzvCWRaA
NILAI RAPOT    (2023-03-07 06:19:38)
Adalah Nilai Rata-rata dari Nilai STS dan Nilai SAS</t>
        </r>
      </text>
    </comment>
    <comment ref="X13" authorId="0" shapeId="0" xr:uid="{00000000-0006-0000-0F00-00001C000000}">
      <text>
        <r>
          <rPr>
            <sz val="11"/>
            <color rgb="FF000000"/>
            <rFont val="Calibri"/>
            <scheme val="minor"/>
          </rPr>
          <t>======
ID#AAAAzvCWQxg
libera    (2023-03-07 06:19:38)
RUMUS</t>
        </r>
      </text>
    </comment>
    <comment ref="P14" authorId="0" shapeId="0" xr:uid="{00000000-0006-0000-0F00-000025000000}">
      <text>
        <r>
          <rPr>
            <sz val="11"/>
            <color rgb="FF000000"/>
            <rFont val="Calibri"/>
            <scheme val="minor"/>
          </rPr>
          <t>======
ID#AAAAzvCWRyU
libera    (2023-03-07 06:19:38)
RUMUS</t>
        </r>
      </text>
    </comment>
    <comment ref="Q14" authorId="0" shapeId="0" xr:uid="{00000000-0006-0000-0F00-00004A000000}">
      <text>
        <r>
          <rPr>
            <sz val="11"/>
            <color rgb="FF000000"/>
            <rFont val="Calibri"/>
            <scheme val="minor"/>
          </rPr>
          <t>======
ID#AAAAzvCWRL4
RUMUS    (2023-03-07 06:19:38)
Ketentuan Nilai :
1 - 4 = Lingkup materi perlu ditingkatkan.
5 - 8 = Lingkup materi kurang. 
9 - 12 = Lingkup materi cukup. 
13 - 16 = Lingkup materi tercapai. 
17 - 20 = Semua lingkup materi sudah tercapai.</t>
        </r>
      </text>
    </comment>
    <comment ref="U14" authorId="0" shapeId="0" xr:uid="{00000000-0006-0000-0F00-000013000000}">
      <text>
        <r>
          <rPr>
            <sz val="11"/>
            <color rgb="FF000000"/>
            <rFont val="Calibri"/>
            <scheme val="minor"/>
          </rPr>
          <t>======
ID#AAAAzvCWSGs
NILAI SUMATIF TENGAH SEMESTER (STS)    (2023-03-07 06:19:38)
Adalah Nilai Rata-rata dari Nilai LM 1 dan LM 2</t>
        </r>
      </text>
    </comment>
    <comment ref="V14" authorId="0" shapeId="0" xr:uid="{00000000-0006-0000-0F00-000020000000}">
      <text>
        <r>
          <rPr>
            <sz val="11"/>
            <color rgb="FF000000"/>
            <rFont val="Calibri"/>
            <scheme val="minor"/>
          </rPr>
          <t>======
ID#AAAAzvCWRwQ
NILAI SUMATIF AKHIR SEMESTER (SAS)    (2023-03-07 06:19:38)
Adalah Nilai Rata-rata dari Nilai LM 1, LM 2, LM 3, LM 4 dan LM 5.</t>
        </r>
      </text>
    </comment>
    <comment ref="W14" authorId="0" shapeId="0" xr:uid="{00000000-0006-0000-0F00-000022000000}">
      <text>
        <r>
          <rPr>
            <sz val="11"/>
            <color rgb="FF000000"/>
            <rFont val="Calibri"/>
            <scheme val="minor"/>
          </rPr>
          <t>======
ID#AAAAzvCWRyk
NILAI RAPOT    (2023-03-07 06:19:38)
Adalah Nilai Rata-rata dari Nilai STS dan Nilai SAS</t>
        </r>
      </text>
    </comment>
    <comment ref="X14" authorId="0" shapeId="0" xr:uid="{00000000-0006-0000-0F00-000005000000}">
      <text>
        <r>
          <rPr>
            <sz val="11"/>
            <color rgb="FF000000"/>
            <rFont val="Calibri"/>
            <scheme val="minor"/>
          </rPr>
          <t>======
ID#AAAAzvCWQ4Y
libera    (2023-03-07 06:19:38)
RUMUS</t>
        </r>
      </text>
    </comment>
    <comment ref="P16" authorId="0" shapeId="0" xr:uid="{00000000-0006-0000-0F00-000053000000}">
      <text>
        <r>
          <rPr>
            <sz val="11"/>
            <color rgb="FF000000"/>
            <rFont val="Calibri"/>
            <scheme val="minor"/>
          </rPr>
          <t>======
ID#AAAAzvCWRrk
libera    (2023-03-07 06:19:37)
RUMUS</t>
        </r>
      </text>
    </comment>
    <comment ref="Q16" authorId="0" shapeId="0" xr:uid="{00000000-0006-0000-0F00-000049000000}">
      <text>
        <r>
          <rPr>
            <sz val="11"/>
            <color rgb="FF000000"/>
            <rFont val="Calibri"/>
            <scheme val="minor"/>
          </rPr>
          <t>======
ID#AAAAzvCWRJo
RUMUS    (2023-03-07 06:19:38)
Ketentuan Nilai :
1 - 4 = Lingkup materi perlu ditingkatkan.
5 - 8 = Lingkup materi kurang. 
9 - 12 = Lingkup materi cukup. 
13 - 16 = Lingkup materi tercapai. 
17 - 20 = Semua lingkup materi sudah tercapai.</t>
        </r>
      </text>
    </comment>
    <comment ref="U16" authorId="0" shapeId="0" xr:uid="{00000000-0006-0000-0F00-00000D000000}">
      <text>
        <r>
          <rPr>
            <sz val="11"/>
            <color rgb="FF000000"/>
            <rFont val="Calibri"/>
            <scheme val="minor"/>
          </rPr>
          <t>======
ID#AAAAzvCWRag
NILAI SUMATIF TENGAH SEMESTER (STS)    (2023-03-07 06:19:38)
Adalah Nilai Rata-rata dari Nilai LM 1 dan LM 2</t>
        </r>
      </text>
    </comment>
    <comment ref="V16" authorId="0" shapeId="0" xr:uid="{00000000-0006-0000-0F00-000030000000}">
      <text>
        <r>
          <rPr>
            <sz val="11"/>
            <color rgb="FF000000"/>
            <rFont val="Calibri"/>
            <scheme val="minor"/>
          </rPr>
          <t>======
ID#AAAAzvCWRrA
NILAI SUMATIF AKHIR SEMESTER (SAS)    (2023-03-07 06:19:38)
Adalah Nilai Rata-rata dari Nilai LM 1, LM 2, LM 3, LM 4 dan LM 5.</t>
        </r>
      </text>
    </comment>
    <comment ref="W16" authorId="0" shapeId="0" xr:uid="{00000000-0006-0000-0F00-000033000000}">
      <text>
        <r>
          <rPr>
            <sz val="11"/>
            <color rgb="FF000000"/>
            <rFont val="Calibri"/>
            <scheme val="minor"/>
          </rPr>
          <t>======
ID#AAAAzvCWRq4
NILAI RAPOT    (2023-03-07 06:19:38)
Adalah Nilai Rata-rata dari Nilai STS dan Nilai SAS</t>
        </r>
      </text>
    </comment>
    <comment ref="X16" authorId="0" shapeId="0" xr:uid="{00000000-0006-0000-0F00-00004D000000}">
      <text>
        <r>
          <rPr>
            <sz val="11"/>
            <color rgb="FF000000"/>
            <rFont val="Calibri"/>
            <scheme val="minor"/>
          </rPr>
          <t>======
ID#AAAAzvCWRNQ
libera    (2023-03-07 06:19:38)
RUMUS</t>
        </r>
      </text>
    </comment>
    <comment ref="P17" authorId="0" shapeId="0" xr:uid="{00000000-0006-0000-0F00-00004B000000}">
      <text>
        <r>
          <rPr>
            <sz val="11"/>
            <color rgb="FF000000"/>
            <rFont val="Calibri"/>
            <scheme val="minor"/>
          </rPr>
          <t>======
ID#AAAAzvCWROA
libera    (2023-03-07 06:19:38)
RUMUS</t>
        </r>
      </text>
    </comment>
    <comment ref="Q17" authorId="0" shapeId="0" xr:uid="{00000000-0006-0000-0F00-00001B000000}">
      <text>
        <r>
          <rPr>
            <sz val="11"/>
            <color rgb="FF000000"/>
            <rFont val="Calibri"/>
            <scheme val="minor"/>
          </rPr>
          <t>======
ID#AAAAzvCWRZc
RUMUS    (2023-03-07 06:19:38)
Ketentuan Nilai :
1 - 4 = Lingkup materi perlu ditingkatkan.
5 - 8 = Lingkup materi kurang. 
9 - 12 = Lingkup materi cukup. 
13 - 16 = Lingkup materi tercapai. 
17 - 20 = Semua lingkup materi sudah tercapai.</t>
        </r>
      </text>
    </comment>
    <comment ref="U17" authorId="0" shapeId="0" xr:uid="{00000000-0006-0000-0F00-000024000000}">
      <text>
        <r>
          <rPr>
            <sz val="11"/>
            <color rgb="FF000000"/>
            <rFont val="Calibri"/>
            <scheme val="minor"/>
          </rPr>
          <t>======
ID#AAAAzvCWRyY
NILAI SUMATIF TENGAH SEMESTER (STS)    (2023-03-07 06:19:38)
Adalah Nilai Rata-rata dari Nilai LM 1 dan LM 2</t>
        </r>
      </text>
    </comment>
    <comment ref="V17" authorId="0" shapeId="0" xr:uid="{00000000-0006-0000-0F00-000045000000}">
      <text>
        <r>
          <rPr>
            <sz val="11"/>
            <color rgb="FF000000"/>
            <rFont val="Calibri"/>
            <scheme val="minor"/>
          </rPr>
          <t>======
ID#AAAAzvCWRXc
NILAI SUMATIF AKHIR SEMESTER (SAS)    (2023-03-07 06:19:38)
Adalah Nilai Rata-rata dari Nilai LM 1, LM 2, LM 3, LM 4 dan LM 5.</t>
        </r>
      </text>
    </comment>
    <comment ref="W17" authorId="0" shapeId="0" xr:uid="{00000000-0006-0000-0F00-000023000000}">
      <text>
        <r>
          <rPr>
            <sz val="11"/>
            <color rgb="FF000000"/>
            <rFont val="Calibri"/>
            <scheme val="minor"/>
          </rPr>
          <t>======
ID#AAAAzvCWRz8
NILAI RAPOT    (2023-03-07 06:19:38)
Adalah Nilai Rata-rata dari Nilai STS dan Nilai SAS</t>
        </r>
      </text>
    </comment>
    <comment ref="X17" authorId="0" shapeId="0" xr:uid="{00000000-0006-0000-0F00-00005B000000}">
      <text>
        <r>
          <rPr>
            <sz val="11"/>
            <color rgb="FF000000"/>
            <rFont val="Calibri"/>
            <scheme val="minor"/>
          </rPr>
          <t>======
ID#AAAAzvCWRJc
libera    (2023-03-07 06:19:37)
RUMUS</t>
        </r>
      </text>
    </comment>
    <comment ref="P18" authorId="0" shapeId="0" xr:uid="{00000000-0006-0000-0F00-000056000000}">
      <text>
        <r>
          <rPr>
            <sz val="11"/>
            <color rgb="FF000000"/>
            <rFont val="Calibri"/>
            <scheme val="minor"/>
          </rPr>
          <t>======
ID#AAAAzvCWRBQ
libera    (2023-03-07 06:19:37)
RUMUS</t>
        </r>
      </text>
    </comment>
    <comment ref="Q18" authorId="0" shapeId="0" xr:uid="{00000000-0006-0000-0F00-000018000000}">
      <text>
        <r>
          <rPr>
            <sz val="11"/>
            <color rgb="FF000000"/>
            <rFont val="Calibri"/>
            <scheme val="minor"/>
          </rPr>
          <t>======
ID#AAAAzvCWRic
RUMUS    (2023-03-07 06:19:38)
Ketentuan Nilai :
1 - 4 = Lingkup materi perlu ditingkatkan.
5 - 8 = Lingkup materi kurang. 
9 - 12 = Lingkup materi cukup. 
13 - 16 = Lingkup materi tercapai. 
17 - 20 = Semua lingkup materi sudah tercapai.</t>
        </r>
      </text>
    </comment>
    <comment ref="U18" authorId="0" shapeId="0" xr:uid="{00000000-0006-0000-0F00-000014000000}">
      <text>
        <r>
          <rPr>
            <sz val="11"/>
            <color rgb="FF000000"/>
            <rFont val="Calibri"/>
            <scheme val="minor"/>
          </rPr>
          <t>======
ID#AAAAzvCWRfc
NILAI SUMATIF TENGAH SEMESTER (STS)    (2023-03-07 06:19:38)
Adalah Nilai Rata-rata dari Nilai LM 1 dan LM 2</t>
        </r>
      </text>
    </comment>
    <comment ref="V18" authorId="0" shapeId="0" xr:uid="{00000000-0006-0000-0F00-000001000000}">
      <text>
        <r>
          <rPr>
            <sz val="11"/>
            <color rgb="FF000000"/>
            <rFont val="Calibri"/>
            <scheme val="minor"/>
          </rPr>
          <t>======
ID#AAAAzvCWQ08
NILAI SUMATIF AKHIR SEMESTER (SAS)    (2023-03-07 06:19:38)
Adalah Nilai Rata-rata dari Nilai LM 1, LM 2, LM 3, LM 4 dan LM 5.</t>
        </r>
      </text>
    </comment>
    <comment ref="W18" authorId="0" shapeId="0" xr:uid="{00000000-0006-0000-0F00-00003E000000}">
      <text>
        <r>
          <rPr>
            <sz val="11"/>
            <color rgb="FF000000"/>
            <rFont val="Calibri"/>
            <scheme val="minor"/>
          </rPr>
          <t>======
ID#AAAAzvCWRPs
NILAI RAPOT    (2023-03-07 06:19:38)
Adalah Nilai Rata-rata dari Nilai STS dan Nilai SAS</t>
        </r>
      </text>
    </comment>
    <comment ref="X18" authorId="0" shapeId="0" xr:uid="{00000000-0006-0000-0F00-000054000000}">
      <text>
        <r>
          <rPr>
            <sz val="11"/>
            <color rgb="FF000000"/>
            <rFont val="Calibri"/>
            <scheme val="minor"/>
          </rPr>
          <t>======
ID#AAAAzvCWRyc
libera    (2023-03-07 06:19:37)
RUMUS</t>
        </r>
      </text>
    </comment>
    <comment ref="P19" authorId="0" shapeId="0" xr:uid="{00000000-0006-0000-0F00-00003D000000}">
      <text>
        <r>
          <rPr>
            <sz val="11"/>
            <color rgb="FF000000"/>
            <rFont val="Calibri"/>
            <scheme val="minor"/>
          </rPr>
          <t>======
ID#AAAAzvCWRSM
libera    (2023-03-07 06:19:38)
RUMUS</t>
        </r>
      </text>
    </comment>
    <comment ref="Q19" authorId="0" shapeId="0" xr:uid="{00000000-0006-0000-0F00-000039000000}">
      <text>
        <r>
          <rPr>
            <sz val="11"/>
            <color rgb="FF000000"/>
            <rFont val="Calibri"/>
            <scheme val="minor"/>
          </rPr>
          <t>======
ID#AAAAzvCWRDw
RUMUS    (2023-03-07 06:19:38)
Ketentuan Nilai :
1 - 4 = Lingkup materi perlu ditingkatkan.
5 - 8 = Lingkup materi kurang. 
9 - 12 = Lingkup materi cukup. 
13 - 16 = Lingkup materi tercapai. 
17 - 20 = Semua lingkup materi sudah tercapai.</t>
        </r>
      </text>
    </comment>
    <comment ref="U19" authorId="0" shapeId="0" xr:uid="{00000000-0006-0000-0F00-00002B000000}">
      <text>
        <r>
          <rPr>
            <sz val="11"/>
            <color rgb="FF000000"/>
            <rFont val="Calibri"/>
            <scheme val="minor"/>
          </rPr>
          <t>======
ID#AAAAzvCWRkw
NILAI SUMATIF TENGAH SEMESTER (STS)    (2023-03-07 06:19:38)
Adalah Nilai Rata-rata dari Nilai LM 1 dan LM 2</t>
        </r>
      </text>
    </comment>
    <comment ref="V19" authorId="0" shapeId="0" xr:uid="{00000000-0006-0000-0F00-00000E000000}">
      <text>
        <r>
          <rPr>
            <sz val="11"/>
            <color rgb="FF000000"/>
            <rFont val="Calibri"/>
            <scheme val="minor"/>
          </rPr>
          <t>======
ID#AAAAzvCWRc0
NILAI SUMATIF AKHIR SEMESTER (SAS)    (2023-03-07 06:19:38)
Adalah Nilai Rata-rata dari Nilai LM 1, LM 2, LM 3, LM 4 dan LM 5.</t>
        </r>
      </text>
    </comment>
    <comment ref="W19" authorId="0" shapeId="0" xr:uid="{00000000-0006-0000-0F00-000048000000}">
      <text>
        <r>
          <rPr>
            <sz val="11"/>
            <color rgb="FF000000"/>
            <rFont val="Calibri"/>
            <scheme val="minor"/>
          </rPr>
          <t>======
ID#AAAAzvCWRKk
NILAI RAPOT    (2023-03-07 06:19:38)
Adalah Nilai Rata-rata dari Nilai STS dan Nilai SAS</t>
        </r>
      </text>
    </comment>
    <comment ref="X19" authorId="0" shapeId="0" xr:uid="{00000000-0006-0000-0F00-00000B000000}">
      <text>
        <r>
          <rPr>
            <sz val="11"/>
            <color rgb="FF000000"/>
            <rFont val="Calibri"/>
            <scheme val="minor"/>
          </rPr>
          <t>======
ID#AAAAzvCWRbY
libera    (2023-03-07 06:19:38)
RUMUS</t>
        </r>
      </text>
    </comment>
    <comment ref="P20" authorId="0" shapeId="0" xr:uid="{00000000-0006-0000-0F00-000008000000}">
      <text>
        <r>
          <rPr>
            <sz val="11"/>
            <color rgb="FF000000"/>
            <rFont val="Calibri"/>
            <scheme val="minor"/>
          </rPr>
          <t>======
ID#AAAAzvCWSDM
libera    (2023-03-07 06:19:38)
RUMUS</t>
        </r>
      </text>
    </comment>
    <comment ref="Q20" authorId="0" shapeId="0" xr:uid="{00000000-0006-0000-0F00-00004F000000}">
      <text>
        <r>
          <rPr>
            <sz val="11"/>
            <color rgb="FF000000"/>
            <rFont val="Calibri"/>
            <scheme val="minor"/>
          </rPr>
          <t>======
ID#AAAAzvCWQ1Y
RUMUS    (2023-03-07 06:19:37)
Ketentuan Nilai :
1 - 4 = Lingkup materi perlu ditingkatkan.
5 - 8 = Lingkup materi kurang. 
9 - 12 = Lingkup materi cukup. 
13 - 16 = Lingkup materi tercapai. 
17 - 20 = Semua lingkup materi sudah tercapai.</t>
        </r>
      </text>
    </comment>
    <comment ref="U20" authorId="0" shapeId="0" xr:uid="{00000000-0006-0000-0F00-00003C000000}">
      <text>
        <r>
          <rPr>
            <sz val="11"/>
            <color rgb="FF000000"/>
            <rFont val="Calibri"/>
            <scheme val="minor"/>
          </rPr>
          <t>======
ID#AAAAzvCWR9c
NILAI SUMATIF TENGAH SEMESTER (STS)    (2023-03-07 06:19:38)
Adalah Nilai Rata-rata dari Nilai LM 1 dan LM 2</t>
        </r>
      </text>
    </comment>
    <comment ref="V20" authorId="0" shapeId="0" xr:uid="{00000000-0006-0000-0F00-000027000000}">
      <text>
        <r>
          <rPr>
            <sz val="11"/>
            <color rgb="FF000000"/>
            <rFont val="Calibri"/>
            <scheme val="minor"/>
          </rPr>
          <t>======
ID#AAAAzvCWRjg
NILAI SUMATIF AKHIR SEMESTER (SAS)    (2023-03-07 06:19:38)
Adalah Nilai Rata-rata dari Nilai LM 1, LM 2, LM 3, LM 4 dan LM 5.</t>
        </r>
      </text>
    </comment>
    <comment ref="W20" authorId="0" shapeId="0" xr:uid="{00000000-0006-0000-0F00-000031000000}">
      <text>
        <r>
          <rPr>
            <sz val="11"/>
            <color rgb="FF000000"/>
            <rFont val="Calibri"/>
            <scheme val="minor"/>
          </rPr>
          <t>======
ID#AAAAzvCWRrI
NILAI RAPOT    (2023-03-07 06:19:38)
Adalah Nilai Rata-rata dari Nilai STS dan Nilai SAS</t>
        </r>
      </text>
    </comment>
    <comment ref="X20" authorId="0" shapeId="0" xr:uid="{00000000-0006-0000-0F00-00003B000000}">
      <text>
        <r>
          <rPr>
            <sz val="11"/>
            <color rgb="FF000000"/>
            <rFont val="Calibri"/>
            <scheme val="minor"/>
          </rPr>
          <t>======
ID#AAAAzvCWR9k
libera    (2023-03-07 06:19:38)
RUMUS</t>
        </r>
      </text>
    </comment>
    <comment ref="P21" authorId="0" shapeId="0" xr:uid="{00000000-0006-0000-0F00-000059000000}">
      <text>
        <r>
          <rPr>
            <sz val="11"/>
            <color rgb="FF000000"/>
            <rFont val="Calibri"/>
            <scheme val="minor"/>
          </rPr>
          <t>======
ID#AAAAzvCWRUU
libera    (2023-03-07 06:19:37)
RUMUS</t>
        </r>
      </text>
    </comment>
    <comment ref="Q21" authorId="0" shapeId="0" xr:uid="{00000000-0006-0000-0F00-00001A000000}">
      <text>
        <r>
          <rPr>
            <sz val="11"/>
            <color rgb="FF000000"/>
            <rFont val="Calibri"/>
            <scheme val="minor"/>
          </rPr>
          <t>======
ID#AAAAzvCWRhY
RUMUS    (2023-03-07 06:19:38)
Ketentuan Nilai :
1 - 4 = Lingkup materi perlu ditingkatkan.
5 - 8 = Lingkup materi kurang. 
9 - 12 = Lingkup materi cukup. 
13 - 16 = Lingkup materi tercapai. 
17 - 20 = Semua lingkup materi sudah tercapai.</t>
        </r>
      </text>
    </comment>
    <comment ref="U21" authorId="0" shapeId="0" xr:uid="{00000000-0006-0000-0F00-00001F000000}">
      <text>
        <r>
          <rPr>
            <sz val="11"/>
            <color rgb="FF000000"/>
            <rFont val="Calibri"/>
            <scheme val="minor"/>
          </rPr>
          <t>======
ID#AAAAzvCWRso
NILAI SUMATIF TENGAH SEMESTER (STS)    (2023-03-07 06:19:38)
Adalah Nilai Rata-rata dari Nilai LM 1 dan LM 2</t>
        </r>
      </text>
    </comment>
    <comment ref="V21" authorId="0" shapeId="0" xr:uid="{00000000-0006-0000-0F00-000035000000}">
      <text>
        <r>
          <rPr>
            <sz val="11"/>
            <color rgb="FF000000"/>
            <rFont val="Calibri"/>
            <scheme val="minor"/>
          </rPr>
          <t>======
ID#AAAAzvCWRB4
NILAI SUMATIF AKHIR SEMESTER (SAS)    (2023-03-07 06:19:38)
Adalah Nilai Rata-rata dari Nilai LM 1, LM 2, LM 3, LM 4 dan LM 5.</t>
        </r>
      </text>
    </comment>
    <comment ref="W21" authorId="0" shapeId="0" xr:uid="{00000000-0006-0000-0F00-000003000000}">
      <text>
        <r>
          <rPr>
            <sz val="11"/>
            <color rgb="FF000000"/>
            <rFont val="Calibri"/>
            <scheme val="minor"/>
          </rPr>
          <t>======
ID#AAAAzvCWQ5U
NILAI RAPOT    (2023-03-07 06:19:38)
Adalah Nilai Rata-rata dari Nilai STS dan Nilai SAS</t>
        </r>
      </text>
    </comment>
    <comment ref="X21" authorId="0" shapeId="0" xr:uid="{00000000-0006-0000-0F00-000029000000}">
      <text>
        <r>
          <rPr>
            <sz val="11"/>
            <color rgb="FF000000"/>
            <rFont val="Calibri"/>
            <scheme val="minor"/>
          </rPr>
          <t>======
ID#AAAAzvCWRlo
libera    (2023-03-07 06:19:38)
RUMUS</t>
        </r>
      </text>
    </comment>
    <comment ref="P23" authorId="0" shapeId="0" xr:uid="{00000000-0006-0000-0F00-000006000000}">
      <text>
        <r>
          <rPr>
            <sz val="11"/>
            <color rgb="FF000000"/>
            <rFont val="Calibri"/>
            <scheme val="minor"/>
          </rPr>
          <t>======
ID#AAAAzvCWSDQ
libera    (2023-03-07 06:19:38)
RUMUS</t>
        </r>
      </text>
    </comment>
    <comment ref="Q23" authorId="0" shapeId="0" xr:uid="{00000000-0006-0000-0F00-000028000000}">
      <text>
        <r>
          <rPr>
            <sz val="11"/>
            <color rgb="FF000000"/>
            <rFont val="Calibri"/>
            <scheme val="minor"/>
          </rPr>
          <t>======
ID#AAAAzvCWRk4
RUMUS    (2023-03-07 06:19:38)
Ketentuan Nilai :
1 - 4 = Lingkup materi perlu ditingkatkan.
5 - 8 = Lingkup materi kurang. 
9 - 12 = Lingkup materi cukup. 
13 - 16 = Lingkup materi tercapai. 
17 - 20 = Semua lingkup materi sudah tercapai.</t>
        </r>
      </text>
    </comment>
    <comment ref="U23" authorId="0" shapeId="0" xr:uid="{00000000-0006-0000-0F00-00000F000000}">
      <text>
        <r>
          <rPr>
            <sz val="11"/>
            <color rgb="FF000000"/>
            <rFont val="Calibri"/>
            <scheme val="minor"/>
          </rPr>
          <t>======
ID#AAAAzvCWSG8
NILAI SUMATIF TENGAH SEMESTER (STS)    (2023-03-07 06:19:38)
Adalah Nilai Rata-rata dari Nilai LM 1 dan LM 2</t>
        </r>
      </text>
    </comment>
    <comment ref="V23" authorId="0" shapeId="0" xr:uid="{00000000-0006-0000-0F00-000012000000}">
      <text>
        <r>
          <rPr>
            <sz val="11"/>
            <color rgb="FF000000"/>
            <rFont val="Calibri"/>
            <scheme val="minor"/>
          </rPr>
          <t>======
ID#AAAAzvCWRgM
NILAI SUMATIF AKHIR SEMESTER (SAS)    (2023-03-07 06:19:38)
Adalah Nilai Rata-rata dari Nilai LM 1, LM 2, LM 3, LM 4 dan LM 5.</t>
        </r>
      </text>
    </comment>
    <comment ref="W23" authorId="0" shapeId="0" xr:uid="{00000000-0006-0000-0F00-000007000000}">
      <text>
        <r>
          <rPr>
            <sz val="11"/>
            <color rgb="FF000000"/>
            <rFont val="Calibri"/>
            <scheme val="minor"/>
          </rPr>
          <t>======
ID#AAAAzvCWRbk
NILAI RAPOT    (2023-03-07 06:19:38)
Adalah Nilai Rata-rata dari Nilai STS dan Nilai SAS</t>
        </r>
      </text>
    </comment>
    <comment ref="X23" authorId="0" shapeId="0" xr:uid="{00000000-0006-0000-0F00-000002000000}">
      <text>
        <r>
          <rPr>
            <sz val="11"/>
            <color rgb="FF000000"/>
            <rFont val="Calibri"/>
            <scheme val="minor"/>
          </rPr>
          <t>======
ID#AAAAzvCWQ70
libera    (2023-03-07 06:19:38)
RUMUS</t>
        </r>
      </text>
    </comment>
    <comment ref="P24" authorId="0" shapeId="0" xr:uid="{00000000-0006-0000-0F00-000041000000}">
      <text>
        <r>
          <rPr>
            <sz val="11"/>
            <color rgb="FF000000"/>
            <rFont val="Calibri"/>
            <scheme val="minor"/>
          </rPr>
          <t>======
ID#AAAAzvCWQw4
libera    (2023-03-07 06:19:38)
RUMUS</t>
        </r>
      </text>
    </comment>
    <comment ref="Q24" authorId="0" shapeId="0" xr:uid="{00000000-0006-0000-0F00-000004000000}">
      <text>
        <r>
          <rPr>
            <sz val="11"/>
            <color rgb="FF000000"/>
            <rFont val="Calibri"/>
            <scheme val="minor"/>
          </rPr>
          <t>======
ID#AAAAzvCWQ5I
RUMUS    (2023-03-07 06:19:38)
Ketentuan Nilai :
1 - 4 = Lingkup materi perlu ditingkatkan.
5 - 8 = Lingkup materi kurang. 
9 - 12 = Lingkup materi cukup. 
13 - 16 = Lingkup materi tercapai. 
17 - 20 = Semua lingkup materi sudah tercapai.</t>
        </r>
      </text>
    </comment>
    <comment ref="U24" authorId="0" shapeId="0" xr:uid="{00000000-0006-0000-0F00-000038000000}">
      <text>
        <r>
          <rPr>
            <sz val="11"/>
            <color rgb="FF000000"/>
            <rFont val="Calibri"/>
            <scheme val="minor"/>
          </rPr>
          <t>======
ID#AAAAzvCWRF4
NILAI SUMATIF TENGAH SEMESTER (STS)    (2023-03-07 06:19:38)
Adalah Nilai Rata-rata dari Nilai LM 1 dan LM 2</t>
        </r>
      </text>
    </comment>
    <comment ref="V24" authorId="0" shapeId="0" xr:uid="{00000000-0006-0000-0F00-000058000000}">
      <text>
        <r>
          <rPr>
            <sz val="11"/>
            <color rgb="FF000000"/>
            <rFont val="Calibri"/>
            <scheme val="minor"/>
          </rPr>
          <t>======
ID#AAAAzvCWRTI
NILAI SUMATIF AKHIR SEMESTER (SAS)    (2023-03-07 06:19:37)
Adalah Nilai Rata-rata dari Nilai LM 1, LM 2, LM 3, LM 4 dan LM 5.</t>
        </r>
      </text>
    </comment>
    <comment ref="W24" authorId="0" shapeId="0" xr:uid="{00000000-0006-0000-0F00-00002F000000}">
      <text>
        <r>
          <rPr>
            <sz val="11"/>
            <color rgb="FF000000"/>
            <rFont val="Calibri"/>
            <scheme val="minor"/>
          </rPr>
          <t>======
ID#AAAAzvCWRo4
NILAI RAPOT    (2023-03-07 06:19:38)
Adalah Nilai Rata-rata dari Nilai STS dan Nilai SAS</t>
        </r>
      </text>
    </comment>
    <comment ref="X24" authorId="0" shapeId="0" xr:uid="{00000000-0006-0000-0F00-00000A000000}">
      <text>
        <r>
          <rPr>
            <sz val="11"/>
            <color rgb="FF000000"/>
            <rFont val="Calibri"/>
            <scheme val="minor"/>
          </rPr>
          <t>======
ID#AAAAzvCWRc8
libera    (2023-03-07 06:19:38)
RUMUS</t>
        </r>
      </text>
    </comment>
    <comment ref="P26" authorId="0" shapeId="0" xr:uid="{00000000-0006-0000-0F00-00004C000000}">
      <text>
        <r>
          <rPr>
            <sz val="11"/>
            <color rgb="FF000000"/>
            <rFont val="Calibri"/>
            <scheme val="minor"/>
          </rPr>
          <t>======
ID#AAAAzvCWROI
libera    (2023-03-07 06:19:38)
RUMUS</t>
        </r>
      </text>
    </comment>
    <comment ref="Q26" authorId="0" shapeId="0" xr:uid="{00000000-0006-0000-0F00-000047000000}">
      <text>
        <r>
          <rPr>
            <sz val="11"/>
            <color rgb="FF000000"/>
            <rFont val="Calibri"/>
            <scheme val="minor"/>
          </rPr>
          <t>======
ID#AAAAzvCWRHw
RUMUS    (2023-03-07 06:19:38)
Ketentuan Nilai :
1 - 4 = Lingkup materi perlu ditingkatkan.
5 - 8 = Lingkup materi kurang. 
9 - 12 = Lingkup materi cukup. 
13 - 16 = Lingkup materi tercapai. 
17 - 20 = Semua lingkup materi sudah tercapai.</t>
        </r>
      </text>
    </comment>
    <comment ref="U26" authorId="0" shapeId="0" xr:uid="{00000000-0006-0000-0F00-000044000000}">
      <text>
        <r>
          <rPr>
            <sz val="11"/>
            <color rgb="FF000000"/>
            <rFont val="Calibri"/>
            <scheme val="minor"/>
          </rPr>
          <t>======
ID#AAAAzvCWRXk
NILAI SUMATIF TENGAH SEMESTER (STS)    (2023-03-07 06:19:38)
Adalah Nilai Rata-rata dari Nilai LM 1 dan LM 2</t>
        </r>
      </text>
    </comment>
    <comment ref="V26" authorId="0" shapeId="0" xr:uid="{00000000-0006-0000-0F00-00002D000000}">
      <text>
        <r>
          <rPr>
            <sz val="11"/>
            <color rgb="FF000000"/>
            <rFont val="Calibri"/>
            <scheme val="minor"/>
          </rPr>
          <t>======
ID#AAAAzvCWRnc
NILAI SUMATIF AKHIR SEMESTER (SAS)    (2023-03-07 06:19:38)
Adalah Nilai Rata-rata dari Nilai LM 1, LM 2, LM 3, LM 4 dan LM 5.</t>
        </r>
      </text>
    </comment>
    <comment ref="W26" authorId="0" shapeId="0" xr:uid="{00000000-0006-0000-0F00-00005A000000}">
      <text>
        <r>
          <rPr>
            <sz val="11"/>
            <color rgb="FF000000"/>
            <rFont val="Calibri"/>
            <scheme val="minor"/>
          </rPr>
          <t>======
ID#AAAAzvCWRXs
NILAI RAPOT    (2023-03-07 06:19:37)
Adalah Nilai Rata-rata dari Nilai STS dan Nilai SAS</t>
        </r>
      </text>
    </comment>
    <comment ref="X26" authorId="0" shapeId="0" xr:uid="{00000000-0006-0000-0F00-000043000000}">
      <text>
        <r>
          <rPr>
            <sz val="11"/>
            <color rgb="FF000000"/>
            <rFont val="Calibri"/>
            <scheme val="minor"/>
          </rPr>
          <t>======
ID#AAAAzvCWRXg
libera    (2023-03-07 06:19:38)
RUMUS</t>
        </r>
      </text>
    </comment>
    <comment ref="P27" authorId="0" shapeId="0" xr:uid="{00000000-0006-0000-0F00-00002A000000}">
      <text>
        <r>
          <rPr>
            <sz val="11"/>
            <color rgb="FF000000"/>
            <rFont val="Calibri"/>
            <scheme val="minor"/>
          </rPr>
          <t>======
ID#AAAAzvCWRlM
libera    (2023-03-07 06:19:38)
RUMUS</t>
        </r>
      </text>
    </comment>
    <comment ref="Q27" authorId="0" shapeId="0" xr:uid="{00000000-0006-0000-0F00-000017000000}">
      <text>
        <r>
          <rPr>
            <sz val="11"/>
            <color rgb="FF000000"/>
            <rFont val="Calibri"/>
            <scheme val="minor"/>
          </rPr>
          <t>======
ID#AAAAzvCWRg4
RUMUS    (2023-03-07 06:19:38)
Ketentuan Nilai :
1 - 4 = Lingkup materi perlu ditingkatkan.
5 - 8 = Lingkup materi kurang. 
9 - 12 = Lingkup materi cukup. 
13 - 16 = Lingkup materi tercapai. 
17 - 20 = Semua lingkup materi sudah tercapai.</t>
        </r>
      </text>
    </comment>
    <comment ref="U27" authorId="0" shapeId="0" xr:uid="{00000000-0006-0000-0F00-000021000000}">
      <text>
        <r>
          <rPr>
            <sz val="11"/>
            <color rgb="FF000000"/>
            <rFont val="Calibri"/>
            <scheme val="minor"/>
          </rPr>
          <t>======
ID#AAAAzvCWRw8
NILAI SUMATIF TENGAH SEMESTER (STS)    (2023-03-07 06:19:38)
Adalah Nilai Rata-rata dari Nilai LM 1 dan LM 2</t>
        </r>
      </text>
    </comment>
    <comment ref="V27" authorId="0" shapeId="0" xr:uid="{00000000-0006-0000-0F00-00002E000000}">
      <text>
        <r>
          <rPr>
            <sz val="11"/>
            <color rgb="FF000000"/>
            <rFont val="Calibri"/>
            <scheme val="minor"/>
          </rPr>
          <t>======
ID#AAAAzvCWRng
NILAI SUMATIF AKHIR SEMESTER (SAS)    (2023-03-07 06:19:38)
Adalah Nilai Rata-rata dari Nilai LM 1, LM 2, LM 3, LM 4 dan LM 5.</t>
        </r>
      </text>
    </comment>
    <comment ref="W27" authorId="0" shapeId="0" xr:uid="{00000000-0006-0000-0F00-000015000000}">
      <text>
        <r>
          <rPr>
            <sz val="11"/>
            <color rgb="FF000000"/>
            <rFont val="Calibri"/>
            <scheme val="minor"/>
          </rPr>
          <t>======
ID#AAAAzvCWSFc
NILAI RAPOT    (2023-03-07 06:19:38)
Adalah Nilai Rata-rata dari Nilai STS dan Nilai SAS</t>
        </r>
      </text>
    </comment>
    <comment ref="X27" authorId="0" shapeId="0" xr:uid="{00000000-0006-0000-0F00-000050000000}">
      <text>
        <r>
          <rPr>
            <sz val="11"/>
            <color rgb="FF000000"/>
            <rFont val="Calibri"/>
            <scheme val="minor"/>
          </rPr>
          <t>======
ID#AAAAzvCWRaw
libera    (2023-03-07 06:19:37)
RUMUS</t>
        </r>
      </text>
    </comment>
    <comment ref="P28" authorId="0" shapeId="0" xr:uid="{00000000-0006-0000-0F00-00000C000000}">
      <text>
        <r>
          <rPr>
            <sz val="11"/>
            <color rgb="FF000000"/>
            <rFont val="Calibri"/>
            <scheme val="minor"/>
          </rPr>
          <t>======
ID#AAAAzvCWSCA
libera    (2023-03-07 06:19:38)
RUMUS</t>
        </r>
      </text>
    </comment>
    <comment ref="Q28" authorId="0" shapeId="0" xr:uid="{00000000-0006-0000-0F00-000026000000}">
      <text>
        <r>
          <rPr>
            <sz val="11"/>
            <color rgb="FF000000"/>
            <rFont val="Calibri"/>
            <scheme val="minor"/>
          </rPr>
          <t>======
ID#AAAAzvCWRyA
RUMUS    (2023-03-07 06:19:38)
Ketentuan Nilai :
1 - 4 = Lingkup materi perlu ditingkatkan.
5 - 8 = Lingkup materi kurang. 
9 - 12 = Lingkup materi cukup. 
13 - 16 = Lingkup materi tercapai. 
17 - 20 = Semua lingkup materi sudah tercapai.</t>
        </r>
      </text>
    </comment>
    <comment ref="U28" authorId="0" shapeId="0" xr:uid="{00000000-0006-0000-0F00-000051000000}">
      <text>
        <r>
          <rPr>
            <sz val="11"/>
            <color rgb="FF000000"/>
            <rFont val="Calibri"/>
            <scheme val="minor"/>
          </rPr>
          <t>======
ID#AAAAzvCWSEE
NILAI SUMATIF TENGAH SEMESTER (STS)    (2023-03-07 06:19:37)
Adalah Nilai Rata-rata dari Nilai LM 1 dan LM 2</t>
        </r>
      </text>
    </comment>
    <comment ref="V28" authorId="0" shapeId="0" xr:uid="{00000000-0006-0000-0F00-000019000000}">
      <text>
        <r>
          <rPr>
            <sz val="11"/>
            <color rgb="FF000000"/>
            <rFont val="Calibri"/>
            <scheme val="minor"/>
          </rPr>
          <t>======
ID#AAAAzvCWRgw
NILAI SUMATIF AKHIR SEMESTER (SAS)    (2023-03-07 06:19:38)
Adalah Nilai Rata-rata dari Nilai LM 1, LM 2, LM 3, LM 4 dan LM 5.</t>
        </r>
      </text>
    </comment>
    <comment ref="W28" authorId="0" shapeId="0" xr:uid="{00000000-0006-0000-0F00-000009000000}">
      <text>
        <r>
          <rPr>
            <sz val="11"/>
            <color rgb="FF000000"/>
            <rFont val="Calibri"/>
            <scheme val="minor"/>
          </rPr>
          <t>======
ID#AAAAzvCWRao
NILAI RAPOT    (2023-03-07 06:19:38)
Adalah Nilai Rata-rata dari Nilai STS dan Nilai SAS</t>
        </r>
      </text>
    </comment>
    <comment ref="X28" authorId="0" shapeId="0" xr:uid="{00000000-0006-0000-0F00-00003A000000}">
      <text>
        <r>
          <rPr>
            <sz val="11"/>
            <color rgb="FF000000"/>
            <rFont val="Calibri"/>
            <scheme val="minor"/>
          </rPr>
          <t>======
ID#AAAAzvCWRGU
libera    (2023-03-07 06:19:38)
RUMUS</t>
        </r>
      </text>
    </comment>
    <comment ref="P29" authorId="0" shapeId="0" xr:uid="{00000000-0006-0000-0F00-000055000000}">
      <text>
        <r>
          <rPr>
            <sz val="11"/>
            <color rgb="FF000000"/>
            <rFont val="Calibri"/>
            <scheme val="minor"/>
          </rPr>
          <t>======
ID#AAAAzvCWRm8
libera    (2023-03-07 06:19:37)
RUMUS</t>
        </r>
      </text>
    </comment>
    <comment ref="Q29" authorId="0" shapeId="0" xr:uid="{00000000-0006-0000-0F00-000052000000}">
      <text>
        <r>
          <rPr>
            <sz val="11"/>
            <color rgb="FF000000"/>
            <rFont val="Calibri"/>
            <scheme val="minor"/>
          </rPr>
          <t>======
ID#AAAAzvCWRe0
RUMUS    (2023-03-07 06:19:37)
Ketentuan Nilai :
1 - 4 = Lingkup materi perlu ditingkatkan.
5 - 8 = Lingkup materi kurang. 
9 - 12 = Lingkup materi cukup. 
13 - 16 = Lingkup materi tercapai. 
17 - 20 = Semua lingkup materi sudah tercapai.</t>
        </r>
      </text>
    </comment>
    <comment ref="U29" authorId="0" shapeId="0" xr:uid="{00000000-0006-0000-0F00-000032000000}">
      <text>
        <r>
          <rPr>
            <sz val="11"/>
            <color rgb="FF000000"/>
            <rFont val="Calibri"/>
            <scheme val="minor"/>
          </rPr>
          <t>======
ID#AAAAzvCWRoo
NILAI SUMATIF TENGAH SEMESTER (STS)    (2023-03-07 06:19:38)
Adalah Nilai Rata-rata dari Nilai LM 1 dan LM 2</t>
        </r>
      </text>
    </comment>
    <comment ref="V29" authorId="0" shapeId="0" xr:uid="{00000000-0006-0000-0F00-00004E000000}">
      <text>
        <r>
          <rPr>
            <sz val="11"/>
            <color rgb="FF000000"/>
            <rFont val="Calibri"/>
            <scheme val="minor"/>
          </rPr>
          <t>======
ID#AAAAzvCWR1g
NILAI SUMATIF AKHIR SEMESTER (SAS)    (2023-03-07 06:19:38)
Adalah Nilai Rata-rata dari Nilai LM 1, LM 2, LM 3, LM 4 dan LM 5.</t>
        </r>
      </text>
    </comment>
    <comment ref="W29" authorId="0" shapeId="0" xr:uid="{00000000-0006-0000-0F00-00003F000000}">
      <text>
        <r>
          <rPr>
            <sz val="11"/>
            <color rgb="FF000000"/>
            <rFont val="Calibri"/>
            <scheme val="minor"/>
          </rPr>
          <t>======
ID#AAAAzvCWRT4
NILAI RAPOT    (2023-03-07 06:19:38)
Adalah Nilai Rata-rata dari Nilai STS dan Nilai SAS</t>
        </r>
      </text>
    </comment>
    <comment ref="X29" authorId="0" shapeId="0" xr:uid="{00000000-0006-0000-0F00-000034000000}">
      <text>
        <r>
          <rPr>
            <sz val="11"/>
            <color rgb="FF000000"/>
            <rFont val="Calibri"/>
            <scheme val="minor"/>
          </rPr>
          <t>======
ID#AAAAzvCWQ_o
libera    (2023-03-07 06:19:38)
RUMUS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fLTUB/1JO0+QhvtQt1i3/DiluSQ=="/>
    </ext>
  </extLst>
</comments>
</file>

<file path=xl/sharedStrings.xml><?xml version="1.0" encoding="utf-8"?>
<sst xmlns="http://schemas.openxmlformats.org/spreadsheetml/2006/main" count="599" uniqueCount="147">
  <si>
    <t>TAHUN PELAJARAN 2023 / 2024</t>
  </si>
  <si>
    <t>NAMA SISWA</t>
  </si>
  <si>
    <t>FORMATIF</t>
  </si>
  <si>
    <t>SUMATIF LINGKUP MATERI</t>
  </si>
  <si>
    <t>SUMATIF AKHIR</t>
  </si>
  <si>
    <t>LM 1</t>
  </si>
  <si>
    <t>LM 2</t>
  </si>
  <si>
    <t>LM 3</t>
  </si>
  <si>
    <t>LM 4</t>
  </si>
  <si>
    <t>STS</t>
  </si>
  <si>
    <t>SAS</t>
  </si>
  <si>
    <t>DAFTAR NILAI SEMESTER 1</t>
  </si>
  <si>
    <t>SDN.20/3 TONASA</t>
  </si>
  <si>
    <t>TAHUN PELAJARAN 2023/ 2024</t>
  </si>
  <si>
    <t>KELAS</t>
  </si>
  <si>
    <t>V.B</t>
  </si>
  <si>
    <t>MATA PELAJARAN</t>
  </si>
  <si>
    <t>BAHASA INDONESIA</t>
  </si>
  <si>
    <t>NOMOR</t>
  </si>
  <si>
    <t>Jumlah</t>
  </si>
  <si>
    <t>Capaian Lingkup Materi</t>
  </si>
  <si>
    <t>Nilai Rapot</t>
  </si>
  <si>
    <t>RANKING</t>
  </si>
  <si>
    <t>*CATATAN*</t>
  </si>
  <si>
    <t>URUT</t>
  </si>
  <si>
    <t>INDUK</t>
  </si>
  <si>
    <t>BAB 1</t>
  </si>
  <si>
    <t>BAB 2</t>
  </si>
  <si>
    <t>BAB 3</t>
  </si>
  <si>
    <t>BAB 4</t>
  </si>
  <si>
    <t>HAKIKAT ILMU SAINS, PENGUKURAN, METODE ILMIAH</t>
  </si>
  <si>
    <t>ZAT DAN PERUBAHANNYA</t>
  </si>
  <si>
    <t>SUHU, KALOR, PEMUAIAN</t>
  </si>
  <si>
    <t>GERAK DAN GAYA</t>
  </si>
  <si>
    <t>TP 1</t>
  </si>
  <si>
    <t>TP 2</t>
  </si>
  <si>
    <t>TP 3</t>
  </si>
  <si>
    <t>TP 4</t>
  </si>
  <si>
    <t>ABDILAH FAIZ VIDIANSYAH</t>
  </si>
  <si>
    <t>#REF!</t>
  </si>
  <si>
    <t>ABI FAUZAN PRATAMA</t>
  </si>
  <si>
    <t>AHMAD RIDHO</t>
  </si>
  <si>
    <t>AHMAD SYARIF HIDAYAT</t>
  </si>
  <si>
    <t>ALTAF VIRDIAN SUMBARJO</t>
  </si>
  <si>
    <t>ANDIEN LESTARI</t>
  </si>
  <si>
    <t>ARDINA AURORA PUTRI</t>
  </si>
  <si>
    <t>ARLETTA LUFTHANZA AGFY MEDINA</t>
  </si>
  <si>
    <t>ATHAILAH CARISSA LUKITO</t>
  </si>
  <si>
    <t>BAYU EKA SAPUTRA</t>
  </si>
  <si>
    <t>DELVIN RANGGA PUTRA</t>
  </si>
  <si>
    <t>DHANIA ATHAYA</t>
  </si>
  <si>
    <t>FABIAN AL-AQIL</t>
  </si>
  <si>
    <t>FAJRI HISYAM JATI</t>
  </si>
  <si>
    <t>HAGA AMATOROWA ZAI</t>
  </si>
  <si>
    <t>HIKARU LIAM JUNIOR</t>
  </si>
  <si>
    <t xml:space="preserve">KAYLA VIRZINIA FARISKA </t>
  </si>
  <si>
    <t>KHADAFI AL GIFAHRI</t>
  </si>
  <si>
    <t>M. LUTFI ZAINI</t>
  </si>
  <si>
    <t>MAHARANI JASMINE PRATIWI</t>
  </si>
  <si>
    <t>MELODY MEISKA</t>
  </si>
  <si>
    <t>MEYSHA JINGGA PERICILLY</t>
  </si>
  <si>
    <t>MUHAMMAD RAFIF AL JABBAR F</t>
  </si>
  <si>
    <t>MUHAMMAD REYFAN AZHAR</t>
  </si>
  <si>
    <t>NAUFAL M FIKRI</t>
  </si>
  <si>
    <t>NAURA ZASKIA</t>
  </si>
  <si>
    <t>NEIRA ZAKA SALSABILLA</t>
  </si>
  <si>
    <t>PRAMA RIADI</t>
  </si>
  <si>
    <t>RAFAEL AKHDAN MAULANA</t>
  </si>
  <si>
    <t>RAGA JULIANA</t>
  </si>
  <si>
    <t>RAHSYA CAHYADI</t>
  </si>
  <si>
    <t>RATU AULIYA TSIQAH</t>
  </si>
  <si>
    <t>RENDY ARDIANSYAH</t>
  </si>
  <si>
    <t>SALSABILLA PUTRI DIANA</t>
  </si>
  <si>
    <t>SAMUEL RICARDO</t>
  </si>
  <si>
    <t>SYIFA SHOLIHAH</t>
  </si>
  <si>
    <t>YAZID M.IDRIS</t>
  </si>
  <si>
    <t>RAIQA AZRA KIASATI</t>
  </si>
  <si>
    <t>….............,…...............20….</t>
  </si>
  <si>
    <t>Mengetahui,</t>
  </si>
  <si>
    <t>Kepala Sekolah</t>
  </si>
  <si>
    <t>Guru Kelas</t>
  </si>
  <si>
    <t>…...........................</t>
  </si>
  <si>
    <t>NIP.</t>
  </si>
  <si>
    <t>SMP INFORMATIKA PRIMA UNGGUL</t>
  </si>
  <si>
    <t>10 PM 2</t>
  </si>
  <si>
    <t>Pendidikan Agama Islam (PAI)</t>
  </si>
  <si>
    <t>10 PM 3</t>
  </si>
  <si>
    <t>PENGENALAN SEL</t>
  </si>
  <si>
    <t>STRUKTUR DAN FUNGSI TUBUH MAKHLUK HIDUP</t>
  </si>
  <si>
    <t>USAHA, ENERGI, PESAWAT SEDERHANA</t>
  </si>
  <si>
    <t>ABIYYU</t>
  </si>
  <si>
    <t>ALIF</t>
  </si>
  <si>
    <t>ARIF RAHMAN SALEH</t>
  </si>
  <si>
    <t>AZZYA JULIESTA</t>
  </si>
  <si>
    <t>CAROLINE AZZAHRA</t>
  </si>
  <si>
    <t>DIAH RAHMA HADIANTI</t>
  </si>
  <si>
    <t>DITA AYU LESTARI</t>
  </si>
  <si>
    <t>DZAKI</t>
  </si>
  <si>
    <t>GANGSAR PRASTYO</t>
  </si>
  <si>
    <t>HANIF</t>
  </si>
  <si>
    <t>INDAH KIRANA</t>
  </si>
  <si>
    <t>JULIAN WILDANSYAH</t>
  </si>
  <si>
    <t>MUHAMMAD ALI RIDHO</t>
  </si>
  <si>
    <t>MUHAMMAD DZAKI SYAKIR ADRIAN</t>
  </si>
  <si>
    <t>MUHAMMAD RAZKA ALHAFIZ</t>
  </si>
  <si>
    <t>MUHAMMAD WILLY ARDIANSYAH</t>
  </si>
  <si>
    <t>NABIL PUTRA DARMAWAN</t>
  </si>
  <si>
    <t>NIRMALA KANAYA PUTRI</t>
  </si>
  <si>
    <t>PUTRI ALISYAH</t>
  </si>
  <si>
    <t>QUEENA</t>
  </si>
  <si>
    <t>11 AKL</t>
  </si>
  <si>
    <t xml:space="preserve">Praktikum Akuntansi Lembaga/Intansi Pemerintah </t>
  </si>
  <si>
    <t>***1</t>
  </si>
  <si>
    <t xml:space="preserve">12 AKL </t>
  </si>
  <si>
    <t>Praktikum Akuntansi Lembaga/Intansi Pemerintah</t>
  </si>
  <si>
    <t>ALLSYHA</t>
  </si>
  <si>
    <t>GADI NOHEA TULENAN</t>
  </si>
  <si>
    <t>#DIV/0!</t>
  </si>
  <si>
    <t>GRACIA ABIGAEL HALIM</t>
  </si>
  <si>
    <t>-</t>
  </si>
  <si>
    <t>HANNY JELITA TANDI</t>
  </si>
  <si>
    <t>KIA</t>
  </si>
  <si>
    <t>KHALIF FIRGI RAMAZAN</t>
  </si>
  <si>
    <t>KHAYSVILLA PUTRI.D</t>
  </si>
  <si>
    <t>MOCHAMMAD AFWU TIRTANSYAH</t>
  </si>
  <si>
    <t>MUHAMMAD DAFA PUTRA SANTOSO</t>
  </si>
  <si>
    <t>MUHAMMAD ZALDY AL-JANUAR</t>
  </si>
  <si>
    <t>NISMARA DAHAYU N.</t>
  </si>
  <si>
    <t>RANGGA</t>
  </si>
  <si>
    <t>REZA ABDILLAH</t>
  </si>
  <si>
    <t>RIBAS DARIS SUTANTIO</t>
  </si>
  <si>
    <t>RIFDA</t>
  </si>
  <si>
    <t>SYARISTI FRITA SALSABILA</t>
  </si>
  <si>
    <t>VIRA PERTIWI</t>
  </si>
  <si>
    <t>WIANA RAMADHANI</t>
  </si>
  <si>
    <t>ZIEDAN ARDIYANSYAH</t>
  </si>
  <si>
    <t>:</t>
  </si>
  <si>
    <t>LM 5</t>
  </si>
  <si>
    <t>SD NEGERI …...............</t>
  </si>
  <si>
    <t>TAHUN PELAJARAN 20….. / 20…...</t>
  </si>
  <si>
    <t xml:space="preserve">: </t>
  </si>
  <si>
    <t>LINGKUP MATERI 2</t>
  </si>
  <si>
    <t>LINGKUP MATERI 1</t>
  </si>
  <si>
    <t>LINGKUP MATERI 3</t>
  </si>
  <si>
    <t>LINGKUP MATERI 4</t>
  </si>
  <si>
    <t>LINGKUP MATERI 5</t>
  </si>
  <si>
    <t>…............., …............... 20….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</si>
</sst>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rgb="FF000000"/>
      <name val="Calibri"/>
      <scheme val="minor"/>
    </font>
    <font>
      <b/>
      <sz val="14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name val="Calibri"/>
    </font>
    <font>
      <sz val="10"/>
      <color rgb="FF000000"/>
      <name val="Calibri"/>
    </font>
    <font>
      <b/>
      <sz val="12"/>
      <color rgb="FF000000"/>
      <name val="Calibri"/>
    </font>
    <font>
      <b/>
      <sz val="36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b/>
      <sz val="13"/>
      <color rgb="FF000000"/>
      <name val="Calibri"/>
    </font>
    <font>
      <u/>
      <sz val="11"/>
      <color rgb="FF000000"/>
      <name val="Calibri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u/>
      <sz val="12"/>
      <color rgb="FF000000"/>
      <name val="Times New Roman"/>
      <family val="1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87F2F5"/>
        <bgColor rgb="FF87F2F5"/>
      </patternFill>
    </fill>
    <fill>
      <patternFill patternType="solid">
        <fgColor rgb="FFFFFF00"/>
        <bgColor rgb="FFFFFF00"/>
      </patternFill>
    </fill>
    <fill>
      <patternFill patternType="solid">
        <fgColor rgb="FFFFD965"/>
        <bgColor rgb="FFFFD965"/>
      </patternFill>
    </fill>
    <fill>
      <patternFill patternType="solid">
        <fgColor rgb="FF00B0F0"/>
        <bgColor rgb="FF00B0F0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83"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top"/>
    </xf>
    <xf numFmtId="0" fontId="3" fillId="0" borderId="13" xfId="0" applyFont="1" applyBorder="1" applyAlignment="1">
      <alignment horizontal="center"/>
    </xf>
    <xf numFmtId="0" fontId="2" fillId="3" borderId="13" xfId="0" applyFont="1" applyFill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2" fillId="0" borderId="13" xfId="0" applyFont="1" applyBorder="1" applyAlignment="1">
      <alignment horizontal="center" vertical="center"/>
    </xf>
    <xf numFmtId="0" fontId="3" fillId="4" borderId="13" xfId="0" applyFont="1" applyFill="1" applyBorder="1"/>
    <xf numFmtId="0" fontId="3" fillId="0" borderId="13" xfId="0" applyFont="1" applyBorder="1"/>
    <xf numFmtId="1" fontId="2" fillId="5" borderId="13" xfId="0" applyNumberFormat="1" applyFont="1" applyFill="1" applyBorder="1" applyAlignment="1">
      <alignment horizontal="center" vertical="center"/>
    </xf>
    <xf numFmtId="1" fontId="2" fillId="6" borderId="13" xfId="0" applyNumberFormat="1" applyFont="1" applyFill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8" fillId="0" borderId="13" xfId="0" applyFont="1" applyBorder="1"/>
    <xf numFmtId="0" fontId="3" fillId="0" borderId="22" xfId="0" applyFont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0" fontId="10" fillId="0" borderId="0" xfId="0" applyFont="1"/>
    <xf numFmtId="0" fontId="1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0" borderId="5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3" fillId="0" borderId="2" xfId="0" applyFont="1" applyBorder="1" applyAlignment="1">
      <alignment horizontal="center" vertical="center"/>
    </xf>
    <xf numFmtId="0" fontId="15" fillId="0" borderId="4" xfId="0" applyFont="1" applyBorder="1" applyAlignme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5" fillId="0" borderId="3" xfId="0" applyFont="1" applyBorder="1" applyAlignment="1">
      <alignment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13" fillId="0" borderId="5" xfId="0" applyFont="1" applyBorder="1" applyAlignment="1">
      <alignment horizontal="center" vertical="center" wrapText="1"/>
    </xf>
    <xf numFmtId="0" fontId="15" fillId="0" borderId="8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5" fillId="0" borderId="12" xfId="0" applyFont="1" applyBorder="1" applyAlignment="1">
      <alignment vertical="center"/>
    </xf>
    <xf numFmtId="0" fontId="13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left" vertical="top"/>
    </xf>
    <xf numFmtId="0" fontId="13" fillId="3" borderId="13" xfId="0" applyFont="1" applyFill="1" applyBorder="1" applyAlignment="1">
      <alignment horizontal="center" vertical="center"/>
    </xf>
    <xf numFmtId="0" fontId="14" fillId="4" borderId="13" xfId="0" applyFont="1" applyFill="1" applyBorder="1"/>
    <xf numFmtId="1" fontId="13" fillId="0" borderId="13" xfId="0" applyNumberFormat="1" applyFont="1" applyBorder="1" applyAlignment="1">
      <alignment horizontal="center" vertical="center"/>
    </xf>
    <xf numFmtId="1" fontId="13" fillId="5" borderId="13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1" fontId="14" fillId="0" borderId="13" xfId="0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/>
    </xf>
    <xf numFmtId="0" fontId="14" fillId="0" borderId="22" xfId="0" applyFont="1" applyBorder="1" applyAlignment="1">
      <alignment horizontal="left"/>
    </xf>
    <xf numFmtId="0" fontId="16" fillId="0" borderId="22" xfId="0" applyFont="1" applyBorder="1" applyAlignment="1">
      <alignment horizontal="left"/>
    </xf>
  </cellXfs>
  <cellStyles count="1">
    <cellStyle name="Normal" xfId="0" builtinId="0"/>
  </cellStyles>
  <dxfs count="49">
    <dxf>
      <font>
        <sz val="11"/>
      </font>
      <fill>
        <patternFill patternType="solid">
          <fgColor rgb="FFFF0000"/>
          <bgColor rgb="FFFF0000"/>
        </patternFill>
      </fill>
    </dxf>
    <dxf>
      <font>
        <sz val="11"/>
      </font>
      <fill>
        <patternFill patternType="solid">
          <fgColor rgb="FFFFC000"/>
          <bgColor rgb="FFFFC000"/>
        </patternFill>
      </fill>
    </dxf>
    <dxf>
      <font>
        <sz val="11"/>
      </font>
      <fill>
        <patternFill patternType="solid">
          <fgColor rgb="FFFFFF00"/>
          <bgColor rgb="FFFFFF00"/>
        </patternFill>
      </fill>
    </dxf>
    <dxf>
      <font>
        <sz val="11"/>
      </font>
      <fill>
        <patternFill patternType="solid">
          <fgColor rgb="FF92D050"/>
          <bgColor rgb="FF92D050"/>
        </patternFill>
      </fill>
    </dxf>
    <dxf>
      <font>
        <sz val="11"/>
      </font>
      <fill>
        <patternFill patternType="none"/>
      </fill>
    </dxf>
    <dxf>
      <font>
        <sz val="11"/>
      </font>
      <fill>
        <patternFill patternType="solid">
          <fgColor rgb="FF00B0F0"/>
          <bgColor rgb="FF00B0F0"/>
        </patternFill>
      </fill>
    </dxf>
    <dxf>
      <font>
        <sz val="11"/>
      </font>
      <fill>
        <patternFill patternType="solid">
          <fgColor rgb="FF00B0F0"/>
          <bgColor rgb="FF00B0F0"/>
        </patternFill>
      </fill>
    </dxf>
    <dxf>
      <font>
        <sz val="11"/>
      </font>
      <fill>
        <patternFill patternType="solid">
          <fgColor rgb="FFFF0000"/>
          <bgColor rgb="FFFF0000"/>
        </patternFill>
      </fill>
    </dxf>
    <dxf>
      <font>
        <sz val="11"/>
      </font>
      <fill>
        <patternFill patternType="solid">
          <fgColor rgb="FFFFC000"/>
          <bgColor rgb="FFFFC000"/>
        </patternFill>
      </fill>
    </dxf>
    <dxf>
      <font>
        <sz val="11"/>
      </font>
      <fill>
        <patternFill patternType="solid">
          <fgColor rgb="FFFFFF00"/>
          <bgColor rgb="FFFFFF00"/>
        </patternFill>
      </fill>
    </dxf>
    <dxf>
      <font>
        <sz val="11"/>
      </font>
      <fill>
        <patternFill patternType="solid">
          <fgColor rgb="FF92D050"/>
          <bgColor rgb="FF92D050"/>
        </patternFill>
      </fill>
    </dxf>
    <dxf>
      <font>
        <sz val="11"/>
      </font>
      <fill>
        <patternFill patternType="none"/>
      </fill>
    </dxf>
    <dxf>
      <font>
        <sz val="11"/>
      </font>
      <fill>
        <patternFill patternType="solid">
          <fgColor rgb="FF00B0F0"/>
          <bgColor rgb="FF00B0F0"/>
        </patternFill>
      </fill>
    </dxf>
    <dxf>
      <font>
        <sz val="11"/>
      </font>
      <fill>
        <patternFill patternType="solid">
          <fgColor rgb="FF00B0F0"/>
          <bgColor rgb="FF00B0F0"/>
        </patternFill>
      </fill>
    </dxf>
    <dxf>
      <font>
        <sz val="11"/>
      </font>
      <fill>
        <patternFill patternType="solid">
          <fgColor rgb="FFFF0000"/>
          <bgColor rgb="FFFF0000"/>
        </patternFill>
      </fill>
    </dxf>
    <dxf>
      <font>
        <sz val="11"/>
      </font>
      <fill>
        <patternFill patternType="solid">
          <fgColor rgb="FFFFC000"/>
          <bgColor rgb="FFFFC000"/>
        </patternFill>
      </fill>
    </dxf>
    <dxf>
      <font>
        <sz val="11"/>
      </font>
      <fill>
        <patternFill patternType="solid">
          <fgColor rgb="FFFFFF00"/>
          <bgColor rgb="FFFFFF00"/>
        </patternFill>
      </fill>
    </dxf>
    <dxf>
      <font>
        <sz val="11"/>
      </font>
      <fill>
        <patternFill patternType="solid">
          <fgColor rgb="FF92D050"/>
          <bgColor rgb="FF92D050"/>
        </patternFill>
      </fill>
    </dxf>
    <dxf>
      <font>
        <sz val="11"/>
      </font>
      <fill>
        <patternFill patternType="none"/>
      </fill>
    </dxf>
    <dxf>
      <font>
        <sz val="11"/>
      </font>
      <fill>
        <patternFill patternType="solid">
          <fgColor rgb="FF00B0F0"/>
          <bgColor rgb="FF00B0F0"/>
        </patternFill>
      </fill>
    </dxf>
    <dxf>
      <font>
        <sz val="11"/>
      </font>
      <fill>
        <patternFill patternType="solid">
          <fgColor rgb="FF00B0F0"/>
          <bgColor rgb="FF00B0F0"/>
        </patternFill>
      </fill>
    </dxf>
    <dxf>
      <font>
        <sz val="11"/>
      </font>
      <fill>
        <patternFill patternType="solid">
          <fgColor rgb="FFFF0000"/>
          <bgColor rgb="FFFF0000"/>
        </patternFill>
      </fill>
    </dxf>
    <dxf>
      <font>
        <sz val="11"/>
      </font>
      <fill>
        <patternFill patternType="solid">
          <fgColor rgb="FFFFC000"/>
          <bgColor rgb="FFFFC000"/>
        </patternFill>
      </fill>
    </dxf>
    <dxf>
      <font>
        <sz val="11"/>
      </font>
      <fill>
        <patternFill patternType="solid">
          <fgColor rgb="FFFFFF00"/>
          <bgColor rgb="FFFFFF00"/>
        </patternFill>
      </fill>
    </dxf>
    <dxf>
      <font>
        <sz val="11"/>
      </font>
      <fill>
        <patternFill patternType="solid">
          <fgColor rgb="FF92D050"/>
          <bgColor rgb="FF92D050"/>
        </patternFill>
      </fill>
    </dxf>
    <dxf>
      <font>
        <sz val="11"/>
      </font>
      <fill>
        <patternFill patternType="none"/>
      </fill>
    </dxf>
    <dxf>
      <font>
        <sz val="11"/>
      </font>
      <fill>
        <patternFill patternType="solid">
          <fgColor rgb="FF00B0F0"/>
          <bgColor rgb="FF00B0F0"/>
        </patternFill>
      </fill>
    </dxf>
    <dxf>
      <font>
        <sz val="11"/>
      </font>
      <fill>
        <patternFill patternType="solid">
          <fgColor rgb="FF00B0F0"/>
          <bgColor rgb="FF00B0F0"/>
        </patternFill>
      </fill>
    </dxf>
    <dxf>
      <font>
        <sz val="11"/>
      </font>
      <fill>
        <patternFill patternType="solid">
          <fgColor rgb="FFFF0000"/>
          <bgColor rgb="FFFF0000"/>
        </patternFill>
      </fill>
    </dxf>
    <dxf>
      <font>
        <sz val="11"/>
      </font>
      <fill>
        <patternFill patternType="solid">
          <fgColor rgb="FFFFC000"/>
          <bgColor rgb="FFFFC000"/>
        </patternFill>
      </fill>
    </dxf>
    <dxf>
      <font>
        <sz val="11"/>
      </font>
      <fill>
        <patternFill patternType="solid">
          <fgColor rgb="FFFFFF00"/>
          <bgColor rgb="FFFFFF00"/>
        </patternFill>
      </fill>
    </dxf>
    <dxf>
      <font>
        <sz val="11"/>
      </font>
      <fill>
        <patternFill patternType="solid">
          <fgColor rgb="FF92D050"/>
          <bgColor rgb="FF92D050"/>
        </patternFill>
      </fill>
    </dxf>
    <dxf>
      <font>
        <sz val="11"/>
      </font>
      <fill>
        <patternFill patternType="none"/>
      </fill>
    </dxf>
    <dxf>
      <font>
        <sz val="11"/>
      </font>
      <fill>
        <patternFill patternType="solid">
          <fgColor rgb="FF00B0F0"/>
          <bgColor rgb="FF00B0F0"/>
        </patternFill>
      </fill>
    </dxf>
    <dxf>
      <font>
        <sz val="11"/>
      </font>
      <fill>
        <patternFill patternType="solid">
          <fgColor rgb="FF00B0F0"/>
          <bgColor rgb="FF00B0F0"/>
        </patternFill>
      </fill>
    </dxf>
    <dxf>
      <font>
        <sz val="11"/>
      </font>
      <fill>
        <patternFill patternType="solid">
          <fgColor rgb="FFFF0000"/>
          <bgColor rgb="FFFF0000"/>
        </patternFill>
      </fill>
    </dxf>
    <dxf>
      <font>
        <sz val="11"/>
      </font>
      <fill>
        <patternFill patternType="solid">
          <fgColor rgb="FFFFC000"/>
          <bgColor rgb="FFFFC000"/>
        </patternFill>
      </fill>
    </dxf>
    <dxf>
      <font>
        <sz val="11"/>
      </font>
      <fill>
        <patternFill patternType="solid">
          <fgColor rgb="FFFFFF00"/>
          <bgColor rgb="FFFFFF00"/>
        </patternFill>
      </fill>
    </dxf>
    <dxf>
      <font>
        <sz val="11"/>
      </font>
      <fill>
        <patternFill patternType="solid">
          <fgColor rgb="FF92D050"/>
          <bgColor rgb="FF92D050"/>
        </patternFill>
      </fill>
    </dxf>
    <dxf>
      <font>
        <sz val="11"/>
      </font>
      <fill>
        <patternFill patternType="none"/>
      </fill>
    </dxf>
    <dxf>
      <font>
        <sz val="11"/>
      </font>
      <fill>
        <patternFill patternType="solid">
          <fgColor rgb="FF00B0F0"/>
          <bgColor rgb="FF00B0F0"/>
        </patternFill>
      </fill>
    </dxf>
    <dxf>
      <font>
        <sz val="11"/>
      </font>
      <fill>
        <patternFill patternType="solid">
          <fgColor rgb="FF00B0F0"/>
          <bgColor rgb="FF00B0F0"/>
        </patternFill>
      </fill>
    </dxf>
    <dxf>
      <font>
        <sz val="11"/>
      </font>
      <fill>
        <patternFill patternType="solid">
          <fgColor rgb="FFFF0000"/>
          <bgColor rgb="FFFF0000"/>
        </patternFill>
      </fill>
    </dxf>
    <dxf>
      <font>
        <sz val="11"/>
      </font>
      <fill>
        <patternFill patternType="solid">
          <fgColor rgb="FFFFC000"/>
          <bgColor rgb="FFFFC000"/>
        </patternFill>
      </fill>
    </dxf>
    <dxf>
      <font>
        <sz val="11"/>
      </font>
      <fill>
        <patternFill patternType="solid">
          <fgColor rgb="FFFFFF00"/>
          <bgColor rgb="FFFFFF00"/>
        </patternFill>
      </fill>
    </dxf>
    <dxf>
      <font>
        <sz val="11"/>
      </font>
      <fill>
        <patternFill patternType="solid">
          <fgColor rgb="FF92D050"/>
          <bgColor rgb="FF92D050"/>
        </patternFill>
      </fill>
    </dxf>
    <dxf>
      <font>
        <sz val="11"/>
      </font>
      <fill>
        <patternFill patternType="none"/>
      </fill>
    </dxf>
    <dxf>
      <font>
        <sz val="11"/>
      </font>
      <fill>
        <patternFill patternType="solid">
          <fgColor rgb="FF00B0F0"/>
          <bgColor rgb="FF00B0F0"/>
        </patternFill>
      </fill>
    </dxf>
    <dxf>
      <font>
        <sz val="11"/>
      </font>
      <fill>
        <patternFill patternType="solid">
          <fgColor rgb="FF00B0F0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23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4.42578125" defaultRowHeight="15" customHeight="1"/>
  <cols>
    <col min="1" max="26" width="14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42578125" defaultRowHeight="15" customHeight="1"/>
  <cols>
    <col min="1" max="26" width="14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1000"/>
  <sheetViews>
    <sheetView workbookViewId="0"/>
  </sheetViews>
  <sheetFormatPr defaultColWidth="14.42578125" defaultRowHeight="15" customHeight="1"/>
  <cols>
    <col min="1" max="1" width="8.28515625" customWidth="1"/>
    <col min="2" max="2" width="13.85546875" customWidth="1"/>
    <col min="3" max="3" width="32.5703125" customWidth="1"/>
    <col min="4" max="19" width="5.28515625" customWidth="1"/>
    <col min="20" max="20" width="9.140625" customWidth="1"/>
    <col min="21" max="21" width="32.42578125" customWidth="1"/>
    <col min="22" max="25" width="6" customWidth="1"/>
    <col min="26" max="27" width="8.42578125" customWidth="1"/>
    <col min="28" max="28" width="8.5703125" customWidth="1"/>
    <col min="29" max="29" width="11" customWidth="1"/>
    <col min="30" max="34" width="8.7109375" customWidth="1"/>
  </cols>
  <sheetData>
    <row r="1" spans="1:34" ht="15.75">
      <c r="A1" s="46" t="s">
        <v>11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</row>
    <row r="2" spans="1:34" ht="18.75">
      <c r="A2" s="29" t="s">
        <v>12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</row>
    <row r="3" spans="1:34" ht="18.75">
      <c r="A3" s="29" t="s">
        <v>13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</row>
    <row r="4" spans="1:34">
      <c r="A4" s="1" t="s">
        <v>14</v>
      </c>
      <c r="C4" s="10" t="s">
        <v>15</v>
      </c>
      <c r="P4" s="2"/>
    </row>
    <row r="5" spans="1:34">
      <c r="A5" s="1" t="s">
        <v>16</v>
      </c>
      <c r="C5" s="2" t="s">
        <v>17</v>
      </c>
    </row>
    <row r="7" spans="1:34" ht="15" customHeight="1">
      <c r="A7" s="45" t="s">
        <v>18</v>
      </c>
      <c r="B7" s="26"/>
      <c r="C7" s="22" t="s">
        <v>1</v>
      </c>
      <c r="D7" s="45" t="s">
        <v>2</v>
      </c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6"/>
      <c r="T7" s="28" t="s">
        <v>19</v>
      </c>
      <c r="U7" s="28" t="s">
        <v>20</v>
      </c>
      <c r="V7" s="36" t="s">
        <v>3</v>
      </c>
      <c r="W7" s="32"/>
      <c r="X7" s="32"/>
      <c r="Y7" s="33"/>
      <c r="Z7" s="36" t="s">
        <v>4</v>
      </c>
      <c r="AA7" s="33"/>
      <c r="AB7" s="28" t="s">
        <v>21</v>
      </c>
      <c r="AC7" s="28" t="s">
        <v>22</v>
      </c>
      <c r="AE7" s="37" t="s">
        <v>23</v>
      </c>
      <c r="AF7" s="38"/>
      <c r="AG7" s="38"/>
      <c r="AH7" s="39"/>
    </row>
    <row r="8" spans="1:34">
      <c r="A8" s="22" t="s">
        <v>24</v>
      </c>
      <c r="B8" s="22" t="s">
        <v>25</v>
      </c>
      <c r="C8" s="23"/>
      <c r="D8" s="45" t="s">
        <v>26</v>
      </c>
      <c r="E8" s="25"/>
      <c r="F8" s="25"/>
      <c r="G8" s="26"/>
      <c r="H8" s="45" t="s">
        <v>27</v>
      </c>
      <c r="I8" s="25"/>
      <c r="J8" s="25"/>
      <c r="K8" s="26"/>
      <c r="L8" s="45" t="s">
        <v>28</v>
      </c>
      <c r="M8" s="25"/>
      <c r="N8" s="25"/>
      <c r="O8" s="26"/>
      <c r="P8" s="45" t="s">
        <v>29</v>
      </c>
      <c r="Q8" s="25"/>
      <c r="R8" s="25"/>
      <c r="S8" s="26"/>
      <c r="T8" s="23"/>
      <c r="U8" s="23"/>
      <c r="V8" s="34"/>
      <c r="W8" s="35"/>
      <c r="X8" s="35"/>
      <c r="Y8" s="27"/>
      <c r="Z8" s="34"/>
      <c r="AA8" s="27"/>
      <c r="AB8" s="23"/>
      <c r="AC8" s="23"/>
      <c r="AE8" s="40"/>
      <c r="AF8" s="30"/>
      <c r="AG8" s="30"/>
      <c r="AH8" s="41"/>
    </row>
    <row r="9" spans="1:34">
      <c r="A9" s="24"/>
      <c r="B9" s="24"/>
      <c r="C9" s="24"/>
      <c r="D9" s="45" t="s">
        <v>30</v>
      </c>
      <c r="E9" s="25"/>
      <c r="F9" s="25"/>
      <c r="G9" s="26"/>
      <c r="H9" s="45" t="s">
        <v>31</v>
      </c>
      <c r="I9" s="25"/>
      <c r="J9" s="25"/>
      <c r="K9" s="26"/>
      <c r="L9" s="45" t="s">
        <v>32</v>
      </c>
      <c r="M9" s="25"/>
      <c r="N9" s="25"/>
      <c r="O9" s="26"/>
      <c r="P9" s="45" t="s">
        <v>33</v>
      </c>
      <c r="Q9" s="25"/>
      <c r="R9" s="25"/>
      <c r="S9" s="26"/>
      <c r="T9" s="23"/>
      <c r="U9" s="23"/>
      <c r="V9" s="22" t="s">
        <v>5</v>
      </c>
      <c r="W9" s="22" t="s">
        <v>6</v>
      </c>
      <c r="X9" s="22" t="s">
        <v>7</v>
      </c>
      <c r="Y9" s="22" t="s">
        <v>8</v>
      </c>
      <c r="Z9" s="28" t="s">
        <v>9</v>
      </c>
      <c r="AA9" s="28" t="s">
        <v>10</v>
      </c>
      <c r="AB9" s="23"/>
      <c r="AC9" s="23"/>
      <c r="AE9" s="40"/>
      <c r="AF9" s="30"/>
      <c r="AG9" s="30"/>
      <c r="AH9" s="41"/>
    </row>
    <row r="10" spans="1:34">
      <c r="A10" s="11"/>
      <c r="B10" s="11"/>
      <c r="C10" s="11"/>
      <c r="D10" s="11" t="s">
        <v>34</v>
      </c>
      <c r="E10" s="11" t="s">
        <v>35</v>
      </c>
      <c r="F10" s="11" t="s">
        <v>36</v>
      </c>
      <c r="G10" s="11" t="s">
        <v>37</v>
      </c>
      <c r="H10" s="11" t="s">
        <v>34</v>
      </c>
      <c r="I10" s="11" t="s">
        <v>35</v>
      </c>
      <c r="J10" s="11" t="s">
        <v>36</v>
      </c>
      <c r="K10" s="11" t="s">
        <v>37</v>
      </c>
      <c r="L10" s="11" t="s">
        <v>34</v>
      </c>
      <c r="M10" s="11" t="s">
        <v>35</v>
      </c>
      <c r="N10" s="11" t="s">
        <v>36</v>
      </c>
      <c r="O10" s="11" t="s">
        <v>37</v>
      </c>
      <c r="P10" s="11" t="s">
        <v>34</v>
      </c>
      <c r="Q10" s="11" t="s">
        <v>35</v>
      </c>
      <c r="R10" s="11" t="s">
        <v>36</v>
      </c>
      <c r="S10" s="11" t="s">
        <v>37</v>
      </c>
      <c r="T10" s="24"/>
      <c r="U10" s="24"/>
      <c r="V10" s="24"/>
      <c r="W10" s="24"/>
      <c r="X10" s="24"/>
      <c r="Y10" s="24"/>
      <c r="Z10" s="24"/>
      <c r="AA10" s="24"/>
      <c r="AB10" s="24"/>
      <c r="AC10" s="24"/>
      <c r="AE10" s="40"/>
      <c r="AF10" s="30"/>
      <c r="AG10" s="30"/>
      <c r="AH10" s="41"/>
    </row>
    <row r="11" spans="1:34">
      <c r="A11" s="5">
        <v>1</v>
      </c>
      <c r="B11" s="5"/>
      <c r="C11" s="6" t="s">
        <v>38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8">
        <f t="shared" ref="T11:T36" si="0">SUM(D11:S11)</f>
        <v>16</v>
      </c>
      <c r="U11" s="12" t="str">
        <f t="shared" ref="U11:U36" si="1">IF(T11&lt;5,"Lingkup materi perlu ditingkatkan",IF(T11&lt;9,"Lingkup materi kurang",IF(T11&lt;13,"Lingkup materi cukup",IF(T11&lt;17,"Lingkup materi tercapai",IF(T11&lt;20,"Semua lingkup materi tercapai","Semua lingkup materi tercapai")))))</f>
        <v>Lingkup materi tercapai</v>
      </c>
      <c r="V11" s="13">
        <v>88</v>
      </c>
      <c r="W11" s="13">
        <v>88</v>
      </c>
      <c r="X11" s="13">
        <v>85</v>
      </c>
      <c r="Y11" s="13">
        <v>90</v>
      </c>
      <c r="Z11" s="9">
        <v>80</v>
      </c>
      <c r="AA11" s="9">
        <v>77</v>
      </c>
      <c r="AB11" s="14">
        <f t="shared" ref="AB11:AB36" si="2">AVERAGE(Z11,AA11)</f>
        <v>78.5</v>
      </c>
      <c r="AC11" s="15" t="s">
        <v>39</v>
      </c>
      <c r="AE11" s="40"/>
      <c r="AF11" s="30"/>
      <c r="AG11" s="30"/>
      <c r="AH11" s="41"/>
    </row>
    <row r="12" spans="1:34">
      <c r="A12" s="5">
        <v>2</v>
      </c>
      <c r="B12" s="5"/>
      <c r="C12" s="6" t="s">
        <v>40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8">
        <f t="shared" si="0"/>
        <v>5</v>
      </c>
      <c r="U12" s="12" t="str">
        <f t="shared" si="1"/>
        <v>Lingkup materi kurang</v>
      </c>
      <c r="V12" s="13">
        <v>80</v>
      </c>
      <c r="W12" s="13">
        <v>80</v>
      </c>
      <c r="X12" s="13">
        <v>78</v>
      </c>
      <c r="Y12" s="13">
        <v>80</v>
      </c>
      <c r="Z12" s="9">
        <f t="shared" ref="Z12:Z36" si="3">AVERAGE(V12,W12)</f>
        <v>80</v>
      </c>
      <c r="AA12" s="9" t="e">
        <f t="shared" ref="AA12:AA36" si="4">AVERAGE(V12,W12,X12,Y12,#REF!)</f>
        <v>#REF!</v>
      </c>
      <c r="AB12" s="14" t="e">
        <f t="shared" si="2"/>
        <v>#REF!</v>
      </c>
      <c r="AC12" s="15" t="s">
        <v>39</v>
      </c>
      <c r="AE12" s="40"/>
      <c r="AF12" s="30"/>
      <c r="AG12" s="30"/>
      <c r="AH12" s="41"/>
    </row>
    <row r="13" spans="1:34">
      <c r="A13" s="5">
        <v>3</v>
      </c>
      <c r="B13" s="5"/>
      <c r="C13" s="6" t="s">
        <v>41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/>
      <c r="N13" s="5"/>
      <c r="O13" s="5"/>
      <c r="P13" s="5"/>
      <c r="Q13" s="5"/>
      <c r="R13" s="5"/>
      <c r="S13" s="5"/>
      <c r="T13" s="8">
        <f t="shared" si="0"/>
        <v>9</v>
      </c>
      <c r="U13" s="12" t="str">
        <f t="shared" si="1"/>
        <v>Lingkup materi cukup</v>
      </c>
      <c r="V13" s="13">
        <v>80</v>
      </c>
      <c r="W13" s="13">
        <v>80</v>
      </c>
      <c r="X13" s="13">
        <v>85</v>
      </c>
      <c r="Y13" s="13">
        <v>80</v>
      </c>
      <c r="Z13" s="9">
        <f t="shared" si="3"/>
        <v>80</v>
      </c>
      <c r="AA13" s="9" t="e">
        <f t="shared" si="4"/>
        <v>#REF!</v>
      </c>
      <c r="AB13" s="14" t="e">
        <f t="shared" si="2"/>
        <v>#REF!</v>
      </c>
      <c r="AC13" s="15" t="s">
        <v>39</v>
      </c>
      <c r="AE13" s="40"/>
      <c r="AF13" s="30"/>
      <c r="AG13" s="30"/>
      <c r="AH13" s="41"/>
    </row>
    <row r="14" spans="1:34">
      <c r="A14" s="5">
        <v>4</v>
      </c>
      <c r="B14" s="5"/>
      <c r="C14" s="6" t="s">
        <v>42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/>
      <c r="R14" s="5"/>
      <c r="S14" s="5"/>
      <c r="T14" s="8">
        <f t="shared" si="0"/>
        <v>13</v>
      </c>
      <c r="U14" s="12" t="str">
        <f t="shared" si="1"/>
        <v>Lingkup materi tercapai</v>
      </c>
      <c r="V14" s="13">
        <v>80</v>
      </c>
      <c r="W14" s="13">
        <v>80</v>
      </c>
      <c r="X14" s="13">
        <v>85</v>
      </c>
      <c r="Y14" s="13">
        <v>83</v>
      </c>
      <c r="Z14" s="9">
        <f t="shared" si="3"/>
        <v>80</v>
      </c>
      <c r="AA14" s="9" t="e">
        <f t="shared" si="4"/>
        <v>#REF!</v>
      </c>
      <c r="AB14" s="14" t="e">
        <f t="shared" si="2"/>
        <v>#REF!</v>
      </c>
      <c r="AC14" s="15" t="s">
        <v>39</v>
      </c>
      <c r="AE14" s="42"/>
      <c r="AF14" s="43"/>
      <c r="AG14" s="43"/>
      <c r="AH14" s="44"/>
    </row>
    <row r="15" spans="1:34">
      <c r="A15" s="5">
        <v>5</v>
      </c>
      <c r="B15" s="5"/>
      <c r="C15" s="6" t="s">
        <v>43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8">
        <f t="shared" si="0"/>
        <v>16</v>
      </c>
      <c r="U15" s="12" t="str">
        <f t="shared" si="1"/>
        <v>Lingkup materi tercapai</v>
      </c>
      <c r="V15" s="13">
        <v>80</v>
      </c>
      <c r="W15" s="13">
        <v>80</v>
      </c>
      <c r="X15" s="13">
        <v>85</v>
      </c>
      <c r="Y15" s="13">
        <v>90</v>
      </c>
      <c r="Z15" s="9">
        <f t="shared" si="3"/>
        <v>80</v>
      </c>
      <c r="AA15" s="9" t="e">
        <f t="shared" si="4"/>
        <v>#REF!</v>
      </c>
      <c r="AB15" s="14" t="e">
        <f t="shared" si="2"/>
        <v>#REF!</v>
      </c>
      <c r="AC15" s="15" t="s">
        <v>39</v>
      </c>
    </row>
    <row r="16" spans="1:34">
      <c r="A16" s="5">
        <v>6</v>
      </c>
      <c r="B16" s="5"/>
      <c r="C16" s="6" t="s">
        <v>44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8">
        <f t="shared" si="0"/>
        <v>16</v>
      </c>
      <c r="U16" s="12" t="str">
        <f t="shared" si="1"/>
        <v>Lingkup materi tercapai</v>
      </c>
      <c r="V16" s="13">
        <v>80</v>
      </c>
      <c r="W16" s="13">
        <v>80</v>
      </c>
      <c r="X16" s="13">
        <v>85</v>
      </c>
      <c r="Y16" s="13">
        <v>78</v>
      </c>
      <c r="Z16" s="9">
        <f t="shared" si="3"/>
        <v>80</v>
      </c>
      <c r="AA16" s="9" t="e">
        <f t="shared" si="4"/>
        <v>#REF!</v>
      </c>
      <c r="AB16" s="14" t="e">
        <f t="shared" si="2"/>
        <v>#REF!</v>
      </c>
      <c r="AC16" s="15" t="s">
        <v>39</v>
      </c>
    </row>
    <row r="17" spans="1:29">
      <c r="A17" s="5">
        <v>7</v>
      </c>
      <c r="B17" s="5"/>
      <c r="C17" s="6" t="s">
        <v>45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8">
        <f t="shared" si="0"/>
        <v>16</v>
      </c>
      <c r="U17" s="12" t="str">
        <f t="shared" si="1"/>
        <v>Lingkup materi tercapai</v>
      </c>
      <c r="V17" s="13">
        <v>80</v>
      </c>
      <c r="W17" s="13">
        <v>80</v>
      </c>
      <c r="X17" s="13">
        <v>78</v>
      </c>
      <c r="Y17" s="13">
        <v>70</v>
      </c>
      <c r="Z17" s="9">
        <f t="shared" si="3"/>
        <v>80</v>
      </c>
      <c r="AA17" s="9" t="e">
        <f t="shared" si="4"/>
        <v>#REF!</v>
      </c>
      <c r="AB17" s="14" t="e">
        <f t="shared" si="2"/>
        <v>#REF!</v>
      </c>
      <c r="AC17" s="15" t="s">
        <v>39</v>
      </c>
    </row>
    <row r="18" spans="1:29">
      <c r="A18" s="5">
        <v>8</v>
      </c>
      <c r="B18" s="5"/>
      <c r="C18" s="6" t="s">
        <v>46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8">
        <f t="shared" si="0"/>
        <v>16</v>
      </c>
      <c r="U18" s="12" t="str">
        <f t="shared" si="1"/>
        <v>Lingkup materi tercapai</v>
      </c>
      <c r="V18" s="13">
        <v>80</v>
      </c>
      <c r="W18" s="13">
        <v>80</v>
      </c>
      <c r="X18" s="13">
        <v>85</v>
      </c>
      <c r="Y18" s="13">
        <v>90</v>
      </c>
      <c r="Z18" s="9">
        <f t="shared" si="3"/>
        <v>80</v>
      </c>
      <c r="AA18" s="9" t="e">
        <f t="shared" si="4"/>
        <v>#REF!</v>
      </c>
      <c r="AB18" s="14" t="e">
        <f t="shared" si="2"/>
        <v>#REF!</v>
      </c>
      <c r="AC18" s="15" t="s">
        <v>39</v>
      </c>
    </row>
    <row r="19" spans="1:29">
      <c r="A19" s="5">
        <v>9</v>
      </c>
      <c r="B19" s="5"/>
      <c r="C19" s="6" t="s">
        <v>47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8">
        <f t="shared" si="0"/>
        <v>16</v>
      </c>
      <c r="U19" s="12" t="str">
        <f t="shared" si="1"/>
        <v>Lingkup materi tercapai</v>
      </c>
      <c r="V19" s="13">
        <v>80</v>
      </c>
      <c r="W19" s="13">
        <v>80</v>
      </c>
      <c r="X19" s="13">
        <v>85</v>
      </c>
      <c r="Y19" s="13">
        <v>45</v>
      </c>
      <c r="Z19" s="9">
        <f t="shared" si="3"/>
        <v>80</v>
      </c>
      <c r="AA19" s="9" t="e">
        <f t="shared" si="4"/>
        <v>#REF!</v>
      </c>
      <c r="AB19" s="14" t="e">
        <f t="shared" si="2"/>
        <v>#REF!</v>
      </c>
      <c r="AC19" s="15" t="s">
        <v>39</v>
      </c>
    </row>
    <row r="20" spans="1:29">
      <c r="A20" s="5">
        <v>10</v>
      </c>
      <c r="B20" s="5"/>
      <c r="C20" s="6" t="s">
        <v>48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8">
        <f t="shared" si="0"/>
        <v>16</v>
      </c>
      <c r="U20" s="12" t="str">
        <f t="shared" si="1"/>
        <v>Lingkup materi tercapai</v>
      </c>
      <c r="V20" s="13">
        <v>80</v>
      </c>
      <c r="W20" s="13">
        <v>80</v>
      </c>
      <c r="X20" s="13">
        <v>85</v>
      </c>
      <c r="Y20" s="13">
        <v>90</v>
      </c>
      <c r="Z20" s="9">
        <f t="shared" si="3"/>
        <v>80</v>
      </c>
      <c r="AA20" s="9" t="e">
        <f t="shared" si="4"/>
        <v>#REF!</v>
      </c>
      <c r="AB20" s="14" t="e">
        <f t="shared" si="2"/>
        <v>#REF!</v>
      </c>
      <c r="AC20" s="15" t="s">
        <v>39</v>
      </c>
    </row>
    <row r="21" spans="1:29" ht="15.75" customHeight="1">
      <c r="A21" s="5">
        <v>11</v>
      </c>
      <c r="B21" s="5"/>
      <c r="C21" s="6" t="s">
        <v>49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8">
        <f t="shared" si="0"/>
        <v>16</v>
      </c>
      <c r="U21" s="12" t="str">
        <f t="shared" si="1"/>
        <v>Lingkup materi tercapai</v>
      </c>
      <c r="V21" s="13">
        <v>80</v>
      </c>
      <c r="W21" s="13">
        <v>80</v>
      </c>
      <c r="X21" s="13">
        <v>85</v>
      </c>
      <c r="Y21" s="13">
        <v>90</v>
      </c>
      <c r="Z21" s="9">
        <f t="shared" si="3"/>
        <v>80</v>
      </c>
      <c r="AA21" s="9" t="e">
        <f t="shared" si="4"/>
        <v>#REF!</v>
      </c>
      <c r="AB21" s="14" t="e">
        <f t="shared" si="2"/>
        <v>#REF!</v>
      </c>
      <c r="AC21" s="15" t="s">
        <v>39</v>
      </c>
    </row>
    <row r="22" spans="1:29" ht="15.75" customHeight="1">
      <c r="A22" s="5">
        <v>12</v>
      </c>
      <c r="B22" s="5"/>
      <c r="C22" s="6" t="s">
        <v>50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T22" s="8">
        <f t="shared" si="0"/>
        <v>12</v>
      </c>
      <c r="U22" s="12" t="str">
        <f t="shared" si="1"/>
        <v>Lingkup materi cukup</v>
      </c>
      <c r="V22" s="13">
        <v>80</v>
      </c>
      <c r="W22" s="13">
        <v>80</v>
      </c>
      <c r="X22" s="13">
        <v>85</v>
      </c>
      <c r="Y22" s="13">
        <v>90</v>
      </c>
      <c r="Z22" s="9">
        <f t="shared" si="3"/>
        <v>80</v>
      </c>
      <c r="AA22" s="9" t="e">
        <f t="shared" si="4"/>
        <v>#REF!</v>
      </c>
      <c r="AB22" s="14" t="e">
        <f t="shared" si="2"/>
        <v>#REF!</v>
      </c>
      <c r="AC22" s="15" t="s">
        <v>39</v>
      </c>
    </row>
    <row r="23" spans="1:29" ht="15.75" customHeight="1">
      <c r="A23" s="5">
        <v>13</v>
      </c>
      <c r="B23" s="5"/>
      <c r="C23" s="6" t="s">
        <v>51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8">
        <f t="shared" si="0"/>
        <v>16</v>
      </c>
      <c r="U23" s="12" t="str">
        <f t="shared" si="1"/>
        <v>Lingkup materi tercapai</v>
      </c>
      <c r="V23" s="13">
        <v>80</v>
      </c>
      <c r="W23" s="13">
        <v>80</v>
      </c>
      <c r="X23" s="13">
        <v>85</v>
      </c>
      <c r="Y23" s="13">
        <v>90</v>
      </c>
      <c r="Z23" s="9">
        <f t="shared" si="3"/>
        <v>80</v>
      </c>
      <c r="AA23" s="9" t="e">
        <f t="shared" si="4"/>
        <v>#REF!</v>
      </c>
      <c r="AB23" s="14" t="e">
        <f t="shared" si="2"/>
        <v>#REF!</v>
      </c>
      <c r="AC23" s="15" t="s">
        <v>39</v>
      </c>
    </row>
    <row r="24" spans="1:29" ht="15.75" customHeight="1">
      <c r="A24" s="5">
        <v>14</v>
      </c>
      <c r="B24" s="5"/>
      <c r="C24" s="6" t="s">
        <v>52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8">
        <f t="shared" si="0"/>
        <v>16</v>
      </c>
      <c r="U24" s="12" t="str">
        <f t="shared" si="1"/>
        <v>Lingkup materi tercapai</v>
      </c>
      <c r="V24" s="13">
        <v>80</v>
      </c>
      <c r="W24" s="13">
        <v>80</v>
      </c>
      <c r="X24" s="13">
        <v>85</v>
      </c>
      <c r="Y24" s="13">
        <v>90</v>
      </c>
      <c r="Z24" s="9">
        <f t="shared" si="3"/>
        <v>80</v>
      </c>
      <c r="AA24" s="9" t="e">
        <f t="shared" si="4"/>
        <v>#REF!</v>
      </c>
      <c r="AB24" s="14" t="e">
        <f t="shared" si="2"/>
        <v>#REF!</v>
      </c>
      <c r="AC24" s="15" t="s">
        <v>39</v>
      </c>
    </row>
    <row r="25" spans="1:29" ht="15.75" customHeight="1">
      <c r="A25" s="5">
        <v>15</v>
      </c>
      <c r="B25" s="5"/>
      <c r="C25" s="6" t="s">
        <v>53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8">
        <f t="shared" si="0"/>
        <v>16</v>
      </c>
      <c r="U25" s="12" t="str">
        <f t="shared" si="1"/>
        <v>Lingkup materi tercapai</v>
      </c>
      <c r="V25" s="13">
        <v>80</v>
      </c>
      <c r="W25" s="13">
        <v>80</v>
      </c>
      <c r="X25" s="13">
        <v>85</v>
      </c>
      <c r="Y25" s="13">
        <v>90</v>
      </c>
      <c r="Z25" s="9">
        <f t="shared" si="3"/>
        <v>80</v>
      </c>
      <c r="AA25" s="9" t="e">
        <f t="shared" si="4"/>
        <v>#REF!</v>
      </c>
      <c r="AB25" s="14" t="e">
        <f t="shared" si="2"/>
        <v>#REF!</v>
      </c>
      <c r="AC25" s="15" t="s">
        <v>39</v>
      </c>
    </row>
    <row r="26" spans="1:29" ht="15.75" customHeight="1">
      <c r="A26" s="5">
        <v>16</v>
      </c>
      <c r="B26" s="5"/>
      <c r="C26" s="6" t="s">
        <v>54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8">
        <f t="shared" si="0"/>
        <v>16</v>
      </c>
      <c r="U26" s="12" t="str">
        <f t="shared" si="1"/>
        <v>Lingkup materi tercapai</v>
      </c>
      <c r="V26" s="13">
        <v>80</v>
      </c>
      <c r="W26" s="13">
        <v>80</v>
      </c>
      <c r="X26" s="13">
        <v>85</v>
      </c>
      <c r="Y26" s="13">
        <v>90</v>
      </c>
      <c r="Z26" s="9">
        <f t="shared" si="3"/>
        <v>80</v>
      </c>
      <c r="AA26" s="9" t="e">
        <f t="shared" si="4"/>
        <v>#REF!</v>
      </c>
      <c r="AB26" s="14" t="e">
        <f t="shared" si="2"/>
        <v>#REF!</v>
      </c>
      <c r="AC26" s="15" t="s">
        <v>39</v>
      </c>
    </row>
    <row r="27" spans="1:29" ht="15.75" customHeight="1">
      <c r="A27" s="5">
        <v>17</v>
      </c>
      <c r="B27" s="5"/>
      <c r="C27" s="6" t="s">
        <v>55</v>
      </c>
      <c r="D27" s="5">
        <v>1</v>
      </c>
      <c r="E27" s="5">
        <v>1</v>
      </c>
      <c r="F27" s="5">
        <v>1</v>
      </c>
      <c r="G27" s="5">
        <v>1</v>
      </c>
      <c r="H27" s="5">
        <v>1</v>
      </c>
      <c r="I27" s="5">
        <v>1</v>
      </c>
      <c r="J27" s="5">
        <v>1</v>
      </c>
      <c r="K27" s="5">
        <v>1</v>
      </c>
      <c r="L27" s="5">
        <v>1</v>
      </c>
      <c r="M27" s="5">
        <v>1</v>
      </c>
      <c r="N27" s="5">
        <v>1</v>
      </c>
      <c r="O27" s="5">
        <v>1</v>
      </c>
      <c r="P27" s="5">
        <v>1</v>
      </c>
      <c r="Q27" s="5">
        <v>1</v>
      </c>
      <c r="R27" s="5">
        <v>1</v>
      </c>
      <c r="S27" s="5">
        <v>1</v>
      </c>
      <c r="T27" s="8">
        <f t="shared" si="0"/>
        <v>16</v>
      </c>
      <c r="U27" s="12" t="str">
        <f t="shared" si="1"/>
        <v>Lingkup materi tercapai</v>
      </c>
      <c r="V27" s="13">
        <v>80</v>
      </c>
      <c r="W27" s="13">
        <v>80</v>
      </c>
      <c r="X27" s="13">
        <v>85</v>
      </c>
      <c r="Y27" s="13">
        <v>90</v>
      </c>
      <c r="Z27" s="9">
        <f t="shared" si="3"/>
        <v>80</v>
      </c>
      <c r="AA27" s="9" t="e">
        <f t="shared" si="4"/>
        <v>#REF!</v>
      </c>
      <c r="AB27" s="14" t="e">
        <f t="shared" si="2"/>
        <v>#REF!</v>
      </c>
      <c r="AC27" s="15" t="s">
        <v>39</v>
      </c>
    </row>
    <row r="28" spans="1:29" ht="15.75" customHeight="1">
      <c r="A28" s="5">
        <v>18</v>
      </c>
      <c r="B28" s="5"/>
      <c r="C28" s="6" t="s">
        <v>56</v>
      </c>
      <c r="D28" s="5">
        <v>1</v>
      </c>
      <c r="E28" s="5">
        <v>1</v>
      </c>
      <c r="F28" s="5">
        <v>1</v>
      </c>
      <c r="G28" s="5">
        <v>1</v>
      </c>
      <c r="H28" s="5">
        <v>1</v>
      </c>
      <c r="I28" s="5">
        <v>1</v>
      </c>
      <c r="J28" s="5">
        <v>1</v>
      </c>
      <c r="K28" s="5">
        <v>1</v>
      </c>
      <c r="L28" s="5">
        <v>1</v>
      </c>
      <c r="M28" s="5">
        <v>1</v>
      </c>
      <c r="N28" s="5">
        <v>1</v>
      </c>
      <c r="O28" s="5">
        <v>1</v>
      </c>
      <c r="P28" s="5">
        <v>1</v>
      </c>
      <c r="Q28" s="5">
        <v>1</v>
      </c>
      <c r="R28" s="5">
        <v>1</v>
      </c>
      <c r="S28" s="5">
        <v>1</v>
      </c>
      <c r="T28" s="8">
        <f t="shared" si="0"/>
        <v>16</v>
      </c>
      <c r="U28" s="12" t="str">
        <f t="shared" si="1"/>
        <v>Lingkup materi tercapai</v>
      </c>
      <c r="V28" s="13">
        <v>80</v>
      </c>
      <c r="W28" s="13">
        <v>80</v>
      </c>
      <c r="X28" s="13">
        <v>85</v>
      </c>
      <c r="Y28" s="13">
        <v>90</v>
      </c>
      <c r="Z28" s="9">
        <f t="shared" si="3"/>
        <v>80</v>
      </c>
      <c r="AA28" s="9" t="e">
        <f t="shared" si="4"/>
        <v>#REF!</v>
      </c>
      <c r="AB28" s="14" t="e">
        <f t="shared" si="2"/>
        <v>#REF!</v>
      </c>
      <c r="AC28" s="15" t="s">
        <v>39</v>
      </c>
    </row>
    <row r="29" spans="1:29" ht="15.75" customHeight="1">
      <c r="A29" s="5">
        <v>19</v>
      </c>
      <c r="B29" s="5"/>
      <c r="C29" s="6" t="s">
        <v>57</v>
      </c>
      <c r="D29" s="5">
        <v>1</v>
      </c>
      <c r="E29" s="5">
        <v>1</v>
      </c>
      <c r="F29" s="5">
        <v>1</v>
      </c>
      <c r="G29" s="5">
        <v>1</v>
      </c>
      <c r="H29" s="5">
        <v>1</v>
      </c>
      <c r="I29" s="5">
        <v>1</v>
      </c>
      <c r="J29" s="5">
        <v>1</v>
      </c>
      <c r="K29" s="5">
        <v>1</v>
      </c>
      <c r="L29" s="5">
        <v>1</v>
      </c>
      <c r="M29" s="5">
        <v>1</v>
      </c>
      <c r="N29" s="5">
        <v>1</v>
      </c>
      <c r="O29" s="5">
        <v>1</v>
      </c>
      <c r="P29" s="5">
        <v>1</v>
      </c>
      <c r="Q29" s="5">
        <v>1</v>
      </c>
      <c r="R29" s="5">
        <v>1</v>
      </c>
      <c r="S29" s="5">
        <v>1</v>
      </c>
      <c r="T29" s="8">
        <f t="shared" si="0"/>
        <v>16</v>
      </c>
      <c r="U29" s="12" t="str">
        <f t="shared" si="1"/>
        <v>Lingkup materi tercapai</v>
      </c>
      <c r="V29" s="13">
        <v>80</v>
      </c>
      <c r="W29" s="13">
        <v>80</v>
      </c>
      <c r="X29" s="13">
        <v>85</v>
      </c>
      <c r="Y29" s="13">
        <v>90</v>
      </c>
      <c r="Z29" s="9">
        <f t="shared" si="3"/>
        <v>80</v>
      </c>
      <c r="AA29" s="9" t="e">
        <f t="shared" si="4"/>
        <v>#REF!</v>
      </c>
      <c r="AB29" s="14" t="e">
        <f t="shared" si="2"/>
        <v>#REF!</v>
      </c>
      <c r="AC29" s="15" t="s">
        <v>39</v>
      </c>
    </row>
    <row r="30" spans="1:29" ht="15.75" customHeight="1">
      <c r="A30" s="5">
        <v>20</v>
      </c>
      <c r="B30" s="5"/>
      <c r="C30" s="6" t="s">
        <v>58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  <c r="O30" s="5">
        <v>1</v>
      </c>
      <c r="P30" s="5">
        <v>1</v>
      </c>
      <c r="Q30" s="5">
        <v>1</v>
      </c>
      <c r="R30" s="5">
        <v>1</v>
      </c>
      <c r="S30" s="5">
        <v>1</v>
      </c>
      <c r="T30" s="8">
        <f t="shared" si="0"/>
        <v>16</v>
      </c>
      <c r="U30" s="12" t="str">
        <f t="shared" si="1"/>
        <v>Lingkup materi tercapai</v>
      </c>
      <c r="V30" s="13">
        <v>80</v>
      </c>
      <c r="W30" s="13">
        <v>80</v>
      </c>
      <c r="X30" s="13">
        <v>85</v>
      </c>
      <c r="Y30" s="13">
        <v>90</v>
      </c>
      <c r="Z30" s="9">
        <f t="shared" si="3"/>
        <v>80</v>
      </c>
      <c r="AA30" s="9" t="e">
        <f t="shared" si="4"/>
        <v>#REF!</v>
      </c>
      <c r="AB30" s="14" t="e">
        <f t="shared" si="2"/>
        <v>#REF!</v>
      </c>
      <c r="AC30" s="15" t="s">
        <v>39</v>
      </c>
    </row>
    <row r="31" spans="1:29" ht="15.75" customHeight="1">
      <c r="A31" s="5">
        <v>21</v>
      </c>
      <c r="B31" s="5"/>
      <c r="C31" s="6" t="s">
        <v>59</v>
      </c>
      <c r="D31" s="5">
        <v>1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8">
        <f t="shared" si="0"/>
        <v>16</v>
      </c>
      <c r="U31" s="12" t="str">
        <f t="shared" si="1"/>
        <v>Lingkup materi tercapai</v>
      </c>
      <c r="V31" s="13">
        <v>80</v>
      </c>
      <c r="W31" s="13">
        <v>80</v>
      </c>
      <c r="X31" s="13">
        <v>85</v>
      </c>
      <c r="Y31" s="13">
        <v>90</v>
      </c>
      <c r="Z31" s="9">
        <f t="shared" si="3"/>
        <v>80</v>
      </c>
      <c r="AA31" s="9" t="e">
        <f t="shared" si="4"/>
        <v>#REF!</v>
      </c>
      <c r="AB31" s="14" t="e">
        <f t="shared" si="2"/>
        <v>#REF!</v>
      </c>
      <c r="AC31" s="15" t="s">
        <v>39</v>
      </c>
    </row>
    <row r="32" spans="1:29" ht="15.75" customHeight="1">
      <c r="A32" s="5">
        <v>22</v>
      </c>
      <c r="B32" s="5"/>
      <c r="C32" s="6" t="s">
        <v>60</v>
      </c>
      <c r="D32" s="5">
        <v>1</v>
      </c>
      <c r="E32" s="5">
        <v>1</v>
      </c>
      <c r="F32" s="5">
        <v>1</v>
      </c>
      <c r="G32" s="5">
        <v>1</v>
      </c>
      <c r="H32" s="5">
        <v>1</v>
      </c>
      <c r="I32" s="5">
        <v>1</v>
      </c>
      <c r="J32" s="5">
        <v>1</v>
      </c>
      <c r="K32" s="5">
        <v>1</v>
      </c>
      <c r="L32" s="5">
        <v>1</v>
      </c>
      <c r="M32" s="5">
        <v>1</v>
      </c>
      <c r="N32" s="5">
        <v>1</v>
      </c>
      <c r="O32" s="5">
        <v>1</v>
      </c>
      <c r="P32" s="5">
        <v>1</v>
      </c>
      <c r="Q32" s="5">
        <v>1</v>
      </c>
      <c r="R32" s="5">
        <v>1</v>
      </c>
      <c r="S32" s="5">
        <v>1</v>
      </c>
      <c r="T32" s="8">
        <f t="shared" si="0"/>
        <v>16</v>
      </c>
      <c r="U32" s="12" t="str">
        <f t="shared" si="1"/>
        <v>Lingkup materi tercapai</v>
      </c>
      <c r="V32" s="13">
        <v>80</v>
      </c>
      <c r="W32" s="13">
        <v>80</v>
      </c>
      <c r="X32" s="13">
        <v>85</v>
      </c>
      <c r="Y32" s="13">
        <v>90</v>
      </c>
      <c r="Z32" s="9">
        <f t="shared" si="3"/>
        <v>80</v>
      </c>
      <c r="AA32" s="9" t="e">
        <f t="shared" si="4"/>
        <v>#REF!</v>
      </c>
      <c r="AB32" s="14" t="e">
        <f t="shared" si="2"/>
        <v>#REF!</v>
      </c>
      <c r="AC32" s="15" t="s">
        <v>39</v>
      </c>
    </row>
    <row r="33" spans="1:29" ht="15.75" customHeight="1">
      <c r="A33" s="5">
        <v>23</v>
      </c>
      <c r="B33" s="5"/>
      <c r="C33" s="6" t="s">
        <v>61</v>
      </c>
      <c r="D33" s="5">
        <v>1</v>
      </c>
      <c r="E33" s="5">
        <v>1</v>
      </c>
      <c r="F33" s="5">
        <v>1</v>
      </c>
      <c r="G33" s="5">
        <v>1</v>
      </c>
      <c r="H33" s="5">
        <v>1</v>
      </c>
      <c r="I33" s="5">
        <v>1</v>
      </c>
      <c r="J33" s="5">
        <v>1</v>
      </c>
      <c r="K33" s="5">
        <v>1</v>
      </c>
      <c r="L33" s="5">
        <v>1</v>
      </c>
      <c r="M33" s="5">
        <v>1</v>
      </c>
      <c r="N33" s="5">
        <v>1</v>
      </c>
      <c r="O33" s="5">
        <v>1</v>
      </c>
      <c r="P33" s="5">
        <v>1</v>
      </c>
      <c r="Q33" s="5">
        <v>1</v>
      </c>
      <c r="R33" s="5">
        <v>1</v>
      </c>
      <c r="S33" s="5">
        <v>1</v>
      </c>
      <c r="T33" s="8">
        <f t="shared" si="0"/>
        <v>16</v>
      </c>
      <c r="U33" s="12" t="str">
        <f t="shared" si="1"/>
        <v>Lingkup materi tercapai</v>
      </c>
      <c r="V33" s="13">
        <v>80</v>
      </c>
      <c r="W33" s="13">
        <v>80</v>
      </c>
      <c r="X33" s="13">
        <v>85</v>
      </c>
      <c r="Y33" s="13">
        <v>90</v>
      </c>
      <c r="Z33" s="9">
        <f t="shared" si="3"/>
        <v>80</v>
      </c>
      <c r="AA33" s="9" t="e">
        <f t="shared" si="4"/>
        <v>#REF!</v>
      </c>
      <c r="AB33" s="14" t="e">
        <f t="shared" si="2"/>
        <v>#REF!</v>
      </c>
      <c r="AC33" s="15" t="s">
        <v>39</v>
      </c>
    </row>
    <row r="34" spans="1:29" ht="15.75" customHeight="1">
      <c r="A34" s="5">
        <v>24</v>
      </c>
      <c r="B34" s="5"/>
      <c r="C34" s="6" t="s">
        <v>62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5">
        <v>1</v>
      </c>
      <c r="M34" s="5">
        <v>1</v>
      </c>
      <c r="N34" s="5">
        <v>1</v>
      </c>
      <c r="O34" s="5">
        <v>1</v>
      </c>
      <c r="P34" s="5">
        <v>1</v>
      </c>
      <c r="Q34" s="5">
        <v>1</v>
      </c>
      <c r="R34" s="5">
        <v>1</v>
      </c>
      <c r="S34" s="5">
        <v>1</v>
      </c>
      <c r="T34" s="8">
        <f t="shared" si="0"/>
        <v>16</v>
      </c>
      <c r="U34" s="12" t="str">
        <f t="shared" si="1"/>
        <v>Lingkup materi tercapai</v>
      </c>
      <c r="V34" s="13">
        <v>80</v>
      </c>
      <c r="W34" s="13">
        <v>80</v>
      </c>
      <c r="X34" s="13">
        <v>85</v>
      </c>
      <c r="Y34" s="13">
        <v>90</v>
      </c>
      <c r="Z34" s="9">
        <f t="shared" si="3"/>
        <v>80</v>
      </c>
      <c r="AA34" s="9" t="e">
        <f t="shared" si="4"/>
        <v>#REF!</v>
      </c>
      <c r="AB34" s="14" t="e">
        <f t="shared" si="2"/>
        <v>#REF!</v>
      </c>
      <c r="AC34" s="15" t="s">
        <v>39</v>
      </c>
    </row>
    <row r="35" spans="1:29" ht="15.75" customHeight="1">
      <c r="A35" s="5">
        <v>25</v>
      </c>
      <c r="B35" s="5"/>
      <c r="C35" s="6" t="s">
        <v>63</v>
      </c>
      <c r="D35" s="5">
        <v>1</v>
      </c>
      <c r="E35" s="5">
        <v>1</v>
      </c>
      <c r="F35" s="5">
        <v>1</v>
      </c>
      <c r="G35" s="5">
        <v>1</v>
      </c>
      <c r="H35" s="5">
        <v>1</v>
      </c>
      <c r="I35" s="5">
        <v>1</v>
      </c>
      <c r="J35" s="5">
        <v>1</v>
      </c>
      <c r="K35" s="5">
        <v>1</v>
      </c>
      <c r="L35" s="5">
        <v>1</v>
      </c>
      <c r="M35" s="5">
        <v>1</v>
      </c>
      <c r="N35" s="5">
        <v>1</v>
      </c>
      <c r="O35" s="5">
        <v>1</v>
      </c>
      <c r="P35" s="5">
        <v>1</v>
      </c>
      <c r="Q35" s="5">
        <v>1</v>
      </c>
      <c r="R35" s="5">
        <v>1</v>
      </c>
      <c r="S35" s="5">
        <v>1</v>
      </c>
      <c r="T35" s="8">
        <f t="shared" si="0"/>
        <v>16</v>
      </c>
      <c r="U35" s="12" t="str">
        <f t="shared" si="1"/>
        <v>Lingkup materi tercapai</v>
      </c>
      <c r="V35" s="13">
        <v>80</v>
      </c>
      <c r="W35" s="13">
        <v>80</v>
      </c>
      <c r="X35" s="13">
        <v>85</v>
      </c>
      <c r="Y35" s="13">
        <v>90</v>
      </c>
      <c r="Z35" s="9">
        <f t="shared" si="3"/>
        <v>80</v>
      </c>
      <c r="AA35" s="9" t="e">
        <f t="shared" si="4"/>
        <v>#REF!</v>
      </c>
      <c r="AB35" s="14" t="e">
        <f t="shared" si="2"/>
        <v>#REF!</v>
      </c>
      <c r="AC35" s="15" t="s">
        <v>39</v>
      </c>
    </row>
    <row r="36" spans="1:29" ht="15.75" customHeight="1">
      <c r="A36" s="5">
        <v>26</v>
      </c>
      <c r="B36" s="5"/>
      <c r="C36" s="6" t="s">
        <v>64</v>
      </c>
      <c r="D36" s="5">
        <v>1</v>
      </c>
      <c r="E36" s="5">
        <v>1</v>
      </c>
      <c r="F36" s="5">
        <v>1</v>
      </c>
      <c r="G36" s="5">
        <v>1</v>
      </c>
      <c r="H36" s="5">
        <v>1</v>
      </c>
      <c r="I36" s="5">
        <v>1</v>
      </c>
      <c r="J36" s="5">
        <v>1</v>
      </c>
      <c r="K36" s="5">
        <v>1</v>
      </c>
      <c r="L36" s="5">
        <v>1</v>
      </c>
      <c r="M36" s="5">
        <v>1</v>
      </c>
      <c r="N36" s="5">
        <v>1</v>
      </c>
      <c r="O36" s="5">
        <v>1</v>
      </c>
      <c r="P36" s="5">
        <v>1</v>
      </c>
      <c r="Q36" s="5">
        <v>1</v>
      </c>
      <c r="R36" s="5">
        <v>1</v>
      </c>
      <c r="S36" s="5">
        <v>1</v>
      </c>
      <c r="T36" s="8">
        <f t="shared" si="0"/>
        <v>16</v>
      </c>
      <c r="U36" s="12" t="str">
        <f t="shared" si="1"/>
        <v>Lingkup materi tercapai</v>
      </c>
      <c r="V36" s="13">
        <v>80</v>
      </c>
      <c r="W36" s="13">
        <v>80</v>
      </c>
      <c r="X36" s="13">
        <v>85</v>
      </c>
      <c r="Y36" s="13">
        <v>90</v>
      </c>
      <c r="Z36" s="9">
        <f t="shared" si="3"/>
        <v>80</v>
      </c>
      <c r="AA36" s="9" t="e">
        <f t="shared" si="4"/>
        <v>#REF!</v>
      </c>
      <c r="AB36" s="14" t="e">
        <f t="shared" si="2"/>
        <v>#REF!</v>
      </c>
      <c r="AC36" s="15" t="s">
        <v>39</v>
      </c>
    </row>
    <row r="37" spans="1:29" ht="15.75" customHeight="1">
      <c r="A37" s="5">
        <v>27</v>
      </c>
      <c r="B37" s="5"/>
      <c r="C37" s="6" t="s">
        <v>65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</row>
    <row r="38" spans="1:29" ht="15.75" customHeight="1">
      <c r="A38" s="5">
        <v>28</v>
      </c>
      <c r="B38" s="5"/>
      <c r="C38" s="6" t="s">
        <v>66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3"/>
      <c r="X38" s="16"/>
      <c r="Y38" s="16"/>
      <c r="Z38" s="16"/>
      <c r="AA38" s="16"/>
      <c r="AB38" s="16"/>
      <c r="AC38" s="16"/>
    </row>
    <row r="39" spans="1:29" ht="15.75" customHeight="1">
      <c r="A39" s="5">
        <v>29</v>
      </c>
      <c r="B39" s="5"/>
      <c r="C39" s="6" t="s">
        <v>67</v>
      </c>
      <c r="D39" s="16"/>
      <c r="E39" s="16"/>
      <c r="F39" s="16"/>
      <c r="G39" s="13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</row>
    <row r="40" spans="1:29" ht="15.75" customHeight="1">
      <c r="A40" s="5">
        <v>30</v>
      </c>
      <c r="B40" s="5"/>
      <c r="C40" s="6" t="s">
        <v>68</v>
      </c>
      <c r="D40" s="16"/>
      <c r="E40" s="16"/>
      <c r="F40" s="16"/>
      <c r="G40" s="13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3"/>
      <c r="X40" s="16"/>
      <c r="Y40" s="16"/>
      <c r="Z40" s="16"/>
      <c r="AA40" s="16"/>
      <c r="AB40" s="16"/>
      <c r="AC40" s="16"/>
    </row>
    <row r="41" spans="1:29" ht="15.75" customHeight="1">
      <c r="A41" s="5">
        <v>31</v>
      </c>
      <c r="B41" s="5"/>
      <c r="C41" s="6" t="s">
        <v>69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</row>
    <row r="42" spans="1:29" ht="15.75" customHeight="1">
      <c r="A42" s="5">
        <v>32</v>
      </c>
      <c r="B42" s="5"/>
      <c r="C42" s="6" t="s">
        <v>70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</row>
    <row r="43" spans="1:29" ht="15.75" customHeight="1">
      <c r="A43" s="5">
        <v>33</v>
      </c>
      <c r="B43" s="5"/>
      <c r="C43" s="6" t="s">
        <v>71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</row>
    <row r="44" spans="1:29" ht="15.75" customHeight="1">
      <c r="A44" s="5">
        <v>34</v>
      </c>
      <c r="B44" s="5"/>
      <c r="C44" s="6" t="s">
        <v>72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</row>
    <row r="45" spans="1:29" ht="15.75" customHeight="1">
      <c r="A45" s="5">
        <v>35</v>
      </c>
      <c r="B45" s="5"/>
      <c r="C45" s="6" t="s">
        <v>73</v>
      </c>
      <c r="D45" s="16"/>
      <c r="E45" s="16"/>
      <c r="F45" s="16"/>
      <c r="G45" s="17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7"/>
      <c r="X45" s="17"/>
      <c r="Y45" s="17"/>
      <c r="Z45" s="16"/>
      <c r="AA45" s="16"/>
      <c r="AB45" s="16"/>
      <c r="AC45" s="16"/>
    </row>
    <row r="46" spans="1:29" ht="15.75" customHeight="1">
      <c r="A46" s="5">
        <v>36</v>
      </c>
      <c r="B46" s="5"/>
      <c r="C46" s="6" t="s">
        <v>74</v>
      </c>
      <c r="D46" s="16"/>
      <c r="E46" s="16"/>
      <c r="F46" s="16"/>
      <c r="G46" s="13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3"/>
      <c r="X46" s="16"/>
      <c r="Y46" s="16"/>
      <c r="Z46" s="16"/>
      <c r="AA46" s="16"/>
      <c r="AB46" s="16"/>
      <c r="AC46" s="16"/>
    </row>
    <row r="47" spans="1:29" ht="15.75" customHeight="1">
      <c r="A47" s="5">
        <v>37</v>
      </c>
      <c r="B47" s="5"/>
      <c r="C47" s="6" t="s">
        <v>75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</row>
    <row r="48" spans="1:29" ht="15.75" customHeight="1">
      <c r="A48" s="5">
        <v>38</v>
      </c>
      <c r="B48" s="5"/>
      <c r="C48" s="6" t="s">
        <v>76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</row>
    <row r="49" spans="7:23" ht="15.75" customHeight="1"/>
    <row r="50" spans="7:23" ht="15.75" customHeight="1">
      <c r="W50" s="18" t="s">
        <v>77</v>
      </c>
    </row>
    <row r="51" spans="7:23" ht="15.75" customHeight="1">
      <c r="G51" s="4" t="s">
        <v>78</v>
      </c>
    </row>
    <row r="52" spans="7:23" ht="15.75" customHeight="1">
      <c r="G52" s="4" t="s">
        <v>79</v>
      </c>
      <c r="W52" s="4" t="s">
        <v>80</v>
      </c>
    </row>
    <row r="53" spans="7:23" ht="15.75" customHeight="1"/>
    <row r="54" spans="7:23" ht="15.75" customHeight="1"/>
    <row r="55" spans="7:23" ht="15.75" customHeight="1"/>
    <row r="56" spans="7:23" ht="15.75" customHeight="1"/>
    <row r="57" spans="7:23" ht="15.75" customHeight="1">
      <c r="G57" s="19" t="s">
        <v>81</v>
      </c>
      <c r="W57" s="19" t="s">
        <v>81</v>
      </c>
    </row>
    <row r="58" spans="7:23" ht="15.75" customHeight="1">
      <c r="G58" s="4" t="s">
        <v>82</v>
      </c>
      <c r="W58" s="4" t="s">
        <v>82</v>
      </c>
    </row>
    <row r="59" spans="7:23" ht="15.75" customHeight="1"/>
    <row r="60" spans="7:23" ht="15.75" customHeight="1"/>
    <row r="61" spans="7:23" ht="15.75" customHeight="1"/>
    <row r="62" spans="7:23" ht="15.75" customHeight="1"/>
    <row r="63" spans="7:23" ht="15.75" customHeight="1"/>
    <row r="64" spans="7:2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A1:AC1"/>
    <mergeCell ref="A2:AC2"/>
    <mergeCell ref="A3:AC3"/>
    <mergeCell ref="C7:C9"/>
    <mergeCell ref="D7:S7"/>
    <mergeCell ref="T7:T10"/>
    <mergeCell ref="AC7:AC10"/>
    <mergeCell ref="L8:O8"/>
    <mergeCell ref="P8:S8"/>
    <mergeCell ref="D9:G9"/>
    <mergeCell ref="H9:K9"/>
    <mergeCell ref="L9:O9"/>
    <mergeCell ref="P9:S9"/>
    <mergeCell ref="A7:B7"/>
    <mergeCell ref="A8:A9"/>
    <mergeCell ref="B8:B9"/>
    <mergeCell ref="D8:G8"/>
    <mergeCell ref="H8:K8"/>
    <mergeCell ref="Z7:AA8"/>
    <mergeCell ref="AB7:AB10"/>
    <mergeCell ref="AE7:AH14"/>
    <mergeCell ref="Z9:Z10"/>
    <mergeCell ref="AA9:AA10"/>
    <mergeCell ref="U7:U10"/>
    <mergeCell ref="V7:Y8"/>
    <mergeCell ref="V9:V10"/>
    <mergeCell ref="W9:W10"/>
    <mergeCell ref="X9:X10"/>
    <mergeCell ref="Y9:Y10"/>
  </mergeCells>
  <conditionalFormatting sqref="U11:U36">
    <cfRule type="containsText" dxfId="48" priority="1" operator="containsText" text="Semua lingkup materi tercapai">
      <formula>NOT(ISERROR(SEARCH(("Semua lingkup materi tercapai"),(U11))))</formula>
    </cfRule>
  </conditionalFormatting>
  <conditionalFormatting sqref="U11:U36">
    <cfRule type="containsText" dxfId="47" priority="2" operator="containsText" text="Semua lingkup materi sudah tercapai">
      <formula>NOT(ISERROR(SEARCH(("Semua lingkup materi sudah tercapai"),(U11))))</formula>
    </cfRule>
  </conditionalFormatting>
  <conditionalFormatting sqref="U11:U36">
    <cfRule type="containsText" dxfId="46" priority="3" operator="containsText" text="Semua lingkup materi sudah tercapi">
      <formula>NOT(ISERROR(SEARCH(("Semua lingkup materi sudah tercapi"),(U11))))</formula>
    </cfRule>
  </conditionalFormatting>
  <conditionalFormatting sqref="U11:U36">
    <cfRule type="containsText" dxfId="45" priority="4" operator="containsText" text="Lingkup materi tercapai">
      <formula>NOT(ISERROR(SEARCH(("Lingkup materi tercapai"),(U11))))</formula>
    </cfRule>
  </conditionalFormatting>
  <conditionalFormatting sqref="U11:U36">
    <cfRule type="containsText" dxfId="44" priority="5" operator="containsText" text="Lingkup materi cukup">
      <formula>NOT(ISERROR(SEARCH(("Lingkup materi cukup"),(U11))))</formula>
    </cfRule>
  </conditionalFormatting>
  <conditionalFormatting sqref="U11:U36">
    <cfRule type="containsText" dxfId="43" priority="6" operator="containsText" text="ingkup materi kurang">
      <formula>NOT(ISERROR(SEARCH(("ingkup materi kurang"),(U11))))</formula>
    </cfRule>
  </conditionalFormatting>
  <conditionalFormatting sqref="U11:U36">
    <cfRule type="containsText" dxfId="42" priority="7" operator="containsText" text="Lingkup materi perlu ditingkatkan">
      <formula>NOT(ISERROR(SEARCH(("Lingkup materi perlu ditingkatkan"),(U11))))</formula>
    </cfRule>
  </conditionalFormatting>
  <pageMargins left="0.7" right="0.7" top="0.75" bottom="0.75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1000"/>
  <sheetViews>
    <sheetView workbookViewId="0"/>
  </sheetViews>
  <sheetFormatPr defaultColWidth="14.42578125" defaultRowHeight="15" customHeight="1"/>
  <cols>
    <col min="1" max="1" width="8.28515625" customWidth="1"/>
    <col min="2" max="2" width="13.85546875" customWidth="1"/>
    <col min="3" max="3" width="32.5703125" customWidth="1"/>
    <col min="4" max="19" width="5.28515625" customWidth="1"/>
    <col min="20" max="20" width="9.140625" customWidth="1"/>
    <col min="21" max="21" width="32.42578125" customWidth="1"/>
    <col min="22" max="25" width="6" customWidth="1"/>
    <col min="26" max="27" width="8.42578125" customWidth="1"/>
    <col min="28" max="28" width="8.5703125" customWidth="1"/>
    <col min="29" max="29" width="11" customWidth="1"/>
    <col min="30" max="34" width="8.7109375" customWidth="1"/>
  </cols>
  <sheetData>
    <row r="1" spans="1:34" ht="18.75">
      <c r="A1" s="29" t="s">
        <v>11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</row>
    <row r="2" spans="1:34" ht="18.75">
      <c r="A2" s="29" t="s">
        <v>83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</row>
    <row r="3" spans="1:34" ht="18.75">
      <c r="A3" s="29" t="s">
        <v>13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</row>
    <row r="4" spans="1:34">
      <c r="A4" s="1" t="s">
        <v>14</v>
      </c>
      <c r="C4" s="10" t="s">
        <v>84</v>
      </c>
      <c r="P4" s="2"/>
    </row>
    <row r="5" spans="1:34">
      <c r="A5" s="1" t="s">
        <v>16</v>
      </c>
      <c r="C5" s="2" t="s">
        <v>85</v>
      </c>
    </row>
    <row r="7" spans="1:34" ht="15" customHeight="1">
      <c r="A7" s="45" t="s">
        <v>18</v>
      </c>
      <c r="B7" s="26"/>
      <c r="C7" s="22" t="s">
        <v>1</v>
      </c>
      <c r="D7" s="45" t="s">
        <v>2</v>
      </c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6"/>
      <c r="T7" s="28" t="s">
        <v>19</v>
      </c>
      <c r="U7" s="28" t="s">
        <v>20</v>
      </c>
      <c r="V7" s="36" t="s">
        <v>3</v>
      </c>
      <c r="W7" s="32"/>
      <c r="X7" s="32"/>
      <c r="Y7" s="33"/>
      <c r="Z7" s="36" t="s">
        <v>4</v>
      </c>
      <c r="AA7" s="33"/>
      <c r="AB7" s="28" t="s">
        <v>21</v>
      </c>
      <c r="AC7" s="28" t="s">
        <v>22</v>
      </c>
      <c r="AE7" s="37" t="s">
        <v>23</v>
      </c>
      <c r="AF7" s="38"/>
      <c r="AG7" s="38"/>
      <c r="AH7" s="39"/>
    </row>
    <row r="8" spans="1:34">
      <c r="A8" s="22" t="s">
        <v>24</v>
      </c>
      <c r="B8" s="22" t="s">
        <v>25</v>
      </c>
      <c r="C8" s="23"/>
      <c r="D8" s="45" t="s">
        <v>26</v>
      </c>
      <c r="E8" s="25"/>
      <c r="F8" s="25"/>
      <c r="G8" s="26"/>
      <c r="H8" s="45" t="s">
        <v>27</v>
      </c>
      <c r="I8" s="25"/>
      <c r="J8" s="25"/>
      <c r="K8" s="26"/>
      <c r="L8" s="45" t="s">
        <v>28</v>
      </c>
      <c r="M8" s="25"/>
      <c r="N8" s="25"/>
      <c r="O8" s="26"/>
      <c r="P8" s="45" t="s">
        <v>29</v>
      </c>
      <c r="Q8" s="25"/>
      <c r="R8" s="25"/>
      <c r="S8" s="26"/>
      <c r="T8" s="23"/>
      <c r="U8" s="23"/>
      <c r="V8" s="34"/>
      <c r="W8" s="35"/>
      <c r="X8" s="35"/>
      <c r="Y8" s="27"/>
      <c r="Z8" s="34"/>
      <c r="AA8" s="27"/>
      <c r="AB8" s="23"/>
      <c r="AC8" s="23"/>
      <c r="AE8" s="40"/>
      <c r="AF8" s="30"/>
      <c r="AG8" s="30"/>
      <c r="AH8" s="41"/>
    </row>
    <row r="9" spans="1:34">
      <c r="A9" s="24"/>
      <c r="B9" s="24"/>
      <c r="C9" s="24"/>
      <c r="D9" s="45" t="s">
        <v>30</v>
      </c>
      <c r="E9" s="25"/>
      <c r="F9" s="25"/>
      <c r="G9" s="26"/>
      <c r="H9" s="45" t="s">
        <v>31</v>
      </c>
      <c r="I9" s="25"/>
      <c r="J9" s="25"/>
      <c r="K9" s="26"/>
      <c r="L9" s="45" t="s">
        <v>32</v>
      </c>
      <c r="M9" s="25"/>
      <c r="N9" s="25"/>
      <c r="O9" s="26"/>
      <c r="P9" s="45" t="s">
        <v>33</v>
      </c>
      <c r="Q9" s="25"/>
      <c r="R9" s="25"/>
      <c r="S9" s="26"/>
      <c r="T9" s="23"/>
      <c r="U9" s="23"/>
      <c r="V9" s="22" t="s">
        <v>5</v>
      </c>
      <c r="W9" s="22" t="s">
        <v>6</v>
      </c>
      <c r="X9" s="22" t="s">
        <v>7</v>
      </c>
      <c r="Y9" s="22" t="s">
        <v>8</v>
      </c>
      <c r="Z9" s="28" t="s">
        <v>9</v>
      </c>
      <c r="AA9" s="28" t="s">
        <v>10</v>
      </c>
      <c r="AB9" s="23"/>
      <c r="AC9" s="23"/>
      <c r="AE9" s="40"/>
      <c r="AF9" s="30"/>
      <c r="AG9" s="30"/>
      <c r="AH9" s="41"/>
    </row>
    <row r="10" spans="1:34">
      <c r="A10" s="11"/>
      <c r="B10" s="11"/>
      <c r="C10" s="11"/>
      <c r="D10" s="11" t="s">
        <v>34</v>
      </c>
      <c r="E10" s="11" t="s">
        <v>35</v>
      </c>
      <c r="F10" s="11" t="s">
        <v>36</v>
      </c>
      <c r="G10" s="11" t="s">
        <v>37</v>
      </c>
      <c r="H10" s="11" t="s">
        <v>34</v>
      </c>
      <c r="I10" s="11" t="s">
        <v>35</v>
      </c>
      <c r="J10" s="11" t="s">
        <v>36</v>
      </c>
      <c r="K10" s="11" t="s">
        <v>37</v>
      </c>
      <c r="L10" s="11" t="s">
        <v>34</v>
      </c>
      <c r="M10" s="11" t="s">
        <v>35</v>
      </c>
      <c r="N10" s="11" t="s">
        <v>36</v>
      </c>
      <c r="O10" s="11" t="s">
        <v>37</v>
      </c>
      <c r="P10" s="11" t="s">
        <v>34</v>
      </c>
      <c r="Q10" s="11" t="s">
        <v>35</v>
      </c>
      <c r="R10" s="11" t="s">
        <v>36</v>
      </c>
      <c r="S10" s="11" t="s">
        <v>37</v>
      </c>
      <c r="T10" s="24"/>
      <c r="U10" s="24"/>
      <c r="V10" s="24"/>
      <c r="W10" s="24"/>
      <c r="X10" s="24"/>
      <c r="Y10" s="24"/>
      <c r="Z10" s="24"/>
      <c r="AA10" s="24"/>
      <c r="AB10" s="24"/>
      <c r="AC10" s="24"/>
      <c r="AE10" s="40"/>
      <c r="AF10" s="30"/>
      <c r="AG10" s="30"/>
      <c r="AH10" s="41"/>
    </row>
    <row r="11" spans="1:34">
      <c r="A11" s="5">
        <v>1</v>
      </c>
      <c r="B11" s="5"/>
      <c r="C11" s="6" t="s">
        <v>38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8">
        <f t="shared" ref="T11:T36" si="0">SUM(D11:S11)</f>
        <v>16</v>
      </c>
      <c r="U11" s="12" t="str">
        <f t="shared" ref="U11:U36" si="1">IF(T11&lt;5,"Lingkup materi perlu ditingkatkan",IF(T11&lt;9,"Lingkup materi kurang",IF(T11&lt;13,"Lingkup materi cukup",IF(T11&lt;17,"Lingkup materi tercapai",IF(T11&lt;20,"Semua lingkup materi tercapai","Semua lingkup materi tercapai")))))</f>
        <v>Lingkup materi tercapai</v>
      </c>
      <c r="V11" s="13">
        <v>0</v>
      </c>
      <c r="W11" s="13">
        <v>0</v>
      </c>
      <c r="X11" s="13">
        <v>85</v>
      </c>
      <c r="Y11" s="13">
        <v>90</v>
      </c>
      <c r="Z11" s="9">
        <v>80</v>
      </c>
      <c r="AA11" s="9" t="e">
        <f t="shared" ref="AA11:AA36" si="2">AVERAGE(V11,W11,X11,Y11,#REF!)</f>
        <v>#REF!</v>
      </c>
      <c r="AB11" s="14" t="e">
        <f t="shared" ref="AB11:AB36" si="3">AVERAGE(Z11,AA11)</f>
        <v>#REF!</v>
      </c>
      <c r="AC11" s="15" t="s">
        <v>39</v>
      </c>
      <c r="AE11" s="40"/>
      <c r="AF11" s="30"/>
      <c r="AG11" s="30"/>
      <c r="AH11" s="41"/>
    </row>
    <row r="12" spans="1:34">
      <c r="A12" s="5">
        <v>2</v>
      </c>
      <c r="B12" s="5"/>
      <c r="C12" s="6" t="s">
        <v>40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8">
        <f t="shared" si="0"/>
        <v>5</v>
      </c>
      <c r="U12" s="12" t="str">
        <f t="shared" si="1"/>
        <v>Lingkup materi kurang</v>
      </c>
      <c r="V12" s="13">
        <v>80</v>
      </c>
      <c r="W12" s="13">
        <v>80</v>
      </c>
      <c r="X12" s="13">
        <v>78</v>
      </c>
      <c r="Y12" s="13">
        <v>80</v>
      </c>
      <c r="Z12" s="9">
        <f t="shared" ref="Z12:Z36" si="4">AVERAGE(V12,W12)</f>
        <v>80</v>
      </c>
      <c r="AA12" s="9" t="e">
        <f t="shared" si="2"/>
        <v>#REF!</v>
      </c>
      <c r="AB12" s="14" t="e">
        <f t="shared" si="3"/>
        <v>#REF!</v>
      </c>
      <c r="AC12" s="15" t="s">
        <v>39</v>
      </c>
      <c r="AE12" s="40"/>
      <c r="AF12" s="30"/>
      <c r="AG12" s="30"/>
      <c r="AH12" s="41"/>
    </row>
    <row r="13" spans="1:34">
      <c r="A13" s="5">
        <v>3</v>
      </c>
      <c r="B13" s="5"/>
      <c r="C13" s="6" t="s">
        <v>41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/>
      <c r="N13" s="5"/>
      <c r="O13" s="5"/>
      <c r="P13" s="5"/>
      <c r="Q13" s="5"/>
      <c r="R13" s="5"/>
      <c r="S13" s="5"/>
      <c r="T13" s="8">
        <f t="shared" si="0"/>
        <v>9</v>
      </c>
      <c r="U13" s="12" t="str">
        <f t="shared" si="1"/>
        <v>Lingkup materi cukup</v>
      </c>
      <c r="V13" s="13">
        <v>80</v>
      </c>
      <c r="W13" s="13">
        <v>80</v>
      </c>
      <c r="X13" s="13">
        <v>85</v>
      </c>
      <c r="Y13" s="13">
        <v>80</v>
      </c>
      <c r="Z13" s="9">
        <f t="shared" si="4"/>
        <v>80</v>
      </c>
      <c r="AA13" s="9" t="e">
        <f t="shared" si="2"/>
        <v>#REF!</v>
      </c>
      <c r="AB13" s="14" t="e">
        <f t="shared" si="3"/>
        <v>#REF!</v>
      </c>
      <c r="AC13" s="15" t="s">
        <v>39</v>
      </c>
      <c r="AE13" s="40"/>
      <c r="AF13" s="30"/>
      <c r="AG13" s="30"/>
      <c r="AH13" s="41"/>
    </row>
    <row r="14" spans="1:34">
      <c r="A14" s="5">
        <v>4</v>
      </c>
      <c r="B14" s="5"/>
      <c r="C14" s="6" t="s">
        <v>42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/>
      <c r="R14" s="5"/>
      <c r="S14" s="5"/>
      <c r="T14" s="8">
        <f t="shared" si="0"/>
        <v>13</v>
      </c>
      <c r="U14" s="12" t="str">
        <f t="shared" si="1"/>
        <v>Lingkup materi tercapai</v>
      </c>
      <c r="V14" s="13">
        <v>80</v>
      </c>
      <c r="W14" s="13">
        <v>80</v>
      </c>
      <c r="X14" s="13">
        <v>85</v>
      </c>
      <c r="Y14" s="13">
        <v>83</v>
      </c>
      <c r="Z14" s="9">
        <f t="shared" si="4"/>
        <v>80</v>
      </c>
      <c r="AA14" s="9" t="e">
        <f t="shared" si="2"/>
        <v>#REF!</v>
      </c>
      <c r="AB14" s="14" t="e">
        <f t="shared" si="3"/>
        <v>#REF!</v>
      </c>
      <c r="AC14" s="15" t="s">
        <v>39</v>
      </c>
      <c r="AE14" s="42"/>
      <c r="AF14" s="43"/>
      <c r="AG14" s="43"/>
      <c r="AH14" s="44"/>
    </row>
    <row r="15" spans="1:34">
      <c r="A15" s="5">
        <v>5</v>
      </c>
      <c r="B15" s="5"/>
      <c r="C15" s="6" t="s">
        <v>43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8">
        <f t="shared" si="0"/>
        <v>16</v>
      </c>
      <c r="U15" s="12" t="str">
        <f t="shared" si="1"/>
        <v>Lingkup materi tercapai</v>
      </c>
      <c r="V15" s="13">
        <v>80</v>
      </c>
      <c r="W15" s="13">
        <v>80</v>
      </c>
      <c r="X15" s="13">
        <v>85</v>
      </c>
      <c r="Y15" s="13">
        <v>90</v>
      </c>
      <c r="Z15" s="9">
        <f t="shared" si="4"/>
        <v>80</v>
      </c>
      <c r="AA15" s="9" t="e">
        <f t="shared" si="2"/>
        <v>#REF!</v>
      </c>
      <c r="AB15" s="14" t="e">
        <f t="shared" si="3"/>
        <v>#REF!</v>
      </c>
      <c r="AC15" s="15" t="s">
        <v>39</v>
      </c>
    </row>
    <row r="16" spans="1:34">
      <c r="A16" s="5">
        <v>6</v>
      </c>
      <c r="B16" s="5"/>
      <c r="C16" s="6" t="s">
        <v>44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8">
        <f t="shared" si="0"/>
        <v>16</v>
      </c>
      <c r="U16" s="12" t="str">
        <f t="shared" si="1"/>
        <v>Lingkup materi tercapai</v>
      </c>
      <c r="V16" s="13">
        <v>80</v>
      </c>
      <c r="W16" s="13">
        <v>80</v>
      </c>
      <c r="X16" s="13">
        <v>85</v>
      </c>
      <c r="Y16" s="13">
        <v>78</v>
      </c>
      <c r="Z16" s="9">
        <f t="shared" si="4"/>
        <v>80</v>
      </c>
      <c r="AA16" s="9" t="e">
        <f t="shared" si="2"/>
        <v>#REF!</v>
      </c>
      <c r="AB16" s="14" t="e">
        <f t="shared" si="3"/>
        <v>#REF!</v>
      </c>
      <c r="AC16" s="15" t="s">
        <v>39</v>
      </c>
    </row>
    <row r="17" spans="1:29">
      <c r="A17" s="5">
        <v>7</v>
      </c>
      <c r="B17" s="5"/>
      <c r="C17" s="6" t="s">
        <v>45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8">
        <f t="shared" si="0"/>
        <v>16</v>
      </c>
      <c r="U17" s="12" t="str">
        <f t="shared" si="1"/>
        <v>Lingkup materi tercapai</v>
      </c>
      <c r="V17" s="13">
        <v>80</v>
      </c>
      <c r="W17" s="13">
        <v>80</v>
      </c>
      <c r="X17" s="13">
        <v>78</v>
      </c>
      <c r="Y17" s="13">
        <v>70</v>
      </c>
      <c r="Z17" s="9">
        <f t="shared" si="4"/>
        <v>80</v>
      </c>
      <c r="AA17" s="9" t="e">
        <f t="shared" si="2"/>
        <v>#REF!</v>
      </c>
      <c r="AB17" s="14" t="e">
        <f t="shared" si="3"/>
        <v>#REF!</v>
      </c>
      <c r="AC17" s="15" t="s">
        <v>39</v>
      </c>
    </row>
    <row r="18" spans="1:29">
      <c r="A18" s="5">
        <v>8</v>
      </c>
      <c r="B18" s="5"/>
      <c r="C18" s="6" t="s">
        <v>46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8">
        <f t="shared" si="0"/>
        <v>16</v>
      </c>
      <c r="U18" s="12" t="str">
        <f t="shared" si="1"/>
        <v>Lingkup materi tercapai</v>
      </c>
      <c r="V18" s="13">
        <v>80</v>
      </c>
      <c r="W18" s="13">
        <v>80</v>
      </c>
      <c r="X18" s="13">
        <v>85</v>
      </c>
      <c r="Y18" s="13">
        <v>90</v>
      </c>
      <c r="Z18" s="9">
        <f t="shared" si="4"/>
        <v>80</v>
      </c>
      <c r="AA18" s="9" t="e">
        <f t="shared" si="2"/>
        <v>#REF!</v>
      </c>
      <c r="AB18" s="14" t="e">
        <f t="shared" si="3"/>
        <v>#REF!</v>
      </c>
      <c r="AC18" s="15" t="s">
        <v>39</v>
      </c>
    </row>
    <row r="19" spans="1:29">
      <c r="A19" s="5">
        <v>9</v>
      </c>
      <c r="B19" s="5"/>
      <c r="C19" s="6" t="s">
        <v>47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8">
        <f t="shared" si="0"/>
        <v>16</v>
      </c>
      <c r="U19" s="12" t="str">
        <f t="shared" si="1"/>
        <v>Lingkup materi tercapai</v>
      </c>
      <c r="V19" s="13">
        <v>80</v>
      </c>
      <c r="W19" s="13">
        <v>80</v>
      </c>
      <c r="X19" s="13">
        <v>85</v>
      </c>
      <c r="Y19" s="13">
        <v>45</v>
      </c>
      <c r="Z19" s="9">
        <f t="shared" si="4"/>
        <v>80</v>
      </c>
      <c r="AA19" s="9" t="e">
        <f t="shared" si="2"/>
        <v>#REF!</v>
      </c>
      <c r="AB19" s="14" t="e">
        <f t="shared" si="3"/>
        <v>#REF!</v>
      </c>
      <c r="AC19" s="15" t="s">
        <v>39</v>
      </c>
    </row>
    <row r="20" spans="1:29">
      <c r="A20" s="5">
        <v>10</v>
      </c>
      <c r="B20" s="5"/>
      <c r="C20" s="6" t="s">
        <v>48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8">
        <f t="shared" si="0"/>
        <v>16</v>
      </c>
      <c r="U20" s="12" t="str">
        <f t="shared" si="1"/>
        <v>Lingkup materi tercapai</v>
      </c>
      <c r="V20" s="13">
        <v>80</v>
      </c>
      <c r="W20" s="13">
        <v>80</v>
      </c>
      <c r="X20" s="13">
        <v>85</v>
      </c>
      <c r="Y20" s="13">
        <v>90</v>
      </c>
      <c r="Z20" s="9">
        <f t="shared" si="4"/>
        <v>80</v>
      </c>
      <c r="AA20" s="9" t="e">
        <f t="shared" si="2"/>
        <v>#REF!</v>
      </c>
      <c r="AB20" s="14" t="e">
        <f t="shared" si="3"/>
        <v>#REF!</v>
      </c>
      <c r="AC20" s="15" t="s">
        <v>39</v>
      </c>
    </row>
    <row r="21" spans="1:29" ht="15.75" customHeight="1">
      <c r="A21" s="5">
        <v>11</v>
      </c>
      <c r="B21" s="5"/>
      <c r="C21" s="6" t="s">
        <v>49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8">
        <f t="shared" si="0"/>
        <v>16</v>
      </c>
      <c r="U21" s="12" t="str">
        <f t="shared" si="1"/>
        <v>Lingkup materi tercapai</v>
      </c>
      <c r="V21" s="13">
        <v>80</v>
      </c>
      <c r="W21" s="13">
        <v>80</v>
      </c>
      <c r="X21" s="13">
        <v>85</v>
      </c>
      <c r="Y21" s="13">
        <v>90</v>
      </c>
      <c r="Z21" s="9">
        <f t="shared" si="4"/>
        <v>80</v>
      </c>
      <c r="AA21" s="9" t="e">
        <f t="shared" si="2"/>
        <v>#REF!</v>
      </c>
      <c r="AB21" s="14" t="e">
        <f t="shared" si="3"/>
        <v>#REF!</v>
      </c>
      <c r="AC21" s="15" t="s">
        <v>39</v>
      </c>
    </row>
    <row r="22" spans="1:29" ht="15.75" customHeight="1">
      <c r="A22" s="5">
        <v>12</v>
      </c>
      <c r="B22" s="5"/>
      <c r="C22" s="6" t="s">
        <v>50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T22" s="8">
        <f t="shared" si="0"/>
        <v>12</v>
      </c>
      <c r="U22" s="12" t="str">
        <f t="shared" si="1"/>
        <v>Lingkup materi cukup</v>
      </c>
      <c r="V22" s="13">
        <v>80</v>
      </c>
      <c r="W22" s="13">
        <v>80</v>
      </c>
      <c r="X22" s="13">
        <v>85</v>
      </c>
      <c r="Y22" s="13">
        <v>90</v>
      </c>
      <c r="Z22" s="9">
        <f t="shared" si="4"/>
        <v>80</v>
      </c>
      <c r="AA22" s="9" t="e">
        <f t="shared" si="2"/>
        <v>#REF!</v>
      </c>
      <c r="AB22" s="14" t="e">
        <f t="shared" si="3"/>
        <v>#REF!</v>
      </c>
      <c r="AC22" s="15" t="s">
        <v>39</v>
      </c>
    </row>
    <row r="23" spans="1:29" ht="15.75" customHeight="1">
      <c r="A23" s="5">
        <v>13</v>
      </c>
      <c r="B23" s="5"/>
      <c r="C23" s="6" t="s">
        <v>51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8">
        <f t="shared" si="0"/>
        <v>16</v>
      </c>
      <c r="U23" s="12" t="str">
        <f t="shared" si="1"/>
        <v>Lingkup materi tercapai</v>
      </c>
      <c r="V23" s="13">
        <v>80</v>
      </c>
      <c r="W23" s="13">
        <v>80</v>
      </c>
      <c r="X23" s="13">
        <v>85</v>
      </c>
      <c r="Y23" s="13">
        <v>90</v>
      </c>
      <c r="Z23" s="9">
        <f t="shared" si="4"/>
        <v>80</v>
      </c>
      <c r="AA23" s="9" t="e">
        <f t="shared" si="2"/>
        <v>#REF!</v>
      </c>
      <c r="AB23" s="14" t="e">
        <f t="shared" si="3"/>
        <v>#REF!</v>
      </c>
      <c r="AC23" s="15" t="s">
        <v>39</v>
      </c>
    </row>
    <row r="24" spans="1:29" ht="15.75" customHeight="1">
      <c r="A24" s="5">
        <v>14</v>
      </c>
      <c r="B24" s="5"/>
      <c r="C24" s="6" t="s">
        <v>52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8">
        <f t="shared" si="0"/>
        <v>16</v>
      </c>
      <c r="U24" s="12" t="str">
        <f t="shared" si="1"/>
        <v>Lingkup materi tercapai</v>
      </c>
      <c r="V24" s="13">
        <v>80</v>
      </c>
      <c r="W24" s="13">
        <v>80</v>
      </c>
      <c r="X24" s="13">
        <v>85</v>
      </c>
      <c r="Y24" s="13">
        <v>90</v>
      </c>
      <c r="Z24" s="9">
        <f t="shared" si="4"/>
        <v>80</v>
      </c>
      <c r="AA24" s="9" t="e">
        <f t="shared" si="2"/>
        <v>#REF!</v>
      </c>
      <c r="AB24" s="14" t="e">
        <f t="shared" si="3"/>
        <v>#REF!</v>
      </c>
      <c r="AC24" s="15" t="s">
        <v>39</v>
      </c>
    </row>
    <row r="25" spans="1:29" ht="15.75" customHeight="1">
      <c r="A25" s="5">
        <v>15</v>
      </c>
      <c r="B25" s="5"/>
      <c r="C25" s="6" t="s">
        <v>53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8">
        <f t="shared" si="0"/>
        <v>16</v>
      </c>
      <c r="U25" s="12" t="str">
        <f t="shared" si="1"/>
        <v>Lingkup materi tercapai</v>
      </c>
      <c r="V25" s="13">
        <v>80</v>
      </c>
      <c r="W25" s="13">
        <v>80</v>
      </c>
      <c r="X25" s="13">
        <v>85</v>
      </c>
      <c r="Y25" s="13">
        <v>90</v>
      </c>
      <c r="Z25" s="9">
        <f t="shared" si="4"/>
        <v>80</v>
      </c>
      <c r="AA25" s="9" t="e">
        <f t="shared" si="2"/>
        <v>#REF!</v>
      </c>
      <c r="AB25" s="14" t="e">
        <f t="shared" si="3"/>
        <v>#REF!</v>
      </c>
      <c r="AC25" s="15" t="s">
        <v>39</v>
      </c>
    </row>
    <row r="26" spans="1:29" ht="15.75" customHeight="1">
      <c r="A26" s="5">
        <v>16</v>
      </c>
      <c r="B26" s="5"/>
      <c r="C26" s="6" t="s">
        <v>54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8">
        <f t="shared" si="0"/>
        <v>16</v>
      </c>
      <c r="U26" s="12" t="str">
        <f t="shared" si="1"/>
        <v>Lingkup materi tercapai</v>
      </c>
      <c r="V26" s="13">
        <v>80</v>
      </c>
      <c r="W26" s="13">
        <v>80</v>
      </c>
      <c r="X26" s="13">
        <v>85</v>
      </c>
      <c r="Y26" s="13">
        <v>90</v>
      </c>
      <c r="Z26" s="9">
        <f t="shared" si="4"/>
        <v>80</v>
      </c>
      <c r="AA26" s="9" t="e">
        <f t="shared" si="2"/>
        <v>#REF!</v>
      </c>
      <c r="AB26" s="14" t="e">
        <f t="shared" si="3"/>
        <v>#REF!</v>
      </c>
      <c r="AC26" s="15" t="s">
        <v>39</v>
      </c>
    </row>
    <row r="27" spans="1:29" ht="15.75" customHeight="1">
      <c r="A27" s="5">
        <v>17</v>
      </c>
      <c r="B27" s="5"/>
      <c r="C27" s="6" t="s">
        <v>55</v>
      </c>
      <c r="D27" s="5">
        <v>1</v>
      </c>
      <c r="E27" s="5">
        <v>1</v>
      </c>
      <c r="F27" s="5">
        <v>1</v>
      </c>
      <c r="G27" s="5">
        <v>1</v>
      </c>
      <c r="H27" s="5">
        <v>1</v>
      </c>
      <c r="I27" s="5">
        <v>1</v>
      </c>
      <c r="J27" s="5">
        <v>1</v>
      </c>
      <c r="K27" s="5">
        <v>1</v>
      </c>
      <c r="L27" s="5">
        <v>1</v>
      </c>
      <c r="M27" s="5">
        <v>1</v>
      </c>
      <c r="N27" s="5">
        <v>1</v>
      </c>
      <c r="O27" s="5">
        <v>1</v>
      </c>
      <c r="P27" s="5">
        <v>1</v>
      </c>
      <c r="Q27" s="5">
        <v>1</v>
      </c>
      <c r="R27" s="5">
        <v>1</v>
      </c>
      <c r="S27" s="5">
        <v>1</v>
      </c>
      <c r="T27" s="8">
        <f t="shared" si="0"/>
        <v>16</v>
      </c>
      <c r="U27" s="12" t="str">
        <f t="shared" si="1"/>
        <v>Lingkup materi tercapai</v>
      </c>
      <c r="V27" s="13">
        <v>80</v>
      </c>
      <c r="W27" s="13">
        <v>80</v>
      </c>
      <c r="X27" s="13">
        <v>85</v>
      </c>
      <c r="Y27" s="13">
        <v>90</v>
      </c>
      <c r="Z27" s="9">
        <f t="shared" si="4"/>
        <v>80</v>
      </c>
      <c r="AA27" s="9" t="e">
        <f t="shared" si="2"/>
        <v>#REF!</v>
      </c>
      <c r="AB27" s="14" t="e">
        <f t="shared" si="3"/>
        <v>#REF!</v>
      </c>
      <c r="AC27" s="15" t="s">
        <v>39</v>
      </c>
    </row>
    <row r="28" spans="1:29" ht="15.75" customHeight="1">
      <c r="A28" s="5">
        <v>18</v>
      </c>
      <c r="B28" s="5"/>
      <c r="C28" s="6" t="s">
        <v>56</v>
      </c>
      <c r="D28" s="5">
        <v>1</v>
      </c>
      <c r="E28" s="5">
        <v>1</v>
      </c>
      <c r="F28" s="5">
        <v>1</v>
      </c>
      <c r="G28" s="5">
        <v>1</v>
      </c>
      <c r="H28" s="5">
        <v>1</v>
      </c>
      <c r="I28" s="5">
        <v>1</v>
      </c>
      <c r="J28" s="5">
        <v>1</v>
      </c>
      <c r="K28" s="5">
        <v>1</v>
      </c>
      <c r="L28" s="5">
        <v>1</v>
      </c>
      <c r="M28" s="5">
        <v>1</v>
      </c>
      <c r="N28" s="5">
        <v>1</v>
      </c>
      <c r="O28" s="5">
        <v>1</v>
      </c>
      <c r="P28" s="5">
        <v>1</v>
      </c>
      <c r="Q28" s="5">
        <v>1</v>
      </c>
      <c r="R28" s="5">
        <v>1</v>
      </c>
      <c r="S28" s="5">
        <v>1</v>
      </c>
      <c r="T28" s="8">
        <f t="shared" si="0"/>
        <v>16</v>
      </c>
      <c r="U28" s="12" t="str">
        <f t="shared" si="1"/>
        <v>Lingkup materi tercapai</v>
      </c>
      <c r="V28" s="13">
        <v>80</v>
      </c>
      <c r="W28" s="13">
        <v>80</v>
      </c>
      <c r="X28" s="13">
        <v>85</v>
      </c>
      <c r="Y28" s="13">
        <v>90</v>
      </c>
      <c r="Z28" s="9">
        <f t="shared" si="4"/>
        <v>80</v>
      </c>
      <c r="AA28" s="9" t="e">
        <f t="shared" si="2"/>
        <v>#REF!</v>
      </c>
      <c r="AB28" s="14" t="e">
        <f t="shared" si="3"/>
        <v>#REF!</v>
      </c>
      <c r="AC28" s="15" t="s">
        <v>39</v>
      </c>
    </row>
    <row r="29" spans="1:29" ht="15.75" customHeight="1">
      <c r="A29" s="5">
        <v>19</v>
      </c>
      <c r="B29" s="5"/>
      <c r="C29" s="6" t="s">
        <v>57</v>
      </c>
      <c r="D29" s="5">
        <v>1</v>
      </c>
      <c r="E29" s="5">
        <v>1</v>
      </c>
      <c r="F29" s="5">
        <v>1</v>
      </c>
      <c r="G29" s="5">
        <v>1</v>
      </c>
      <c r="H29" s="5">
        <v>1</v>
      </c>
      <c r="I29" s="5">
        <v>1</v>
      </c>
      <c r="J29" s="5">
        <v>1</v>
      </c>
      <c r="K29" s="5">
        <v>1</v>
      </c>
      <c r="L29" s="5">
        <v>1</v>
      </c>
      <c r="M29" s="5">
        <v>1</v>
      </c>
      <c r="N29" s="5">
        <v>1</v>
      </c>
      <c r="O29" s="5">
        <v>1</v>
      </c>
      <c r="P29" s="5">
        <v>1</v>
      </c>
      <c r="Q29" s="5">
        <v>1</v>
      </c>
      <c r="R29" s="5">
        <v>1</v>
      </c>
      <c r="S29" s="5">
        <v>1</v>
      </c>
      <c r="T29" s="8">
        <f t="shared" si="0"/>
        <v>16</v>
      </c>
      <c r="U29" s="12" t="str">
        <f t="shared" si="1"/>
        <v>Lingkup materi tercapai</v>
      </c>
      <c r="V29" s="13">
        <v>80</v>
      </c>
      <c r="W29" s="13">
        <v>80</v>
      </c>
      <c r="X29" s="13">
        <v>85</v>
      </c>
      <c r="Y29" s="13">
        <v>90</v>
      </c>
      <c r="Z29" s="9">
        <f t="shared" si="4"/>
        <v>80</v>
      </c>
      <c r="AA29" s="9" t="e">
        <f t="shared" si="2"/>
        <v>#REF!</v>
      </c>
      <c r="AB29" s="14" t="e">
        <f t="shared" si="3"/>
        <v>#REF!</v>
      </c>
      <c r="AC29" s="15" t="s">
        <v>39</v>
      </c>
    </row>
    <row r="30" spans="1:29" ht="15.75" customHeight="1">
      <c r="A30" s="5">
        <v>20</v>
      </c>
      <c r="B30" s="5"/>
      <c r="C30" s="6" t="s">
        <v>58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  <c r="O30" s="5">
        <v>1</v>
      </c>
      <c r="P30" s="5">
        <v>1</v>
      </c>
      <c r="Q30" s="5">
        <v>1</v>
      </c>
      <c r="R30" s="5">
        <v>1</v>
      </c>
      <c r="S30" s="5">
        <v>1</v>
      </c>
      <c r="T30" s="8">
        <f t="shared" si="0"/>
        <v>16</v>
      </c>
      <c r="U30" s="12" t="str">
        <f t="shared" si="1"/>
        <v>Lingkup materi tercapai</v>
      </c>
      <c r="V30" s="13">
        <v>80</v>
      </c>
      <c r="W30" s="13">
        <v>80</v>
      </c>
      <c r="X30" s="13">
        <v>85</v>
      </c>
      <c r="Y30" s="13">
        <v>90</v>
      </c>
      <c r="Z30" s="9">
        <f t="shared" si="4"/>
        <v>80</v>
      </c>
      <c r="AA30" s="9" t="e">
        <f t="shared" si="2"/>
        <v>#REF!</v>
      </c>
      <c r="AB30" s="14" t="e">
        <f t="shared" si="3"/>
        <v>#REF!</v>
      </c>
      <c r="AC30" s="15" t="s">
        <v>39</v>
      </c>
    </row>
    <row r="31" spans="1:29" ht="15.75" customHeight="1">
      <c r="A31" s="5">
        <v>21</v>
      </c>
      <c r="B31" s="5"/>
      <c r="C31" s="6" t="s">
        <v>59</v>
      </c>
      <c r="D31" s="5">
        <v>1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8">
        <f t="shared" si="0"/>
        <v>16</v>
      </c>
      <c r="U31" s="12" t="str">
        <f t="shared" si="1"/>
        <v>Lingkup materi tercapai</v>
      </c>
      <c r="V31" s="13">
        <v>80</v>
      </c>
      <c r="W31" s="13">
        <v>80</v>
      </c>
      <c r="X31" s="13">
        <v>85</v>
      </c>
      <c r="Y31" s="13">
        <v>90</v>
      </c>
      <c r="Z31" s="9">
        <f t="shared" si="4"/>
        <v>80</v>
      </c>
      <c r="AA31" s="9" t="e">
        <f t="shared" si="2"/>
        <v>#REF!</v>
      </c>
      <c r="AB31" s="14" t="e">
        <f t="shared" si="3"/>
        <v>#REF!</v>
      </c>
      <c r="AC31" s="15" t="s">
        <v>39</v>
      </c>
    </row>
    <row r="32" spans="1:29" ht="15.75" customHeight="1">
      <c r="A32" s="5">
        <v>22</v>
      </c>
      <c r="B32" s="5"/>
      <c r="C32" s="6" t="s">
        <v>60</v>
      </c>
      <c r="D32" s="5">
        <v>1</v>
      </c>
      <c r="E32" s="5">
        <v>1</v>
      </c>
      <c r="F32" s="5">
        <v>1</v>
      </c>
      <c r="G32" s="5">
        <v>1</v>
      </c>
      <c r="H32" s="5">
        <v>1</v>
      </c>
      <c r="I32" s="5">
        <v>1</v>
      </c>
      <c r="J32" s="5">
        <v>1</v>
      </c>
      <c r="K32" s="5">
        <v>1</v>
      </c>
      <c r="L32" s="5">
        <v>1</v>
      </c>
      <c r="M32" s="5">
        <v>1</v>
      </c>
      <c r="N32" s="5">
        <v>1</v>
      </c>
      <c r="O32" s="5">
        <v>1</v>
      </c>
      <c r="P32" s="5">
        <v>1</v>
      </c>
      <c r="Q32" s="5">
        <v>1</v>
      </c>
      <c r="R32" s="5">
        <v>1</v>
      </c>
      <c r="S32" s="5">
        <v>1</v>
      </c>
      <c r="T32" s="8">
        <f t="shared" si="0"/>
        <v>16</v>
      </c>
      <c r="U32" s="12" t="str">
        <f t="shared" si="1"/>
        <v>Lingkup materi tercapai</v>
      </c>
      <c r="V32" s="13">
        <v>80</v>
      </c>
      <c r="W32" s="13">
        <v>80</v>
      </c>
      <c r="X32" s="13">
        <v>85</v>
      </c>
      <c r="Y32" s="13">
        <v>90</v>
      </c>
      <c r="Z32" s="9">
        <f t="shared" si="4"/>
        <v>80</v>
      </c>
      <c r="AA32" s="9" t="e">
        <f t="shared" si="2"/>
        <v>#REF!</v>
      </c>
      <c r="AB32" s="14" t="e">
        <f t="shared" si="3"/>
        <v>#REF!</v>
      </c>
      <c r="AC32" s="15" t="s">
        <v>39</v>
      </c>
    </row>
    <row r="33" spans="1:29" ht="15.75" customHeight="1">
      <c r="A33" s="5">
        <v>23</v>
      </c>
      <c r="B33" s="5"/>
      <c r="C33" s="6" t="s">
        <v>61</v>
      </c>
      <c r="D33" s="5">
        <v>1</v>
      </c>
      <c r="E33" s="5">
        <v>1</v>
      </c>
      <c r="F33" s="5">
        <v>1</v>
      </c>
      <c r="G33" s="5">
        <v>1</v>
      </c>
      <c r="H33" s="5">
        <v>1</v>
      </c>
      <c r="I33" s="5">
        <v>1</v>
      </c>
      <c r="J33" s="5">
        <v>1</v>
      </c>
      <c r="K33" s="5">
        <v>1</v>
      </c>
      <c r="L33" s="5">
        <v>1</v>
      </c>
      <c r="M33" s="5">
        <v>1</v>
      </c>
      <c r="N33" s="5">
        <v>1</v>
      </c>
      <c r="O33" s="5">
        <v>1</v>
      </c>
      <c r="P33" s="5">
        <v>1</v>
      </c>
      <c r="Q33" s="5">
        <v>1</v>
      </c>
      <c r="R33" s="5">
        <v>1</v>
      </c>
      <c r="S33" s="5">
        <v>1</v>
      </c>
      <c r="T33" s="8">
        <f t="shared" si="0"/>
        <v>16</v>
      </c>
      <c r="U33" s="12" t="str">
        <f t="shared" si="1"/>
        <v>Lingkup materi tercapai</v>
      </c>
      <c r="V33" s="13">
        <v>80</v>
      </c>
      <c r="W33" s="13">
        <v>80</v>
      </c>
      <c r="X33" s="13">
        <v>85</v>
      </c>
      <c r="Y33" s="13">
        <v>90</v>
      </c>
      <c r="Z33" s="9">
        <f t="shared" si="4"/>
        <v>80</v>
      </c>
      <c r="AA33" s="9" t="e">
        <f t="shared" si="2"/>
        <v>#REF!</v>
      </c>
      <c r="AB33" s="14" t="e">
        <f t="shared" si="3"/>
        <v>#REF!</v>
      </c>
      <c r="AC33" s="15" t="s">
        <v>39</v>
      </c>
    </row>
    <row r="34" spans="1:29" ht="15.75" customHeight="1">
      <c r="A34" s="5">
        <v>24</v>
      </c>
      <c r="B34" s="5"/>
      <c r="C34" s="6" t="s">
        <v>62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5">
        <v>1</v>
      </c>
      <c r="M34" s="5">
        <v>1</v>
      </c>
      <c r="N34" s="5">
        <v>1</v>
      </c>
      <c r="O34" s="5">
        <v>1</v>
      </c>
      <c r="P34" s="5">
        <v>1</v>
      </c>
      <c r="Q34" s="5">
        <v>1</v>
      </c>
      <c r="R34" s="5">
        <v>1</v>
      </c>
      <c r="S34" s="5">
        <v>1</v>
      </c>
      <c r="T34" s="8">
        <f t="shared" si="0"/>
        <v>16</v>
      </c>
      <c r="U34" s="12" t="str">
        <f t="shared" si="1"/>
        <v>Lingkup materi tercapai</v>
      </c>
      <c r="V34" s="13">
        <v>80</v>
      </c>
      <c r="W34" s="13">
        <v>80</v>
      </c>
      <c r="X34" s="13">
        <v>85</v>
      </c>
      <c r="Y34" s="13">
        <v>90</v>
      </c>
      <c r="Z34" s="9">
        <f t="shared" si="4"/>
        <v>80</v>
      </c>
      <c r="AA34" s="9" t="e">
        <f t="shared" si="2"/>
        <v>#REF!</v>
      </c>
      <c r="AB34" s="14" t="e">
        <f t="shared" si="3"/>
        <v>#REF!</v>
      </c>
      <c r="AC34" s="15" t="s">
        <v>39</v>
      </c>
    </row>
    <row r="35" spans="1:29" ht="15.75" customHeight="1">
      <c r="A35" s="5">
        <v>25</v>
      </c>
      <c r="B35" s="5"/>
      <c r="C35" s="6" t="s">
        <v>63</v>
      </c>
      <c r="D35" s="5">
        <v>1</v>
      </c>
      <c r="E35" s="5">
        <v>1</v>
      </c>
      <c r="F35" s="5">
        <v>1</v>
      </c>
      <c r="G35" s="5">
        <v>1</v>
      </c>
      <c r="H35" s="5">
        <v>1</v>
      </c>
      <c r="I35" s="5">
        <v>1</v>
      </c>
      <c r="J35" s="5">
        <v>1</v>
      </c>
      <c r="K35" s="5">
        <v>1</v>
      </c>
      <c r="L35" s="5">
        <v>1</v>
      </c>
      <c r="M35" s="5">
        <v>1</v>
      </c>
      <c r="N35" s="5">
        <v>1</v>
      </c>
      <c r="O35" s="5">
        <v>1</v>
      </c>
      <c r="P35" s="5">
        <v>1</v>
      </c>
      <c r="Q35" s="5">
        <v>1</v>
      </c>
      <c r="R35" s="5">
        <v>1</v>
      </c>
      <c r="S35" s="5">
        <v>1</v>
      </c>
      <c r="T35" s="8">
        <f t="shared" si="0"/>
        <v>16</v>
      </c>
      <c r="U35" s="12" t="str">
        <f t="shared" si="1"/>
        <v>Lingkup materi tercapai</v>
      </c>
      <c r="V35" s="13">
        <v>80</v>
      </c>
      <c r="W35" s="13">
        <v>80</v>
      </c>
      <c r="X35" s="13">
        <v>85</v>
      </c>
      <c r="Y35" s="13">
        <v>90</v>
      </c>
      <c r="Z35" s="9">
        <f t="shared" si="4"/>
        <v>80</v>
      </c>
      <c r="AA35" s="9" t="e">
        <f t="shared" si="2"/>
        <v>#REF!</v>
      </c>
      <c r="AB35" s="14" t="e">
        <f t="shared" si="3"/>
        <v>#REF!</v>
      </c>
      <c r="AC35" s="15" t="s">
        <v>39</v>
      </c>
    </row>
    <row r="36" spans="1:29" ht="15.75" customHeight="1">
      <c r="A36" s="5">
        <v>26</v>
      </c>
      <c r="B36" s="5"/>
      <c r="C36" s="6" t="s">
        <v>64</v>
      </c>
      <c r="D36" s="5">
        <v>1</v>
      </c>
      <c r="E36" s="5">
        <v>1</v>
      </c>
      <c r="F36" s="5">
        <v>1</v>
      </c>
      <c r="G36" s="5">
        <v>1</v>
      </c>
      <c r="H36" s="5">
        <v>1</v>
      </c>
      <c r="I36" s="5">
        <v>1</v>
      </c>
      <c r="J36" s="5">
        <v>1</v>
      </c>
      <c r="K36" s="5">
        <v>1</v>
      </c>
      <c r="L36" s="5">
        <v>1</v>
      </c>
      <c r="M36" s="5">
        <v>1</v>
      </c>
      <c r="N36" s="5">
        <v>1</v>
      </c>
      <c r="O36" s="5">
        <v>1</v>
      </c>
      <c r="P36" s="5">
        <v>1</v>
      </c>
      <c r="Q36" s="5">
        <v>1</v>
      </c>
      <c r="R36" s="5">
        <v>1</v>
      </c>
      <c r="S36" s="5">
        <v>1</v>
      </c>
      <c r="T36" s="8">
        <f t="shared" si="0"/>
        <v>16</v>
      </c>
      <c r="U36" s="12" t="str">
        <f t="shared" si="1"/>
        <v>Lingkup materi tercapai</v>
      </c>
      <c r="V36" s="13">
        <v>80</v>
      </c>
      <c r="W36" s="13">
        <v>80</v>
      </c>
      <c r="X36" s="13">
        <v>85</v>
      </c>
      <c r="Y36" s="13">
        <v>90</v>
      </c>
      <c r="Z36" s="9">
        <f t="shared" si="4"/>
        <v>80</v>
      </c>
      <c r="AA36" s="9" t="e">
        <f t="shared" si="2"/>
        <v>#REF!</v>
      </c>
      <c r="AB36" s="14" t="e">
        <f t="shared" si="3"/>
        <v>#REF!</v>
      </c>
      <c r="AC36" s="15" t="s">
        <v>39</v>
      </c>
    </row>
    <row r="37" spans="1:29" ht="15.75" customHeight="1">
      <c r="A37" s="5">
        <v>27</v>
      </c>
      <c r="B37" s="5"/>
      <c r="C37" s="6" t="s">
        <v>65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</row>
    <row r="38" spans="1:29" ht="15.75" customHeight="1">
      <c r="A38" s="5">
        <v>28</v>
      </c>
      <c r="B38" s="5"/>
      <c r="C38" s="6" t="s">
        <v>66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3"/>
      <c r="X38" s="16"/>
      <c r="Y38" s="16"/>
      <c r="Z38" s="16"/>
      <c r="AA38" s="16"/>
      <c r="AB38" s="16"/>
      <c r="AC38" s="16"/>
    </row>
    <row r="39" spans="1:29" ht="15.75" customHeight="1">
      <c r="A39" s="5">
        <v>29</v>
      </c>
      <c r="B39" s="5"/>
      <c r="C39" s="6" t="s">
        <v>67</v>
      </c>
      <c r="D39" s="16"/>
      <c r="E39" s="16"/>
      <c r="F39" s="16"/>
      <c r="G39" s="13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</row>
    <row r="40" spans="1:29" ht="15.75" customHeight="1">
      <c r="A40" s="5">
        <v>30</v>
      </c>
      <c r="B40" s="5"/>
      <c r="C40" s="6" t="s">
        <v>68</v>
      </c>
      <c r="D40" s="16"/>
      <c r="E40" s="16"/>
      <c r="F40" s="16"/>
      <c r="G40" s="13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3"/>
      <c r="X40" s="16"/>
      <c r="Y40" s="16"/>
      <c r="Z40" s="16"/>
      <c r="AA40" s="16"/>
      <c r="AB40" s="16"/>
      <c r="AC40" s="16"/>
    </row>
    <row r="41" spans="1:29" ht="15.75" customHeight="1">
      <c r="A41" s="5">
        <v>31</v>
      </c>
      <c r="B41" s="5"/>
      <c r="C41" s="6" t="s">
        <v>69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</row>
    <row r="42" spans="1:29" ht="15.75" customHeight="1">
      <c r="A42" s="5">
        <v>32</v>
      </c>
      <c r="B42" s="5"/>
      <c r="C42" s="6" t="s">
        <v>70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</row>
    <row r="43" spans="1:29" ht="15.75" customHeight="1">
      <c r="A43" s="5">
        <v>33</v>
      </c>
      <c r="B43" s="5"/>
      <c r="C43" s="6" t="s">
        <v>71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</row>
    <row r="44" spans="1:29" ht="15.75" customHeight="1">
      <c r="A44" s="5">
        <v>34</v>
      </c>
      <c r="B44" s="5"/>
      <c r="C44" s="6" t="s">
        <v>72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</row>
    <row r="45" spans="1:29" ht="15.75" customHeight="1">
      <c r="A45" s="5">
        <v>35</v>
      </c>
      <c r="B45" s="5"/>
      <c r="C45" s="6" t="s">
        <v>73</v>
      </c>
      <c r="D45" s="16"/>
      <c r="E45" s="16"/>
      <c r="F45" s="16"/>
      <c r="G45" s="17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7"/>
      <c r="X45" s="17"/>
      <c r="Y45" s="17"/>
      <c r="Z45" s="16"/>
      <c r="AA45" s="16"/>
      <c r="AB45" s="16"/>
      <c r="AC45" s="16"/>
    </row>
    <row r="46" spans="1:29" ht="15.75" customHeight="1">
      <c r="A46" s="5">
        <v>36</v>
      </c>
      <c r="B46" s="5"/>
      <c r="C46" s="6" t="s">
        <v>74</v>
      </c>
      <c r="D46" s="16"/>
      <c r="E46" s="16"/>
      <c r="F46" s="16"/>
      <c r="G46" s="13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3"/>
      <c r="X46" s="16"/>
      <c r="Y46" s="16"/>
      <c r="Z46" s="16"/>
      <c r="AA46" s="16"/>
      <c r="AB46" s="16"/>
      <c r="AC46" s="16"/>
    </row>
    <row r="47" spans="1:29" ht="15.75" customHeight="1">
      <c r="A47" s="5">
        <v>37</v>
      </c>
      <c r="B47" s="5"/>
      <c r="C47" s="6" t="s">
        <v>75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</row>
    <row r="48" spans="1:29" ht="15.75" customHeight="1">
      <c r="A48" s="5">
        <v>38</v>
      </c>
      <c r="B48" s="5"/>
      <c r="C48" s="6" t="s">
        <v>76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</row>
    <row r="49" spans="7:23" ht="15.75" customHeight="1"/>
    <row r="50" spans="7:23" ht="15.75" customHeight="1">
      <c r="W50" s="18" t="s">
        <v>77</v>
      </c>
    </row>
    <row r="51" spans="7:23" ht="15.75" customHeight="1">
      <c r="G51" s="4" t="s">
        <v>78</v>
      </c>
    </row>
    <row r="52" spans="7:23" ht="15.75" customHeight="1">
      <c r="G52" s="4" t="s">
        <v>79</v>
      </c>
      <c r="W52" s="4" t="s">
        <v>80</v>
      </c>
    </row>
    <row r="53" spans="7:23" ht="15.75" customHeight="1"/>
    <row r="54" spans="7:23" ht="15.75" customHeight="1"/>
    <row r="55" spans="7:23" ht="15.75" customHeight="1"/>
    <row r="56" spans="7:23" ht="15.75" customHeight="1"/>
    <row r="57" spans="7:23" ht="15.75" customHeight="1">
      <c r="G57" s="19" t="s">
        <v>81</v>
      </c>
      <c r="W57" s="19" t="s">
        <v>81</v>
      </c>
    </row>
    <row r="58" spans="7:23" ht="15.75" customHeight="1">
      <c r="G58" s="4" t="s">
        <v>82</v>
      </c>
      <c r="W58" s="4" t="s">
        <v>82</v>
      </c>
    </row>
    <row r="59" spans="7:23" ht="15.75" customHeight="1"/>
    <row r="60" spans="7:23" ht="15.75" customHeight="1"/>
    <row r="61" spans="7:23" ht="15.75" customHeight="1"/>
    <row r="62" spans="7:23" ht="15.75" customHeight="1"/>
    <row r="63" spans="7:23" ht="15.75" customHeight="1"/>
    <row r="64" spans="7:2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A1:AC1"/>
    <mergeCell ref="A2:AC2"/>
    <mergeCell ref="A3:AC3"/>
    <mergeCell ref="C7:C9"/>
    <mergeCell ref="D7:S7"/>
    <mergeCell ref="T7:T10"/>
    <mergeCell ref="AC7:AC10"/>
    <mergeCell ref="L8:O8"/>
    <mergeCell ref="P8:S8"/>
    <mergeCell ref="D9:G9"/>
    <mergeCell ref="H9:K9"/>
    <mergeCell ref="L9:O9"/>
    <mergeCell ref="P9:S9"/>
    <mergeCell ref="A7:B7"/>
    <mergeCell ref="A8:A9"/>
    <mergeCell ref="B8:B9"/>
    <mergeCell ref="D8:G8"/>
    <mergeCell ref="H8:K8"/>
    <mergeCell ref="Z7:AA8"/>
    <mergeCell ref="AB7:AB10"/>
    <mergeCell ref="AE7:AH14"/>
    <mergeCell ref="Z9:Z10"/>
    <mergeCell ref="AA9:AA10"/>
    <mergeCell ref="U7:U10"/>
    <mergeCell ref="V7:Y8"/>
    <mergeCell ref="V9:V10"/>
    <mergeCell ref="W9:W10"/>
    <mergeCell ref="X9:X10"/>
    <mergeCell ref="Y9:Y10"/>
  </mergeCells>
  <conditionalFormatting sqref="U11:U36">
    <cfRule type="containsText" dxfId="41" priority="1" operator="containsText" text="Semua lingkup materi tercapai">
      <formula>NOT(ISERROR(SEARCH(("Semua lingkup materi tercapai"),(U11))))</formula>
    </cfRule>
  </conditionalFormatting>
  <conditionalFormatting sqref="U11:U36">
    <cfRule type="containsText" dxfId="40" priority="2" operator="containsText" text="Semua lingkup materi sudah tercapai">
      <formula>NOT(ISERROR(SEARCH(("Semua lingkup materi sudah tercapai"),(U11))))</formula>
    </cfRule>
  </conditionalFormatting>
  <conditionalFormatting sqref="U11:U36">
    <cfRule type="containsText" dxfId="39" priority="3" operator="containsText" text="Semua lingkup materi sudah tercapi">
      <formula>NOT(ISERROR(SEARCH(("Semua lingkup materi sudah tercapi"),(U11))))</formula>
    </cfRule>
  </conditionalFormatting>
  <conditionalFormatting sqref="U11:U36">
    <cfRule type="containsText" dxfId="38" priority="4" operator="containsText" text="Lingkup materi tercapai">
      <formula>NOT(ISERROR(SEARCH(("Lingkup materi tercapai"),(U11))))</formula>
    </cfRule>
  </conditionalFormatting>
  <conditionalFormatting sqref="U11:U36">
    <cfRule type="containsText" dxfId="37" priority="5" operator="containsText" text="Lingkup materi cukup">
      <formula>NOT(ISERROR(SEARCH(("Lingkup materi cukup"),(U11))))</formula>
    </cfRule>
  </conditionalFormatting>
  <conditionalFormatting sqref="U11:U36">
    <cfRule type="containsText" dxfId="36" priority="6" operator="containsText" text="ingkup materi kurang">
      <formula>NOT(ISERROR(SEARCH(("ingkup materi kurang"),(U11))))</formula>
    </cfRule>
  </conditionalFormatting>
  <conditionalFormatting sqref="U11:U36">
    <cfRule type="containsText" dxfId="35" priority="7" operator="containsText" text="Lingkup materi perlu ditingkatkan">
      <formula>NOT(ISERROR(SEARCH(("Lingkup materi perlu ditingkatkan"),(U11))))</formula>
    </cfRule>
  </conditionalFormatting>
  <pageMargins left="0.7" right="0.7" top="0.75" bottom="0.75" header="0" footer="0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C1000"/>
  <sheetViews>
    <sheetView workbookViewId="0"/>
  </sheetViews>
  <sheetFormatPr defaultColWidth="14.42578125" defaultRowHeight="15" customHeight="1"/>
  <cols>
    <col min="1" max="1" width="8.28515625" customWidth="1"/>
    <col min="2" max="2" width="13.85546875" customWidth="1"/>
    <col min="3" max="3" width="32.5703125" customWidth="1"/>
    <col min="4" max="15" width="5.28515625" customWidth="1"/>
    <col min="16" max="16" width="9.140625" customWidth="1"/>
    <col min="17" max="17" width="32.42578125" customWidth="1"/>
    <col min="18" max="20" width="6" customWidth="1"/>
    <col min="21" max="22" width="8.42578125" customWidth="1"/>
    <col min="23" max="23" width="12.140625" customWidth="1"/>
    <col min="24" max="24" width="13.7109375" customWidth="1"/>
    <col min="25" max="29" width="8.7109375" customWidth="1"/>
  </cols>
  <sheetData>
    <row r="1" spans="1:29" ht="18.75">
      <c r="A1" s="29" t="s">
        <v>11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2" spans="1:29" ht="18.75">
      <c r="A2" s="29" t="s">
        <v>83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</row>
    <row r="3" spans="1:29" ht="18.75">
      <c r="A3" s="29" t="s">
        <v>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</row>
    <row r="4" spans="1:29">
      <c r="A4" s="1" t="s">
        <v>14</v>
      </c>
      <c r="C4" s="2" t="s">
        <v>86</v>
      </c>
    </row>
    <row r="5" spans="1:29">
      <c r="A5" s="1" t="s">
        <v>16</v>
      </c>
      <c r="C5" s="2" t="s">
        <v>85</v>
      </c>
    </row>
    <row r="7" spans="1:29" ht="15" customHeight="1">
      <c r="A7" s="45" t="s">
        <v>18</v>
      </c>
      <c r="B7" s="26"/>
      <c r="C7" s="22" t="s">
        <v>1</v>
      </c>
      <c r="D7" s="45" t="s">
        <v>2</v>
      </c>
      <c r="E7" s="25"/>
      <c r="F7" s="25"/>
      <c r="G7" s="25"/>
      <c r="H7" s="25"/>
      <c r="I7" s="25"/>
      <c r="J7" s="25"/>
      <c r="K7" s="25"/>
      <c r="L7" s="25"/>
      <c r="M7" s="25"/>
      <c r="N7" s="25"/>
      <c r="O7" s="26"/>
      <c r="P7" s="28" t="s">
        <v>19</v>
      </c>
      <c r="Q7" s="28" t="s">
        <v>20</v>
      </c>
      <c r="R7" s="36" t="s">
        <v>3</v>
      </c>
      <c r="S7" s="32"/>
      <c r="T7" s="33"/>
      <c r="U7" s="36" t="s">
        <v>4</v>
      </c>
      <c r="V7" s="33"/>
      <c r="W7" s="28" t="s">
        <v>21</v>
      </c>
      <c r="X7" s="28" t="s">
        <v>22</v>
      </c>
      <c r="Z7" s="37" t="s">
        <v>23</v>
      </c>
      <c r="AA7" s="38"/>
      <c r="AB7" s="38"/>
      <c r="AC7" s="39"/>
    </row>
    <row r="8" spans="1:29">
      <c r="A8" s="22" t="s">
        <v>24</v>
      </c>
      <c r="B8" s="22" t="s">
        <v>25</v>
      </c>
      <c r="C8" s="23"/>
      <c r="D8" s="45" t="s">
        <v>26</v>
      </c>
      <c r="E8" s="25"/>
      <c r="F8" s="25"/>
      <c r="G8" s="26"/>
      <c r="H8" s="45" t="s">
        <v>27</v>
      </c>
      <c r="I8" s="25"/>
      <c r="J8" s="25"/>
      <c r="K8" s="26"/>
      <c r="L8" s="45" t="s">
        <v>28</v>
      </c>
      <c r="M8" s="25"/>
      <c r="N8" s="25"/>
      <c r="O8" s="26"/>
      <c r="P8" s="23"/>
      <c r="Q8" s="23"/>
      <c r="R8" s="34"/>
      <c r="S8" s="35"/>
      <c r="T8" s="27"/>
      <c r="U8" s="34"/>
      <c r="V8" s="27"/>
      <c r="W8" s="23"/>
      <c r="X8" s="23"/>
      <c r="Z8" s="40"/>
      <c r="AA8" s="30"/>
      <c r="AB8" s="30"/>
      <c r="AC8" s="41"/>
    </row>
    <row r="9" spans="1:29">
      <c r="A9" s="24"/>
      <c r="B9" s="24"/>
      <c r="C9" s="24"/>
      <c r="D9" s="45" t="s">
        <v>87</v>
      </c>
      <c r="E9" s="25"/>
      <c r="F9" s="25"/>
      <c r="G9" s="26"/>
      <c r="H9" s="45" t="s">
        <v>88</v>
      </c>
      <c r="I9" s="25"/>
      <c r="J9" s="25"/>
      <c r="K9" s="26"/>
      <c r="L9" s="45" t="s">
        <v>89</v>
      </c>
      <c r="M9" s="25"/>
      <c r="N9" s="25"/>
      <c r="O9" s="26"/>
      <c r="P9" s="23"/>
      <c r="Q9" s="23"/>
      <c r="R9" s="22" t="s">
        <v>5</v>
      </c>
      <c r="S9" s="22" t="s">
        <v>6</v>
      </c>
      <c r="T9" s="22" t="s">
        <v>7</v>
      </c>
      <c r="U9" s="28" t="s">
        <v>9</v>
      </c>
      <c r="V9" s="28" t="s">
        <v>10</v>
      </c>
      <c r="W9" s="23"/>
      <c r="X9" s="23"/>
      <c r="Z9" s="40"/>
      <c r="AA9" s="30"/>
      <c r="AB9" s="30"/>
      <c r="AC9" s="41"/>
    </row>
    <row r="10" spans="1:29">
      <c r="A10" s="11"/>
      <c r="B10" s="11"/>
      <c r="C10" s="11"/>
      <c r="D10" s="11" t="s">
        <v>34</v>
      </c>
      <c r="E10" s="11" t="s">
        <v>35</v>
      </c>
      <c r="F10" s="11" t="s">
        <v>36</v>
      </c>
      <c r="G10" s="11" t="s">
        <v>37</v>
      </c>
      <c r="H10" s="11" t="s">
        <v>34</v>
      </c>
      <c r="I10" s="11" t="s">
        <v>35</v>
      </c>
      <c r="J10" s="11" t="s">
        <v>36</v>
      </c>
      <c r="K10" s="11" t="s">
        <v>37</v>
      </c>
      <c r="L10" s="11" t="s">
        <v>34</v>
      </c>
      <c r="M10" s="11" t="s">
        <v>35</v>
      </c>
      <c r="N10" s="11" t="s">
        <v>36</v>
      </c>
      <c r="O10" s="11" t="s">
        <v>37</v>
      </c>
      <c r="P10" s="24"/>
      <c r="Q10" s="24"/>
      <c r="R10" s="24"/>
      <c r="S10" s="24"/>
      <c r="T10" s="24"/>
      <c r="U10" s="24"/>
      <c r="V10" s="24"/>
      <c r="W10" s="24"/>
      <c r="X10" s="24"/>
      <c r="Z10" s="40"/>
      <c r="AA10" s="30"/>
      <c r="AB10" s="30"/>
      <c r="AC10" s="41"/>
    </row>
    <row r="11" spans="1:29">
      <c r="A11" s="5">
        <v>1</v>
      </c>
      <c r="B11" s="5"/>
      <c r="C11" s="6" t="s">
        <v>90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8">
        <f t="shared" ref="P11:P17" si="0">SUM(D11:O11)</f>
        <v>12</v>
      </c>
      <c r="Q11" s="12" t="str">
        <f t="shared" ref="Q11:Q17" si="1">IF(P11&lt;5,"Lingkup materi perlu ditingkatkan",IF(P11&lt;9,"Lingkup materi kurang",IF(P11&lt;13,"Lingkup materi cukup",IF(P11&lt;17,"Lingkup materi tercapai",IF(P11&lt;20,"Semua lingkup materi tercapai","Semua lingkup materi tercapai")))))</f>
        <v>Lingkup materi cukup</v>
      </c>
      <c r="R11" s="13">
        <v>0</v>
      </c>
      <c r="S11" s="13">
        <v>0</v>
      </c>
      <c r="T11" s="13">
        <v>85</v>
      </c>
      <c r="U11" s="9">
        <f t="shared" ref="U11:U17" si="2">AVERAGE(R11,S11)</f>
        <v>0</v>
      </c>
      <c r="V11" s="9" t="e">
        <f t="shared" ref="V11:V17" si="3">AVERAGE(R11,S11,T11,#REF!,#REF!)</f>
        <v>#REF!</v>
      </c>
      <c r="W11" s="14" t="e">
        <f t="shared" ref="W11:W17" si="4">AVERAGE(U11,V11)</f>
        <v>#REF!</v>
      </c>
      <c r="X11" s="15" t="s">
        <v>39</v>
      </c>
      <c r="Z11" s="40"/>
      <c r="AA11" s="30"/>
      <c r="AB11" s="30"/>
      <c r="AC11" s="41"/>
    </row>
    <row r="12" spans="1:29">
      <c r="A12" s="5">
        <v>2</v>
      </c>
      <c r="B12" s="5"/>
      <c r="C12" s="6" t="s">
        <v>91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/>
      <c r="J12" s="5"/>
      <c r="K12" s="5"/>
      <c r="L12" s="5"/>
      <c r="M12" s="5"/>
      <c r="N12" s="5"/>
      <c r="O12" s="5"/>
      <c r="P12" s="8">
        <f t="shared" si="0"/>
        <v>5</v>
      </c>
      <c r="Q12" s="12" t="str">
        <f t="shared" si="1"/>
        <v>Lingkup materi kurang</v>
      </c>
      <c r="R12" s="13">
        <v>80</v>
      </c>
      <c r="S12" s="13">
        <v>80</v>
      </c>
      <c r="T12" s="13">
        <v>78</v>
      </c>
      <c r="U12" s="9">
        <f t="shared" si="2"/>
        <v>80</v>
      </c>
      <c r="V12" s="9" t="e">
        <f t="shared" si="3"/>
        <v>#REF!</v>
      </c>
      <c r="W12" s="14" t="e">
        <f t="shared" si="4"/>
        <v>#REF!</v>
      </c>
      <c r="X12" s="15" t="s">
        <v>39</v>
      </c>
      <c r="Z12" s="40"/>
      <c r="AA12" s="30"/>
      <c r="AB12" s="30"/>
      <c r="AC12" s="41"/>
    </row>
    <row r="13" spans="1:29">
      <c r="A13" s="5">
        <v>3</v>
      </c>
      <c r="B13" s="5"/>
      <c r="C13" s="6" t="s">
        <v>92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/>
      <c r="N13" s="5"/>
      <c r="O13" s="5"/>
      <c r="P13" s="8">
        <f t="shared" si="0"/>
        <v>9</v>
      </c>
      <c r="Q13" s="12" t="str">
        <f t="shared" si="1"/>
        <v>Lingkup materi cukup</v>
      </c>
      <c r="R13" s="13">
        <v>80</v>
      </c>
      <c r="S13" s="13">
        <v>80</v>
      </c>
      <c r="T13" s="13">
        <v>85</v>
      </c>
      <c r="U13" s="9">
        <f t="shared" si="2"/>
        <v>80</v>
      </c>
      <c r="V13" s="9" t="e">
        <f t="shared" si="3"/>
        <v>#REF!</v>
      </c>
      <c r="W13" s="14" t="e">
        <f t="shared" si="4"/>
        <v>#REF!</v>
      </c>
      <c r="X13" s="15" t="s">
        <v>39</v>
      </c>
      <c r="Z13" s="40"/>
      <c r="AA13" s="30"/>
      <c r="AB13" s="30"/>
      <c r="AC13" s="41"/>
    </row>
    <row r="14" spans="1:29">
      <c r="A14" s="5">
        <v>4</v>
      </c>
      <c r="B14" s="5"/>
      <c r="C14" s="6" t="s">
        <v>93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8">
        <f t="shared" si="0"/>
        <v>12</v>
      </c>
      <c r="Q14" s="12" t="str">
        <f t="shared" si="1"/>
        <v>Lingkup materi cukup</v>
      </c>
      <c r="R14" s="13">
        <v>80</v>
      </c>
      <c r="S14" s="13">
        <v>80</v>
      </c>
      <c r="T14" s="13">
        <v>85</v>
      </c>
      <c r="U14" s="9">
        <f t="shared" si="2"/>
        <v>80</v>
      </c>
      <c r="V14" s="9" t="e">
        <f t="shared" si="3"/>
        <v>#REF!</v>
      </c>
      <c r="W14" s="14" t="e">
        <f t="shared" si="4"/>
        <v>#REF!</v>
      </c>
      <c r="X14" s="15" t="s">
        <v>39</v>
      </c>
      <c r="Z14" s="42"/>
      <c r="AA14" s="43"/>
      <c r="AB14" s="43"/>
      <c r="AC14" s="44"/>
    </row>
    <row r="15" spans="1:29">
      <c r="A15" s="5">
        <v>5</v>
      </c>
      <c r="B15" s="5"/>
      <c r="C15" s="6" t="s">
        <v>94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8">
        <f t="shared" si="0"/>
        <v>12</v>
      </c>
      <c r="Q15" s="12" t="str">
        <f t="shared" si="1"/>
        <v>Lingkup materi cukup</v>
      </c>
      <c r="R15" s="13">
        <v>80</v>
      </c>
      <c r="S15" s="13">
        <v>80</v>
      </c>
      <c r="T15" s="13">
        <v>85</v>
      </c>
      <c r="U15" s="9">
        <f t="shared" si="2"/>
        <v>80</v>
      </c>
      <c r="V15" s="9" t="e">
        <f t="shared" si="3"/>
        <v>#REF!</v>
      </c>
      <c r="W15" s="14" t="e">
        <f t="shared" si="4"/>
        <v>#REF!</v>
      </c>
      <c r="X15" s="15" t="s">
        <v>39</v>
      </c>
    </row>
    <row r="16" spans="1:29">
      <c r="A16" s="5">
        <v>6</v>
      </c>
      <c r="B16" s="5"/>
      <c r="C16" s="6" t="s">
        <v>95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8">
        <f t="shared" si="0"/>
        <v>12</v>
      </c>
      <c r="Q16" s="12" t="str">
        <f t="shared" si="1"/>
        <v>Lingkup materi cukup</v>
      </c>
      <c r="R16" s="13">
        <v>80</v>
      </c>
      <c r="S16" s="13">
        <v>80</v>
      </c>
      <c r="T16" s="13">
        <v>85</v>
      </c>
      <c r="U16" s="9">
        <f t="shared" si="2"/>
        <v>80</v>
      </c>
      <c r="V16" s="9" t="e">
        <f t="shared" si="3"/>
        <v>#REF!</v>
      </c>
      <c r="W16" s="14" t="e">
        <f t="shared" si="4"/>
        <v>#REF!</v>
      </c>
      <c r="X16" s="15" t="s">
        <v>39</v>
      </c>
    </row>
    <row r="17" spans="1:24">
      <c r="A17" s="5">
        <v>7</v>
      </c>
      <c r="B17" s="5"/>
      <c r="C17" s="6" t="s">
        <v>96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8">
        <f t="shared" si="0"/>
        <v>12</v>
      </c>
      <c r="Q17" s="12" t="str">
        <f t="shared" si="1"/>
        <v>Lingkup materi cukup</v>
      </c>
      <c r="R17" s="13">
        <v>80</v>
      </c>
      <c r="S17" s="13">
        <v>80</v>
      </c>
      <c r="T17" s="13">
        <v>78</v>
      </c>
      <c r="U17" s="9">
        <f t="shared" si="2"/>
        <v>80</v>
      </c>
      <c r="V17" s="9" t="e">
        <f t="shared" si="3"/>
        <v>#REF!</v>
      </c>
      <c r="W17" s="14" t="e">
        <f t="shared" si="4"/>
        <v>#REF!</v>
      </c>
      <c r="X17" s="15" t="s">
        <v>39</v>
      </c>
    </row>
    <row r="18" spans="1:24">
      <c r="A18" s="5">
        <v>8</v>
      </c>
      <c r="B18" s="5"/>
      <c r="C18" s="6" t="s">
        <v>97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8"/>
      <c r="Q18" s="12"/>
      <c r="R18" s="13"/>
      <c r="S18" s="13"/>
      <c r="T18" s="13"/>
      <c r="U18" s="9"/>
      <c r="V18" s="9"/>
      <c r="W18" s="14"/>
      <c r="X18" s="15"/>
    </row>
    <row r="19" spans="1:24">
      <c r="A19" s="5">
        <v>9</v>
      </c>
      <c r="B19" s="5"/>
      <c r="C19" s="6" t="s">
        <v>98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8">
        <f>SUM(D19:O19)</f>
        <v>12</v>
      </c>
      <c r="Q19" s="12" t="str">
        <f>IF(P19&lt;5,"Lingkup materi perlu ditingkatkan",IF(P19&lt;9,"Lingkup materi kurang",IF(P19&lt;13,"Lingkup materi cukup",IF(P19&lt;17,"Lingkup materi tercapai",IF(P19&lt;20,"Semua lingkup materi tercapai","Semua lingkup materi tercapai")))))</f>
        <v>Lingkup materi cukup</v>
      </c>
      <c r="R19" s="13">
        <v>80</v>
      </c>
      <c r="S19" s="13">
        <v>80</v>
      </c>
      <c r="T19" s="13">
        <v>85</v>
      </c>
      <c r="U19" s="9">
        <f>AVERAGE(R19,S19)</f>
        <v>80</v>
      </c>
      <c r="V19" s="9" t="e">
        <f>AVERAGE(R19,S19,T19,#REF!,#REF!)</f>
        <v>#REF!</v>
      </c>
      <c r="W19" s="14" t="e">
        <f>AVERAGE(U19,V19)</f>
        <v>#REF!</v>
      </c>
      <c r="X19" s="15" t="s">
        <v>39</v>
      </c>
    </row>
    <row r="20" spans="1:24">
      <c r="A20" s="5">
        <v>10</v>
      </c>
      <c r="B20" s="5"/>
      <c r="C20" s="6" t="s">
        <v>99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8"/>
      <c r="Q20" s="12"/>
      <c r="R20" s="13"/>
      <c r="S20" s="13"/>
      <c r="T20" s="13"/>
      <c r="U20" s="9"/>
      <c r="V20" s="9"/>
      <c r="W20" s="14"/>
      <c r="X20" s="15"/>
    </row>
    <row r="21" spans="1:24" ht="15.75" customHeight="1">
      <c r="A21" s="5">
        <v>11</v>
      </c>
      <c r="B21" s="5"/>
      <c r="C21" s="6" t="s">
        <v>100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8"/>
      <c r="Q21" s="12"/>
      <c r="R21" s="13"/>
      <c r="S21" s="13"/>
      <c r="T21" s="13"/>
      <c r="U21" s="9"/>
      <c r="V21" s="9"/>
      <c r="W21" s="14"/>
      <c r="X21" s="15"/>
    </row>
    <row r="22" spans="1:24" ht="15.75" customHeight="1">
      <c r="A22" s="5">
        <v>12</v>
      </c>
      <c r="B22" s="5"/>
      <c r="C22" s="6" t="s">
        <v>101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8">
        <f t="shared" ref="P22:P30" si="5">SUM(D22:O22)</f>
        <v>12</v>
      </c>
      <c r="Q22" s="12" t="str">
        <f t="shared" ref="Q22:Q30" si="6">IF(P22&lt;5,"Lingkup materi perlu ditingkatkan",IF(P22&lt;9,"Lingkup materi kurang",IF(P22&lt;13,"Lingkup materi cukup",IF(P22&lt;17,"Lingkup materi tercapai",IF(P22&lt;20,"Semua lingkup materi tercapai","Semua lingkup materi tercapai")))))</f>
        <v>Lingkup materi cukup</v>
      </c>
      <c r="R22" s="13">
        <v>80</v>
      </c>
      <c r="S22" s="13">
        <v>80</v>
      </c>
      <c r="T22" s="13">
        <v>85</v>
      </c>
      <c r="U22" s="9">
        <f t="shared" ref="U22:U30" si="7">AVERAGE(R22,S22)</f>
        <v>80</v>
      </c>
      <c r="V22" s="9" t="e">
        <f t="shared" ref="V22:V30" si="8">AVERAGE(R22,S22,T22,#REF!,#REF!)</f>
        <v>#REF!</v>
      </c>
      <c r="W22" s="14" t="e">
        <f t="shared" ref="W22:W30" si="9">AVERAGE(U22,V22)</f>
        <v>#REF!</v>
      </c>
      <c r="X22" s="15" t="s">
        <v>39</v>
      </c>
    </row>
    <row r="23" spans="1:24" ht="15.75" customHeight="1">
      <c r="A23" s="5">
        <v>13</v>
      </c>
      <c r="B23" s="5"/>
      <c r="C23" s="6" t="s">
        <v>102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8">
        <f t="shared" si="5"/>
        <v>12</v>
      </c>
      <c r="Q23" s="12" t="str">
        <f t="shared" si="6"/>
        <v>Lingkup materi cukup</v>
      </c>
      <c r="R23" s="13">
        <v>80</v>
      </c>
      <c r="S23" s="13">
        <v>80</v>
      </c>
      <c r="T23" s="13">
        <v>85</v>
      </c>
      <c r="U23" s="9">
        <f t="shared" si="7"/>
        <v>80</v>
      </c>
      <c r="V23" s="9" t="e">
        <f t="shared" si="8"/>
        <v>#REF!</v>
      </c>
      <c r="W23" s="14" t="e">
        <f t="shared" si="9"/>
        <v>#REF!</v>
      </c>
      <c r="X23" s="15" t="s">
        <v>39</v>
      </c>
    </row>
    <row r="24" spans="1:24" ht="15.75" customHeight="1">
      <c r="A24" s="5">
        <v>14</v>
      </c>
      <c r="B24" s="5"/>
      <c r="C24" s="6" t="s">
        <v>103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8">
        <f t="shared" si="5"/>
        <v>12</v>
      </c>
      <c r="Q24" s="12" t="str">
        <f t="shared" si="6"/>
        <v>Lingkup materi cukup</v>
      </c>
      <c r="R24" s="13">
        <v>80</v>
      </c>
      <c r="S24" s="13">
        <v>80</v>
      </c>
      <c r="T24" s="13">
        <v>85</v>
      </c>
      <c r="U24" s="9">
        <f t="shared" si="7"/>
        <v>80</v>
      </c>
      <c r="V24" s="9" t="e">
        <f t="shared" si="8"/>
        <v>#REF!</v>
      </c>
      <c r="W24" s="14" t="e">
        <f t="shared" si="9"/>
        <v>#REF!</v>
      </c>
      <c r="X24" s="15" t="s">
        <v>39</v>
      </c>
    </row>
    <row r="25" spans="1:24" ht="15.75" customHeight="1">
      <c r="A25" s="5">
        <v>15</v>
      </c>
      <c r="B25" s="5"/>
      <c r="C25" s="6" t="s">
        <v>104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8">
        <f t="shared" si="5"/>
        <v>12</v>
      </c>
      <c r="Q25" s="12" t="str">
        <f t="shared" si="6"/>
        <v>Lingkup materi cukup</v>
      </c>
      <c r="R25" s="13">
        <v>80</v>
      </c>
      <c r="S25" s="13">
        <v>80</v>
      </c>
      <c r="T25" s="13">
        <v>85</v>
      </c>
      <c r="U25" s="9">
        <f t="shared" si="7"/>
        <v>80</v>
      </c>
      <c r="V25" s="9" t="e">
        <f t="shared" si="8"/>
        <v>#REF!</v>
      </c>
      <c r="W25" s="14" t="e">
        <f t="shared" si="9"/>
        <v>#REF!</v>
      </c>
      <c r="X25" s="15" t="s">
        <v>39</v>
      </c>
    </row>
    <row r="26" spans="1:24" ht="15.75" customHeight="1">
      <c r="A26" s="5">
        <v>16</v>
      </c>
      <c r="B26" s="5"/>
      <c r="C26" s="6" t="s">
        <v>105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8">
        <f t="shared" si="5"/>
        <v>12</v>
      </c>
      <c r="Q26" s="12" t="str">
        <f t="shared" si="6"/>
        <v>Lingkup materi cukup</v>
      </c>
      <c r="R26" s="13">
        <v>80</v>
      </c>
      <c r="S26" s="13">
        <v>80</v>
      </c>
      <c r="T26" s="13">
        <v>85</v>
      </c>
      <c r="U26" s="9">
        <f t="shared" si="7"/>
        <v>80</v>
      </c>
      <c r="V26" s="9" t="e">
        <f t="shared" si="8"/>
        <v>#REF!</v>
      </c>
      <c r="W26" s="14" t="e">
        <f t="shared" si="9"/>
        <v>#REF!</v>
      </c>
      <c r="X26" s="15" t="s">
        <v>39</v>
      </c>
    </row>
    <row r="27" spans="1:24" ht="15.75" customHeight="1">
      <c r="A27" s="5">
        <v>17</v>
      </c>
      <c r="B27" s="5"/>
      <c r="C27" s="6" t="s">
        <v>106</v>
      </c>
      <c r="D27" s="5">
        <v>1</v>
      </c>
      <c r="E27" s="5">
        <v>1</v>
      </c>
      <c r="F27" s="5">
        <v>1</v>
      </c>
      <c r="G27" s="5">
        <v>1</v>
      </c>
      <c r="H27" s="5">
        <v>1</v>
      </c>
      <c r="I27" s="5">
        <v>1</v>
      </c>
      <c r="J27" s="5">
        <v>1</v>
      </c>
      <c r="K27" s="5">
        <v>1</v>
      </c>
      <c r="L27" s="5">
        <v>1</v>
      </c>
      <c r="M27" s="5">
        <v>1</v>
      </c>
      <c r="N27" s="5">
        <v>1</v>
      </c>
      <c r="O27" s="5">
        <v>1</v>
      </c>
      <c r="P27" s="8">
        <f t="shared" si="5"/>
        <v>12</v>
      </c>
      <c r="Q27" s="12" t="str">
        <f t="shared" si="6"/>
        <v>Lingkup materi cukup</v>
      </c>
      <c r="R27" s="13">
        <v>80</v>
      </c>
      <c r="S27" s="13">
        <v>80</v>
      </c>
      <c r="T27" s="13">
        <v>85</v>
      </c>
      <c r="U27" s="9">
        <f t="shared" si="7"/>
        <v>80</v>
      </c>
      <c r="V27" s="9" t="e">
        <f t="shared" si="8"/>
        <v>#REF!</v>
      </c>
      <c r="W27" s="14" t="e">
        <f t="shared" si="9"/>
        <v>#REF!</v>
      </c>
      <c r="X27" s="15" t="s">
        <v>39</v>
      </c>
    </row>
    <row r="28" spans="1:24" ht="15.75" customHeight="1">
      <c r="A28" s="5">
        <v>18</v>
      </c>
      <c r="B28" s="5"/>
      <c r="C28" s="6" t="s">
        <v>107</v>
      </c>
      <c r="D28" s="5">
        <v>1</v>
      </c>
      <c r="E28" s="5">
        <v>1</v>
      </c>
      <c r="F28" s="5">
        <v>1</v>
      </c>
      <c r="G28" s="5">
        <v>1</v>
      </c>
      <c r="H28" s="5">
        <v>1</v>
      </c>
      <c r="I28" s="5">
        <v>1</v>
      </c>
      <c r="J28" s="5">
        <v>1</v>
      </c>
      <c r="K28" s="5">
        <v>1</v>
      </c>
      <c r="L28" s="5">
        <v>1</v>
      </c>
      <c r="M28" s="5">
        <v>1</v>
      </c>
      <c r="N28" s="5">
        <v>1</v>
      </c>
      <c r="O28" s="5">
        <v>1</v>
      </c>
      <c r="P28" s="8">
        <f t="shared" si="5"/>
        <v>12</v>
      </c>
      <c r="Q28" s="12" t="str">
        <f t="shared" si="6"/>
        <v>Lingkup materi cukup</v>
      </c>
      <c r="R28" s="13">
        <v>80</v>
      </c>
      <c r="S28" s="13">
        <v>80</v>
      </c>
      <c r="T28" s="13">
        <v>85</v>
      </c>
      <c r="U28" s="9">
        <f t="shared" si="7"/>
        <v>80</v>
      </c>
      <c r="V28" s="9" t="e">
        <f t="shared" si="8"/>
        <v>#REF!</v>
      </c>
      <c r="W28" s="14" t="e">
        <f t="shared" si="9"/>
        <v>#REF!</v>
      </c>
      <c r="X28" s="15" t="s">
        <v>39</v>
      </c>
    </row>
    <row r="29" spans="1:24" ht="15.75" customHeight="1">
      <c r="A29" s="5">
        <v>19</v>
      </c>
      <c r="B29" s="5"/>
      <c r="C29" s="6" t="s">
        <v>108</v>
      </c>
      <c r="D29" s="5">
        <v>1</v>
      </c>
      <c r="E29" s="5">
        <v>1</v>
      </c>
      <c r="F29" s="5">
        <v>1</v>
      </c>
      <c r="G29" s="5">
        <v>1</v>
      </c>
      <c r="H29" s="5">
        <v>1</v>
      </c>
      <c r="I29" s="5">
        <v>1</v>
      </c>
      <c r="J29" s="5">
        <v>1</v>
      </c>
      <c r="K29" s="5">
        <v>1</v>
      </c>
      <c r="L29" s="5">
        <v>1</v>
      </c>
      <c r="M29" s="5">
        <v>1</v>
      </c>
      <c r="N29" s="5">
        <v>1</v>
      </c>
      <c r="O29" s="5">
        <v>1</v>
      </c>
      <c r="P29" s="8">
        <f t="shared" si="5"/>
        <v>12</v>
      </c>
      <c r="Q29" s="12" t="str">
        <f t="shared" si="6"/>
        <v>Lingkup materi cukup</v>
      </c>
      <c r="R29" s="13">
        <v>80</v>
      </c>
      <c r="S29" s="13">
        <v>80</v>
      </c>
      <c r="T29" s="13">
        <v>85</v>
      </c>
      <c r="U29" s="9">
        <f t="shared" si="7"/>
        <v>80</v>
      </c>
      <c r="V29" s="9" t="e">
        <f t="shared" si="8"/>
        <v>#REF!</v>
      </c>
      <c r="W29" s="14" t="e">
        <f t="shared" si="9"/>
        <v>#REF!</v>
      </c>
      <c r="X29" s="15" t="s">
        <v>39</v>
      </c>
    </row>
    <row r="30" spans="1:24" ht="15.75" customHeight="1">
      <c r="A30" s="5">
        <v>20</v>
      </c>
      <c r="B30" s="5"/>
      <c r="C30" s="6" t="s">
        <v>109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  <c r="O30" s="5">
        <v>1</v>
      </c>
      <c r="P30" s="8">
        <f t="shared" si="5"/>
        <v>12</v>
      </c>
      <c r="Q30" s="12" t="str">
        <f t="shared" si="6"/>
        <v>Lingkup materi cukup</v>
      </c>
      <c r="R30" s="13">
        <v>80</v>
      </c>
      <c r="S30" s="13">
        <v>80</v>
      </c>
      <c r="T30" s="13">
        <v>85</v>
      </c>
      <c r="U30" s="9">
        <f t="shared" si="7"/>
        <v>80</v>
      </c>
      <c r="V30" s="9" t="e">
        <f t="shared" si="8"/>
        <v>#REF!</v>
      </c>
      <c r="W30" s="14" t="e">
        <f t="shared" si="9"/>
        <v>#REF!</v>
      </c>
      <c r="X30" s="15" t="s">
        <v>39</v>
      </c>
    </row>
    <row r="31" spans="1:24" ht="15.75" customHeight="1"/>
    <row r="32" spans="1:24" ht="15.75" customHeight="1">
      <c r="S32" s="2" t="s">
        <v>77</v>
      </c>
    </row>
    <row r="33" spans="7:20" ht="15.75" customHeight="1">
      <c r="G33" s="2" t="s">
        <v>78</v>
      </c>
    </row>
    <row r="34" spans="7:20" ht="15.75" customHeight="1">
      <c r="G34" s="2" t="s">
        <v>79</v>
      </c>
      <c r="S34" s="2" t="s">
        <v>80</v>
      </c>
    </row>
    <row r="35" spans="7:20" ht="15.75" customHeight="1"/>
    <row r="36" spans="7:20" ht="15.75" customHeight="1"/>
    <row r="37" spans="7:20" ht="15.75" customHeight="1"/>
    <row r="38" spans="7:20" ht="15.75" customHeight="1"/>
    <row r="39" spans="7:20" ht="15.75" customHeight="1">
      <c r="G39" s="20" t="s">
        <v>81</v>
      </c>
      <c r="S39" s="20" t="s">
        <v>81</v>
      </c>
      <c r="T39" s="20"/>
    </row>
    <row r="40" spans="7:20" ht="15.75" customHeight="1">
      <c r="G40" s="2" t="s">
        <v>82</v>
      </c>
      <c r="S40" s="2" t="s">
        <v>82</v>
      </c>
    </row>
    <row r="41" spans="7:20" ht="15.75" customHeight="1"/>
    <row r="42" spans="7:20" ht="15.75" customHeight="1"/>
    <row r="43" spans="7:20" ht="15.75" customHeight="1"/>
    <row r="44" spans="7:20" ht="15.75" customHeight="1"/>
    <row r="45" spans="7:20" ht="15.75" customHeight="1"/>
    <row r="46" spans="7:20" ht="15.75" customHeight="1"/>
    <row r="47" spans="7:20" ht="15.75" customHeight="1"/>
    <row r="48" spans="7:2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L9:O9"/>
    <mergeCell ref="A1:X1"/>
    <mergeCell ref="A2:X2"/>
    <mergeCell ref="A3:X3"/>
    <mergeCell ref="D7:O7"/>
    <mergeCell ref="P7:P10"/>
    <mergeCell ref="X7:X10"/>
    <mergeCell ref="L8:O8"/>
    <mergeCell ref="A7:B7"/>
    <mergeCell ref="A8:A9"/>
    <mergeCell ref="B8:B9"/>
    <mergeCell ref="D8:G8"/>
    <mergeCell ref="H8:K8"/>
    <mergeCell ref="C7:C9"/>
    <mergeCell ref="D9:G9"/>
    <mergeCell ref="H9:K9"/>
    <mergeCell ref="U7:V8"/>
    <mergeCell ref="W7:W10"/>
    <mergeCell ref="Z7:AC14"/>
    <mergeCell ref="U9:U10"/>
    <mergeCell ref="V9:V10"/>
    <mergeCell ref="Q7:Q10"/>
    <mergeCell ref="R7:T8"/>
    <mergeCell ref="R9:R10"/>
    <mergeCell ref="S9:S10"/>
    <mergeCell ref="T9:T10"/>
  </mergeCells>
  <conditionalFormatting sqref="Q11:Q30">
    <cfRule type="containsText" dxfId="34" priority="1" operator="containsText" text="Semua lingkup materi tercapai">
      <formula>NOT(ISERROR(SEARCH(("Semua lingkup materi tercapai"),(Q11))))</formula>
    </cfRule>
  </conditionalFormatting>
  <conditionalFormatting sqref="Q11:Q30">
    <cfRule type="containsText" dxfId="33" priority="2" operator="containsText" text="Semua lingkup materi sudah tercapai">
      <formula>NOT(ISERROR(SEARCH(("Semua lingkup materi sudah tercapai"),(Q11))))</formula>
    </cfRule>
  </conditionalFormatting>
  <conditionalFormatting sqref="Q11:Q30">
    <cfRule type="containsText" dxfId="32" priority="3" operator="containsText" text="Semua lingkup materi sudah tercapi">
      <formula>NOT(ISERROR(SEARCH(("Semua lingkup materi sudah tercapi"),(Q11))))</formula>
    </cfRule>
  </conditionalFormatting>
  <conditionalFormatting sqref="Q11:Q30">
    <cfRule type="containsText" dxfId="31" priority="4" operator="containsText" text="Lingkup materi tercapai">
      <formula>NOT(ISERROR(SEARCH(("Lingkup materi tercapai"),(Q11))))</formula>
    </cfRule>
  </conditionalFormatting>
  <conditionalFormatting sqref="Q11:Q30">
    <cfRule type="containsText" dxfId="30" priority="5" operator="containsText" text="Lingkup materi cukup">
      <formula>NOT(ISERROR(SEARCH(("Lingkup materi cukup"),(Q11))))</formula>
    </cfRule>
  </conditionalFormatting>
  <conditionalFormatting sqref="Q11:Q30">
    <cfRule type="containsText" dxfId="29" priority="6" operator="containsText" text="ingkup materi kurang">
      <formula>NOT(ISERROR(SEARCH(("ingkup materi kurang"),(Q11))))</formula>
    </cfRule>
  </conditionalFormatting>
  <conditionalFormatting sqref="Q11:Q30">
    <cfRule type="containsText" dxfId="28" priority="7" operator="containsText" text="Lingkup materi perlu ditingkatkan">
      <formula>NOT(ISERROR(SEARCH(("Lingkup materi perlu ditingkatkan"),(Q11))))</formula>
    </cfRule>
  </conditionalFormatting>
  <pageMargins left="0.7" right="0.7" top="0.75" bottom="0.75" header="0" footer="0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H1000"/>
  <sheetViews>
    <sheetView workbookViewId="0"/>
  </sheetViews>
  <sheetFormatPr defaultColWidth="14.42578125" defaultRowHeight="15" customHeight="1"/>
  <cols>
    <col min="1" max="1" width="8.28515625" customWidth="1"/>
    <col min="2" max="2" width="13.85546875" customWidth="1"/>
    <col min="3" max="3" width="32.5703125" customWidth="1"/>
    <col min="4" max="19" width="5.28515625" customWidth="1"/>
    <col min="20" max="20" width="9.140625" customWidth="1"/>
    <col min="21" max="21" width="32.42578125" customWidth="1"/>
    <col min="22" max="25" width="6" customWidth="1"/>
    <col min="26" max="27" width="8.42578125" customWidth="1"/>
    <col min="28" max="28" width="8.5703125" customWidth="1"/>
    <col min="29" max="29" width="11" customWidth="1"/>
    <col min="30" max="34" width="8.7109375" customWidth="1"/>
  </cols>
  <sheetData>
    <row r="1" spans="1:34" ht="18.75">
      <c r="A1" s="29" t="s">
        <v>11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</row>
    <row r="2" spans="1:34" ht="18.75">
      <c r="A2" s="29" t="s">
        <v>83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</row>
    <row r="3" spans="1:34" ht="18.75">
      <c r="A3" s="29" t="s">
        <v>13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</row>
    <row r="4" spans="1:34">
      <c r="A4" s="1" t="s">
        <v>14</v>
      </c>
      <c r="C4" s="10" t="s">
        <v>110</v>
      </c>
      <c r="P4" s="2"/>
    </row>
    <row r="5" spans="1:34">
      <c r="A5" s="1" t="s">
        <v>16</v>
      </c>
      <c r="C5" s="2" t="s">
        <v>111</v>
      </c>
    </row>
    <row r="7" spans="1:34" ht="15" customHeight="1">
      <c r="A7" s="45" t="s">
        <v>18</v>
      </c>
      <c r="B7" s="26"/>
      <c r="C7" s="22" t="s">
        <v>1</v>
      </c>
      <c r="D7" s="45" t="s">
        <v>2</v>
      </c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6"/>
      <c r="T7" s="28" t="s">
        <v>19</v>
      </c>
      <c r="U7" s="28" t="s">
        <v>20</v>
      </c>
      <c r="V7" s="36" t="s">
        <v>3</v>
      </c>
      <c r="W7" s="32"/>
      <c r="X7" s="32"/>
      <c r="Y7" s="33"/>
      <c r="Z7" s="36" t="s">
        <v>4</v>
      </c>
      <c r="AA7" s="33"/>
      <c r="AB7" s="28" t="s">
        <v>21</v>
      </c>
      <c r="AC7" s="28" t="s">
        <v>22</v>
      </c>
      <c r="AE7" s="37" t="s">
        <v>23</v>
      </c>
      <c r="AF7" s="38"/>
      <c r="AG7" s="38"/>
      <c r="AH7" s="39"/>
    </row>
    <row r="8" spans="1:34">
      <c r="A8" s="22" t="s">
        <v>24</v>
      </c>
      <c r="B8" s="22" t="s">
        <v>25</v>
      </c>
      <c r="C8" s="23"/>
      <c r="D8" s="45" t="s">
        <v>26</v>
      </c>
      <c r="E8" s="25"/>
      <c r="F8" s="25"/>
      <c r="G8" s="26"/>
      <c r="H8" s="45" t="s">
        <v>27</v>
      </c>
      <c r="I8" s="25"/>
      <c r="J8" s="25"/>
      <c r="K8" s="26"/>
      <c r="L8" s="45" t="s">
        <v>28</v>
      </c>
      <c r="M8" s="25"/>
      <c r="N8" s="25"/>
      <c r="O8" s="26"/>
      <c r="P8" s="45" t="s">
        <v>29</v>
      </c>
      <c r="Q8" s="25"/>
      <c r="R8" s="25"/>
      <c r="S8" s="26"/>
      <c r="T8" s="23"/>
      <c r="U8" s="23"/>
      <c r="V8" s="34"/>
      <c r="W8" s="35"/>
      <c r="X8" s="35"/>
      <c r="Y8" s="27"/>
      <c r="Z8" s="34"/>
      <c r="AA8" s="27"/>
      <c r="AB8" s="23"/>
      <c r="AC8" s="23"/>
      <c r="AE8" s="40"/>
      <c r="AF8" s="30"/>
      <c r="AG8" s="30"/>
      <c r="AH8" s="41"/>
    </row>
    <row r="9" spans="1:34">
      <c r="A9" s="24"/>
      <c r="B9" s="24"/>
      <c r="C9" s="24"/>
      <c r="D9" s="45" t="s">
        <v>30</v>
      </c>
      <c r="E9" s="25"/>
      <c r="F9" s="25"/>
      <c r="G9" s="26"/>
      <c r="H9" s="45" t="s">
        <v>31</v>
      </c>
      <c r="I9" s="25"/>
      <c r="J9" s="25"/>
      <c r="K9" s="26"/>
      <c r="L9" s="45" t="s">
        <v>32</v>
      </c>
      <c r="M9" s="25"/>
      <c r="N9" s="25"/>
      <c r="O9" s="26"/>
      <c r="P9" s="45" t="s">
        <v>33</v>
      </c>
      <c r="Q9" s="25"/>
      <c r="R9" s="25"/>
      <c r="S9" s="26"/>
      <c r="T9" s="23"/>
      <c r="U9" s="23"/>
      <c r="V9" s="22" t="s">
        <v>5</v>
      </c>
      <c r="W9" s="22" t="s">
        <v>6</v>
      </c>
      <c r="X9" s="22" t="s">
        <v>7</v>
      </c>
      <c r="Y9" s="22" t="s">
        <v>8</v>
      </c>
      <c r="Z9" s="28" t="s">
        <v>9</v>
      </c>
      <c r="AA9" s="28" t="s">
        <v>10</v>
      </c>
      <c r="AB9" s="23"/>
      <c r="AC9" s="23"/>
      <c r="AE9" s="40"/>
      <c r="AF9" s="30"/>
      <c r="AG9" s="30"/>
      <c r="AH9" s="41"/>
    </row>
    <row r="10" spans="1:34">
      <c r="A10" s="11"/>
      <c r="B10" s="11"/>
      <c r="C10" s="11"/>
      <c r="D10" s="11" t="s">
        <v>34</v>
      </c>
      <c r="E10" s="11" t="s">
        <v>35</v>
      </c>
      <c r="F10" s="11" t="s">
        <v>36</v>
      </c>
      <c r="G10" s="11" t="s">
        <v>37</v>
      </c>
      <c r="H10" s="11" t="s">
        <v>34</v>
      </c>
      <c r="I10" s="11" t="s">
        <v>35</v>
      </c>
      <c r="J10" s="11" t="s">
        <v>36</v>
      </c>
      <c r="K10" s="11" t="s">
        <v>37</v>
      </c>
      <c r="L10" s="11" t="s">
        <v>34</v>
      </c>
      <c r="M10" s="11" t="s">
        <v>35</v>
      </c>
      <c r="N10" s="11" t="s">
        <v>36</v>
      </c>
      <c r="O10" s="11" t="s">
        <v>37</v>
      </c>
      <c r="P10" s="11" t="s">
        <v>34</v>
      </c>
      <c r="Q10" s="11" t="s">
        <v>35</v>
      </c>
      <c r="R10" s="11" t="s">
        <v>36</v>
      </c>
      <c r="S10" s="11" t="s">
        <v>37</v>
      </c>
      <c r="T10" s="24"/>
      <c r="U10" s="24"/>
      <c r="V10" s="24"/>
      <c r="W10" s="24"/>
      <c r="X10" s="24"/>
      <c r="Y10" s="24"/>
      <c r="Z10" s="24"/>
      <c r="AA10" s="24"/>
      <c r="AB10" s="24"/>
      <c r="AC10" s="24"/>
      <c r="AE10" s="40"/>
      <c r="AF10" s="30"/>
      <c r="AG10" s="30"/>
      <c r="AH10" s="41"/>
    </row>
    <row r="11" spans="1:34">
      <c r="A11" s="5">
        <v>1</v>
      </c>
      <c r="B11" s="5" t="s">
        <v>112</v>
      </c>
      <c r="C11" s="6" t="s">
        <v>38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8">
        <f t="shared" ref="T11:T36" si="0">SUM(D11:S11)</f>
        <v>16</v>
      </c>
      <c r="U11" s="12" t="str">
        <f t="shared" ref="U11:U36" si="1">IF(T11&lt;5,"Lingkup materi perlu ditingkatkan",IF(T11&lt;9,"Lingkup materi kurang",IF(T11&lt;13,"Lingkup materi cukup",IF(T11&lt;17,"Lingkup materi tercapai",IF(T11&lt;20,"Semua lingkup materi tercapai","Semua lingkup materi tercapai")))))</f>
        <v>Lingkup materi tercapai</v>
      </c>
      <c r="V11" s="13">
        <v>0</v>
      </c>
      <c r="W11" s="13">
        <v>0</v>
      </c>
      <c r="X11" s="13">
        <v>85</v>
      </c>
      <c r="Y11" s="13">
        <v>90</v>
      </c>
      <c r="Z11" s="9">
        <f t="shared" ref="Z11:Z36" si="2">AVERAGE(V11,W11)</f>
        <v>0</v>
      </c>
      <c r="AA11" s="9" t="e">
        <f t="shared" ref="AA11:AA20" si="3">AVERAGE(V11,W11,X11,Y11,#REF!)</f>
        <v>#REF!</v>
      </c>
      <c r="AB11" s="14" t="e">
        <f t="shared" ref="AB11:AB36" si="4">AVERAGE(Z11,AA11)</f>
        <v>#REF!</v>
      </c>
      <c r="AC11" s="15" t="s">
        <v>39</v>
      </c>
      <c r="AE11" s="40"/>
      <c r="AF11" s="30"/>
      <c r="AG11" s="30"/>
      <c r="AH11" s="41"/>
    </row>
    <row r="12" spans="1:34">
      <c r="A12" s="5">
        <v>2</v>
      </c>
      <c r="B12" s="5"/>
      <c r="C12" s="6" t="s">
        <v>40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8">
        <f t="shared" si="0"/>
        <v>5</v>
      </c>
      <c r="U12" s="12" t="str">
        <f t="shared" si="1"/>
        <v>Lingkup materi kurang</v>
      </c>
      <c r="V12" s="13">
        <v>80</v>
      </c>
      <c r="W12" s="13">
        <v>80</v>
      </c>
      <c r="X12" s="13">
        <v>78</v>
      </c>
      <c r="Y12" s="13">
        <v>80</v>
      </c>
      <c r="Z12" s="9">
        <f t="shared" si="2"/>
        <v>80</v>
      </c>
      <c r="AA12" s="9" t="e">
        <f t="shared" si="3"/>
        <v>#REF!</v>
      </c>
      <c r="AB12" s="14" t="e">
        <f t="shared" si="4"/>
        <v>#REF!</v>
      </c>
      <c r="AC12" s="15" t="s">
        <v>39</v>
      </c>
      <c r="AE12" s="40"/>
      <c r="AF12" s="30"/>
      <c r="AG12" s="30"/>
      <c r="AH12" s="41"/>
    </row>
    <row r="13" spans="1:34">
      <c r="A13" s="5">
        <v>3</v>
      </c>
      <c r="B13" s="5"/>
      <c r="C13" s="6" t="s">
        <v>41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/>
      <c r="N13" s="5"/>
      <c r="O13" s="5"/>
      <c r="P13" s="5"/>
      <c r="Q13" s="5"/>
      <c r="R13" s="5"/>
      <c r="S13" s="5"/>
      <c r="T13" s="8">
        <f t="shared" si="0"/>
        <v>9</v>
      </c>
      <c r="U13" s="12" t="str">
        <f t="shared" si="1"/>
        <v>Lingkup materi cukup</v>
      </c>
      <c r="V13" s="13">
        <v>80</v>
      </c>
      <c r="W13" s="13">
        <v>80</v>
      </c>
      <c r="X13" s="13">
        <v>85</v>
      </c>
      <c r="Y13" s="13">
        <v>80</v>
      </c>
      <c r="Z13" s="9">
        <f t="shared" si="2"/>
        <v>80</v>
      </c>
      <c r="AA13" s="9" t="e">
        <f t="shared" si="3"/>
        <v>#REF!</v>
      </c>
      <c r="AB13" s="14" t="e">
        <f t="shared" si="4"/>
        <v>#REF!</v>
      </c>
      <c r="AC13" s="15" t="s">
        <v>39</v>
      </c>
      <c r="AE13" s="40"/>
      <c r="AF13" s="30"/>
      <c r="AG13" s="30"/>
      <c r="AH13" s="41"/>
    </row>
    <row r="14" spans="1:34">
      <c r="A14" s="5">
        <v>4</v>
      </c>
      <c r="B14" s="5"/>
      <c r="C14" s="6" t="s">
        <v>42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/>
      <c r="R14" s="5"/>
      <c r="S14" s="5"/>
      <c r="T14" s="8">
        <f t="shared" si="0"/>
        <v>13</v>
      </c>
      <c r="U14" s="12" t="str">
        <f t="shared" si="1"/>
        <v>Lingkup materi tercapai</v>
      </c>
      <c r="V14" s="13">
        <v>80</v>
      </c>
      <c r="W14" s="13">
        <v>80</v>
      </c>
      <c r="X14" s="13">
        <v>85</v>
      </c>
      <c r="Y14" s="13">
        <v>83</v>
      </c>
      <c r="Z14" s="9">
        <f t="shared" si="2"/>
        <v>80</v>
      </c>
      <c r="AA14" s="9" t="e">
        <f t="shared" si="3"/>
        <v>#REF!</v>
      </c>
      <c r="AB14" s="14" t="e">
        <f t="shared" si="4"/>
        <v>#REF!</v>
      </c>
      <c r="AC14" s="15" t="s">
        <v>39</v>
      </c>
      <c r="AE14" s="42"/>
      <c r="AF14" s="43"/>
      <c r="AG14" s="43"/>
      <c r="AH14" s="44"/>
    </row>
    <row r="15" spans="1:34">
      <c r="A15" s="5">
        <v>5</v>
      </c>
      <c r="B15" s="5"/>
      <c r="C15" s="6" t="s">
        <v>43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8">
        <f t="shared" si="0"/>
        <v>16</v>
      </c>
      <c r="U15" s="12" t="str">
        <f t="shared" si="1"/>
        <v>Lingkup materi tercapai</v>
      </c>
      <c r="V15" s="13">
        <v>80</v>
      </c>
      <c r="W15" s="13">
        <v>80</v>
      </c>
      <c r="X15" s="13">
        <v>85</v>
      </c>
      <c r="Y15" s="13">
        <v>90</v>
      </c>
      <c r="Z15" s="9">
        <f t="shared" si="2"/>
        <v>80</v>
      </c>
      <c r="AA15" s="9" t="e">
        <f t="shared" si="3"/>
        <v>#REF!</v>
      </c>
      <c r="AB15" s="14" t="e">
        <f t="shared" si="4"/>
        <v>#REF!</v>
      </c>
      <c r="AC15" s="15" t="s">
        <v>39</v>
      </c>
    </row>
    <row r="16" spans="1:34">
      <c r="A16" s="5">
        <v>6</v>
      </c>
      <c r="B16" s="5"/>
      <c r="C16" s="6" t="s">
        <v>44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8">
        <f t="shared" si="0"/>
        <v>16</v>
      </c>
      <c r="U16" s="12" t="str">
        <f t="shared" si="1"/>
        <v>Lingkup materi tercapai</v>
      </c>
      <c r="V16" s="13">
        <v>80</v>
      </c>
      <c r="W16" s="13">
        <v>80</v>
      </c>
      <c r="X16" s="13">
        <v>85</v>
      </c>
      <c r="Y16" s="13">
        <v>78</v>
      </c>
      <c r="Z16" s="9">
        <f t="shared" si="2"/>
        <v>80</v>
      </c>
      <c r="AA16" s="9" t="e">
        <f t="shared" si="3"/>
        <v>#REF!</v>
      </c>
      <c r="AB16" s="14" t="e">
        <f t="shared" si="4"/>
        <v>#REF!</v>
      </c>
      <c r="AC16" s="15" t="s">
        <v>39</v>
      </c>
    </row>
    <row r="17" spans="1:29">
      <c r="A17" s="5">
        <v>7</v>
      </c>
      <c r="B17" s="5"/>
      <c r="C17" s="6" t="s">
        <v>45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8">
        <f t="shared" si="0"/>
        <v>16</v>
      </c>
      <c r="U17" s="12" t="str">
        <f t="shared" si="1"/>
        <v>Lingkup materi tercapai</v>
      </c>
      <c r="V17" s="13">
        <v>80</v>
      </c>
      <c r="W17" s="13">
        <v>80</v>
      </c>
      <c r="X17" s="13">
        <v>78</v>
      </c>
      <c r="Y17" s="13">
        <v>70</v>
      </c>
      <c r="Z17" s="9">
        <f t="shared" si="2"/>
        <v>80</v>
      </c>
      <c r="AA17" s="9" t="e">
        <f t="shared" si="3"/>
        <v>#REF!</v>
      </c>
      <c r="AB17" s="14" t="e">
        <f t="shared" si="4"/>
        <v>#REF!</v>
      </c>
      <c r="AC17" s="15" t="s">
        <v>39</v>
      </c>
    </row>
    <row r="18" spans="1:29">
      <c r="A18" s="5">
        <v>8</v>
      </c>
      <c r="B18" s="5"/>
      <c r="C18" s="6" t="s">
        <v>46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8">
        <f t="shared" si="0"/>
        <v>16</v>
      </c>
      <c r="U18" s="12" t="str">
        <f t="shared" si="1"/>
        <v>Lingkup materi tercapai</v>
      </c>
      <c r="V18" s="13">
        <v>80</v>
      </c>
      <c r="W18" s="13">
        <v>80</v>
      </c>
      <c r="X18" s="13">
        <v>85</v>
      </c>
      <c r="Y18" s="13">
        <v>90</v>
      </c>
      <c r="Z18" s="9">
        <f t="shared" si="2"/>
        <v>80</v>
      </c>
      <c r="AA18" s="9" t="e">
        <f t="shared" si="3"/>
        <v>#REF!</v>
      </c>
      <c r="AB18" s="14" t="e">
        <f t="shared" si="4"/>
        <v>#REF!</v>
      </c>
      <c r="AC18" s="15" t="s">
        <v>39</v>
      </c>
    </row>
    <row r="19" spans="1:29">
      <c r="A19" s="5">
        <v>9</v>
      </c>
      <c r="B19" s="5"/>
      <c r="C19" s="6" t="s">
        <v>47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8">
        <f t="shared" si="0"/>
        <v>16</v>
      </c>
      <c r="U19" s="12" t="str">
        <f t="shared" si="1"/>
        <v>Lingkup materi tercapai</v>
      </c>
      <c r="V19" s="13">
        <v>80</v>
      </c>
      <c r="W19" s="13">
        <v>80</v>
      </c>
      <c r="X19" s="13">
        <v>85</v>
      </c>
      <c r="Y19" s="13">
        <v>45</v>
      </c>
      <c r="Z19" s="9">
        <f t="shared" si="2"/>
        <v>80</v>
      </c>
      <c r="AA19" s="9" t="e">
        <f t="shared" si="3"/>
        <v>#REF!</v>
      </c>
      <c r="AB19" s="14" t="e">
        <f t="shared" si="4"/>
        <v>#REF!</v>
      </c>
      <c r="AC19" s="15" t="s">
        <v>39</v>
      </c>
    </row>
    <row r="20" spans="1:29">
      <c r="A20" s="5">
        <v>10</v>
      </c>
      <c r="B20" s="5"/>
      <c r="C20" s="6" t="s">
        <v>48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8">
        <f t="shared" si="0"/>
        <v>16</v>
      </c>
      <c r="U20" s="12" t="str">
        <f t="shared" si="1"/>
        <v>Lingkup materi tercapai</v>
      </c>
      <c r="V20" s="13">
        <v>80</v>
      </c>
      <c r="W20" s="13">
        <v>80</v>
      </c>
      <c r="X20" s="13">
        <v>85</v>
      </c>
      <c r="Y20" s="13">
        <v>90</v>
      </c>
      <c r="Z20" s="9">
        <f t="shared" si="2"/>
        <v>80</v>
      </c>
      <c r="AA20" s="9" t="e">
        <f t="shared" si="3"/>
        <v>#REF!</v>
      </c>
      <c r="AB20" s="14" t="e">
        <f t="shared" si="4"/>
        <v>#REF!</v>
      </c>
      <c r="AC20" s="15" t="s">
        <v>39</v>
      </c>
    </row>
    <row r="21" spans="1:29" ht="15.75" customHeight="1">
      <c r="A21" s="5">
        <v>11</v>
      </c>
      <c r="B21" s="5"/>
      <c r="C21" s="6" t="s">
        <v>49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8">
        <f t="shared" si="0"/>
        <v>16</v>
      </c>
      <c r="U21" s="12" t="str">
        <f t="shared" si="1"/>
        <v>Lingkup materi tercapai</v>
      </c>
      <c r="V21" s="13">
        <v>80</v>
      </c>
      <c r="W21" s="13">
        <v>80</v>
      </c>
      <c r="X21" s="13">
        <v>85</v>
      </c>
      <c r="Y21" s="13">
        <v>90</v>
      </c>
      <c r="Z21" s="9">
        <f t="shared" si="2"/>
        <v>80</v>
      </c>
      <c r="AA21" s="9">
        <f t="shared" ref="AA21:AA28" si="5">AVERAGE(V21,W21,X21,Y21, )</f>
        <v>67</v>
      </c>
      <c r="AB21" s="14">
        <f t="shared" si="4"/>
        <v>73.5</v>
      </c>
      <c r="AC21" s="15" t="s">
        <v>39</v>
      </c>
    </row>
    <row r="22" spans="1:29" ht="15.75" customHeight="1">
      <c r="A22" s="5">
        <v>12</v>
      </c>
      <c r="B22" s="5"/>
      <c r="C22" s="6" t="s">
        <v>50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T22" s="8">
        <f t="shared" si="0"/>
        <v>12</v>
      </c>
      <c r="U22" s="12" t="str">
        <f t="shared" si="1"/>
        <v>Lingkup materi cukup</v>
      </c>
      <c r="V22" s="13">
        <v>80</v>
      </c>
      <c r="W22" s="13">
        <v>80</v>
      </c>
      <c r="X22" s="13">
        <v>85</v>
      </c>
      <c r="Y22" s="13">
        <v>90</v>
      </c>
      <c r="Z22" s="9">
        <f t="shared" si="2"/>
        <v>80</v>
      </c>
      <c r="AA22" s="9">
        <f t="shared" si="5"/>
        <v>67</v>
      </c>
      <c r="AB22" s="14">
        <f t="shared" si="4"/>
        <v>73.5</v>
      </c>
      <c r="AC22" s="15" t="s">
        <v>39</v>
      </c>
    </row>
    <row r="23" spans="1:29" ht="15.75" customHeight="1">
      <c r="A23" s="5">
        <v>13</v>
      </c>
      <c r="B23" s="5"/>
      <c r="C23" s="6" t="s">
        <v>51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8">
        <f t="shared" si="0"/>
        <v>16</v>
      </c>
      <c r="U23" s="12" t="str">
        <f t="shared" si="1"/>
        <v>Lingkup materi tercapai</v>
      </c>
      <c r="V23" s="13">
        <v>80</v>
      </c>
      <c r="W23" s="13">
        <v>80</v>
      </c>
      <c r="X23" s="13">
        <v>85</v>
      </c>
      <c r="Y23" s="13">
        <v>90</v>
      </c>
      <c r="Z23" s="9">
        <f t="shared" si="2"/>
        <v>80</v>
      </c>
      <c r="AA23" s="9">
        <f t="shared" si="5"/>
        <v>67</v>
      </c>
      <c r="AB23" s="14">
        <f t="shared" si="4"/>
        <v>73.5</v>
      </c>
      <c r="AC23" s="15" t="s">
        <v>39</v>
      </c>
    </row>
    <row r="24" spans="1:29" ht="15.75" customHeight="1">
      <c r="A24" s="5">
        <v>14</v>
      </c>
      <c r="B24" s="5"/>
      <c r="C24" s="6" t="s">
        <v>52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8">
        <f t="shared" si="0"/>
        <v>16</v>
      </c>
      <c r="U24" s="12" t="str">
        <f t="shared" si="1"/>
        <v>Lingkup materi tercapai</v>
      </c>
      <c r="V24" s="13">
        <v>80</v>
      </c>
      <c r="W24" s="13">
        <v>80</v>
      </c>
      <c r="X24" s="13">
        <v>85</v>
      </c>
      <c r="Y24" s="13">
        <v>90</v>
      </c>
      <c r="Z24" s="9">
        <f t="shared" si="2"/>
        <v>80</v>
      </c>
      <c r="AA24" s="9">
        <f t="shared" si="5"/>
        <v>67</v>
      </c>
      <c r="AB24" s="14">
        <f t="shared" si="4"/>
        <v>73.5</v>
      </c>
      <c r="AC24" s="15" t="s">
        <v>39</v>
      </c>
    </row>
    <row r="25" spans="1:29" ht="15.75" customHeight="1">
      <c r="A25" s="5">
        <v>15</v>
      </c>
      <c r="B25" s="5"/>
      <c r="C25" s="6" t="s">
        <v>53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8">
        <f t="shared" si="0"/>
        <v>16</v>
      </c>
      <c r="U25" s="12" t="str">
        <f t="shared" si="1"/>
        <v>Lingkup materi tercapai</v>
      </c>
      <c r="V25" s="13">
        <v>80</v>
      </c>
      <c r="W25" s="13">
        <v>80</v>
      </c>
      <c r="X25" s="13">
        <v>85</v>
      </c>
      <c r="Y25" s="13">
        <v>90</v>
      </c>
      <c r="Z25" s="9">
        <f t="shared" si="2"/>
        <v>80</v>
      </c>
      <c r="AA25" s="9">
        <f t="shared" si="5"/>
        <v>67</v>
      </c>
      <c r="AB25" s="14">
        <f t="shared" si="4"/>
        <v>73.5</v>
      </c>
      <c r="AC25" s="15" t="s">
        <v>39</v>
      </c>
    </row>
    <row r="26" spans="1:29" ht="15.75" customHeight="1">
      <c r="A26" s="5">
        <v>16</v>
      </c>
      <c r="B26" s="5"/>
      <c r="C26" s="6" t="s">
        <v>54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8">
        <f t="shared" si="0"/>
        <v>16</v>
      </c>
      <c r="U26" s="12" t="str">
        <f t="shared" si="1"/>
        <v>Lingkup materi tercapai</v>
      </c>
      <c r="V26" s="13">
        <v>80</v>
      </c>
      <c r="W26" s="13">
        <v>80</v>
      </c>
      <c r="X26" s="13">
        <v>85</v>
      </c>
      <c r="Y26" s="13">
        <v>90</v>
      </c>
      <c r="Z26" s="9">
        <f t="shared" si="2"/>
        <v>80</v>
      </c>
      <c r="AA26" s="9">
        <f t="shared" si="5"/>
        <v>67</v>
      </c>
      <c r="AB26" s="14">
        <f t="shared" si="4"/>
        <v>73.5</v>
      </c>
      <c r="AC26" s="15" t="s">
        <v>39</v>
      </c>
    </row>
    <row r="27" spans="1:29" ht="15.75" customHeight="1">
      <c r="A27" s="5">
        <v>17</v>
      </c>
      <c r="B27" s="5"/>
      <c r="C27" s="6" t="s">
        <v>55</v>
      </c>
      <c r="D27" s="5">
        <v>1</v>
      </c>
      <c r="E27" s="5">
        <v>1</v>
      </c>
      <c r="F27" s="5">
        <v>1</v>
      </c>
      <c r="G27" s="5">
        <v>1</v>
      </c>
      <c r="H27" s="5">
        <v>1</v>
      </c>
      <c r="I27" s="5">
        <v>1</v>
      </c>
      <c r="J27" s="5">
        <v>1</v>
      </c>
      <c r="K27" s="5">
        <v>1</v>
      </c>
      <c r="L27" s="5">
        <v>1</v>
      </c>
      <c r="M27" s="5">
        <v>1</v>
      </c>
      <c r="N27" s="5">
        <v>1</v>
      </c>
      <c r="O27" s="5">
        <v>1</v>
      </c>
      <c r="P27" s="5">
        <v>1</v>
      </c>
      <c r="Q27" s="5">
        <v>1</v>
      </c>
      <c r="R27" s="5">
        <v>1</v>
      </c>
      <c r="S27" s="5">
        <v>1</v>
      </c>
      <c r="T27" s="8">
        <f t="shared" si="0"/>
        <v>16</v>
      </c>
      <c r="U27" s="12" t="str">
        <f t="shared" si="1"/>
        <v>Lingkup materi tercapai</v>
      </c>
      <c r="V27" s="13">
        <v>80</v>
      </c>
      <c r="W27" s="13">
        <v>80</v>
      </c>
      <c r="X27" s="13">
        <v>85</v>
      </c>
      <c r="Y27" s="13">
        <v>90</v>
      </c>
      <c r="Z27" s="9">
        <f t="shared" si="2"/>
        <v>80</v>
      </c>
      <c r="AA27" s="9">
        <f t="shared" si="5"/>
        <v>67</v>
      </c>
      <c r="AB27" s="14">
        <f t="shared" si="4"/>
        <v>73.5</v>
      </c>
      <c r="AC27" s="15" t="s">
        <v>39</v>
      </c>
    </row>
    <row r="28" spans="1:29" ht="15.75" customHeight="1">
      <c r="A28" s="5">
        <v>18</v>
      </c>
      <c r="B28" s="5"/>
      <c r="C28" s="6" t="s">
        <v>56</v>
      </c>
      <c r="D28" s="5">
        <v>1</v>
      </c>
      <c r="E28" s="5">
        <v>1</v>
      </c>
      <c r="F28" s="5">
        <v>1</v>
      </c>
      <c r="G28" s="5">
        <v>1</v>
      </c>
      <c r="H28" s="5">
        <v>1</v>
      </c>
      <c r="I28" s="5">
        <v>1</v>
      </c>
      <c r="J28" s="5">
        <v>1</v>
      </c>
      <c r="K28" s="5">
        <v>1</v>
      </c>
      <c r="L28" s="5">
        <v>1</v>
      </c>
      <c r="M28" s="5">
        <v>1</v>
      </c>
      <c r="N28" s="5">
        <v>1</v>
      </c>
      <c r="O28" s="5">
        <v>1</v>
      </c>
      <c r="P28" s="5">
        <v>1</v>
      </c>
      <c r="Q28" s="5">
        <v>1</v>
      </c>
      <c r="R28" s="5">
        <v>1</v>
      </c>
      <c r="S28" s="5">
        <v>1</v>
      </c>
      <c r="T28" s="8">
        <f t="shared" si="0"/>
        <v>16</v>
      </c>
      <c r="U28" s="12" t="str">
        <f t="shared" si="1"/>
        <v>Lingkup materi tercapai</v>
      </c>
      <c r="V28" s="13">
        <v>80</v>
      </c>
      <c r="W28" s="13">
        <v>80</v>
      </c>
      <c r="X28" s="13">
        <v>90</v>
      </c>
      <c r="Y28" s="13">
        <v>90</v>
      </c>
      <c r="Z28" s="9">
        <f t="shared" si="2"/>
        <v>80</v>
      </c>
      <c r="AA28" s="9">
        <f t="shared" si="5"/>
        <v>68</v>
      </c>
      <c r="AB28" s="14">
        <f t="shared" si="4"/>
        <v>74</v>
      </c>
      <c r="AC28" s="15" t="s">
        <v>39</v>
      </c>
    </row>
    <row r="29" spans="1:29" ht="15.75" customHeight="1">
      <c r="A29" s="5">
        <v>19</v>
      </c>
      <c r="B29" s="5"/>
      <c r="C29" s="6" t="s">
        <v>57</v>
      </c>
      <c r="D29" s="5">
        <v>1</v>
      </c>
      <c r="E29" s="5">
        <v>1</v>
      </c>
      <c r="F29" s="5">
        <v>1</v>
      </c>
      <c r="G29" s="5">
        <v>1</v>
      </c>
      <c r="H29" s="5">
        <v>1</v>
      </c>
      <c r="I29" s="5">
        <v>1</v>
      </c>
      <c r="J29" s="5"/>
      <c r="K29" s="5">
        <v>1</v>
      </c>
      <c r="L29" s="5">
        <v>1</v>
      </c>
      <c r="M29" s="5">
        <v>1</v>
      </c>
      <c r="N29" s="5">
        <v>1</v>
      </c>
      <c r="O29" s="5">
        <v>1</v>
      </c>
      <c r="P29" s="5">
        <v>1</v>
      </c>
      <c r="Q29" s="5">
        <v>1</v>
      </c>
      <c r="R29" s="5">
        <v>1</v>
      </c>
      <c r="S29" s="5">
        <v>1</v>
      </c>
      <c r="T29" s="8">
        <f t="shared" si="0"/>
        <v>15</v>
      </c>
      <c r="U29" s="12" t="str">
        <f t="shared" si="1"/>
        <v>Lingkup materi tercapai</v>
      </c>
      <c r="V29" s="13">
        <v>80</v>
      </c>
      <c r="W29" s="13">
        <v>80</v>
      </c>
      <c r="X29" s="13">
        <v>85</v>
      </c>
      <c r="Y29" s="13">
        <v>90</v>
      </c>
      <c r="Z29" s="9">
        <f t="shared" si="2"/>
        <v>80</v>
      </c>
      <c r="AA29" s="9"/>
      <c r="AB29" s="14">
        <f t="shared" si="4"/>
        <v>80</v>
      </c>
      <c r="AC29" s="15" t="s">
        <v>39</v>
      </c>
    </row>
    <row r="30" spans="1:29" ht="15.75" customHeight="1">
      <c r="A30" s="5">
        <v>20</v>
      </c>
      <c r="B30" s="5"/>
      <c r="C30" s="6" t="s">
        <v>58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  <c r="O30" s="5">
        <v>1</v>
      </c>
      <c r="P30" s="5">
        <v>1</v>
      </c>
      <c r="Q30" s="5">
        <v>1</v>
      </c>
      <c r="R30" s="5">
        <v>1</v>
      </c>
      <c r="S30" s="5">
        <v>1</v>
      </c>
      <c r="T30" s="8">
        <f t="shared" si="0"/>
        <v>16</v>
      </c>
      <c r="U30" s="12" t="str">
        <f t="shared" si="1"/>
        <v>Lingkup materi tercapai</v>
      </c>
      <c r="V30" s="13">
        <v>80</v>
      </c>
      <c r="W30" s="13">
        <v>80</v>
      </c>
      <c r="X30" s="13">
        <v>85</v>
      </c>
      <c r="Y30" s="13">
        <v>90</v>
      </c>
      <c r="Z30" s="9">
        <f t="shared" si="2"/>
        <v>80</v>
      </c>
      <c r="AA30" s="9"/>
      <c r="AB30" s="14">
        <f t="shared" si="4"/>
        <v>80</v>
      </c>
      <c r="AC30" s="15" t="s">
        <v>39</v>
      </c>
    </row>
    <row r="31" spans="1:29" ht="15.75" customHeight="1">
      <c r="A31" s="5">
        <v>21</v>
      </c>
      <c r="B31" s="5"/>
      <c r="C31" s="6" t="s">
        <v>59</v>
      </c>
      <c r="D31" s="5">
        <v>1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8">
        <f t="shared" si="0"/>
        <v>16</v>
      </c>
      <c r="U31" s="12" t="str">
        <f t="shared" si="1"/>
        <v>Lingkup materi tercapai</v>
      </c>
      <c r="V31" s="13">
        <v>80</v>
      </c>
      <c r="W31" s="13">
        <v>80</v>
      </c>
      <c r="X31" s="13">
        <v>85</v>
      </c>
      <c r="Y31" s="13">
        <v>90</v>
      </c>
      <c r="Z31" s="9">
        <f t="shared" si="2"/>
        <v>80</v>
      </c>
      <c r="AA31" s="9"/>
      <c r="AB31" s="14">
        <f t="shared" si="4"/>
        <v>80</v>
      </c>
      <c r="AC31" s="15" t="s">
        <v>39</v>
      </c>
    </row>
    <row r="32" spans="1:29" ht="15.75" customHeight="1">
      <c r="A32" s="5">
        <v>22</v>
      </c>
      <c r="B32" s="5"/>
      <c r="C32" s="6" t="s">
        <v>60</v>
      </c>
      <c r="D32" s="5">
        <v>1</v>
      </c>
      <c r="E32" s="5">
        <v>1</v>
      </c>
      <c r="F32" s="5">
        <v>1</v>
      </c>
      <c r="G32" s="5">
        <v>1</v>
      </c>
      <c r="H32" s="5">
        <v>1</v>
      </c>
      <c r="I32" s="5">
        <v>1</v>
      </c>
      <c r="J32" s="5">
        <v>1</v>
      </c>
      <c r="K32" s="5">
        <v>1</v>
      </c>
      <c r="L32" s="5">
        <v>1</v>
      </c>
      <c r="M32" s="5">
        <v>1</v>
      </c>
      <c r="N32" s="5">
        <v>1</v>
      </c>
      <c r="O32" s="5">
        <v>1</v>
      </c>
      <c r="P32" s="5">
        <v>1</v>
      </c>
      <c r="Q32" s="5">
        <v>1</v>
      </c>
      <c r="R32" s="5">
        <v>1</v>
      </c>
      <c r="S32" s="5">
        <v>1</v>
      </c>
      <c r="T32" s="8">
        <f t="shared" si="0"/>
        <v>16</v>
      </c>
      <c r="U32" s="12" t="str">
        <f t="shared" si="1"/>
        <v>Lingkup materi tercapai</v>
      </c>
      <c r="V32" s="13">
        <v>80</v>
      </c>
      <c r="W32" s="13">
        <v>80</v>
      </c>
      <c r="X32" s="13">
        <v>85</v>
      </c>
      <c r="Y32" s="13">
        <v>90</v>
      </c>
      <c r="Z32" s="9">
        <f t="shared" si="2"/>
        <v>80</v>
      </c>
      <c r="AA32" s="9"/>
      <c r="AB32" s="14">
        <f t="shared" si="4"/>
        <v>80</v>
      </c>
      <c r="AC32" s="15" t="s">
        <v>39</v>
      </c>
    </row>
    <row r="33" spans="1:29" ht="15.75" customHeight="1">
      <c r="A33" s="5">
        <v>23</v>
      </c>
      <c r="B33" s="5"/>
      <c r="C33" s="6" t="s">
        <v>61</v>
      </c>
      <c r="D33" s="5">
        <v>1</v>
      </c>
      <c r="E33" s="5">
        <v>1</v>
      </c>
      <c r="F33" s="5">
        <v>1</v>
      </c>
      <c r="G33" s="5">
        <v>1</v>
      </c>
      <c r="H33" s="5">
        <v>1</v>
      </c>
      <c r="I33" s="5">
        <v>1</v>
      </c>
      <c r="J33" s="5">
        <v>1</v>
      </c>
      <c r="K33" s="5">
        <v>1</v>
      </c>
      <c r="L33" s="5">
        <v>1</v>
      </c>
      <c r="M33" s="5">
        <v>1</v>
      </c>
      <c r="N33" s="5">
        <v>1</v>
      </c>
      <c r="O33" s="5">
        <v>1</v>
      </c>
      <c r="P33" s="5">
        <v>1</v>
      </c>
      <c r="Q33" s="5">
        <v>1</v>
      </c>
      <c r="R33" s="5">
        <v>1</v>
      </c>
      <c r="S33" s="5">
        <v>1</v>
      </c>
      <c r="T33" s="8">
        <f t="shared" si="0"/>
        <v>16</v>
      </c>
      <c r="U33" s="12" t="str">
        <f t="shared" si="1"/>
        <v>Lingkup materi tercapai</v>
      </c>
      <c r="V33" s="13">
        <v>80</v>
      </c>
      <c r="W33" s="13">
        <v>80</v>
      </c>
      <c r="X33" s="13">
        <v>85</v>
      </c>
      <c r="Y33" s="13">
        <v>90</v>
      </c>
      <c r="Z33" s="9">
        <f t="shared" si="2"/>
        <v>80</v>
      </c>
      <c r="AA33" s="9"/>
      <c r="AB33" s="14">
        <f t="shared" si="4"/>
        <v>80</v>
      </c>
      <c r="AC33" s="15" t="s">
        <v>39</v>
      </c>
    </row>
    <row r="34" spans="1:29" ht="15.75" customHeight="1">
      <c r="A34" s="5">
        <v>24</v>
      </c>
      <c r="B34" s="5"/>
      <c r="C34" s="6" t="s">
        <v>62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5">
        <v>1</v>
      </c>
      <c r="M34" s="5">
        <v>1</v>
      </c>
      <c r="N34" s="5">
        <v>1</v>
      </c>
      <c r="O34" s="5">
        <v>1</v>
      </c>
      <c r="P34" s="5">
        <v>1</v>
      </c>
      <c r="Q34" s="5">
        <v>1</v>
      </c>
      <c r="R34" s="5">
        <v>1</v>
      </c>
      <c r="S34" s="5">
        <v>1</v>
      </c>
      <c r="T34" s="8">
        <f t="shared" si="0"/>
        <v>16</v>
      </c>
      <c r="U34" s="12" t="str">
        <f t="shared" si="1"/>
        <v>Lingkup materi tercapai</v>
      </c>
      <c r="V34" s="13">
        <v>80</v>
      </c>
      <c r="W34" s="13">
        <v>80</v>
      </c>
      <c r="X34" s="13">
        <v>85</v>
      </c>
      <c r="Y34" s="13">
        <v>90</v>
      </c>
      <c r="Z34" s="9">
        <f t="shared" si="2"/>
        <v>80</v>
      </c>
      <c r="AA34" s="9"/>
      <c r="AB34" s="14">
        <f t="shared" si="4"/>
        <v>80</v>
      </c>
      <c r="AC34" s="15" t="s">
        <v>39</v>
      </c>
    </row>
    <row r="35" spans="1:29" ht="15.75" customHeight="1">
      <c r="A35" s="5">
        <v>25</v>
      </c>
      <c r="B35" s="5"/>
      <c r="C35" s="6" t="s">
        <v>63</v>
      </c>
      <c r="D35" s="5">
        <v>1</v>
      </c>
      <c r="E35" s="5">
        <v>1</v>
      </c>
      <c r="F35" s="5">
        <v>1</v>
      </c>
      <c r="G35" s="5">
        <v>1</v>
      </c>
      <c r="H35" s="5">
        <v>1</v>
      </c>
      <c r="I35" s="5">
        <v>1</v>
      </c>
      <c r="J35" s="5">
        <v>1</v>
      </c>
      <c r="K35" s="5">
        <v>1</v>
      </c>
      <c r="L35" s="5">
        <v>1</v>
      </c>
      <c r="M35" s="5">
        <v>1</v>
      </c>
      <c r="N35" s="5">
        <v>1</v>
      </c>
      <c r="O35" s="5">
        <v>1</v>
      </c>
      <c r="P35" s="5">
        <v>1</v>
      </c>
      <c r="Q35" s="5">
        <v>1</v>
      </c>
      <c r="R35" s="5">
        <v>1</v>
      </c>
      <c r="S35" s="5">
        <v>1</v>
      </c>
      <c r="T35" s="8">
        <f t="shared" si="0"/>
        <v>16</v>
      </c>
      <c r="U35" s="12" t="str">
        <f t="shared" si="1"/>
        <v>Lingkup materi tercapai</v>
      </c>
      <c r="V35" s="13">
        <v>80</v>
      </c>
      <c r="W35" s="13">
        <v>80</v>
      </c>
      <c r="X35" s="13">
        <v>85</v>
      </c>
      <c r="Y35" s="13">
        <v>90</v>
      </c>
      <c r="Z35" s="9">
        <f t="shared" si="2"/>
        <v>80</v>
      </c>
      <c r="AA35" s="9"/>
      <c r="AB35" s="14">
        <f t="shared" si="4"/>
        <v>80</v>
      </c>
      <c r="AC35" s="15" t="s">
        <v>39</v>
      </c>
    </row>
    <row r="36" spans="1:29" ht="15.75" customHeight="1">
      <c r="A36" s="5">
        <v>26</v>
      </c>
      <c r="B36" s="5"/>
      <c r="C36" s="6" t="s">
        <v>64</v>
      </c>
      <c r="D36" s="5">
        <v>1</v>
      </c>
      <c r="E36" s="5">
        <v>1</v>
      </c>
      <c r="F36" s="5">
        <v>1</v>
      </c>
      <c r="G36" s="5">
        <v>1</v>
      </c>
      <c r="H36" s="5">
        <v>1</v>
      </c>
      <c r="I36" s="5">
        <v>1</v>
      </c>
      <c r="J36" s="5">
        <v>1</v>
      </c>
      <c r="K36" s="5">
        <v>1</v>
      </c>
      <c r="L36" s="5">
        <v>1</v>
      </c>
      <c r="M36" s="5">
        <v>1</v>
      </c>
      <c r="N36" s="5">
        <v>1</v>
      </c>
      <c r="O36" s="5">
        <v>1</v>
      </c>
      <c r="P36" s="5">
        <v>1</v>
      </c>
      <c r="Q36" s="5">
        <v>1</v>
      </c>
      <c r="R36" s="5">
        <v>1</v>
      </c>
      <c r="S36" s="5">
        <v>1</v>
      </c>
      <c r="T36" s="8">
        <f t="shared" si="0"/>
        <v>16</v>
      </c>
      <c r="U36" s="12" t="str">
        <f t="shared" si="1"/>
        <v>Lingkup materi tercapai</v>
      </c>
      <c r="V36" s="13">
        <v>80</v>
      </c>
      <c r="W36" s="13">
        <v>80</v>
      </c>
      <c r="X36" s="13">
        <v>85</v>
      </c>
      <c r="Y36" s="13">
        <v>90</v>
      </c>
      <c r="Z36" s="9">
        <f t="shared" si="2"/>
        <v>80</v>
      </c>
      <c r="AA36" s="9"/>
      <c r="AB36" s="14">
        <f t="shared" si="4"/>
        <v>80</v>
      </c>
      <c r="AC36" s="15" t="s">
        <v>39</v>
      </c>
    </row>
    <row r="37" spans="1:29" ht="15.75" customHeight="1">
      <c r="A37" s="5">
        <v>27</v>
      </c>
      <c r="B37" s="5"/>
      <c r="C37" s="6" t="s">
        <v>65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</row>
    <row r="38" spans="1:29" ht="15.75" customHeight="1">
      <c r="A38" s="5">
        <v>28</v>
      </c>
      <c r="B38" s="5"/>
      <c r="C38" s="6" t="s">
        <v>66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3"/>
      <c r="X38" s="16"/>
      <c r="Y38" s="16"/>
      <c r="Z38" s="16"/>
      <c r="AA38" s="16"/>
      <c r="AB38" s="16"/>
      <c r="AC38" s="16"/>
    </row>
    <row r="39" spans="1:29" ht="15.75" customHeight="1">
      <c r="A39" s="5">
        <v>29</v>
      </c>
      <c r="B39" s="5"/>
      <c r="C39" s="6" t="s">
        <v>67</v>
      </c>
      <c r="D39" s="16"/>
      <c r="E39" s="16"/>
      <c r="F39" s="16"/>
      <c r="G39" s="13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</row>
    <row r="40" spans="1:29" ht="15.75" customHeight="1">
      <c r="A40" s="5">
        <v>30</v>
      </c>
      <c r="B40" s="5"/>
      <c r="C40" s="6" t="s">
        <v>68</v>
      </c>
      <c r="D40" s="16"/>
      <c r="E40" s="16"/>
      <c r="F40" s="16"/>
      <c r="G40" s="13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3"/>
      <c r="X40" s="16"/>
      <c r="Y40" s="16"/>
      <c r="Z40" s="16"/>
      <c r="AA40" s="16"/>
      <c r="AB40" s="16"/>
      <c r="AC40" s="16"/>
    </row>
    <row r="41" spans="1:29" ht="15.75" customHeight="1">
      <c r="A41" s="5">
        <v>31</v>
      </c>
      <c r="B41" s="5"/>
      <c r="C41" s="6" t="s">
        <v>69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</row>
    <row r="42" spans="1:29" ht="15.75" customHeight="1">
      <c r="A42" s="5">
        <v>32</v>
      </c>
      <c r="B42" s="5"/>
      <c r="C42" s="6" t="s">
        <v>70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</row>
    <row r="43" spans="1:29" ht="15.75" customHeight="1">
      <c r="A43" s="5">
        <v>33</v>
      </c>
      <c r="B43" s="5"/>
      <c r="C43" s="6" t="s">
        <v>71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</row>
    <row r="44" spans="1:29" ht="15.75" customHeight="1">
      <c r="A44" s="5">
        <v>34</v>
      </c>
      <c r="B44" s="5"/>
      <c r="C44" s="6" t="s">
        <v>72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</row>
    <row r="45" spans="1:29" ht="15.75" customHeight="1">
      <c r="A45" s="5">
        <v>35</v>
      </c>
      <c r="B45" s="5"/>
      <c r="C45" s="6" t="s">
        <v>73</v>
      </c>
      <c r="D45" s="16"/>
      <c r="E45" s="16"/>
      <c r="F45" s="16"/>
      <c r="G45" s="17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7"/>
      <c r="X45" s="17"/>
      <c r="Y45" s="17"/>
      <c r="Z45" s="16"/>
      <c r="AA45" s="16"/>
      <c r="AB45" s="16"/>
      <c r="AC45" s="16"/>
    </row>
    <row r="46" spans="1:29" ht="15.75" customHeight="1">
      <c r="A46" s="5">
        <v>36</v>
      </c>
      <c r="B46" s="5"/>
      <c r="C46" s="6" t="s">
        <v>74</v>
      </c>
      <c r="D46" s="16"/>
      <c r="E46" s="16"/>
      <c r="F46" s="16"/>
      <c r="G46" s="13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3"/>
      <c r="X46" s="16"/>
      <c r="Y46" s="16"/>
      <c r="Z46" s="16"/>
      <c r="AA46" s="16"/>
      <c r="AB46" s="16"/>
      <c r="AC46" s="16"/>
    </row>
    <row r="47" spans="1:29" ht="15.75" customHeight="1">
      <c r="A47" s="5">
        <v>37</v>
      </c>
      <c r="B47" s="5"/>
      <c r="C47" s="6" t="s">
        <v>75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</row>
    <row r="48" spans="1:29" ht="15.75" customHeight="1">
      <c r="A48" s="5">
        <v>38</v>
      </c>
      <c r="B48" s="5"/>
      <c r="C48" s="6" t="s">
        <v>76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</row>
    <row r="49" spans="7:23" ht="15.75" customHeight="1"/>
    <row r="50" spans="7:23" ht="15.75" customHeight="1">
      <c r="W50" s="18" t="s">
        <v>77</v>
      </c>
    </row>
    <row r="51" spans="7:23" ht="15.75" customHeight="1">
      <c r="G51" s="4" t="s">
        <v>78</v>
      </c>
    </row>
    <row r="52" spans="7:23" ht="15.75" customHeight="1">
      <c r="G52" s="4" t="s">
        <v>79</v>
      </c>
      <c r="W52" s="4" t="s">
        <v>80</v>
      </c>
    </row>
    <row r="53" spans="7:23" ht="15.75" customHeight="1"/>
    <row r="54" spans="7:23" ht="15.75" customHeight="1"/>
    <row r="55" spans="7:23" ht="15.75" customHeight="1"/>
    <row r="56" spans="7:23" ht="15.75" customHeight="1"/>
    <row r="57" spans="7:23" ht="15.75" customHeight="1">
      <c r="G57" s="19" t="s">
        <v>81</v>
      </c>
      <c r="W57" s="19" t="s">
        <v>81</v>
      </c>
    </row>
    <row r="58" spans="7:23" ht="15.75" customHeight="1">
      <c r="G58" s="4" t="s">
        <v>82</v>
      </c>
      <c r="W58" s="4" t="s">
        <v>82</v>
      </c>
    </row>
    <row r="59" spans="7:23" ht="15.75" customHeight="1"/>
    <row r="60" spans="7:23" ht="15.75" customHeight="1"/>
    <row r="61" spans="7:23" ht="15.75" customHeight="1"/>
    <row r="62" spans="7:23" ht="15.75" customHeight="1"/>
    <row r="63" spans="7:23" ht="15.75" customHeight="1"/>
    <row r="64" spans="7:2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A1:AC1"/>
    <mergeCell ref="A2:AC2"/>
    <mergeCell ref="A3:AC3"/>
    <mergeCell ref="C7:C9"/>
    <mergeCell ref="D7:S7"/>
    <mergeCell ref="T7:T10"/>
    <mergeCell ref="AC7:AC10"/>
    <mergeCell ref="L8:O8"/>
    <mergeCell ref="P8:S8"/>
    <mergeCell ref="D9:G9"/>
    <mergeCell ref="H9:K9"/>
    <mergeCell ref="L9:O9"/>
    <mergeCell ref="P9:S9"/>
    <mergeCell ref="A7:B7"/>
    <mergeCell ref="A8:A9"/>
    <mergeCell ref="B8:B9"/>
    <mergeCell ref="D8:G8"/>
    <mergeCell ref="H8:K8"/>
    <mergeCell ref="Z7:AA8"/>
    <mergeCell ref="AB7:AB10"/>
    <mergeCell ref="AE7:AH14"/>
    <mergeCell ref="Z9:Z10"/>
    <mergeCell ref="AA9:AA10"/>
    <mergeCell ref="U7:U10"/>
    <mergeCell ref="V7:Y8"/>
    <mergeCell ref="V9:V10"/>
    <mergeCell ref="W9:W10"/>
    <mergeCell ref="X9:X10"/>
    <mergeCell ref="Y9:Y10"/>
  </mergeCells>
  <conditionalFormatting sqref="U11:U36">
    <cfRule type="containsText" dxfId="27" priority="1" operator="containsText" text="Semua lingkup materi tercapai">
      <formula>NOT(ISERROR(SEARCH(("Semua lingkup materi tercapai"),(U11))))</formula>
    </cfRule>
  </conditionalFormatting>
  <conditionalFormatting sqref="U11:U36">
    <cfRule type="containsText" dxfId="26" priority="2" operator="containsText" text="Semua lingkup materi sudah tercapai">
      <formula>NOT(ISERROR(SEARCH(("Semua lingkup materi sudah tercapai"),(U11))))</formula>
    </cfRule>
  </conditionalFormatting>
  <conditionalFormatting sqref="U11:U36">
    <cfRule type="containsText" dxfId="25" priority="3" operator="containsText" text="Semua lingkup materi sudah tercapi">
      <formula>NOT(ISERROR(SEARCH(("Semua lingkup materi sudah tercapi"),(U11))))</formula>
    </cfRule>
  </conditionalFormatting>
  <conditionalFormatting sqref="U11:U36">
    <cfRule type="containsText" dxfId="24" priority="4" operator="containsText" text="Lingkup materi tercapai">
      <formula>NOT(ISERROR(SEARCH(("Lingkup materi tercapai"),(U11))))</formula>
    </cfRule>
  </conditionalFormatting>
  <conditionalFormatting sqref="U11:U36">
    <cfRule type="containsText" dxfId="23" priority="5" operator="containsText" text="Lingkup materi cukup">
      <formula>NOT(ISERROR(SEARCH(("Lingkup materi cukup"),(U11))))</formula>
    </cfRule>
  </conditionalFormatting>
  <conditionalFormatting sqref="U11:U36">
    <cfRule type="containsText" dxfId="22" priority="6" operator="containsText" text="ingkup materi kurang">
      <formula>NOT(ISERROR(SEARCH(("ingkup materi kurang"),(U11))))</formula>
    </cfRule>
  </conditionalFormatting>
  <conditionalFormatting sqref="U11:U36">
    <cfRule type="containsText" dxfId="21" priority="7" operator="containsText" text="Lingkup materi perlu ditingkatkan">
      <formula>NOT(ISERROR(SEARCH(("Lingkup materi perlu ditingkatkan"),(U11))))</formula>
    </cfRule>
  </conditionalFormatting>
  <pageMargins left="0.7" right="0.7" top="0.75" bottom="0.75" header="0" footer="0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C1000"/>
  <sheetViews>
    <sheetView workbookViewId="0"/>
  </sheetViews>
  <sheetFormatPr defaultColWidth="14.42578125" defaultRowHeight="15" customHeight="1"/>
  <cols>
    <col min="1" max="1" width="7.28515625" customWidth="1"/>
    <col min="2" max="2" width="10.42578125" customWidth="1"/>
    <col min="3" max="3" width="38.140625" customWidth="1"/>
    <col min="4" max="15" width="5.28515625" customWidth="1"/>
    <col min="16" max="16" width="7.42578125" customWidth="1"/>
    <col min="17" max="17" width="35" customWidth="1"/>
    <col min="18" max="20" width="5.28515625" customWidth="1"/>
    <col min="21" max="29" width="8.7109375" customWidth="1"/>
  </cols>
  <sheetData>
    <row r="1" spans="1:29" ht="17.25">
      <c r="A1" s="47" t="s">
        <v>11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2" spans="1:29" ht="18.75">
      <c r="A2" s="29" t="s">
        <v>83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</row>
    <row r="3" spans="1:29" ht="18.75">
      <c r="A3" s="29" t="s">
        <v>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</row>
    <row r="4" spans="1:29">
      <c r="A4" s="1" t="s">
        <v>14</v>
      </c>
      <c r="C4" s="2" t="s">
        <v>113</v>
      </c>
      <c r="R4" s="3"/>
      <c r="S4" s="3"/>
      <c r="T4" s="3"/>
    </row>
    <row r="5" spans="1:29">
      <c r="A5" s="1" t="s">
        <v>16</v>
      </c>
      <c r="C5" s="2" t="s">
        <v>114</v>
      </c>
      <c r="R5" s="3"/>
      <c r="S5" s="3"/>
      <c r="T5" s="3"/>
    </row>
    <row r="6" spans="1:29">
      <c r="R6" s="3"/>
      <c r="S6" s="3"/>
      <c r="T6" s="3"/>
    </row>
    <row r="7" spans="1:29">
      <c r="A7" s="45" t="s">
        <v>18</v>
      </c>
      <c r="B7" s="26"/>
      <c r="C7" s="22" t="s">
        <v>1</v>
      </c>
      <c r="D7" s="45" t="s">
        <v>2</v>
      </c>
      <c r="E7" s="25"/>
      <c r="F7" s="25"/>
      <c r="G7" s="25"/>
      <c r="H7" s="25"/>
      <c r="I7" s="25"/>
      <c r="J7" s="25"/>
      <c r="K7" s="25"/>
      <c r="L7" s="25"/>
      <c r="M7" s="25"/>
      <c r="N7" s="25"/>
      <c r="O7" s="26"/>
      <c r="P7" s="28" t="s">
        <v>19</v>
      </c>
      <c r="Q7" s="28" t="s">
        <v>20</v>
      </c>
      <c r="R7" s="31" t="s">
        <v>3</v>
      </c>
      <c r="S7" s="32"/>
      <c r="T7" s="33"/>
      <c r="U7" s="36" t="s">
        <v>4</v>
      </c>
      <c r="V7" s="33"/>
      <c r="W7" s="28" t="s">
        <v>21</v>
      </c>
      <c r="X7" s="22" t="s">
        <v>22</v>
      </c>
      <c r="Z7" s="37" t="s">
        <v>23</v>
      </c>
      <c r="AA7" s="38"/>
      <c r="AB7" s="38"/>
      <c r="AC7" s="39"/>
    </row>
    <row r="8" spans="1:29" ht="15" customHeight="1">
      <c r="A8" s="22" t="s">
        <v>24</v>
      </c>
      <c r="B8" s="22" t="s">
        <v>25</v>
      </c>
      <c r="C8" s="23"/>
      <c r="D8" s="45" t="s">
        <v>26</v>
      </c>
      <c r="E8" s="25"/>
      <c r="F8" s="25"/>
      <c r="G8" s="26"/>
      <c r="H8" s="45" t="s">
        <v>27</v>
      </c>
      <c r="I8" s="25"/>
      <c r="J8" s="25"/>
      <c r="K8" s="26"/>
      <c r="L8" s="45" t="s">
        <v>28</v>
      </c>
      <c r="M8" s="25"/>
      <c r="N8" s="25"/>
      <c r="O8" s="26"/>
      <c r="P8" s="23"/>
      <c r="Q8" s="23"/>
      <c r="R8" s="34"/>
      <c r="S8" s="35"/>
      <c r="T8" s="27"/>
      <c r="U8" s="34"/>
      <c r="V8" s="27"/>
      <c r="W8" s="23"/>
      <c r="X8" s="23"/>
      <c r="Z8" s="40"/>
      <c r="AA8" s="30"/>
      <c r="AB8" s="30"/>
      <c r="AC8" s="41"/>
    </row>
    <row r="9" spans="1:29">
      <c r="A9" s="24"/>
      <c r="B9" s="24"/>
      <c r="C9" s="24"/>
      <c r="D9" s="45" t="s">
        <v>87</v>
      </c>
      <c r="E9" s="25"/>
      <c r="F9" s="25"/>
      <c r="G9" s="26"/>
      <c r="H9" s="45" t="s">
        <v>88</v>
      </c>
      <c r="I9" s="25"/>
      <c r="J9" s="25"/>
      <c r="K9" s="26"/>
      <c r="L9" s="45" t="s">
        <v>89</v>
      </c>
      <c r="M9" s="25"/>
      <c r="N9" s="25"/>
      <c r="O9" s="26"/>
      <c r="P9" s="23"/>
      <c r="Q9" s="23"/>
      <c r="R9" s="22" t="s">
        <v>5</v>
      </c>
      <c r="S9" s="22" t="s">
        <v>6</v>
      </c>
      <c r="T9" s="22" t="s">
        <v>7</v>
      </c>
      <c r="U9" s="28" t="s">
        <v>9</v>
      </c>
      <c r="V9" s="28" t="s">
        <v>10</v>
      </c>
      <c r="W9" s="23"/>
      <c r="X9" s="23"/>
      <c r="Z9" s="40"/>
      <c r="AA9" s="30"/>
      <c r="AB9" s="30"/>
      <c r="AC9" s="41"/>
    </row>
    <row r="10" spans="1:29" ht="15" customHeight="1">
      <c r="A10" s="11"/>
      <c r="B10" s="11"/>
      <c r="C10" s="11"/>
      <c r="D10" s="11" t="s">
        <v>34</v>
      </c>
      <c r="E10" s="11" t="s">
        <v>35</v>
      </c>
      <c r="F10" s="11" t="s">
        <v>36</v>
      </c>
      <c r="G10" s="11" t="s">
        <v>37</v>
      </c>
      <c r="H10" s="11" t="s">
        <v>34</v>
      </c>
      <c r="I10" s="11" t="s">
        <v>35</v>
      </c>
      <c r="J10" s="11" t="s">
        <v>36</v>
      </c>
      <c r="K10" s="11" t="s">
        <v>37</v>
      </c>
      <c r="L10" s="11" t="s">
        <v>34</v>
      </c>
      <c r="M10" s="11" t="s">
        <v>35</v>
      </c>
      <c r="N10" s="11" t="s">
        <v>36</v>
      </c>
      <c r="O10" s="11" t="s">
        <v>37</v>
      </c>
      <c r="P10" s="24"/>
      <c r="Q10" s="24"/>
      <c r="R10" s="24"/>
      <c r="S10" s="24"/>
      <c r="T10" s="24"/>
      <c r="U10" s="24"/>
      <c r="V10" s="24"/>
      <c r="W10" s="24"/>
      <c r="X10" s="24"/>
      <c r="Z10" s="40"/>
      <c r="AA10" s="30"/>
      <c r="AB10" s="30"/>
      <c r="AC10" s="41"/>
    </row>
    <row r="11" spans="1:29">
      <c r="A11" s="5">
        <v>1</v>
      </c>
      <c r="B11" s="5"/>
      <c r="C11" s="6" t="s">
        <v>115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8"/>
      <c r="Q11" s="12"/>
      <c r="R11" s="7"/>
      <c r="S11" s="7"/>
      <c r="T11" s="7"/>
      <c r="U11" s="9"/>
      <c r="V11" s="9"/>
      <c r="W11" s="14"/>
      <c r="X11" s="15"/>
      <c r="Z11" s="40"/>
      <c r="AA11" s="30"/>
      <c r="AB11" s="30"/>
      <c r="AC11" s="41"/>
    </row>
    <row r="12" spans="1:29">
      <c r="A12" s="5">
        <v>2</v>
      </c>
      <c r="B12" s="5"/>
      <c r="C12" s="6" t="s">
        <v>116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8">
        <f t="shared" ref="P12:P14" si="0">SUM(D12:O12)</f>
        <v>12</v>
      </c>
      <c r="Q12" s="12" t="str">
        <f t="shared" ref="Q12:Q14" si="1">IF(P12&lt;5,"Lingkup materi perlu ditingkatkan",IF(P12&lt;9,"Lingkup materi kurang",IF(P12&lt;13,"Lingkup materi cukup",IF(P12&lt;17,"Lingkup materi tercapai",IF(P12&lt;20,"Semua lingkup materi tercapai","Semua lingkup materi tercapai")))))</f>
        <v>Lingkup materi cukup</v>
      </c>
      <c r="R12" s="7">
        <v>75</v>
      </c>
      <c r="S12" s="7">
        <v>85</v>
      </c>
      <c r="T12" s="7">
        <v>80</v>
      </c>
      <c r="U12" s="9">
        <f t="shared" ref="U12:U14" si="2">AVERAGE(R12,S12)</f>
        <v>80</v>
      </c>
      <c r="V12" s="9">
        <v>80</v>
      </c>
      <c r="W12" s="14">
        <f t="shared" ref="W12:W14" si="3">AVERAGE(U12,V12)</f>
        <v>80</v>
      </c>
      <c r="X12" s="15" t="s">
        <v>117</v>
      </c>
      <c r="Z12" s="40"/>
      <c r="AA12" s="30"/>
      <c r="AB12" s="30"/>
      <c r="AC12" s="41"/>
    </row>
    <row r="13" spans="1:29">
      <c r="A13" s="5">
        <v>3</v>
      </c>
      <c r="B13" s="5"/>
      <c r="C13" s="6" t="s">
        <v>118</v>
      </c>
      <c r="D13" s="5">
        <v>1</v>
      </c>
      <c r="E13" s="5" t="s">
        <v>119</v>
      </c>
      <c r="F13" s="5" t="s">
        <v>119</v>
      </c>
      <c r="G13" s="5">
        <v>1</v>
      </c>
      <c r="H13" s="5">
        <v>1</v>
      </c>
      <c r="I13" s="5">
        <v>1</v>
      </c>
      <c r="J13" s="5">
        <v>1</v>
      </c>
      <c r="K13" s="5" t="s">
        <v>119</v>
      </c>
      <c r="L13" s="5" t="s">
        <v>119</v>
      </c>
      <c r="M13" s="5" t="s">
        <v>119</v>
      </c>
      <c r="N13" s="5" t="s">
        <v>119</v>
      </c>
      <c r="O13" s="5" t="s">
        <v>119</v>
      </c>
      <c r="P13" s="8">
        <f t="shared" si="0"/>
        <v>5</v>
      </c>
      <c r="Q13" s="12" t="str">
        <f t="shared" si="1"/>
        <v>Lingkup materi kurang</v>
      </c>
      <c r="R13" s="7"/>
      <c r="S13" s="7"/>
      <c r="T13" s="7"/>
      <c r="U13" s="9" t="e">
        <f t="shared" si="2"/>
        <v>#DIV/0!</v>
      </c>
      <c r="V13" s="9" t="e">
        <f t="shared" ref="V13:V14" si="4">AVERAGE(R13,S13,T13,#REF!,#REF!)</f>
        <v>#REF!</v>
      </c>
      <c r="W13" s="14" t="e">
        <f t="shared" si="3"/>
        <v>#DIV/0!</v>
      </c>
      <c r="X13" s="15" t="s">
        <v>117</v>
      </c>
      <c r="Z13" s="40"/>
      <c r="AA13" s="30"/>
      <c r="AB13" s="30"/>
      <c r="AC13" s="41"/>
    </row>
    <row r="14" spans="1:29">
      <c r="A14" s="5">
        <v>4</v>
      </c>
      <c r="B14" s="5"/>
      <c r="C14" s="6" t="s">
        <v>120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8">
        <f t="shared" si="0"/>
        <v>0</v>
      </c>
      <c r="Q14" s="12" t="str">
        <f t="shared" si="1"/>
        <v>Lingkup materi perlu ditingkatkan</v>
      </c>
      <c r="R14" s="7"/>
      <c r="S14" s="7"/>
      <c r="T14" s="7"/>
      <c r="U14" s="9" t="e">
        <f t="shared" si="2"/>
        <v>#DIV/0!</v>
      </c>
      <c r="V14" s="9" t="e">
        <f t="shared" si="4"/>
        <v>#REF!</v>
      </c>
      <c r="W14" s="14" t="e">
        <f t="shared" si="3"/>
        <v>#DIV/0!</v>
      </c>
      <c r="X14" s="15" t="s">
        <v>117</v>
      </c>
      <c r="Z14" s="40"/>
      <c r="AA14" s="30"/>
      <c r="AB14" s="30"/>
      <c r="AC14" s="41"/>
    </row>
    <row r="15" spans="1:29">
      <c r="A15" s="5">
        <v>5</v>
      </c>
      <c r="B15" s="5"/>
      <c r="C15" s="6" t="s">
        <v>121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8"/>
      <c r="Q15" s="12"/>
      <c r="R15" s="7"/>
      <c r="S15" s="7"/>
      <c r="T15" s="7"/>
      <c r="U15" s="9"/>
      <c r="V15" s="9"/>
      <c r="W15" s="14"/>
      <c r="X15" s="15"/>
      <c r="Z15" s="40"/>
      <c r="AA15" s="30"/>
      <c r="AB15" s="30"/>
      <c r="AC15" s="41"/>
    </row>
    <row r="16" spans="1:29">
      <c r="A16" s="5">
        <v>6</v>
      </c>
      <c r="B16" s="5"/>
      <c r="C16" s="6" t="s">
        <v>122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8">
        <f t="shared" ref="P16:P21" si="5">SUM(D16:O16)</f>
        <v>0</v>
      </c>
      <c r="Q16" s="12" t="str">
        <f t="shared" ref="Q16:Q21" si="6">IF(P16&lt;5,"Lingkup materi perlu ditingkatkan",IF(P16&lt;9,"Lingkup materi kurang",IF(P16&lt;13,"Lingkup materi cukup",IF(P16&lt;17,"Lingkup materi tercapai",IF(P16&lt;20,"Semua lingkup materi tercapai","Semua lingkup materi tercapai")))))</f>
        <v>Lingkup materi perlu ditingkatkan</v>
      </c>
      <c r="R16" s="7"/>
      <c r="S16" s="7"/>
      <c r="T16" s="7"/>
      <c r="U16" s="9" t="e">
        <f t="shared" ref="U16:U21" si="7">AVERAGE(R16,S16)</f>
        <v>#DIV/0!</v>
      </c>
      <c r="V16" s="9" t="e">
        <f t="shared" ref="V16:V21" si="8">AVERAGE(R16,S16,T16,#REF!,#REF!)</f>
        <v>#REF!</v>
      </c>
      <c r="W16" s="14" t="e">
        <f t="shared" ref="W16:W21" si="9">AVERAGE(U16,V16)</f>
        <v>#DIV/0!</v>
      </c>
      <c r="X16" s="15" t="s">
        <v>117</v>
      </c>
      <c r="Z16" s="42"/>
      <c r="AA16" s="43"/>
      <c r="AB16" s="43"/>
      <c r="AC16" s="44"/>
    </row>
    <row r="17" spans="1:24">
      <c r="A17" s="5">
        <v>7</v>
      </c>
      <c r="B17" s="5"/>
      <c r="C17" s="6" t="s">
        <v>123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8">
        <f t="shared" si="5"/>
        <v>0</v>
      </c>
      <c r="Q17" s="12" t="str">
        <f t="shared" si="6"/>
        <v>Lingkup materi perlu ditingkatkan</v>
      </c>
      <c r="R17" s="7"/>
      <c r="S17" s="7"/>
      <c r="T17" s="7"/>
      <c r="U17" s="9" t="e">
        <f t="shared" si="7"/>
        <v>#DIV/0!</v>
      </c>
      <c r="V17" s="9" t="e">
        <f t="shared" si="8"/>
        <v>#REF!</v>
      </c>
      <c r="W17" s="14" t="e">
        <f t="shared" si="9"/>
        <v>#DIV/0!</v>
      </c>
      <c r="X17" s="15" t="s">
        <v>117</v>
      </c>
    </row>
    <row r="18" spans="1:24">
      <c r="A18" s="5">
        <v>8</v>
      </c>
      <c r="B18" s="5"/>
      <c r="C18" s="6" t="s">
        <v>124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8">
        <f t="shared" si="5"/>
        <v>0</v>
      </c>
      <c r="Q18" s="12" t="str">
        <f t="shared" si="6"/>
        <v>Lingkup materi perlu ditingkatkan</v>
      </c>
      <c r="R18" s="7"/>
      <c r="S18" s="7"/>
      <c r="T18" s="7"/>
      <c r="U18" s="9" t="e">
        <f t="shared" si="7"/>
        <v>#DIV/0!</v>
      </c>
      <c r="V18" s="9" t="e">
        <f t="shared" si="8"/>
        <v>#REF!</v>
      </c>
      <c r="W18" s="14" t="e">
        <f t="shared" si="9"/>
        <v>#DIV/0!</v>
      </c>
      <c r="X18" s="15" t="s">
        <v>117</v>
      </c>
    </row>
    <row r="19" spans="1:24">
      <c r="A19" s="5">
        <v>9</v>
      </c>
      <c r="B19" s="5"/>
      <c r="C19" s="6" t="s">
        <v>125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8">
        <f t="shared" si="5"/>
        <v>0</v>
      </c>
      <c r="Q19" s="12" t="str">
        <f t="shared" si="6"/>
        <v>Lingkup materi perlu ditingkatkan</v>
      </c>
      <c r="R19" s="7"/>
      <c r="S19" s="7"/>
      <c r="T19" s="7"/>
      <c r="U19" s="9" t="e">
        <f t="shared" si="7"/>
        <v>#DIV/0!</v>
      </c>
      <c r="V19" s="9" t="e">
        <f t="shared" si="8"/>
        <v>#REF!</v>
      </c>
      <c r="W19" s="14" t="e">
        <f t="shared" si="9"/>
        <v>#DIV/0!</v>
      </c>
      <c r="X19" s="15" t="s">
        <v>117</v>
      </c>
    </row>
    <row r="20" spans="1:24">
      <c r="A20" s="5">
        <v>10</v>
      </c>
      <c r="B20" s="5"/>
      <c r="C20" s="6" t="s">
        <v>126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8">
        <f t="shared" si="5"/>
        <v>0</v>
      </c>
      <c r="Q20" s="12" t="str">
        <f t="shared" si="6"/>
        <v>Lingkup materi perlu ditingkatkan</v>
      </c>
      <c r="R20" s="7"/>
      <c r="S20" s="7"/>
      <c r="T20" s="7"/>
      <c r="U20" s="9" t="e">
        <f t="shared" si="7"/>
        <v>#DIV/0!</v>
      </c>
      <c r="V20" s="9" t="e">
        <f t="shared" si="8"/>
        <v>#REF!</v>
      </c>
      <c r="W20" s="14" t="e">
        <f t="shared" si="9"/>
        <v>#DIV/0!</v>
      </c>
      <c r="X20" s="15" t="s">
        <v>117</v>
      </c>
    </row>
    <row r="21" spans="1:24" ht="15.75" customHeight="1">
      <c r="A21" s="5">
        <v>11</v>
      </c>
      <c r="B21" s="5"/>
      <c r="C21" s="6" t="s">
        <v>127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8">
        <f t="shared" si="5"/>
        <v>0</v>
      </c>
      <c r="Q21" s="12" t="str">
        <f t="shared" si="6"/>
        <v>Lingkup materi perlu ditingkatkan</v>
      </c>
      <c r="R21" s="7"/>
      <c r="S21" s="7"/>
      <c r="T21" s="7"/>
      <c r="U21" s="9" t="e">
        <f t="shared" si="7"/>
        <v>#DIV/0!</v>
      </c>
      <c r="V21" s="9" t="e">
        <f t="shared" si="8"/>
        <v>#REF!</v>
      </c>
      <c r="W21" s="14" t="e">
        <f t="shared" si="9"/>
        <v>#DIV/0!</v>
      </c>
      <c r="X21" s="15" t="s">
        <v>117</v>
      </c>
    </row>
    <row r="22" spans="1:24" ht="15.75" customHeight="1">
      <c r="A22" s="5">
        <v>12</v>
      </c>
      <c r="B22" s="5"/>
      <c r="C22" s="6" t="s">
        <v>128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8"/>
      <c r="Q22" s="12"/>
      <c r="R22" s="7"/>
      <c r="S22" s="7"/>
      <c r="T22" s="7"/>
      <c r="U22" s="9"/>
      <c r="V22" s="9"/>
      <c r="W22" s="14"/>
      <c r="X22" s="15"/>
    </row>
    <row r="23" spans="1:24" ht="15.75" customHeight="1">
      <c r="A23" s="5">
        <v>13</v>
      </c>
      <c r="B23" s="5"/>
      <c r="C23" s="6" t="s">
        <v>129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8">
        <f t="shared" ref="P23:P24" si="10">SUM(D23:O23)</f>
        <v>0</v>
      </c>
      <c r="Q23" s="12" t="str">
        <f t="shared" ref="Q23:Q24" si="11">IF(P23&lt;5,"Lingkup materi perlu ditingkatkan",IF(P23&lt;9,"Lingkup materi kurang",IF(P23&lt;13,"Lingkup materi cukup",IF(P23&lt;17,"Lingkup materi tercapai",IF(P23&lt;20,"Semua lingkup materi tercapai","Semua lingkup materi tercapai")))))</f>
        <v>Lingkup materi perlu ditingkatkan</v>
      </c>
      <c r="R23" s="7"/>
      <c r="S23" s="7"/>
      <c r="T23" s="7"/>
      <c r="U23" s="9" t="e">
        <f t="shared" ref="U23:U24" si="12">AVERAGE(R23,S23)</f>
        <v>#DIV/0!</v>
      </c>
      <c r="V23" s="9" t="e">
        <f t="shared" ref="V23:V24" si="13">AVERAGE(R23,S23,T23,#REF!,#REF!)</f>
        <v>#REF!</v>
      </c>
      <c r="W23" s="14" t="e">
        <f t="shared" ref="W23:W24" si="14">AVERAGE(U23,V23)</f>
        <v>#DIV/0!</v>
      </c>
      <c r="X23" s="15" t="s">
        <v>117</v>
      </c>
    </row>
    <row r="24" spans="1:24" ht="15.75" customHeight="1">
      <c r="A24" s="5">
        <v>14</v>
      </c>
      <c r="B24" s="5"/>
      <c r="C24" s="6" t="s">
        <v>130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8">
        <f t="shared" si="10"/>
        <v>0</v>
      </c>
      <c r="Q24" s="12" t="str">
        <f t="shared" si="11"/>
        <v>Lingkup materi perlu ditingkatkan</v>
      </c>
      <c r="R24" s="7"/>
      <c r="S24" s="7"/>
      <c r="T24" s="7"/>
      <c r="U24" s="9" t="e">
        <f t="shared" si="12"/>
        <v>#DIV/0!</v>
      </c>
      <c r="V24" s="9" t="e">
        <f t="shared" si="13"/>
        <v>#REF!</v>
      </c>
      <c r="W24" s="14" t="e">
        <f t="shared" si="14"/>
        <v>#DIV/0!</v>
      </c>
      <c r="X24" s="15" t="s">
        <v>117</v>
      </c>
    </row>
    <row r="25" spans="1:24" ht="15.75" customHeight="1">
      <c r="A25" s="5">
        <v>15</v>
      </c>
      <c r="B25" s="5"/>
      <c r="C25" s="6" t="s">
        <v>131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8"/>
      <c r="Q25" s="12"/>
      <c r="R25" s="7"/>
      <c r="S25" s="7"/>
      <c r="T25" s="7"/>
      <c r="U25" s="9"/>
      <c r="V25" s="9"/>
      <c r="W25" s="14"/>
      <c r="X25" s="15"/>
    </row>
    <row r="26" spans="1:24" ht="15.75" customHeight="1">
      <c r="A26" s="5">
        <v>16</v>
      </c>
      <c r="B26" s="5"/>
      <c r="C26" s="6" t="s">
        <v>132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8">
        <f t="shared" ref="P26:P29" si="15">SUM(D26:O26)</f>
        <v>0</v>
      </c>
      <c r="Q26" s="12" t="str">
        <f t="shared" ref="Q26:Q29" si="16">IF(P26&lt;5,"Lingkup materi perlu ditingkatkan",IF(P26&lt;9,"Lingkup materi kurang",IF(P26&lt;13,"Lingkup materi cukup",IF(P26&lt;17,"Lingkup materi tercapai",IF(P26&lt;20,"Semua lingkup materi tercapai","Semua lingkup materi tercapai")))))</f>
        <v>Lingkup materi perlu ditingkatkan</v>
      </c>
      <c r="R26" s="7"/>
      <c r="S26" s="7"/>
      <c r="T26" s="7"/>
      <c r="U26" s="9" t="e">
        <f t="shared" ref="U26:U29" si="17">AVERAGE(R26,S26)</f>
        <v>#DIV/0!</v>
      </c>
      <c r="V26" s="9" t="e">
        <f t="shared" ref="V26:V29" si="18">AVERAGE(R26,S26,T26,#REF!,#REF!)</f>
        <v>#REF!</v>
      </c>
      <c r="W26" s="14" t="e">
        <f t="shared" ref="W26:W29" si="19">AVERAGE(U26,V26)</f>
        <v>#DIV/0!</v>
      </c>
      <c r="X26" s="15" t="s">
        <v>117</v>
      </c>
    </row>
    <row r="27" spans="1:24" ht="15.75" customHeight="1">
      <c r="A27" s="5">
        <v>17</v>
      </c>
      <c r="B27" s="5"/>
      <c r="C27" s="6" t="s">
        <v>133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8">
        <f t="shared" si="15"/>
        <v>0</v>
      </c>
      <c r="Q27" s="12" t="str">
        <f t="shared" si="16"/>
        <v>Lingkup materi perlu ditingkatkan</v>
      </c>
      <c r="R27" s="7"/>
      <c r="S27" s="7"/>
      <c r="T27" s="7"/>
      <c r="U27" s="9" t="e">
        <f t="shared" si="17"/>
        <v>#DIV/0!</v>
      </c>
      <c r="V27" s="9" t="e">
        <f t="shared" si="18"/>
        <v>#REF!</v>
      </c>
      <c r="W27" s="14" t="e">
        <f t="shared" si="19"/>
        <v>#DIV/0!</v>
      </c>
      <c r="X27" s="15" t="s">
        <v>117</v>
      </c>
    </row>
    <row r="28" spans="1:24" ht="15.75" customHeight="1">
      <c r="A28" s="5">
        <v>18</v>
      </c>
      <c r="B28" s="5"/>
      <c r="C28" s="6" t="s">
        <v>134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8">
        <f t="shared" si="15"/>
        <v>0</v>
      </c>
      <c r="Q28" s="12" t="str">
        <f t="shared" si="16"/>
        <v>Lingkup materi perlu ditingkatkan</v>
      </c>
      <c r="R28" s="7"/>
      <c r="S28" s="7"/>
      <c r="T28" s="7"/>
      <c r="U28" s="9" t="e">
        <f t="shared" si="17"/>
        <v>#DIV/0!</v>
      </c>
      <c r="V28" s="9" t="e">
        <f t="shared" si="18"/>
        <v>#REF!</v>
      </c>
      <c r="W28" s="14" t="e">
        <f t="shared" si="19"/>
        <v>#DIV/0!</v>
      </c>
      <c r="X28" s="15" t="s">
        <v>117</v>
      </c>
    </row>
    <row r="29" spans="1:24" ht="15.75" customHeight="1">
      <c r="A29" s="5">
        <v>19</v>
      </c>
      <c r="B29" s="5"/>
      <c r="C29" s="6" t="s">
        <v>135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8">
        <f t="shared" si="15"/>
        <v>0</v>
      </c>
      <c r="Q29" s="12" t="str">
        <f t="shared" si="16"/>
        <v>Lingkup materi perlu ditingkatkan</v>
      </c>
      <c r="R29" s="7"/>
      <c r="S29" s="7"/>
      <c r="T29" s="7"/>
      <c r="U29" s="9" t="e">
        <f t="shared" si="17"/>
        <v>#DIV/0!</v>
      </c>
      <c r="V29" s="9" t="e">
        <f t="shared" si="18"/>
        <v>#REF!</v>
      </c>
      <c r="W29" s="14" t="e">
        <f t="shared" si="19"/>
        <v>#DIV/0!</v>
      </c>
      <c r="X29" s="15" t="s">
        <v>117</v>
      </c>
    </row>
    <row r="30" spans="1:24" ht="15.75" customHeight="1">
      <c r="R30" s="3"/>
      <c r="S30" s="3"/>
      <c r="T30" s="3"/>
    </row>
    <row r="31" spans="1:24" ht="15.75" customHeight="1">
      <c r="R31" s="3"/>
      <c r="S31" s="3" t="s">
        <v>77</v>
      </c>
      <c r="T31" s="3"/>
    </row>
    <row r="32" spans="1:24" ht="15.75" customHeight="1">
      <c r="G32" s="2" t="s">
        <v>78</v>
      </c>
      <c r="R32" s="3"/>
      <c r="S32" s="3"/>
      <c r="T32" s="3"/>
    </row>
    <row r="33" spans="7:20" ht="15.75" customHeight="1">
      <c r="G33" s="2" t="s">
        <v>79</v>
      </c>
      <c r="R33" s="3"/>
      <c r="S33" s="3" t="s">
        <v>80</v>
      </c>
      <c r="T33" s="3"/>
    </row>
    <row r="34" spans="7:20" ht="15.75" customHeight="1">
      <c r="R34" s="3"/>
      <c r="S34" s="3"/>
      <c r="T34" s="3"/>
    </row>
    <row r="35" spans="7:20" ht="15.75" customHeight="1">
      <c r="R35" s="3"/>
      <c r="S35" s="3"/>
      <c r="T35" s="3"/>
    </row>
    <row r="36" spans="7:20" ht="15.75" customHeight="1">
      <c r="R36" s="3"/>
      <c r="S36" s="3"/>
      <c r="T36" s="3"/>
    </row>
    <row r="37" spans="7:20" ht="15.75" customHeight="1">
      <c r="R37" s="3"/>
      <c r="S37" s="3"/>
      <c r="T37" s="3"/>
    </row>
    <row r="38" spans="7:20" ht="15.75" customHeight="1">
      <c r="G38" s="20" t="s">
        <v>81</v>
      </c>
      <c r="R38" s="3"/>
      <c r="S38" s="21" t="s">
        <v>81</v>
      </c>
      <c r="T38" s="21"/>
    </row>
    <row r="39" spans="7:20" ht="15.75" customHeight="1">
      <c r="G39" s="2" t="s">
        <v>82</v>
      </c>
      <c r="R39" s="3"/>
      <c r="S39" s="3" t="s">
        <v>82</v>
      </c>
      <c r="T39" s="3"/>
    </row>
    <row r="40" spans="7:20" ht="15.75" customHeight="1"/>
    <row r="41" spans="7:20" ht="15.75" customHeight="1"/>
    <row r="42" spans="7:20" ht="15.75" customHeight="1"/>
    <row r="43" spans="7:20" ht="15.75" customHeight="1"/>
    <row r="44" spans="7:20" ht="15.75" customHeight="1"/>
    <row r="45" spans="7:20" ht="15.75" customHeight="1"/>
    <row r="46" spans="7:20" ht="15.75" customHeight="1"/>
    <row r="47" spans="7:20" ht="15.75" customHeight="1"/>
    <row r="48" spans="7:2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L9:O9"/>
    <mergeCell ref="A1:X1"/>
    <mergeCell ref="A2:X2"/>
    <mergeCell ref="A3:X3"/>
    <mergeCell ref="D7:O7"/>
    <mergeCell ref="P7:P10"/>
    <mergeCell ref="X7:X10"/>
    <mergeCell ref="L8:O8"/>
    <mergeCell ref="A7:B7"/>
    <mergeCell ref="A8:A9"/>
    <mergeCell ref="B8:B9"/>
    <mergeCell ref="D8:G8"/>
    <mergeCell ref="H8:K8"/>
    <mergeCell ref="C7:C9"/>
    <mergeCell ref="D9:G9"/>
    <mergeCell ref="H9:K9"/>
    <mergeCell ref="U7:V8"/>
    <mergeCell ref="W7:W10"/>
    <mergeCell ref="Z7:AC16"/>
    <mergeCell ref="U9:U10"/>
    <mergeCell ref="V9:V10"/>
    <mergeCell ref="Q7:Q10"/>
    <mergeCell ref="R7:T8"/>
    <mergeCell ref="R9:R10"/>
    <mergeCell ref="S9:S10"/>
    <mergeCell ref="T9:T10"/>
  </mergeCells>
  <conditionalFormatting sqref="Q11:Q29">
    <cfRule type="containsText" dxfId="20" priority="1" operator="containsText" text="Semua lingkup materi tercapai">
      <formula>NOT(ISERROR(SEARCH(("Semua lingkup materi tercapai"),(Q11))))</formula>
    </cfRule>
  </conditionalFormatting>
  <conditionalFormatting sqref="Q11:Q29">
    <cfRule type="containsText" dxfId="19" priority="2" operator="containsText" text="Semua lingkup materi sudah tercapai">
      <formula>NOT(ISERROR(SEARCH(("Semua lingkup materi sudah tercapai"),(Q11))))</formula>
    </cfRule>
  </conditionalFormatting>
  <conditionalFormatting sqref="Q11:Q29">
    <cfRule type="containsText" dxfId="18" priority="3" operator="containsText" text="Semua lingkup materi sudah tercapi">
      <formula>NOT(ISERROR(SEARCH(("Semua lingkup materi sudah tercapi"),(Q11))))</formula>
    </cfRule>
  </conditionalFormatting>
  <conditionalFormatting sqref="Q11:Q29">
    <cfRule type="containsText" dxfId="17" priority="4" operator="containsText" text="Lingkup materi tercapai">
      <formula>NOT(ISERROR(SEARCH(("Lingkup materi tercapai"),(Q11))))</formula>
    </cfRule>
  </conditionalFormatting>
  <conditionalFormatting sqref="Q11:Q29">
    <cfRule type="containsText" dxfId="16" priority="5" operator="containsText" text="Lingkup materi cukup">
      <formula>NOT(ISERROR(SEARCH(("Lingkup materi cukup"),(Q11))))</formula>
    </cfRule>
  </conditionalFormatting>
  <conditionalFormatting sqref="Q11:Q29">
    <cfRule type="containsText" dxfId="15" priority="6" operator="containsText" text="ingkup materi kurang">
      <formula>NOT(ISERROR(SEARCH(("ingkup materi kurang"),(Q11))))</formula>
    </cfRule>
  </conditionalFormatting>
  <conditionalFormatting sqref="Q11:Q29">
    <cfRule type="containsText" dxfId="14" priority="7" operator="containsText" text="Lingkup materi perlu ditingkatkan">
      <formula>NOT(ISERROR(SEARCH(("Lingkup materi perlu ditingkatkan"),(Q11))))</formula>
    </cfRule>
  </conditionalFormatting>
  <pageMargins left="0.7" right="0.7" top="0.75" bottom="0.75" header="0" footer="0"/>
  <pageSetup paperSize="9"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1:A1000"/>
  <sheetViews>
    <sheetView workbookViewId="0"/>
  </sheetViews>
  <sheetFormatPr defaultColWidth="14.42578125" defaultRowHeight="15" customHeight="1"/>
  <cols>
    <col min="1" max="26" width="14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H1000"/>
  <sheetViews>
    <sheetView tabSelected="1" topLeftCell="A4" zoomScale="70" zoomScaleNormal="70" workbookViewId="0">
      <selection activeCell="P21" sqref="P21"/>
    </sheetView>
  </sheetViews>
  <sheetFormatPr defaultColWidth="14.42578125" defaultRowHeight="15" customHeight="1"/>
  <cols>
    <col min="1" max="1" width="6.7109375" style="50" customWidth="1"/>
    <col min="2" max="2" width="12" style="50" customWidth="1"/>
    <col min="3" max="3" width="23.140625" style="50" bestFit="1" customWidth="1"/>
    <col min="4" max="23" width="5.85546875" style="50" bestFit="1" customWidth="1"/>
    <col min="24" max="24" width="9.5703125" style="50" bestFit="1" customWidth="1"/>
    <col min="25" max="25" width="30.85546875" style="50" customWidth="1"/>
    <col min="26" max="30" width="6.7109375" style="50" customWidth="1"/>
    <col min="31" max="32" width="7.7109375" style="50" customWidth="1"/>
    <col min="33" max="33" width="8.7109375" style="50" customWidth="1"/>
    <col min="34" max="34" width="12.140625" style="50" bestFit="1" customWidth="1"/>
    <col min="35" max="39" width="8.7109375" style="50" customWidth="1"/>
    <col min="40" max="16384" width="14.42578125" style="50"/>
  </cols>
  <sheetData>
    <row r="1" spans="1:34" ht="15.75">
      <c r="A1" s="48" t="s">
        <v>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</row>
    <row r="2" spans="1:34" ht="15.75">
      <c r="A2" s="48" t="s">
        <v>138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</row>
    <row r="3" spans="1:34" ht="15.75">
      <c r="A3" s="48" t="s">
        <v>139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</row>
    <row r="4" spans="1:34" ht="15.75">
      <c r="A4" s="51" t="s">
        <v>14</v>
      </c>
      <c r="C4" s="52" t="s">
        <v>140</v>
      </c>
      <c r="Z4" s="53"/>
      <c r="AA4" s="53"/>
      <c r="AB4" s="53"/>
      <c r="AC4" s="53"/>
      <c r="AD4" s="53"/>
    </row>
    <row r="5" spans="1:34" ht="15.75">
      <c r="A5" s="51" t="s">
        <v>16</v>
      </c>
      <c r="C5" s="52" t="s">
        <v>136</v>
      </c>
      <c r="Z5" s="53"/>
      <c r="AA5" s="53"/>
      <c r="AB5" s="53"/>
      <c r="AC5" s="53"/>
      <c r="AD5" s="53"/>
    </row>
    <row r="6" spans="1:34" ht="15.75">
      <c r="Z6" s="53"/>
      <c r="AA6" s="53"/>
      <c r="AB6" s="53"/>
      <c r="AC6" s="53"/>
      <c r="AD6" s="53"/>
    </row>
    <row r="7" spans="1:34" ht="15.75">
      <c r="A7" s="54" t="s">
        <v>18</v>
      </c>
      <c r="B7" s="55"/>
      <c r="C7" s="56" t="s">
        <v>1</v>
      </c>
      <c r="D7" s="54" t="s">
        <v>2</v>
      </c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5"/>
      <c r="X7" s="58" t="s">
        <v>19</v>
      </c>
      <c r="Y7" s="58" t="s">
        <v>20</v>
      </c>
      <c r="Z7" s="59" t="s">
        <v>3</v>
      </c>
      <c r="AA7" s="60"/>
      <c r="AB7" s="60"/>
      <c r="AC7" s="60"/>
      <c r="AD7" s="61"/>
      <c r="AE7" s="62" t="s">
        <v>4</v>
      </c>
      <c r="AF7" s="61"/>
      <c r="AG7" s="58" t="s">
        <v>21</v>
      </c>
    </row>
    <row r="8" spans="1:34" ht="15.75">
      <c r="A8" s="56" t="s">
        <v>24</v>
      </c>
      <c r="B8" s="56" t="s">
        <v>25</v>
      </c>
      <c r="C8" s="63"/>
      <c r="D8" s="54" t="s">
        <v>142</v>
      </c>
      <c r="E8" s="57"/>
      <c r="F8" s="57"/>
      <c r="G8" s="55"/>
      <c r="H8" s="54" t="s">
        <v>141</v>
      </c>
      <c r="I8" s="57"/>
      <c r="J8" s="57"/>
      <c r="K8" s="55"/>
      <c r="L8" s="54" t="s">
        <v>143</v>
      </c>
      <c r="M8" s="57"/>
      <c r="N8" s="57"/>
      <c r="O8" s="55"/>
      <c r="P8" s="54" t="s">
        <v>144</v>
      </c>
      <c r="Q8" s="57"/>
      <c r="R8" s="57"/>
      <c r="S8" s="55"/>
      <c r="T8" s="54" t="s">
        <v>145</v>
      </c>
      <c r="U8" s="57"/>
      <c r="V8" s="57"/>
      <c r="W8" s="55"/>
      <c r="X8" s="63"/>
      <c r="Y8" s="63"/>
      <c r="Z8" s="64"/>
      <c r="AA8" s="65"/>
      <c r="AB8" s="65"/>
      <c r="AC8" s="65"/>
      <c r="AD8" s="66"/>
      <c r="AE8" s="64"/>
      <c r="AF8" s="66"/>
      <c r="AG8" s="63"/>
    </row>
    <row r="9" spans="1:34" ht="15.75">
      <c r="A9" s="67"/>
      <c r="B9" s="67"/>
      <c r="C9" s="67"/>
      <c r="D9" s="54"/>
      <c r="E9" s="57"/>
      <c r="F9" s="57"/>
      <c r="G9" s="55"/>
      <c r="H9" s="54"/>
      <c r="I9" s="57"/>
      <c r="J9" s="57"/>
      <c r="K9" s="55"/>
      <c r="L9" s="54"/>
      <c r="M9" s="57"/>
      <c r="N9" s="57"/>
      <c r="O9" s="55"/>
      <c r="P9" s="54"/>
      <c r="Q9" s="57"/>
      <c r="R9" s="57"/>
      <c r="S9" s="55"/>
      <c r="T9" s="54"/>
      <c r="U9" s="57"/>
      <c r="V9" s="57"/>
      <c r="W9" s="55"/>
      <c r="X9" s="63"/>
      <c r="Y9" s="63"/>
      <c r="Z9" s="56" t="s">
        <v>5</v>
      </c>
      <c r="AA9" s="56" t="s">
        <v>6</v>
      </c>
      <c r="AB9" s="56" t="s">
        <v>7</v>
      </c>
      <c r="AC9" s="56" t="s">
        <v>8</v>
      </c>
      <c r="AD9" s="56" t="s">
        <v>137</v>
      </c>
      <c r="AE9" s="58" t="s">
        <v>9</v>
      </c>
      <c r="AF9" s="58" t="s">
        <v>10</v>
      </c>
      <c r="AG9" s="63"/>
    </row>
    <row r="10" spans="1:34" ht="15.75">
      <c r="A10" s="68"/>
      <c r="B10" s="68"/>
      <c r="C10" s="68"/>
      <c r="D10" s="68" t="s">
        <v>34</v>
      </c>
      <c r="E10" s="68" t="s">
        <v>35</v>
      </c>
      <c r="F10" s="68" t="s">
        <v>36</v>
      </c>
      <c r="G10" s="68" t="s">
        <v>37</v>
      </c>
      <c r="H10" s="68" t="s">
        <v>34</v>
      </c>
      <c r="I10" s="68" t="s">
        <v>35</v>
      </c>
      <c r="J10" s="68" t="s">
        <v>36</v>
      </c>
      <c r="K10" s="68" t="s">
        <v>37</v>
      </c>
      <c r="L10" s="68" t="s">
        <v>34</v>
      </c>
      <c r="M10" s="68" t="s">
        <v>35</v>
      </c>
      <c r="N10" s="68" t="s">
        <v>36</v>
      </c>
      <c r="O10" s="68" t="s">
        <v>37</v>
      </c>
      <c r="P10" s="68" t="s">
        <v>34</v>
      </c>
      <c r="Q10" s="68" t="s">
        <v>35</v>
      </c>
      <c r="R10" s="68" t="s">
        <v>36</v>
      </c>
      <c r="S10" s="68" t="s">
        <v>37</v>
      </c>
      <c r="T10" s="68" t="s">
        <v>34</v>
      </c>
      <c r="U10" s="68" t="s">
        <v>35</v>
      </c>
      <c r="V10" s="68" t="s">
        <v>36</v>
      </c>
      <c r="W10" s="68" t="s">
        <v>37</v>
      </c>
      <c r="X10" s="67"/>
      <c r="Y10" s="67"/>
      <c r="Z10" s="67"/>
      <c r="AA10" s="67"/>
      <c r="AB10" s="67"/>
      <c r="AC10" s="67"/>
      <c r="AD10" s="67"/>
      <c r="AE10" s="67"/>
      <c r="AF10" s="67"/>
      <c r="AG10" s="67"/>
    </row>
    <row r="11" spans="1:34" ht="15.75">
      <c r="A11" s="69">
        <v>1</v>
      </c>
      <c r="B11" s="69"/>
      <c r="C11" s="70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71">
        <f t="shared" ref="X11:X36" si="0">SUM(D11:W11)</f>
        <v>0</v>
      </c>
      <c r="Y11" s="72" t="str">
        <f t="shared" ref="Y11:Y36" si="1">IF(X11&lt;5,"Lingkup materi perlu ditingkatkan",IF(X11&lt;9,"Lingkup materi kurang",IF(X11&lt;13,"Lingkup materi cukup",IF(X11&lt;17,"Lingkup materi tercapai",IF(X11&lt;20,"Semua lingkup materi tercapai","Semua lingkup materi tercapai")))))</f>
        <v>Lingkup materi perlu ditingkatkan</v>
      </c>
      <c r="Z11" s="76" t="e">
        <f>AVERAGE(D11:G11)</f>
        <v>#DIV/0!</v>
      </c>
      <c r="AA11" s="76" t="e">
        <f>AVERAGE(H11:K11)</f>
        <v>#DIV/0!</v>
      </c>
      <c r="AB11" s="76" t="e">
        <f>AVERAGE(L11:O11)</f>
        <v>#DIV/0!</v>
      </c>
      <c r="AC11" s="76" t="e">
        <f>AVERAGE(P11:S11)</f>
        <v>#DIV/0!</v>
      </c>
      <c r="AD11" s="76" t="e">
        <f>AVERAGE(T11:W11)</f>
        <v>#DIV/0!</v>
      </c>
      <c r="AE11" s="73" t="e">
        <f>AVERAGE(Z11,AA11)</f>
        <v>#DIV/0!</v>
      </c>
      <c r="AF11" s="73" t="e">
        <f t="shared" ref="AF11:AF36" si="2">AVERAGE(Z11,AA11,AB11,AC11,AD11)</f>
        <v>#DIV/0!</v>
      </c>
      <c r="AG11" s="74" t="e">
        <f t="shared" ref="AG11:AG36" si="3">AVERAGE(AE11,AF11)</f>
        <v>#DIV/0!</v>
      </c>
    </row>
    <row r="12" spans="1:34" ht="15.75">
      <c r="A12" s="69">
        <v>2</v>
      </c>
      <c r="B12" s="69"/>
      <c r="C12" s="70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71">
        <f t="shared" si="0"/>
        <v>0</v>
      </c>
      <c r="Y12" s="72" t="str">
        <f t="shared" si="1"/>
        <v>Lingkup materi perlu ditingkatkan</v>
      </c>
      <c r="Z12" s="76" t="e">
        <f t="shared" ref="Z12:Z36" si="4">AVERAGE(D12:G12)</f>
        <v>#DIV/0!</v>
      </c>
      <c r="AA12" s="76" t="e">
        <f t="shared" ref="AA12:AA36" si="5">AVERAGE(H12:K12)</f>
        <v>#DIV/0!</v>
      </c>
      <c r="AB12" s="76" t="e">
        <f t="shared" ref="AB12:AB36" si="6">AVERAGE(L12:O12)</f>
        <v>#DIV/0!</v>
      </c>
      <c r="AC12" s="76" t="e">
        <f t="shared" ref="AC12:AC36" si="7">AVERAGE(P12:S12)</f>
        <v>#DIV/0!</v>
      </c>
      <c r="AD12" s="76" t="e">
        <f t="shared" ref="AD12:AD36" si="8">AVERAGE(T12:W12)</f>
        <v>#DIV/0!</v>
      </c>
      <c r="AE12" s="73" t="e">
        <f t="shared" ref="AE12:AE36" si="9">AVERAGE(Z12,AA12)</f>
        <v>#DIV/0!</v>
      </c>
      <c r="AF12" s="73" t="e">
        <f t="shared" si="2"/>
        <v>#DIV/0!</v>
      </c>
      <c r="AG12" s="74" t="e">
        <f t="shared" si="3"/>
        <v>#DIV/0!</v>
      </c>
    </row>
    <row r="13" spans="1:34" ht="15.75">
      <c r="A13" s="69">
        <v>3</v>
      </c>
      <c r="B13" s="69"/>
      <c r="C13" s="70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71">
        <f t="shared" si="0"/>
        <v>0</v>
      </c>
      <c r="Y13" s="72" t="str">
        <f t="shared" si="1"/>
        <v>Lingkup materi perlu ditingkatkan</v>
      </c>
      <c r="Z13" s="76" t="e">
        <f t="shared" si="4"/>
        <v>#DIV/0!</v>
      </c>
      <c r="AA13" s="76" t="e">
        <f t="shared" si="5"/>
        <v>#DIV/0!</v>
      </c>
      <c r="AB13" s="76" t="e">
        <f t="shared" si="6"/>
        <v>#DIV/0!</v>
      </c>
      <c r="AC13" s="76" t="e">
        <f t="shared" si="7"/>
        <v>#DIV/0!</v>
      </c>
      <c r="AD13" s="76" t="e">
        <f t="shared" si="8"/>
        <v>#DIV/0!</v>
      </c>
      <c r="AE13" s="73" t="e">
        <f t="shared" si="9"/>
        <v>#DIV/0!</v>
      </c>
      <c r="AF13" s="73" t="e">
        <f t="shared" si="2"/>
        <v>#DIV/0!</v>
      </c>
      <c r="AG13" s="74" t="e">
        <f t="shared" si="3"/>
        <v>#DIV/0!</v>
      </c>
    </row>
    <row r="14" spans="1:34" ht="15.75">
      <c r="A14" s="69">
        <v>4</v>
      </c>
      <c r="B14" s="69"/>
      <c r="C14" s="70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71">
        <f t="shared" si="0"/>
        <v>0</v>
      </c>
      <c r="Y14" s="72" t="str">
        <f t="shared" si="1"/>
        <v>Lingkup materi perlu ditingkatkan</v>
      </c>
      <c r="Z14" s="76" t="e">
        <f t="shared" si="4"/>
        <v>#DIV/0!</v>
      </c>
      <c r="AA14" s="76" t="e">
        <f t="shared" si="5"/>
        <v>#DIV/0!</v>
      </c>
      <c r="AB14" s="76" t="e">
        <f t="shared" si="6"/>
        <v>#DIV/0!</v>
      </c>
      <c r="AC14" s="76" t="e">
        <f t="shared" si="7"/>
        <v>#DIV/0!</v>
      </c>
      <c r="AD14" s="76" t="e">
        <f t="shared" si="8"/>
        <v>#DIV/0!</v>
      </c>
      <c r="AE14" s="73" t="e">
        <f t="shared" si="9"/>
        <v>#DIV/0!</v>
      </c>
      <c r="AF14" s="73" t="e">
        <f t="shared" si="2"/>
        <v>#DIV/0!</v>
      </c>
      <c r="AG14" s="74" t="e">
        <f t="shared" si="3"/>
        <v>#DIV/0!</v>
      </c>
    </row>
    <row r="15" spans="1:34" ht="15.75">
      <c r="A15" s="69">
        <v>5</v>
      </c>
      <c r="B15" s="69"/>
      <c r="C15" s="70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71">
        <f t="shared" si="0"/>
        <v>0</v>
      </c>
      <c r="Y15" s="72" t="str">
        <f t="shared" si="1"/>
        <v>Lingkup materi perlu ditingkatkan</v>
      </c>
      <c r="Z15" s="76" t="e">
        <f t="shared" si="4"/>
        <v>#DIV/0!</v>
      </c>
      <c r="AA15" s="76" t="e">
        <f t="shared" si="5"/>
        <v>#DIV/0!</v>
      </c>
      <c r="AB15" s="76" t="e">
        <f t="shared" si="6"/>
        <v>#DIV/0!</v>
      </c>
      <c r="AC15" s="76" t="e">
        <f t="shared" si="7"/>
        <v>#DIV/0!</v>
      </c>
      <c r="AD15" s="76" t="e">
        <f t="shared" si="8"/>
        <v>#DIV/0!</v>
      </c>
      <c r="AE15" s="73" t="e">
        <f t="shared" si="9"/>
        <v>#DIV/0!</v>
      </c>
      <c r="AF15" s="73" t="e">
        <f t="shared" si="2"/>
        <v>#DIV/0!</v>
      </c>
      <c r="AG15" s="74" t="e">
        <f t="shared" si="3"/>
        <v>#DIV/0!</v>
      </c>
    </row>
    <row r="16" spans="1:34" ht="15.75">
      <c r="A16" s="69">
        <v>6</v>
      </c>
      <c r="B16" s="69"/>
      <c r="C16" s="70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71">
        <f t="shared" si="0"/>
        <v>0</v>
      </c>
      <c r="Y16" s="72" t="str">
        <f t="shared" si="1"/>
        <v>Lingkup materi perlu ditingkatkan</v>
      </c>
      <c r="Z16" s="76" t="e">
        <f t="shared" si="4"/>
        <v>#DIV/0!</v>
      </c>
      <c r="AA16" s="76" t="e">
        <f t="shared" si="5"/>
        <v>#DIV/0!</v>
      </c>
      <c r="AB16" s="76" t="e">
        <f t="shared" si="6"/>
        <v>#DIV/0!</v>
      </c>
      <c r="AC16" s="76" t="e">
        <f t="shared" si="7"/>
        <v>#DIV/0!</v>
      </c>
      <c r="AD16" s="76" t="e">
        <f t="shared" si="8"/>
        <v>#DIV/0!</v>
      </c>
      <c r="AE16" s="73" t="e">
        <f t="shared" si="9"/>
        <v>#DIV/0!</v>
      </c>
      <c r="AF16" s="73" t="e">
        <f t="shared" si="2"/>
        <v>#DIV/0!</v>
      </c>
      <c r="AG16" s="74" t="e">
        <f t="shared" si="3"/>
        <v>#DIV/0!</v>
      </c>
    </row>
    <row r="17" spans="1:33" ht="15.75">
      <c r="A17" s="69">
        <v>7</v>
      </c>
      <c r="B17" s="69"/>
      <c r="C17" s="70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71">
        <f t="shared" si="0"/>
        <v>0</v>
      </c>
      <c r="Y17" s="72" t="str">
        <f t="shared" si="1"/>
        <v>Lingkup materi perlu ditingkatkan</v>
      </c>
      <c r="Z17" s="76" t="e">
        <f t="shared" si="4"/>
        <v>#DIV/0!</v>
      </c>
      <c r="AA17" s="76" t="e">
        <f t="shared" si="5"/>
        <v>#DIV/0!</v>
      </c>
      <c r="AB17" s="76" t="e">
        <f t="shared" si="6"/>
        <v>#DIV/0!</v>
      </c>
      <c r="AC17" s="76" t="e">
        <f t="shared" si="7"/>
        <v>#DIV/0!</v>
      </c>
      <c r="AD17" s="76" t="e">
        <f t="shared" si="8"/>
        <v>#DIV/0!</v>
      </c>
      <c r="AE17" s="73" t="e">
        <f t="shared" si="9"/>
        <v>#DIV/0!</v>
      </c>
      <c r="AF17" s="73" t="e">
        <f t="shared" si="2"/>
        <v>#DIV/0!</v>
      </c>
      <c r="AG17" s="74" t="e">
        <f t="shared" si="3"/>
        <v>#DIV/0!</v>
      </c>
    </row>
    <row r="18" spans="1:33" ht="15.75">
      <c r="A18" s="69">
        <v>8</v>
      </c>
      <c r="B18" s="69"/>
      <c r="C18" s="70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71">
        <f t="shared" si="0"/>
        <v>0</v>
      </c>
      <c r="Y18" s="72" t="str">
        <f t="shared" si="1"/>
        <v>Lingkup materi perlu ditingkatkan</v>
      </c>
      <c r="Z18" s="76" t="e">
        <f t="shared" si="4"/>
        <v>#DIV/0!</v>
      </c>
      <c r="AA18" s="76" t="e">
        <f t="shared" si="5"/>
        <v>#DIV/0!</v>
      </c>
      <c r="AB18" s="76" t="e">
        <f t="shared" si="6"/>
        <v>#DIV/0!</v>
      </c>
      <c r="AC18" s="76" t="e">
        <f t="shared" si="7"/>
        <v>#DIV/0!</v>
      </c>
      <c r="AD18" s="76" t="e">
        <f t="shared" si="8"/>
        <v>#DIV/0!</v>
      </c>
      <c r="AE18" s="73" t="e">
        <f t="shared" si="9"/>
        <v>#DIV/0!</v>
      </c>
      <c r="AF18" s="73" t="e">
        <f t="shared" si="2"/>
        <v>#DIV/0!</v>
      </c>
      <c r="AG18" s="74" t="e">
        <f t="shared" si="3"/>
        <v>#DIV/0!</v>
      </c>
    </row>
    <row r="19" spans="1:33" ht="15.75">
      <c r="A19" s="69">
        <v>9</v>
      </c>
      <c r="B19" s="69"/>
      <c r="C19" s="70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71">
        <f t="shared" si="0"/>
        <v>0</v>
      </c>
      <c r="Y19" s="72" t="str">
        <f t="shared" si="1"/>
        <v>Lingkup materi perlu ditingkatkan</v>
      </c>
      <c r="Z19" s="76" t="e">
        <f t="shared" si="4"/>
        <v>#DIV/0!</v>
      </c>
      <c r="AA19" s="76" t="e">
        <f t="shared" si="5"/>
        <v>#DIV/0!</v>
      </c>
      <c r="AB19" s="76" t="e">
        <f t="shared" si="6"/>
        <v>#DIV/0!</v>
      </c>
      <c r="AC19" s="76" t="e">
        <f t="shared" si="7"/>
        <v>#DIV/0!</v>
      </c>
      <c r="AD19" s="76" t="e">
        <f t="shared" si="8"/>
        <v>#DIV/0!</v>
      </c>
      <c r="AE19" s="73" t="e">
        <f t="shared" si="9"/>
        <v>#DIV/0!</v>
      </c>
      <c r="AF19" s="73" t="e">
        <f t="shared" si="2"/>
        <v>#DIV/0!</v>
      </c>
      <c r="AG19" s="74" t="e">
        <f t="shared" si="3"/>
        <v>#DIV/0!</v>
      </c>
    </row>
    <row r="20" spans="1:33" ht="15.75">
      <c r="A20" s="69">
        <v>10</v>
      </c>
      <c r="B20" s="69"/>
      <c r="C20" s="70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71">
        <f t="shared" si="0"/>
        <v>0</v>
      </c>
      <c r="Y20" s="72" t="str">
        <f t="shared" si="1"/>
        <v>Lingkup materi perlu ditingkatkan</v>
      </c>
      <c r="Z20" s="76" t="e">
        <f t="shared" si="4"/>
        <v>#DIV/0!</v>
      </c>
      <c r="AA20" s="76" t="e">
        <f t="shared" si="5"/>
        <v>#DIV/0!</v>
      </c>
      <c r="AB20" s="76" t="e">
        <f t="shared" si="6"/>
        <v>#DIV/0!</v>
      </c>
      <c r="AC20" s="76" t="e">
        <f t="shared" si="7"/>
        <v>#DIV/0!</v>
      </c>
      <c r="AD20" s="76" t="e">
        <f t="shared" si="8"/>
        <v>#DIV/0!</v>
      </c>
      <c r="AE20" s="73" t="e">
        <f t="shared" si="9"/>
        <v>#DIV/0!</v>
      </c>
      <c r="AF20" s="73" t="e">
        <f t="shared" si="2"/>
        <v>#DIV/0!</v>
      </c>
      <c r="AG20" s="74" t="e">
        <f t="shared" si="3"/>
        <v>#DIV/0!</v>
      </c>
    </row>
    <row r="21" spans="1:33" ht="15.75" customHeight="1">
      <c r="A21" s="69">
        <v>11</v>
      </c>
      <c r="B21" s="69"/>
      <c r="C21" s="70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71">
        <f t="shared" si="0"/>
        <v>0</v>
      </c>
      <c r="Y21" s="72" t="str">
        <f t="shared" si="1"/>
        <v>Lingkup materi perlu ditingkatkan</v>
      </c>
      <c r="Z21" s="76" t="e">
        <f t="shared" si="4"/>
        <v>#DIV/0!</v>
      </c>
      <c r="AA21" s="76" t="e">
        <f t="shared" si="5"/>
        <v>#DIV/0!</v>
      </c>
      <c r="AB21" s="76" t="e">
        <f t="shared" si="6"/>
        <v>#DIV/0!</v>
      </c>
      <c r="AC21" s="76" t="e">
        <f t="shared" si="7"/>
        <v>#DIV/0!</v>
      </c>
      <c r="AD21" s="76" t="e">
        <f t="shared" si="8"/>
        <v>#DIV/0!</v>
      </c>
      <c r="AE21" s="73" t="e">
        <f t="shared" si="9"/>
        <v>#DIV/0!</v>
      </c>
      <c r="AF21" s="73" t="e">
        <f t="shared" si="2"/>
        <v>#DIV/0!</v>
      </c>
      <c r="AG21" s="74" t="e">
        <f t="shared" si="3"/>
        <v>#DIV/0!</v>
      </c>
    </row>
    <row r="22" spans="1:33" ht="15.75" customHeight="1">
      <c r="A22" s="69">
        <v>12</v>
      </c>
      <c r="B22" s="69"/>
      <c r="C22" s="70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71">
        <f t="shared" si="0"/>
        <v>0</v>
      </c>
      <c r="Y22" s="72" t="str">
        <f t="shared" si="1"/>
        <v>Lingkup materi perlu ditingkatkan</v>
      </c>
      <c r="Z22" s="76" t="e">
        <f t="shared" si="4"/>
        <v>#DIV/0!</v>
      </c>
      <c r="AA22" s="76" t="e">
        <f t="shared" si="5"/>
        <v>#DIV/0!</v>
      </c>
      <c r="AB22" s="76" t="e">
        <f t="shared" si="6"/>
        <v>#DIV/0!</v>
      </c>
      <c r="AC22" s="76" t="e">
        <f t="shared" si="7"/>
        <v>#DIV/0!</v>
      </c>
      <c r="AD22" s="76" t="e">
        <f t="shared" si="8"/>
        <v>#DIV/0!</v>
      </c>
      <c r="AE22" s="73" t="e">
        <f t="shared" si="9"/>
        <v>#DIV/0!</v>
      </c>
      <c r="AF22" s="73" t="e">
        <f t="shared" si="2"/>
        <v>#DIV/0!</v>
      </c>
      <c r="AG22" s="74" t="e">
        <f t="shared" si="3"/>
        <v>#DIV/0!</v>
      </c>
    </row>
    <row r="23" spans="1:33" ht="15.75" customHeight="1">
      <c r="A23" s="69">
        <v>13</v>
      </c>
      <c r="B23" s="69"/>
      <c r="C23" s="70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71">
        <f t="shared" si="0"/>
        <v>0</v>
      </c>
      <c r="Y23" s="72" t="str">
        <f t="shared" si="1"/>
        <v>Lingkup materi perlu ditingkatkan</v>
      </c>
      <c r="Z23" s="76" t="e">
        <f t="shared" si="4"/>
        <v>#DIV/0!</v>
      </c>
      <c r="AA23" s="76" t="e">
        <f t="shared" si="5"/>
        <v>#DIV/0!</v>
      </c>
      <c r="AB23" s="76" t="e">
        <f t="shared" si="6"/>
        <v>#DIV/0!</v>
      </c>
      <c r="AC23" s="76" t="e">
        <f t="shared" si="7"/>
        <v>#DIV/0!</v>
      </c>
      <c r="AD23" s="76" t="e">
        <f t="shared" si="8"/>
        <v>#DIV/0!</v>
      </c>
      <c r="AE23" s="73" t="e">
        <f t="shared" si="9"/>
        <v>#DIV/0!</v>
      </c>
      <c r="AF23" s="73" t="e">
        <f t="shared" si="2"/>
        <v>#DIV/0!</v>
      </c>
      <c r="AG23" s="74" t="e">
        <f t="shared" si="3"/>
        <v>#DIV/0!</v>
      </c>
    </row>
    <row r="24" spans="1:33" ht="15.75" customHeight="1">
      <c r="A24" s="69">
        <v>14</v>
      </c>
      <c r="B24" s="69"/>
      <c r="C24" s="70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71">
        <f t="shared" si="0"/>
        <v>0</v>
      </c>
      <c r="Y24" s="72" t="str">
        <f t="shared" si="1"/>
        <v>Lingkup materi perlu ditingkatkan</v>
      </c>
      <c r="Z24" s="76" t="e">
        <f t="shared" si="4"/>
        <v>#DIV/0!</v>
      </c>
      <c r="AA24" s="76" t="e">
        <f t="shared" si="5"/>
        <v>#DIV/0!</v>
      </c>
      <c r="AB24" s="76" t="e">
        <f t="shared" si="6"/>
        <v>#DIV/0!</v>
      </c>
      <c r="AC24" s="76" t="e">
        <f t="shared" si="7"/>
        <v>#DIV/0!</v>
      </c>
      <c r="AD24" s="76" t="e">
        <f t="shared" si="8"/>
        <v>#DIV/0!</v>
      </c>
      <c r="AE24" s="73" t="e">
        <f t="shared" si="9"/>
        <v>#DIV/0!</v>
      </c>
      <c r="AF24" s="73" t="e">
        <f t="shared" si="2"/>
        <v>#DIV/0!</v>
      </c>
      <c r="AG24" s="74" t="e">
        <f t="shared" si="3"/>
        <v>#DIV/0!</v>
      </c>
    </row>
    <row r="25" spans="1:33" ht="15.75" customHeight="1">
      <c r="A25" s="69">
        <v>15</v>
      </c>
      <c r="B25" s="69"/>
      <c r="C25" s="70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71">
        <f t="shared" si="0"/>
        <v>0</v>
      </c>
      <c r="Y25" s="72" t="str">
        <f t="shared" si="1"/>
        <v>Lingkup materi perlu ditingkatkan</v>
      </c>
      <c r="Z25" s="76" t="e">
        <f t="shared" si="4"/>
        <v>#DIV/0!</v>
      </c>
      <c r="AA25" s="76" t="e">
        <f t="shared" si="5"/>
        <v>#DIV/0!</v>
      </c>
      <c r="AB25" s="76" t="e">
        <f t="shared" si="6"/>
        <v>#DIV/0!</v>
      </c>
      <c r="AC25" s="76" t="e">
        <f t="shared" si="7"/>
        <v>#DIV/0!</v>
      </c>
      <c r="AD25" s="76" t="e">
        <f t="shared" si="8"/>
        <v>#DIV/0!</v>
      </c>
      <c r="AE25" s="73" t="e">
        <f t="shared" si="9"/>
        <v>#DIV/0!</v>
      </c>
      <c r="AF25" s="73" t="e">
        <f t="shared" si="2"/>
        <v>#DIV/0!</v>
      </c>
      <c r="AG25" s="74" t="e">
        <f t="shared" si="3"/>
        <v>#DIV/0!</v>
      </c>
    </row>
    <row r="26" spans="1:33" ht="15.75" customHeight="1">
      <c r="A26" s="69">
        <v>16</v>
      </c>
      <c r="B26" s="69"/>
      <c r="C26" s="70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71">
        <f t="shared" si="0"/>
        <v>0</v>
      </c>
      <c r="Y26" s="72" t="str">
        <f t="shared" si="1"/>
        <v>Lingkup materi perlu ditingkatkan</v>
      </c>
      <c r="Z26" s="76" t="e">
        <f t="shared" si="4"/>
        <v>#DIV/0!</v>
      </c>
      <c r="AA26" s="76" t="e">
        <f t="shared" si="5"/>
        <v>#DIV/0!</v>
      </c>
      <c r="AB26" s="76" t="e">
        <f t="shared" si="6"/>
        <v>#DIV/0!</v>
      </c>
      <c r="AC26" s="76" t="e">
        <f t="shared" si="7"/>
        <v>#DIV/0!</v>
      </c>
      <c r="AD26" s="76" t="e">
        <f t="shared" si="8"/>
        <v>#DIV/0!</v>
      </c>
      <c r="AE26" s="73" t="e">
        <f t="shared" si="9"/>
        <v>#DIV/0!</v>
      </c>
      <c r="AF26" s="73" t="e">
        <f t="shared" si="2"/>
        <v>#DIV/0!</v>
      </c>
      <c r="AG26" s="74" t="e">
        <f t="shared" si="3"/>
        <v>#DIV/0!</v>
      </c>
    </row>
    <row r="27" spans="1:33" ht="15.75" customHeight="1">
      <c r="A27" s="69">
        <v>17</v>
      </c>
      <c r="B27" s="69"/>
      <c r="C27" s="70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71">
        <f t="shared" si="0"/>
        <v>0</v>
      </c>
      <c r="Y27" s="72" t="str">
        <f t="shared" si="1"/>
        <v>Lingkup materi perlu ditingkatkan</v>
      </c>
      <c r="Z27" s="76" t="e">
        <f t="shared" si="4"/>
        <v>#DIV/0!</v>
      </c>
      <c r="AA27" s="76" t="e">
        <f t="shared" si="5"/>
        <v>#DIV/0!</v>
      </c>
      <c r="AB27" s="76" t="e">
        <f t="shared" si="6"/>
        <v>#DIV/0!</v>
      </c>
      <c r="AC27" s="76" t="e">
        <f t="shared" si="7"/>
        <v>#DIV/0!</v>
      </c>
      <c r="AD27" s="76" t="e">
        <f t="shared" si="8"/>
        <v>#DIV/0!</v>
      </c>
      <c r="AE27" s="73" t="e">
        <f t="shared" si="9"/>
        <v>#DIV/0!</v>
      </c>
      <c r="AF27" s="73" t="e">
        <f t="shared" si="2"/>
        <v>#DIV/0!</v>
      </c>
      <c r="AG27" s="74" t="e">
        <f t="shared" si="3"/>
        <v>#DIV/0!</v>
      </c>
    </row>
    <row r="28" spans="1:33" ht="15.75" customHeight="1">
      <c r="A28" s="69">
        <v>18</v>
      </c>
      <c r="B28" s="69"/>
      <c r="C28" s="70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71">
        <f t="shared" si="0"/>
        <v>0</v>
      </c>
      <c r="Y28" s="72" t="str">
        <f t="shared" si="1"/>
        <v>Lingkup materi perlu ditingkatkan</v>
      </c>
      <c r="Z28" s="76" t="e">
        <f t="shared" si="4"/>
        <v>#DIV/0!</v>
      </c>
      <c r="AA28" s="76" t="e">
        <f t="shared" si="5"/>
        <v>#DIV/0!</v>
      </c>
      <c r="AB28" s="76" t="e">
        <f t="shared" si="6"/>
        <v>#DIV/0!</v>
      </c>
      <c r="AC28" s="76" t="e">
        <f t="shared" si="7"/>
        <v>#DIV/0!</v>
      </c>
      <c r="AD28" s="76" t="e">
        <f t="shared" si="8"/>
        <v>#DIV/0!</v>
      </c>
      <c r="AE28" s="73" t="e">
        <f t="shared" si="9"/>
        <v>#DIV/0!</v>
      </c>
      <c r="AF28" s="73" t="e">
        <f t="shared" si="2"/>
        <v>#DIV/0!</v>
      </c>
      <c r="AG28" s="74" t="e">
        <f t="shared" si="3"/>
        <v>#DIV/0!</v>
      </c>
    </row>
    <row r="29" spans="1:33" ht="15.75" customHeight="1">
      <c r="A29" s="69">
        <v>19</v>
      </c>
      <c r="B29" s="69"/>
      <c r="C29" s="70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71">
        <f t="shared" si="0"/>
        <v>0</v>
      </c>
      <c r="Y29" s="72" t="str">
        <f t="shared" si="1"/>
        <v>Lingkup materi perlu ditingkatkan</v>
      </c>
      <c r="Z29" s="76" t="e">
        <f t="shared" si="4"/>
        <v>#DIV/0!</v>
      </c>
      <c r="AA29" s="76" t="e">
        <f t="shared" si="5"/>
        <v>#DIV/0!</v>
      </c>
      <c r="AB29" s="76" t="e">
        <f t="shared" si="6"/>
        <v>#DIV/0!</v>
      </c>
      <c r="AC29" s="76" t="e">
        <f t="shared" si="7"/>
        <v>#DIV/0!</v>
      </c>
      <c r="AD29" s="76" t="e">
        <f t="shared" si="8"/>
        <v>#DIV/0!</v>
      </c>
      <c r="AE29" s="73" t="e">
        <f t="shared" si="9"/>
        <v>#DIV/0!</v>
      </c>
      <c r="AF29" s="73" t="e">
        <f t="shared" si="2"/>
        <v>#DIV/0!</v>
      </c>
      <c r="AG29" s="74" t="e">
        <f t="shared" si="3"/>
        <v>#DIV/0!</v>
      </c>
    </row>
    <row r="30" spans="1:33" ht="15.75" customHeight="1">
      <c r="A30" s="69">
        <v>20</v>
      </c>
      <c r="B30" s="69"/>
      <c r="C30" s="70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71">
        <f t="shared" si="0"/>
        <v>0</v>
      </c>
      <c r="Y30" s="72" t="str">
        <f t="shared" si="1"/>
        <v>Lingkup materi perlu ditingkatkan</v>
      </c>
      <c r="Z30" s="76" t="e">
        <f t="shared" si="4"/>
        <v>#DIV/0!</v>
      </c>
      <c r="AA30" s="76" t="e">
        <f t="shared" si="5"/>
        <v>#DIV/0!</v>
      </c>
      <c r="AB30" s="76" t="e">
        <f t="shared" si="6"/>
        <v>#DIV/0!</v>
      </c>
      <c r="AC30" s="76" t="e">
        <f t="shared" si="7"/>
        <v>#DIV/0!</v>
      </c>
      <c r="AD30" s="76" t="e">
        <f t="shared" si="8"/>
        <v>#DIV/0!</v>
      </c>
      <c r="AE30" s="73" t="e">
        <f t="shared" si="9"/>
        <v>#DIV/0!</v>
      </c>
      <c r="AF30" s="73" t="e">
        <f t="shared" si="2"/>
        <v>#DIV/0!</v>
      </c>
      <c r="AG30" s="74" t="e">
        <f t="shared" si="3"/>
        <v>#DIV/0!</v>
      </c>
    </row>
    <row r="31" spans="1:33" ht="15.75" customHeight="1">
      <c r="A31" s="69">
        <v>21</v>
      </c>
      <c r="B31" s="69"/>
      <c r="C31" s="70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71">
        <f t="shared" si="0"/>
        <v>0</v>
      </c>
      <c r="Y31" s="72" t="str">
        <f t="shared" si="1"/>
        <v>Lingkup materi perlu ditingkatkan</v>
      </c>
      <c r="Z31" s="76" t="e">
        <f t="shared" si="4"/>
        <v>#DIV/0!</v>
      </c>
      <c r="AA31" s="76" t="e">
        <f t="shared" si="5"/>
        <v>#DIV/0!</v>
      </c>
      <c r="AB31" s="76" t="e">
        <f t="shared" si="6"/>
        <v>#DIV/0!</v>
      </c>
      <c r="AC31" s="76" t="e">
        <f t="shared" si="7"/>
        <v>#DIV/0!</v>
      </c>
      <c r="AD31" s="76" t="e">
        <f t="shared" si="8"/>
        <v>#DIV/0!</v>
      </c>
      <c r="AE31" s="73" t="e">
        <f t="shared" si="9"/>
        <v>#DIV/0!</v>
      </c>
      <c r="AF31" s="73" t="e">
        <f t="shared" si="2"/>
        <v>#DIV/0!</v>
      </c>
      <c r="AG31" s="74" t="e">
        <f t="shared" si="3"/>
        <v>#DIV/0!</v>
      </c>
    </row>
    <row r="32" spans="1:33" ht="15.75" customHeight="1">
      <c r="A32" s="69">
        <v>22</v>
      </c>
      <c r="B32" s="69"/>
      <c r="C32" s="70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71">
        <f t="shared" si="0"/>
        <v>0</v>
      </c>
      <c r="Y32" s="72" t="str">
        <f t="shared" si="1"/>
        <v>Lingkup materi perlu ditingkatkan</v>
      </c>
      <c r="Z32" s="76" t="e">
        <f t="shared" si="4"/>
        <v>#DIV/0!</v>
      </c>
      <c r="AA32" s="76" t="e">
        <f t="shared" si="5"/>
        <v>#DIV/0!</v>
      </c>
      <c r="AB32" s="76" t="e">
        <f t="shared" si="6"/>
        <v>#DIV/0!</v>
      </c>
      <c r="AC32" s="76" t="e">
        <f t="shared" si="7"/>
        <v>#DIV/0!</v>
      </c>
      <c r="AD32" s="76" t="e">
        <f t="shared" si="8"/>
        <v>#DIV/0!</v>
      </c>
      <c r="AE32" s="73" t="e">
        <f t="shared" si="9"/>
        <v>#DIV/0!</v>
      </c>
      <c r="AF32" s="73" t="e">
        <f t="shared" si="2"/>
        <v>#DIV/0!</v>
      </c>
      <c r="AG32" s="74" t="e">
        <f t="shared" si="3"/>
        <v>#DIV/0!</v>
      </c>
    </row>
    <row r="33" spans="1:33" ht="15.75" customHeight="1">
      <c r="A33" s="69">
        <v>23</v>
      </c>
      <c r="B33" s="69"/>
      <c r="C33" s="70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71">
        <f t="shared" si="0"/>
        <v>0</v>
      </c>
      <c r="Y33" s="72" t="str">
        <f t="shared" si="1"/>
        <v>Lingkup materi perlu ditingkatkan</v>
      </c>
      <c r="Z33" s="76" t="e">
        <f t="shared" si="4"/>
        <v>#DIV/0!</v>
      </c>
      <c r="AA33" s="76" t="e">
        <f t="shared" si="5"/>
        <v>#DIV/0!</v>
      </c>
      <c r="AB33" s="76" t="e">
        <f t="shared" si="6"/>
        <v>#DIV/0!</v>
      </c>
      <c r="AC33" s="76" t="e">
        <f t="shared" si="7"/>
        <v>#DIV/0!</v>
      </c>
      <c r="AD33" s="76" t="e">
        <f t="shared" si="8"/>
        <v>#DIV/0!</v>
      </c>
      <c r="AE33" s="73" t="e">
        <f t="shared" si="9"/>
        <v>#DIV/0!</v>
      </c>
      <c r="AF33" s="73" t="e">
        <f t="shared" si="2"/>
        <v>#DIV/0!</v>
      </c>
      <c r="AG33" s="74" t="e">
        <f t="shared" si="3"/>
        <v>#DIV/0!</v>
      </c>
    </row>
    <row r="34" spans="1:33" ht="15.75" customHeight="1">
      <c r="A34" s="69">
        <v>24</v>
      </c>
      <c r="B34" s="69"/>
      <c r="C34" s="70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71">
        <f t="shared" si="0"/>
        <v>0</v>
      </c>
      <c r="Y34" s="72" t="str">
        <f t="shared" si="1"/>
        <v>Lingkup materi perlu ditingkatkan</v>
      </c>
      <c r="Z34" s="76" t="e">
        <f t="shared" si="4"/>
        <v>#DIV/0!</v>
      </c>
      <c r="AA34" s="76" t="e">
        <f t="shared" si="5"/>
        <v>#DIV/0!</v>
      </c>
      <c r="AB34" s="76" t="e">
        <f t="shared" si="6"/>
        <v>#DIV/0!</v>
      </c>
      <c r="AC34" s="76" t="e">
        <f t="shared" si="7"/>
        <v>#DIV/0!</v>
      </c>
      <c r="AD34" s="76" t="e">
        <f t="shared" si="8"/>
        <v>#DIV/0!</v>
      </c>
      <c r="AE34" s="73" t="e">
        <f t="shared" si="9"/>
        <v>#DIV/0!</v>
      </c>
      <c r="AF34" s="73" t="e">
        <f t="shared" si="2"/>
        <v>#DIV/0!</v>
      </c>
      <c r="AG34" s="74" t="e">
        <f t="shared" si="3"/>
        <v>#DIV/0!</v>
      </c>
    </row>
    <row r="35" spans="1:33" ht="15.75" customHeight="1">
      <c r="A35" s="69">
        <v>25</v>
      </c>
      <c r="B35" s="69"/>
      <c r="C35" s="70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71">
        <f t="shared" si="0"/>
        <v>0</v>
      </c>
      <c r="Y35" s="72" t="str">
        <f t="shared" si="1"/>
        <v>Lingkup materi perlu ditingkatkan</v>
      </c>
      <c r="Z35" s="76" t="e">
        <f t="shared" si="4"/>
        <v>#DIV/0!</v>
      </c>
      <c r="AA35" s="76" t="e">
        <f t="shared" si="5"/>
        <v>#DIV/0!</v>
      </c>
      <c r="AB35" s="76" t="e">
        <f t="shared" si="6"/>
        <v>#DIV/0!</v>
      </c>
      <c r="AC35" s="76" t="e">
        <f t="shared" si="7"/>
        <v>#DIV/0!</v>
      </c>
      <c r="AD35" s="76" t="e">
        <f t="shared" si="8"/>
        <v>#DIV/0!</v>
      </c>
      <c r="AE35" s="73" t="e">
        <f t="shared" si="9"/>
        <v>#DIV/0!</v>
      </c>
      <c r="AF35" s="73" t="e">
        <f t="shared" si="2"/>
        <v>#DIV/0!</v>
      </c>
      <c r="AG35" s="74" t="e">
        <f t="shared" si="3"/>
        <v>#DIV/0!</v>
      </c>
    </row>
    <row r="36" spans="1:33" ht="15.75" customHeight="1">
      <c r="A36" s="69">
        <v>26</v>
      </c>
      <c r="B36" s="69"/>
      <c r="C36" s="70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71">
        <f t="shared" si="0"/>
        <v>0</v>
      </c>
      <c r="Y36" s="72" t="str">
        <f t="shared" si="1"/>
        <v>Lingkup materi perlu ditingkatkan</v>
      </c>
      <c r="Z36" s="76" t="e">
        <f t="shared" si="4"/>
        <v>#DIV/0!</v>
      </c>
      <c r="AA36" s="76" t="e">
        <f t="shared" si="5"/>
        <v>#DIV/0!</v>
      </c>
      <c r="AB36" s="76" t="e">
        <f t="shared" si="6"/>
        <v>#DIV/0!</v>
      </c>
      <c r="AC36" s="76" t="e">
        <f t="shared" si="7"/>
        <v>#DIV/0!</v>
      </c>
      <c r="AD36" s="76" t="e">
        <f t="shared" si="8"/>
        <v>#DIV/0!</v>
      </c>
      <c r="AE36" s="73" t="e">
        <f t="shared" si="9"/>
        <v>#DIV/0!</v>
      </c>
      <c r="AF36" s="73" t="e">
        <f t="shared" si="2"/>
        <v>#DIV/0!</v>
      </c>
      <c r="AG36" s="74" t="e">
        <f t="shared" si="3"/>
        <v>#DIV/0!</v>
      </c>
    </row>
    <row r="37" spans="1:33" ht="15.75" customHeight="1">
      <c r="A37" s="69">
        <v>27</v>
      </c>
      <c r="B37" s="69"/>
      <c r="C37" s="70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71">
        <f t="shared" ref="X37:X40" si="10">SUM(D37:W37)</f>
        <v>0</v>
      </c>
      <c r="Y37" s="72" t="str">
        <f t="shared" ref="Y37:Y40" si="11">IF(X37&lt;5,"Lingkup materi perlu ditingkatkan",IF(X37&lt;9,"Lingkup materi kurang",IF(X37&lt;13,"Lingkup materi cukup",IF(X37&lt;17,"Lingkup materi tercapai",IF(X37&lt;20,"Semua lingkup materi tercapai","Semua lingkup materi tercapai")))))</f>
        <v>Lingkup materi perlu ditingkatkan</v>
      </c>
      <c r="Z37" s="76" t="e">
        <f t="shared" ref="Z37:Z40" si="12">AVERAGE(D37:G37)</f>
        <v>#DIV/0!</v>
      </c>
      <c r="AA37" s="76" t="e">
        <f t="shared" ref="AA37:AA40" si="13">AVERAGE(H37:K37)</f>
        <v>#DIV/0!</v>
      </c>
      <c r="AB37" s="76" t="e">
        <f t="shared" ref="AB37:AB40" si="14">AVERAGE(L37:O37)</f>
        <v>#DIV/0!</v>
      </c>
      <c r="AC37" s="76" t="e">
        <f t="shared" ref="AC37:AC40" si="15">AVERAGE(P37:S37)</f>
        <v>#DIV/0!</v>
      </c>
      <c r="AD37" s="76" t="e">
        <f t="shared" ref="AD37:AD40" si="16">AVERAGE(T37:W37)</f>
        <v>#DIV/0!</v>
      </c>
      <c r="AE37" s="73" t="e">
        <f t="shared" ref="AE37:AE40" si="17">AVERAGE(Z37,AA37)</f>
        <v>#DIV/0!</v>
      </c>
      <c r="AF37" s="73" t="e">
        <f t="shared" ref="AF37:AF40" si="18">AVERAGE(Z37,AA37,AB37,AC37,AD37)</f>
        <v>#DIV/0!</v>
      </c>
      <c r="AG37" s="74" t="e">
        <f t="shared" ref="AG37:AG40" si="19">AVERAGE(AE37,AF37)</f>
        <v>#DIV/0!</v>
      </c>
    </row>
    <row r="38" spans="1:33" ht="15.75" customHeight="1">
      <c r="A38" s="69">
        <v>28</v>
      </c>
      <c r="B38" s="69"/>
      <c r="C38" s="70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71">
        <f t="shared" si="10"/>
        <v>0</v>
      </c>
      <c r="Y38" s="72" t="str">
        <f t="shared" si="11"/>
        <v>Lingkup materi perlu ditingkatkan</v>
      </c>
      <c r="Z38" s="76" t="e">
        <f t="shared" si="12"/>
        <v>#DIV/0!</v>
      </c>
      <c r="AA38" s="76" t="e">
        <f t="shared" si="13"/>
        <v>#DIV/0!</v>
      </c>
      <c r="AB38" s="76" t="e">
        <f t="shared" si="14"/>
        <v>#DIV/0!</v>
      </c>
      <c r="AC38" s="76" t="e">
        <f t="shared" si="15"/>
        <v>#DIV/0!</v>
      </c>
      <c r="AD38" s="76" t="e">
        <f t="shared" si="16"/>
        <v>#DIV/0!</v>
      </c>
      <c r="AE38" s="73" t="e">
        <f t="shared" si="17"/>
        <v>#DIV/0!</v>
      </c>
      <c r="AF38" s="73" t="e">
        <f t="shared" si="18"/>
        <v>#DIV/0!</v>
      </c>
      <c r="AG38" s="74" t="e">
        <f t="shared" si="19"/>
        <v>#DIV/0!</v>
      </c>
    </row>
    <row r="39" spans="1:33" ht="15.75" customHeight="1">
      <c r="A39" s="69">
        <v>29</v>
      </c>
      <c r="B39" s="69"/>
      <c r="C39" s="70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71">
        <f t="shared" si="10"/>
        <v>0</v>
      </c>
      <c r="Y39" s="72" t="str">
        <f t="shared" si="11"/>
        <v>Lingkup materi perlu ditingkatkan</v>
      </c>
      <c r="Z39" s="76" t="e">
        <f t="shared" si="12"/>
        <v>#DIV/0!</v>
      </c>
      <c r="AA39" s="76" t="e">
        <f t="shared" si="13"/>
        <v>#DIV/0!</v>
      </c>
      <c r="AB39" s="76" t="e">
        <f t="shared" si="14"/>
        <v>#DIV/0!</v>
      </c>
      <c r="AC39" s="76" t="e">
        <f t="shared" si="15"/>
        <v>#DIV/0!</v>
      </c>
      <c r="AD39" s="76" t="e">
        <f t="shared" si="16"/>
        <v>#DIV/0!</v>
      </c>
      <c r="AE39" s="73" t="e">
        <f t="shared" si="17"/>
        <v>#DIV/0!</v>
      </c>
      <c r="AF39" s="73" t="e">
        <f t="shared" si="18"/>
        <v>#DIV/0!</v>
      </c>
      <c r="AG39" s="74" t="e">
        <f t="shared" si="19"/>
        <v>#DIV/0!</v>
      </c>
    </row>
    <row r="40" spans="1:33" ht="15.75" customHeight="1">
      <c r="A40" s="69">
        <v>30</v>
      </c>
      <c r="B40" s="69"/>
      <c r="C40" s="70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71">
        <f t="shared" si="10"/>
        <v>0</v>
      </c>
      <c r="Y40" s="72" t="str">
        <f t="shared" si="11"/>
        <v>Lingkup materi perlu ditingkatkan</v>
      </c>
      <c r="Z40" s="76" t="e">
        <f t="shared" si="12"/>
        <v>#DIV/0!</v>
      </c>
      <c r="AA40" s="76" t="e">
        <f t="shared" si="13"/>
        <v>#DIV/0!</v>
      </c>
      <c r="AB40" s="76" t="e">
        <f t="shared" si="14"/>
        <v>#DIV/0!</v>
      </c>
      <c r="AC40" s="76" t="e">
        <f t="shared" si="15"/>
        <v>#DIV/0!</v>
      </c>
      <c r="AD40" s="76" t="e">
        <f t="shared" si="16"/>
        <v>#DIV/0!</v>
      </c>
      <c r="AE40" s="73" t="e">
        <f t="shared" si="17"/>
        <v>#DIV/0!</v>
      </c>
      <c r="AF40" s="73" t="e">
        <f t="shared" si="18"/>
        <v>#DIV/0!</v>
      </c>
      <c r="AG40" s="74" t="e">
        <f t="shared" si="19"/>
        <v>#DIV/0!</v>
      </c>
    </row>
    <row r="41" spans="1:33" ht="15.75" customHeight="1"/>
    <row r="42" spans="1:33" ht="15.75" customHeight="1"/>
    <row r="43" spans="1:33" ht="15.75" customHeight="1"/>
    <row r="44" spans="1:33" ht="15.75" customHeight="1">
      <c r="D44"/>
      <c r="Y44" s="53"/>
      <c r="Z44" s="53"/>
      <c r="AA44" s="53"/>
      <c r="AB44" s="53"/>
      <c r="AC44" s="77"/>
      <c r="AD44"/>
    </row>
    <row r="45" spans="1:33" ht="15.75" customHeight="1">
      <c r="D45"/>
      <c r="V45" s="79" t="s">
        <v>146</v>
      </c>
      <c r="W45" s="79"/>
      <c r="X45" s="79"/>
      <c r="Y45" s="79"/>
      <c r="Z45" s="53"/>
    </row>
    <row r="46" spans="1:33" ht="15.75" customHeight="1">
      <c r="D46"/>
      <c r="I46" s="78" t="s">
        <v>78</v>
      </c>
      <c r="J46" s="78"/>
      <c r="K46" s="78"/>
      <c r="W46" s="53"/>
      <c r="X46" s="53"/>
      <c r="Y46" s="53"/>
      <c r="Z46" s="53"/>
    </row>
    <row r="47" spans="1:33" ht="15.75" customHeight="1">
      <c r="D47"/>
      <c r="I47" s="78" t="s">
        <v>79</v>
      </c>
      <c r="J47" s="78"/>
      <c r="K47" s="78"/>
      <c r="V47" s="81" t="s">
        <v>80</v>
      </c>
      <c r="W47" s="81"/>
      <c r="X47" s="81"/>
      <c r="Y47" s="53"/>
      <c r="Z47" s="53"/>
    </row>
    <row r="48" spans="1:33" ht="15.75" customHeight="1">
      <c r="D48"/>
      <c r="W48" s="53"/>
      <c r="X48" s="53"/>
      <c r="Y48" s="53"/>
      <c r="Z48" s="53"/>
    </row>
    <row r="49" spans="4:30" ht="15.75" customHeight="1">
      <c r="D49"/>
      <c r="W49" s="53"/>
      <c r="X49" s="53"/>
      <c r="Y49" s="53"/>
      <c r="Z49" s="53"/>
    </row>
    <row r="50" spans="4:30" ht="15.75" customHeight="1">
      <c r="D50"/>
      <c r="W50" s="53"/>
      <c r="X50" s="53"/>
      <c r="Y50" s="53"/>
      <c r="Z50" s="53"/>
    </row>
    <row r="51" spans="4:30" ht="15.75" customHeight="1">
      <c r="D51"/>
      <c r="W51" s="53"/>
      <c r="X51" s="53"/>
      <c r="Y51" s="53"/>
      <c r="Z51" s="53"/>
    </row>
    <row r="52" spans="4:30" ht="15.75" customHeight="1">
      <c r="D52"/>
      <c r="I52" s="80" t="s">
        <v>81</v>
      </c>
      <c r="J52" s="80"/>
      <c r="K52" s="80"/>
      <c r="V52" s="82" t="s">
        <v>81</v>
      </c>
      <c r="W52" s="82"/>
      <c r="X52" s="82"/>
      <c r="Y52" s="75"/>
      <c r="Z52" s="75"/>
    </row>
    <row r="53" spans="4:30" ht="15.75" customHeight="1">
      <c r="D53"/>
      <c r="I53" s="78" t="s">
        <v>82</v>
      </c>
      <c r="J53" s="78"/>
      <c r="K53" s="78"/>
      <c r="V53" s="81" t="s">
        <v>82</v>
      </c>
      <c r="W53" s="81"/>
      <c r="X53" s="81"/>
      <c r="Y53" s="53"/>
      <c r="Z53" s="53"/>
    </row>
    <row r="54" spans="4:30" ht="15.75" customHeight="1">
      <c r="D54"/>
      <c r="AC54"/>
      <c r="AD54"/>
    </row>
    <row r="55" spans="4:30" ht="15.75" customHeight="1"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4:30" ht="15.75" customHeight="1"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4:30" ht="15.75" customHeight="1"/>
    <row r="58" spans="4:30" ht="15.75" customHeight="1"/>
    <row r="59" spans="4:30" ht="15.75" customHeight="1"/>
    <row r="60" spans="4:30" ht="15.75" customHeight="1"/>
    <row r="61" spans="4:30" ht="15.75" customHeight="1"/>
    <row r="62" spans="4:30" ht="15.75" customHeight="1"/>
    <row r="63" spans="4:30" ht="15.75" customHeight="1"/>
    <row r="64" spans="4:30" ht="15.75" customHeight="1"/>
    <row r="65" s="50" customFormat="1" ht="15.75" customHeight="1"/>
    <row r="66" s="50" customFormat="1" ht="15.75" customHeight="1"/>
    <row r="67" s="50" customFormat="1" ht="15.75" customHeight="1"/>
    <row r="68" s="50" customFormat="1" ht="15.75" customHeight="1"/>
    <row r="69" s="50" customFormat="1" ht="15.75" customHeight="1"/>
    <row r="70" s="50" customFormat="1" ht="15.75" customHeight="1"/>
    <row r="71" s="50" customFormat="1" ht="15.75" customHeight="1"/>
    <row r="72" s="50" customFormat="1" ht="15.75" customHeight="1"/>
    <row r="73" s="50" customFormat="1" ht="15.75" customHeight="1"/>
    <row r="74" s="50" customFormat="1" ht="15.75" customHeight="1"/>
    <row r="75" s="50" customFormat="1" ht="15.75" customHeight="1"/>
    <row r="76" s="50" customFormat="1" ht="15.75" customHeight="1"/>
    <row r="77" s="50" customFormat="1" ht="15.75" customHeight="1"/>
    <row r="78" s="50" customFormat="1" ht="15.75" customHeight="1"/>
    <row r="79" s="50" customFormat="1" ht="15.75" customHeight="1"/>
    <row r="80" s="50" customFormat="1" ht="15.75" customHeight="1"/>
    <row r="81" s="50" customFormat="1" ht="15.75" customHeight="1"/>
    <row r="82" s="50" customFormat="1" ht="15.75" customHeight="1"/>
    <row r="83" s="50" customFormat="1" ht="15.75" customHeight="1"/>
    <row r="84" s="50" customFormat="1" ht="15.75" customHeight="1"/>
    <row r="85" s="50" customFormat="1" ht="15.75" customHeight="1"/>
    <row r="86" s="50" customFormat="1" ht="15.75" customHeight="1"/>
    <row r="87" s="50" customFormat="1" ht="15.75" customHeight="1"/>
    <row r="88" s="50" customFormat="1" ht="15.75" customHeight="1"/>
    <row r="89" s="50" customFormat="1" ht="15.75" customHeight="1"/>
    <row r="90" s="50" customFormat="1" ht="15.75" customHeight="1"/>
    <row r="91" s="50" customFormat="1" ht="15.75" customHeight="1"/>
    <row r="92" s="50" customFormat="1" ht="15.75" customHeight="1"/>
    <row r="93" s="50" customFormat="1" ht="15.75" customHeight="1"/>
    <row r="94" s="50" customFormat="1" ht="15.75" customHeight="1"/>
    <row r="95" s="50" customFormat="1" ht="15.75" customHeight="1"/>
    <row r="96" s="50" customFormat="1" ht="15.75" customHeight="1"/>
    <row r="97" s="50" customFormat="1" ht="15.75" customHeight="1"/>
    <row r="98" s="50" customFormat="1" ht="15.75" customHeight="1"/>
    <row r="99" s="50" customFormat="1" ht="15.75" customHeight="1"/>
    <row r="100" s="50" customFormat="1" ht="15.75" customHeight="1"/>
    <row r="101" s="50" customFormat="1" ht="15.75" customHeight="1"/>
    <row r="102" s="50" customFormat="1" ht="15.75" customHeight="1"/>
    <row r="103" s="50" customFormat="1" ht="15.75" customHeight="1"/>
    <row r="104" s="50" customFormat="1" ht="15.75" customHeight="1"/>
    <row r="105" s="50" customFormat="1" ht="15.75" customHeight="1"/>
    <row r="106" s="50" customFormat="1" ht="15.75" customHeight="1"/>
    <row r="107" s="50" customFormat="1" ht="15.75" customHeight="1"/>
    <row r="108" s="50" customFormat="1" ht="15.75" customHeight="1"/>
    <row r="109" s="50" customFormat="1" ht="15.75" customHeight="1"/>
    <row r="110" s="50" customFormat="1" ht="15.75" customHeight="1"/>
    <row r="111" s="50" customFormat="1" ht="15.75" customHeight="1"/>
    <row r="112" s="50" customFormat="1" ht="15.75" customHeight="1"/>
    <row r="113" s="50" customFormat="1" ht="15.75" customHeight="1"/>
    <row r="114" s="50" customFormat="1" ht="15.75" customHeight="1"/>
    <row r="115" s="50" customFormat="1" ht="15.75" customHeight="1"/>
    <row r="116" s="50" customFormat="1" ht="15.75" customHeight="1"/>
    <row r="117" s="50" customFormat="1" ht="15.75" customHeight="1"/>
    <row r="118" s="50" customFormat="1" ht="15.75" customHeight="1"/>
    <row r="119" s="50" customFormat="1" ht="15.75" customHeight="1"/>
    <row r="120" s="50" customFormat="1" ht="15.75" customHeight="1"/>
    <row r="121" s="50" customFormat="1" ht="15.75" customHeight="1"/>
    <row r="122" s="50" customFormat="1" ht="15.75" customHeight="1"/>
    <row r="123" s="50" customFormat="1" ht="15.75" customHeight="1"/>
    <row r="124" s="50" customFormat="1" ht="15.75" customHeight="1"/>
    <row r="125" s="50" customFormat="1" ht="15.75" customHeight="1"/>
    <row r="126" s="50" customFormat="1" ht="15.75" customHeight="1"/>
    <row r="127" s="50" customFormat="1" ht="15.75" customHeight="1"/>
    <row r="128" s="50" customFormat="1" ht="15.75" customHeight="1"/>
    <row r="129" s="50" customFormat="1" ht="15.75" customHeight="1"/>
    <row r="130" s="50" customFormat="1" ht="15.75" customHeight="1"/>
    <row r="131" s="50" customFormat="1" ht="15.75" customHeight="1"/>
    <row r="132" s="50" customFormat="1" ht="15.75" customHeight="1"/>
    <row r="133" s="50" customFormat="1" ht="15.75" customHeight="1"/>
    <row r="134" s="50" customFormat="1" ht="15.75" customHeight="1"/>
    <row r="135" s="50" customFormat="1" ht="15.75" customHeight="1"/>
    <row r="136" s="50" customFormat="1" ht="15.75" customHeight="1"/>
    <row r="137" s="50" customFormat="1" ht="15.75" customHeight="1"/>
    <row r="138" s="50" customFormat="1" ht="15.75" customHeight="1"/>
    <row r="139" s="50" customFormat="1" ht="15.75" customHeight="1"/>
    <row r="140" s="50" customFormat="1" ht="15.75" customHeight="1"/>
    <row r="141" s="50" customFormat="1" ht="15.75" customHeight="1"/>
    <row r="142" s="50" customFormat="1" ht="15.75" customHeight="1"/>
    <row r="143" s="50" customFormat="1" ht="15.75" customHeight="1"/>
    <row r="144" s="50" customFormat="1" ht="15.75" customHeight="1"/>
    <row r="145" s="50" customFormat="1" ht="15.75" customHeight="1"/>
    <row r="146" s="50" customFormat="1" ht="15.75" customHeight="1"/>
    <row r="147" s="50" customFormat="1" ht="15.75" customHeight="1"/>
    <row r="148" s="50" customFormat="1" ht="15.75" customHeight="1"/>
    <row r="149" s="50" customFormat="1" ht="15.75" customHeight="1"/>
    <row r="150" s="50" customFormat="1" ht="15.75" customHeight="1"/>
    <row r="151" s="50" customFormat="1" ht="15.75" customHeight="1"/>
    <row r="152" s="50" customFormat="1" ht="15.75" customHeight="1"/>
    <row r="153" s="50" customFormat="1" ht="15.75" customHeight="1"/>
    <row r="154" s="50" customFormat="1" ht="15.75" customHeight="1"/>
    <row r="155" s="50" customFormat="1" ht="15.75" customHeight="1"/>
    <row r="156" s="50" customFormat="1" ht="15.75" customHeight="1"/>
    <row r="157" s="50" customFormat="1" ht="15.75" customHeight="1"/>
    <row r="158" s="50" customFormat="1" ht="15.75" customHeight="1"/>
    <row r="159" s="50" customFormat="1" ht="15.75" customHeight="1"/>
    <row r="160" s="50" customFormat="1" ht="15.75" customHeight="1"/>
    <row r="161" s="50" customFormat="1" ht="15.75" customHeight="1"/>
    <row r="162" s="50" customFormat="1" ht="15.75" customHeight="1"/>
    <row r="163" s="50" customFormat="1" ht="15.75" customHeight="1"/>
    <row r="164" s="50" customFormat="1" ht="15.75" customHeight="1"/>
    <row r="165" s="50" customFormat="1" ht="15.75" customHeight="1"/>
    <row r="166" s="50" customFormat="1" ht="15.75" customHeight="1"/>
    <row r="167" s="50" customFormat="1" ht="15.75" customHeight="1"/>
    <row r="168" s="50" customFormat="1" ht="15.75" customHeight="1"/>
    <row r="169" s="50" customFormat="1" ht="15.75" customHeight="1"/>
    <row r="170" s="50" customFormat="1" ht="15.75" customHeight="1"/>
    <row r="171" s="50" customFormat="1" ht="15.75" customHeight="1"/>
    <row r="172" s="50" customFormat="1" ht="15.75" customHeight="1"/>
    <row r="173" s="50" customFormat="1" ht="15.75" customHeight="1"/>
    <row r="174" s="50" customFormat="1" ht="15.75" customHeight="1"/>
    <row r="175" s="50" customFormat="1" ht="15.75" customHeight="1"/>
    <row r="176" s="50" customFormat="1" ht="15.75" customHeight="1"/>
    <row r="177" s="50" customFormat="1" ht="15.75" customHeight="1"/>
    <row r="178" s="50" customFormat="1" ht="15.75" customHeight="1"/>
    <row r="179" s="50" customFormat="1" ht="15.75" customHeight="1"/>
    <row r="180" s="50" customFormat="1" ht="15.75" customHeight="1"/>
    <row r="181" s="50" customFormat="1" ht="15.75" customHeight="1"/>
    <row r="182" s="50" customFormat="1" ht="15.75" customHeight="1"/>
    <row r="183" s="50" customFormat="1" ht="15.75" customHeight="1"/>
    <row r="184" s="50" customFormat="1" ht="15.75" customHeight="1"/>
    <row r="185" s="50" customFormat="1" ht="15.75" customHeight="1"/>
    <row r="186" s="50" customFormat="1" ht="15.75" customHeight="1"/>
    <row r="187" s="50" customFormat="1" ht="15.75" customHeight="1"/>
    <row r="188" s="50" customFormat="1" ht="15.75" customHeight="1"/>
    <row r="189" s="50" customFormat="1" ht="15.75" customHeight="1"/>
    <row r="190" s="50" customFormat="1" ht="15.75" customHeight="1"/>
    <row r="191" s="50" customFormat="1" ht="15.75" customHeight="1"/>
    <row r="192" s="50" customFormat="1" ht="15.75" customHeight="1"/>
    <row r="193" s="50" customFormat="1" ht="15.75" customHeight="1"/>
    <row r="194" s="50" customFormat="1" ht="15.75" customHeight="1"/>
    <row r="195" s="50" customFormat="1" ht="15.75" customHeight="1"/>
    <row r="196" s="50" customFormat="1" ht="15.75" customHeight="1"/>
    <row r="197" s="50" customFormat="1" ht="15.75" customHeight="1"/>
    <row r="198" s="50" customFormat="1" ht="15.75" customHeight="1"/>
    <row r="199" s="50" customFormat="1" ht="15.75" customHeight="1"/>
    <row r="200" s="50" customFormat="1" ht="15.75" customHeight="1"/>
    <row r="201" s="50" customFormat="1" ht="15.75" customHeight="1"/>
    <row r="202" s="50" customFormat="1" ht="15.75" customHeight="1"/>
    <row r="203" s="50" customFormat="1" ht="15.75" customHeight="1"/>
    <row r="204" s="50" customFormat="1" ht="15.75" customHeight="1"/>
    <row r="205" s="50" customFormat="1" ht="15.75" customHeight="1"/>
    <row r="206" s="50" customFormat="1" ht="15.75" customHeight="1"/>
    <row r="207" s="50" customFormat="1" ht="15.75" customHeight="1"/>
    <row r="208" s="50" customFormat="1" ht="15.75" customHeight="1"/>
    <row r="209" s="50" customFormat="1" ht="15.75" customHeight="1"/>
    <row r="210" s="50" customFormat="1" ht="15.75" customHeight="1"/>
    <row r="211" s="50" customFormat="1" ht="15.75" customHeight="1"/>
    <row r="212" s="50" customFormat="1" ht="15.75" customHeight="1"/>
    <row r="213" s="50" customFormat="1" ht="15.75" customHeight="1"/>
    <row r="214" s="50" customFormat="1" ht="15.75" customHeight="1"/>
    <row r="215" s="50" customFormat="1" ht="15.75" customHeight="1"/>
    <row r="216" s="50" customFormat="1" ht="15.75" customHeight="1"/>
    <row r="217" s="50" customFormat="1" ht="15.75" customHeight="1"/>
    <row r="218" s="50" customFormat="1" ht="15.75" customHeight="1"/>
    <row r="219" s="50" customFormat="1" ht="15.75" customHeight="1"/>
    <row r="220" s="50" customFormat="1" ht="15.75" customHeight="1"/>
    <row r="221" s="50" customFormat="1" ht="15.75" customHeight="1"/>
    <row r="222" s="50" customFormat="1" ht="15.75" customHeight="1"/>
    <row r="223" s="50" customFormat="1" ht="15.75" customHeight="1"/>
    <row r="224" s="50" customFormat="1" ht="15.75" customHeight="1"/>
    <row r="225" s="50" customFormat="1" ht="15.75" customHeight="1"/>
    <row r="226" s="50" customFormat="1" ht="15.75" customHeight="1"/>
    <row r="227" s="50" customFormat="1" ht="15.75" customHeight="1"/>
    <row r="228" s="50" customFormat="1" ht="15.75" customHeight="1"/>
    <row r="229" s="50" customFormat="1" ht="15.75" customHeight="1"/>
    <row r="230" s="50" customFormat="1" ht="15.75" customHeight="1"/>
    <row r="231" s="50" customFormat="1" ht="15.75" customHeight="1"/>
    <row r="232" s="50" customFormat="1" ht="15.75" customHeight="1"/>
    <row r="233" s="50" customFormat="1" ht="15.75" customHeight="1"/>
    <row r="234" s="50" customFormat="1" ht="15.75" customHeight="1"/>
    <row r="235" s="50" customFormat="1" ht="15.75" customHeight="1"/>
    <row r="236" s="50" customFormat="1" ht="15.75" customHeight="1"/>
    <row r="237" s="50" customFormat="1" ht="15.75" customHeight="1"/>
    <row r="238" s="50" customFormat="1" ht="15.75" customHeight="1"/>
    <row r="239" s="50" customFormat="1" ht="15.75" customHeight="1"/>
    <row r="240" s="50" customFormat="1" ht="15.75" customHeight="1"/>
    <row r="241" s="50" customFormat="1" ht="15.75" customHeight="1"/>
    <row r="242" s="50" customFormat="1" ht="15.75" customHeight="1"/>
    <row r="243" s="50" customFormat="1" ht="15.75" customHeight="1"/>
    <row r="244" s="50" customFormat="1" ht="15.75" customHeight="1"/>
    <row r="245" s="50" customFormat="1" ht="15.75" customHeight="1"/>
    <row r="246" s="50" customFormat="1" ht="15.75" customHeight="1"/>
    <row r="247" s="50" customFormat="1" ht="15.75" customHeight="1"/>
    <row r="248" s="50" customFormat="1" ht="15.75" customHeight="1"/>
    <row r="249" s="50" customFormat="1" ht="15.75" customHeight="1"/>
    <row r="250" s="50" customFormat="1" ht="15.75" customHeight="1"/>
    <row r="251" s="50" customFormat="1" ht="15.75" customHeight="1"/>
    <row r="252" s="50" customFormat="1" ht="15.75" customHeight="1"/>
    <row r="253" s="50" customFormat="1" ht="15.75" customHeight="1"/>
    <row r="254" s="50" customFormat="1" ht="15.75" customHeight="1"/>
    <row r="255" s="50" customFormat="1" ht="15.75" customHeight="1"/>
    <row r="256" s="50" customFormat="1" ht="15.75" customHeight="1"/>
    <row r="257" s="50" customFormat="1" ht="15.75" customHeight="1"/>
    <row r="258" s="50" customFormat="1" ht="15.75" customHeight="1"/>
    <row r="259" s="50" customFormat="1" ht="15.75" customHeight="1"/>
    <row r="260" s="50" customFormat="1" ht="15.75" customHeight="1"/>
    <row r="261" s="50" customFormat="1" ht="15.75" customHeight="1"/>
    <row r="262" s="50" customFormat="1" ht="15.75" customHeight="1"/>
    <row r="263" s="50" customFormat="1" ht="15.75" customHeight="1"/>
    <row r="264" s="50" customFormat="1" ht="15.75" customHeight="1"/>
    <row r="265" s="50" customFormat="1" ht="15.75" customHeight="1"/>
    <row r="266" s="50" customFormat="1" ht="15.75" customHeight="1"/>
    <row r="267" s="50" customFormat="1" ht="15.75" customHeight="1"/>
    <row r="268" s="50" customFormat="1" ht="15.75" customHeight="1"/>
    <row r="269" s="50" customFormat="1" ht="15.75" customHeight="1"/>
    <row r="270" s="50" customFormat="1" ht="15.75" customHeight="1"/>
    <row r="271" s="50" customFormat="1" ht="15.75" customHeight="1"/>
    <row r="272" s="50" customFormat="1" ht="15.75" customHeight="1"/>
    <row r="273" s="50" customFormat="1" ht="15.75" customHeight="1"/>
    <row r="274" s="50" customFormat="1" ht="15.75" customHeight="1"/>
    <row r="275" s="50" customFormat="1" ht="15.75" customHeight="1"/>
    <row r="276" s="50" customFormat="1" ht="15.75" customHeight="1"/>
    <row r="277" s="50" customFormat="1" ht="15.75" customHeight="1"/>
    <row r="278" s="50" customFormat="1" ht="15.75" customHeight="1"/>
    <row r="279" s="50" customFormat="1" ht="15.75" customHeight="1"/>
    <row r="280" s="50" customFormat="1" ht="15.75" customHeight="1"/>
    <row r="281" s="50" customFormat="1" ht="15.75" customHeight="1"/>
    <row r="282" s="50" customFormat="1" ht="15.75" customHeight="1"/>
    <row r="283" s="50" customFormat="1" ht="15.75" customHeight="1"/>
    <row r="284" s="50" customFormat="1" ht="15.75" customHeight="1"/>
    <row r="285" s="50" customFormat="1" ht="15.75" customHeight="1"/>
    <row r="286" s="50" customFormat="1" ht="15.75" customHeight="1"/>
    <row r="287" s="50" customFormat="1" ht="15.75" customHeight="1"/>
    <row r="288" s="50" customFormat="1" ht="15.75" customHeight="1"/>
    <row r="289" s="50" customFormat="1" ht="15.75" customHeight="1"/>
    <row r="290" s="50" customFormat="1" ht="15.75" customHeight="1"/>
    <row r="291" s="50" customFormat="1" ht="15.75" customHeight="1"/>
    <row r="292" s="50" customFormat="1" ht="15.75" customHeight="1"/>
    <row r="293" s="50" customFormat="1" ht="15.75" customHeight="1"/>
    <row r="294" s="50" customFormat="1" ht="15.75" customHeight="1"/>
    <row r="295" s="50" customFormat="1" ht="15.75" customHeight="1"/>
    <row r="296" s="50" customFormat="1" ht="15.75" customHeight="1"/>
    <row r="297" s="50" customFormat="1" ht="15.75" customHeight="1"/>
    <row r="298" s="50" customFormat="1" ht="15.75" customHeight="1"/>
    <row r="299" s="50" customFormat="1" ht="15.75" customHeight="1"/>
    <row r="300" s="50" customFormat="1" ht="15.75" customHeight="1"/>
    <row r="301" s="50" customFormat="1" ht="15.75" customHeight="1"/>
    <row r="302" s="50" customFormat="1" ht="15.75" customHeight="1"/>
    <row r="303" s="50" customFormat="1" ht="15.75" customHeight="1"/>
    <row r="304" s="50" customFormat="1" ht="15.75" customHeight="1"/>
    <row r="305" s="50" customFormat="1" ht="15.75" customHeight="1"/>
    <row r="306" s="50" customFormat="1" ht="15.75" customHeight="1"/>
    <row r="307" s="50" customFormat="1" ht="15.75" customHeight="1"/>
    <row r="308" s="50" customFormat="1" ht="15.75" customHeight="1"/>
    <row r="309" s="50" customFormat="1" ht="15.75" customHeight="1"/>
    <row r="310" s="50" customFormat="1" ht="15.75" customHeight="1"/>
    <row r="311" s="50" customFormat="1" ht="15.75" customHeight="1"/>
    <row r="312" s="50" customFormat="1" ht="15.75" customHeight="1"/>
    <row r="313" s="50" customFormat="1" ht="15.75" customHeight="1"/>
    <row r="314" s="50" customFormat="1" ht="15.75" customHeight="1"/>
    <row r="315" s="50" customFormat="1" ht="15.75" customHeight="1"/>
    <row r="316" s="50" customFormat="1" ht="15.75" customHeight="1"/>
    <row r="317" s="50" customFormat="1" ht="15.75" customHeight="1"/>
    <row r="318" s="50" customFormat="1" ht="15.75" customHeight="1"/>
    <row r="319" s="50" customFormat="1" ht="15.75" customHeight="1"/>
    <row r="320" s="50" customFormat="1" ht="15.75" customHeight="1"/>
    <row r="321" s="50" customFormat="1" ht="15.75" customHeight="1"/>
    <row r="322" s="50" customFormat="1" ht="15.75" customHeight="1"/>
    <row r="323" s="50" customFormat="1" ht="15.75" customHeight="1"/>
    <row r="324" s="50" customFormat="1" ht="15.75" customHeight="1"/>
    <row r="325" s="50" customFormat="1" ht="15.75" customHeight="1"/>
    <row r="326" s="50" customFormat="1" ht="15.75" customHeight="1"/>
    <row r="327" s="50" customFormat="1" ht="15.75" customHeight="1"/>
    <row r="328" s="50" customFormat="1" ht="15.75" customHeight="1"/>
    <row r="329" s="50" customFormat="1" ht="15.75" customHeight="1"/>
    <row r="330" s="50" customFormat="1" ht="15.75" customHeight="1"/>
    <row r="331" s="50" customFormat="1" ht="15.75" customHeight="1"/>
    <row r="332" s="50" customFormat="1" ht="15.75" customHeight="1"/>
    <row r="333" s="50" customFormat="1" ht="15.75" customHeight="1"/>
    <row r="334" s="50" customFormat="1" ht="15.75" customHeight="1"/>
    <row r="335" s="50" customFormat="1" ht="15.75" customHeight="1"/>
    <row r="336" s="50" customFormat="1" ht="15.75" customHeight="1"/>
    <row r="337" s="50" customFormat="1" ht="15.75" customHeight="1"/>
    <row r="338" s="50" customFormat="1" ht="15.75" customHeight="1"/>
    <row r="339" s="50" customFormat="1" ht="15.75" customHeight="1"/>
    <row r="340" s="50" customFormat="1" ht="15.75" customHeight="1"/>
    <row r="341" s="50" customFormat="1" ht="15.75" customHeight="1"/>
    <row r="342" s="50" customFormat="1" ht="15.75" customHeight="1"/>
    <row r="343" s="50" customFormat="1" ht="15.75" customHeight="1"/>
    <row r="344" s="50" customFormat="1" ht="15.75" customHeight="1"/>
    <row r="345" s="50" customFormat="1" ht="15.75" customHeight="1"/>
    <row r="346" s="50" customFormat="1" ht="15.75" customHeight="1"/>
    <row r="347" s="50" customFormat="1" ht="15.75" customHeight="1"/>
    <row r="348" s="50" customFormat="1" ht="15.75" customHeight="1"/>
    <row r="349" s="50" customFormat="1" ht="15.75" customHeight="1"/>
    <row r="350" s="50" customFormat="1" ht="15.75" customHeight="1"/>
    <row r="351" s="50" customFormat="1" ht="15.75" customHeight="1"/>
    <row r="352" s="50" customFormat="1" ht="15.75" customHeight="1"/>
    <row r="353" s="50" customFormat="1" ht="15.75" customHeight="1"/>
    <row r="354" s="50" customFormat="1" ht="15.75" customHeight="1"/>
    <row r="355" s="50" customFormat="1" ht="15.75" customHeight="1"/>
    <row r="356" s="50" customFormat="1" ht="15.75" customHeight="1"/>
    <row r="357" s="50" customFormat="1" ht="15.75" customHeight="1"/>
    <row r="358" s="50" customFormat="1" ht="15.75" customHeight="1"/>
    <row r="359" s="50" customFormat="1" ht="15.75" customHeight="1"/>
    <row r="360" s="50" customFormat="1" ht="15.75" customHeight="1"/>
    <row r="361" s="50" customFormat="1" ht="15.75" customHeight="1"/>
    <row r="362" s="50" customFormat="1" ht="15.75" customHeight="1"/>
    <row r="363" s="50" customFormat="1" ht="15.75" customHeight="1"/>
    <row r="364" s="50" customFormat="1" ht="15.75" customHeight="1"/>
    <row r="365" s="50" customFormat="1" ht="15.75" customHeight="1"/>
    <row r="366" s="50" customFormat="1" ht="15.75" customHeight="1"/>
    <row r="367" s="50" customFormat="1" ht="15.75" customHeight="1"/>
    <row r="368" s="50" customFormat="1" ht="15.75" customHeight="1"/>
    <row r="369" s="50" customFormat="1" ht="15.75" customHeight="1"/>
    <row r="370" s="50" customFormat="1" ht="15.75" customHeight="1"/>
    <row r="371" s="50" customFormat="1" ht="15.75" customHeight="1"/>
    <row r="372" s="50" customFormat="1" ht="15.75" customHeight="1"/>
    <row r="373" s="50" customFormat="1" ht="15.75" customHeight="1"/>
    <row r="374" s="50" customFormat="1" ht="15.75" customHeight="1"/>
    <row r="375" s="50" customFormat="1" ht="15.75" customHeight="1"/>
    <row r="376" s="50" customFormat="1" ht="15.75" customHeight="1"/>
    <row r="377" s="50" customFormat="1" ht="15.75" customHeight="1"/>
    <row r="378" s="50" customFormat="1" ht="15.75" customHeight="1"/>
    <row r="379" s="50" customFormat="1" ht="15.75" customHeight="1"/>
    <row r="380" s="50" customFormat="1" ht="15.75" customHeight="1"/>
    <row r="381" s="50" customFormat="1" ht="15.75" customHeight="1"/>
    <row r="382" s="50" customFormat="1" ht="15.75" customHeight="1"/>
    <row r="383" s="50" customFormat="1" ht="15.75" customHeight="1"/>
    <row r="384" s="50" customFormat="1" ht="15.75" customHeight="1"/>
    <row r="385" s="50" customFormat="1" ht="15.75" customHeight="1"/>
    <row r="386" s="50" customFormat="1" ht="15.75" customHeight="1"/>
    <row r="387" s="50" customFormat="1" ht="15.75" customHeight="1"/>
    <row r="388" s="50" customFormat="1" ht="15.75" customHeight="1"/>
    <row r="389" s="50" customFormat="1" ht="15.75" customHeight="1"/>
    <row r="390" s="50" customFormat="1" ht="15.75" customHeight="1"/>
    <row r="391" s="50" customFormat="1" ht="15.75" customHeight="1"/>
    <row r="392" s="50" customFormat="1" ht="15.75" customHeight="1"/>
    <row r="393" s="50" customFormat="1" ht="15.75" customHeight="1"/>
    <row r="394" s="50" customFormat="1" ht="15.75" customHeight="1"/>
    <row r="395" s="50" customFormat="1" ht="15.75" customHeight="1"/>
    <row r="396" s="50" customFormat="1" ht="15.75" customHeight="1"/>
    <row r="397" s="50" customFormat="1" ht="15.75" customHeight="1"/>
    <row r="398" s="50" customFormat="1" ht="15.75" customHeight="1"/>
    <row r="399" s="50" customFormat="1" ht="15.75" customHeight="1"/>
    <row r="400" s="50" customFormat="1" ht="15.75" customHeight="1"/>
    <row r="401" s="50" customFormat="1" ht="15.75" customHeight="1"/>
    <row r="402" s="50" customFormat="1" ht="15.75" customHeight="1"/>
    <row r="403" s="50" customFormat="1" ht="15.75" customHeight="1"/>
    <row r="404" s="50" customFormat="1" ht="15.75" customHeight="1"/>
    <row r="405" s="50" customFormat="1" ht="15.75" customHeight="1"/>
    <row r="406" s="50" customFormat="1" ht="15.75" customHeight="1"/>
    <row r="407" s="50" customFormat="1" ht="15.75" customHeight="1"/>
    <row r="408" s="50" customFormat="1" ht="15.75" customHeight="1"/>
    <row r="409" s="50" customFormat="1" ht="15.75" customHeight="1"/>
    <row r="410" s="50" customFormat="1" ht="15.75" customHeight="1"/>
    <row r="411" s="50" customFormat="1" ht="15.75" customHeight="1"/>
    <row r="412" s="50" customFormat="1" ht="15.75" customHeight="1"/>
    <row r="413" s="50" customFormat="1" ht="15.75" customHeight="1"/>
    <row r="414" s="50" customFormat="1" ht="15.75" customHeight="1"/>
    <row r="415" s="50" customFormat="1" ht="15.75" customHeight="1"/>
    <row r="416" s="50" customFormat="1" ht="15.75" customHeight="1"/>
    <row r="417" s="50" customFormat="1" ht="15.75" customHeight="1"/>
    <row r="418" s="50" customFormat="1" ht="15.75" customHeight="1"/>
    <row r="419" s="50" customFormat="1" ht="15.75" customHeight="1"/>
    <row r="420" s="50" customFormat="1" ht="15.75" customHeight="1"/>
    <row r="421" s="50" customFormat="1" ht="15.75" customHeight="1"/>
    <row r="422" s="50" customFormat="1" ht="15.75" customHeight="1"/>
    <row r="423" s="50" customFormat="1" ht="15.75" customHeight="1"/>
    <row r="424" s="50" customFormat="1" ht="15.75" customHeight="1"/>
    <row r="425" s="50" customFormat="1" ht="15.75" customHeight="1"/>
    <row r="426" s="50" customFormat="1" ht="15.75" customHeight="1"/>
    <row r="427" s="50" customFormat="1" ht="15.75" customHeight="1"/>
    <row r="428" s="50" customFormat="1" ht="15.75" customHeight="1"/>
    <row r="429" s="50" customFormat="1" ht="15.75" customHeight="1"/>
    <row r="430" s="50" customFormat="1" ht="15.75" customHeight="1"/>
    <row r="431" s="50" customFormat="1" ht="15.75" customHeight="1"/>
    <row r="432" s="50" customFormat="1" ht="15.75" customHeight="1"/>
    <row r="433" s="50" customFormat="1" ht="15.75" customHeight="1"/>
    <row r="434" s="50" customFormat="1" ht="15.75" customHeight="1"/>
    <row r="435" s="50" customFormat="1" ht="15.75" customHeight="1"/>
    <row r="436" s="50" customFormat="1" ht="15.75" customHeight="1"/>
    <row r="437" s="50" customFormat="1" ht="15.75" customHeight="1"/>
    <row r="438" s="50" customFormat="1" ht="15.75" customHeight="1"/>
    <row r="439" s="50" customFormat="1" ht="15.75" customHeight="1"/>
    <row r="440" s="50" customFormat="1" ht="15.75" customHeight="1"/>
    <row r="441" s="50" customFormat="1" ht="15.75" customHeight="1"/>
    <row r="442" s="50" customFormat="1" ht="15.75" customHeight="1"/>
    <row r="443" s="50" customFormat="1" ht="15.75" customHeight="1"/>
    <row r="444" s="50" customFormat="1" ht="15.75" customHeight="1"/>
    <row r="445" s="50" customFormat="1" ht="15.75" customHeight="1"/>
    <row r="446" s="50" customFormat="1" ht="15.75" customHeight="1"/>
    <row r="447" s="50" customFormat="1" ht="15.75" customHeight="1"/>
    <row r="448" s="50" customFormat="1" ht="15.75" customHeight="1"/>
    <row r="449" s="50" customFormat="1" ht="15.75" customHeight="1"/>
    <row r="450" s="50" customFormat="1" ht="15.75" customHeight="1"/>
    <row r="451" s="50" customFormat="1" ht="15.75" customHeight="1"/>
    <row r="452" s="50" customFormat="1" ht="15.75" customHeight="1"/>
    <row r="453" s="50" customFormat="1" ht="15.75" customHeight="1"/>
    <row r="454" s="50" customFormat="1" ht="15.75" customHeight="1"/>
    <row r="455" s="50" customFormat="1" ht="15.75" customHeight="1"/>
    <row r="456" s="50" customFormat="1" ht="15.75" customHeight="1"/>
    <row r="457" s="50" customFormat="1" ht="15.75" customHeight="1"/>
    <row r="458" s="50" customFormat="1" ht="15.75" customHeight="1"/>
    <row r="459" s="50" customFormat="1" ht="15.75" customHeight="1"/>
    <row r="460" s="50" customFormat="1" ht="15.75" customHeight="1"/>
    <row r="461" s="50" customFormat="1" ht="15.75" customHeight="1"/>
    <row r="462" s="50" customFormat="1" ht="15.75" customHeight="1"/>
    <row r="463" s="50" customFormat="1" ht="15.75" customHeight="1"/>
    <row r="464" s="50" customFormat="1" ht="15.75" customHeight="1"/>
    <row r="465" s="50" customFormat="1" ht="15.75" customHeight="1"/>
    <row r="466" s="50" customFormat="1" ht="15.75" customHeight="1"/>
    <row r="467" s="50" customFormat="1" ht="15.75" customHeight="1"/>
    <row r="468" s="50" customFormat="1" ht="15.75" customHeight="1"/>
    <row r="469" s="50" customFormat="1" ht="15.75" customHeight="1"/>
    <row r="470" s="50" customFormat="1" ht="15.75" customHeight="1"/>
    <row r="471" s="50" customFormat="1" ht="15.75" customHeight="1"/>
    <row r="472" s="50" customFormat="1" ht="15.75" customHeight="1"/>
    <row r="473" s="50" customFormat="1" ht="15.75" customHeight="1"/>
    <row r="474" s="50" customFormat="1" ht="15.75" customHeight="1"/>
    <row r="475" s="50" customFormat="1" ht="15.75" customHeight="1"/>
    <row r="476" s="50" customFormat="1" ht="15.75" customHeight="1"/>
    <row r="477" s="50" customFormat="1" ht="15.75" customHeight="1"/>
    <row r="478" s="50" customFormat="1" ht="15.75" customHeight="1"/>
    <row r="479" s="50" customFormat="1" ht="15.75" customHeight="1"/>
    <row r="480" s="50" customFormat="1" ht="15.75" customHeight="1"/>
    <row r="481" s="50" customFormat="1" ht="15.75" customHeight="1"/>
    <row r="482" s="50" customFormat="1" ht="15.75" customHeight="1"/>
    <row r="483" s="50" customFormat="1" ht="15.75" customHeight="1"/>
    <row r="484" s="50" customFormat="1" ht="15.75" customHeight="1"/>
    <row r="485" s="50" customFormat="1" ht="15.75" customHeight="1"/>
    <row r="486" s="50" customFormat="1" ht="15.75" customHeight="1"/>
    <row r="487" s="50" customFormat="1" ht="15.75" customHeight="1"/>
    <row r="488" s="50" customFormat="1" ht="15.75" customHeight="1"/>
    <row r="489" s="50" customFormat="1" ht="15.75" customHeight="1"/>
    <row r="490" s="50" customFormat="1" ht="15.75" customHeight="1"/>
    <row r="491" s="50" customFormat="1" ht="15.75" customHeight="1"/>
    <row r="492" s="50" customFormat="1" ht="15.75" customHeight="1"/>
    <row r="493" s="50" customFormat="1" ht="15.75" customHeight="1"/>
    <row r="494" s="50" customFormat="1" ht="15.75" customHeight="1"/>
    <row r="495" s="50" customFormat="1" ht="15.75" customHeight="1"/>
    <row r="496" s="50" customFormat="1" ht="15.75" customHeight="1"/>
    <row r="497" s="50" customFormat="1" ht="15.75" customHeight="1"/>
    <row r="498" s="50" customFormat="1" ht="15.75" customHeight="1"/>
    <row r="499" s="50" customFormat="1" ht="15.75" customHeight="1"/>
    <row r="500" s="50" customFormat="1" ht="15.75" customHeight="1"/>
    <row r="501" s="50" customFormat="1" ht="15.75" customHeight="1"/>
    <row r="502" s="50" customFormat="1" ht="15.75" customHeight="1"/>
    <row r="503" s="50" customFormat="1" ht="15.75" customHeight="1"/>
    <row r="504" s="50" customFormat="1" ht="15.75" customHeight="1"/>
    <row r="505" s="50" customFormat="1" ht="15.75" customHeight="1"/>
    <row r="506" s="50" customFormat="1" ht="15.75" customHeight="1"/>
    <row r="507" s="50" customFormat="1" ht="15.75" customHeight="1"/>
    <row r="508" s="50" customFormat="1" ht="15.75" customHeight="1"/>
    <row r="509" s="50" customFormat="1" ht="15.75" customHeight="1"/>
    <row r="510" s="50" customFormat="1" ht="15.75" customHeight="1"/>
    <row r="511" s="50" customFormat="1" ht="15.75" customHeight="1"/>
    <row r="512" s="50" customFormat="1" ht="15.75" customHeight="1"/>
    <row r="513" s="50" customFormat="1" ht="15.75" customHeight="1"/>
    <row r="514" s="50" customFormat="1" ht="15.75" customHeight="1"/>
    <row r="515" s="50" customFormat="1" ht="15.75" customHeight="1"/>
    <row r="516" s="50" customFormat="1" ht="15.75" customHeight="1"/>
    <row r="517" s="50" customFormat="1" ht="15.75" customHeight="1"/>
    <row r="518" s="50" customFormat="1" ht="15.75" customHeight="1"/>
    <row r="519" s="50" customFormat="1" ht="15.75" customHeight="1"/>
    <row r="520" s="50" customFormat="1" ht="15.75" customHeight="1"/>
    <row r="521" s="50" customFormat="1" ht="15.75" customHeight="1"/>
    <row r="522" s="50" customFormat="1" ht="15.75" customHeight="1"/>
    <row r="523" s="50" customFormat="1" ht="15.75" customHeight="1"/>
    <row r="524" s="50" customFormat="1" ht="15.75" customHeight="1"/>
    <row r="525" s="50" customFormat="1" ht="15.75" customHeight="1"/>
    <row r="526" s="50" customFormat="1" ht="15.75" customHeight="1"/>
    <row r="527" s="50" customFormat="1" ht="15.75" customHeight="1"/>
    <row r="528" s="50" customFormat="1" ht="15.75" customHeight="1"/>
    <row r="529" s="50" customFormat="1" ht="15.75" customHeight="1"/>
    <row r="530" s="50" customFormat="1" ht="15.75" customHeight="1"/>
    <row r="531" s="50" customFormat="1" ht="15.75" customHeight="1"/>
    <row r="532" s="50" customFormat="1" ht="15.75" customHeight="1"/>
    <row r="533" s="50" customFormat="1" ht="15.75" customHeight="1"/>
    <row r="534" s="50" customFormat="1" ht="15.75" customHeight="1"/>
    <row r="535" s="50" customFormat="1" ht="15.75" customHeight="1"/>
    <row r="536" s="50" customFormat="1" ht="15.75" customHeight="1"/>
    <row r="537" s="50" customFormat="1" ht="15.75" customHeight="1"/>
    <row r="538" s="50" customFormat="1" ht="15.75" customHeight="1"/>
    <row r="539" s="50" customFormat="1" ht="15.75" customHeight="1"/>
    <row r="540" s="50" customFormat="1" ht="15.75" customHeight="1"/>
    <row r="541" s="50" customFormat="1" ht="15.75" customHeight="1"/>
    <row r="542" s="50" customFormat="1" ht="15.75" customHeight="1"/>
    <row r="543" s="50" customFormat="1" ht="15.75" customHeight="1"/>
    <row r="544" s="50" customFormat="1" ht="15.75" customHeight="1"/>
    <row r="545" s="50" customFormat="1" ht="15.75" customHeight="1"/>
    <row r="546" s="50" customFormat="1" ht="15.75" customHeight="1"/>
    <row r="547" s="50" customFormat="1" ht="15.75" customHeight="1"/>
    <row r="548" s="50" customFormat="1" ht="15.75" customHeight="1"/>
    <row r="549" s="50" customFormat="1" ht="15.75" customHeight="1"/>
    <row r="550" s="50" customFormat="1" ht="15.75" customHeight="1"/>
    <row r="551" s="50" customFormat="1" ht="15.75" customHeight="1"/>
    <row r="552" s="50" customFormat="1" ht="15.75" customHeight="1"/>
    <row r="553" s="50" customFormat="1" ht="15.75" customHeight="1"/>
    <row r="554" s="50" customFormat="1" ht="15.75" customHeight="1"/>
    <row r="555" s="50" customFormat="1" ht="15.75" customHeight="1"/>
    <row r="556" s="50" customFormat="1" ht="15.75" customHeight="1"/>
    <row r="557" s="50" customFormat="1" ht="15.75" customHeight="1"/>
    <row r="558" s="50" customFormat="1" ht="15.75" customHeight="1"/>
    <row r="559" s="50" customFormat="1" ht="15.75" customHeight="1"/>
    <row r="560" s="50" customFormat="1" ht="15.75" customHeight="1"/>
    <row r="561" s="50" customFormat="1" ht="15.75" customHeight="1"/>
    <row r="562" s="50" customFormat="1" ht="15.75" customHeight="1"/>
    <row r="563" s="50" customFormat="1" ht="15.75" customHeight="1"/>
    <row r="564" s="50" customFormat="1" ht="15.75" customHeight="1"/>
    <row r="565" s="50" customFormat="1" ht="15.75" customHeight="1"/>
    <row r="566" s="50" customFormat="1" ht="15.75" customHeight="1"/>
    <row r="567" s="50" customFormat="1" ht="15.75" customHeight="1"/>
    <row r="568" s="50" customFormat="1" ht="15.75" customHeight="1"/>
    <row r="569" s="50" customFormat="1" ht="15.75" customHeight="1"/>
    <row r="570" s="50" customFormat="1" ht="15.75" customHeight="1"/>
    <row r="571" s="50" customFormat="1" ht="15.75" customHeight="1"/>
    <row r="572" s="50" customFormat="1" ht="15.75" customHeight="1"/>
    <row r="573" s="50" customFormat="1" ht="15.75" customHeight="1"/>
    <row r="574" s="50" customFormat="1" ht="15.75" customHeight="1"/>
    <row r="575" s="50" customFormat="1" ht="15.75" customHeight="1"/>
    <row r="576" s="50" customFormat="1" ht="15.75" customHeight="1"/>
    <row r="577" s="50" customFormat="1" ht="15.75" customHeight="1"/>
    <row r="578" s="50" customFormat="1" ht="15.75" customHeight="1"/>
    <row r="579" s="50" customFormat="1" ht="15.75" customHeight="1"/>
    <row r="580" s="50" customFormat="1" ht="15.75" customHeight="1"/>
    <row r="581" s="50" customFormat="1" ht="15.75" customHeight="1"/>
    <row r="582" s="50" customFormat="1" ht="15.75" customHeight="1"/>
    <row r="583" s="50" customFormat="1" ht="15.75" customHeight="1"/>
    <row r="584" s="50" customFormat="1" ht="15.75" customHeight="1"/>
    <row r="585" s="50" customFormat="1" ht="15.75" customHeight="1"/>
    <row r="586" s="50" customFormat="1" ht="15.75" customHeight="1"/>
    <row r="587" s="50" customFormat="1" ht="15.75" customHeight="1"/>
    <row r="588" s="50" customFormat="1" ht="15.75" customHeight="1"/>
    <row r="589" s="50" customFormat="1" ht="15.75" customHeight="1"/>
    <row r="590" s="50" customFormat="1" ht="15.75" customHeight="1"/>
    <row r="591" s="50" customFormat="1" ht="15.75" customHeight="1"/>
    <row r="592" s="50" customFormat="1" ht="15.75" customHeight="1"/>
    <row r="593" s="50" customFormat="1" ht="15.75" customHeight="1"/>
    <row r="594" s="50" customFormat="1" ht="15.75" customHeight="1"/>
    <row r="595" s="50" customFormat="1" ht="15.75" customHeight="1"/>
    <row r="596" s="50" customFormat="1" ht="15.75" customHeight="1"/>
    <row r="597" s="50" customFormat="1" ht="15.75" customHeight="1"/>
    <row r="598" s="50" customFormat="1" ht="15.75" customHeight="1"/>
    <row r="599" s="50" customFormat="1" ht="15.75" customHeight="1"/>
    <row r="600" s="50" customFormat="1" ht="15.75" customHeight="1"/>
    <row r="601" s="50" customFormat="1" ht="15.75" customHeight="1"/>
    <row r="602" s="50" customFormat="1" ht="15.75" customHeight="1"/>
    <row r="603" s="50" customFormat="1" ht="15.75" customHeight="1"/>
    <row r="604" s="50" customFormat="1" ht="15.75" customHeight="1"/>
    <row r="605" s="50" customFormat="1" ht="15.75" customHeight="1"/>
    <row r="606" s="50" customFormat="1" ht="15.75" customHeight="1"/>
    <row r="607" s="50" customFormat="1" ht="15.75" customHeight="1"/>
    <row r="608" s="50" customFormat="1" ht="15.75" customHeight="1"/>
    <row r="609" s="50" customFormat="1" ht="15.75" customHeight="1"/>
    <row r="610" s="50" customFormat="1" ht="15.75" customHeight="1"/>
    <row r="611" s="50" customFormat="1" ht="15.75" customHeight="1"/>
    <row r="612" s="50" customFormat="1" ht="15.75" customHeight="1"/>
    <row r="613" s="50" customFormat="1" ht="15.75" customHeight="1"/>
    <row r="614" s="50" customFormat="1" ht="15.75" customHeight="1"/>
    <row r="615" s="50" customFormat="1" ht="15.75" customHeight="1"/>
    <row r="616" s="50" customFormat="1" ht="15.75" customHeight="1"/>
    <row r="617" s="50" customFormat="1" ht="15.75" customHeight="1"/>
    <row r="618" s="50" customFormat="1" ht="15.75" customHeight="1"/>
    <row r="619" s="50" customFormat="1" ht="15.75" customHeight="1"/>
    <row r="620" s="50" customFormat="1" ht="15.75" customHeight="1"/>
    <row r="621" s="50" customFormat="1" ht="15.75" customHeight="1"/>
    <row r="622" s="50" customFormat="1" ht="15.75" customHeight="1"/>
    <row r="623" s="50" customFormat="1" ht="15.75" customHeight="1"/>
    <row r="624" s="50" customFormat="1" ht="15.75" customHeight="1"/>
    <row r="625" s="50" customFormat="1" ht="15.75" customHeight="1"/>
    <row r="626" s="50" customFormat="1" ht="15.75" customHeight="1"/>
    <row r="627" s="50" customFormat="1" ht="15.75" customHeight="1"/>
    <row r="628" s="50" customFormat="1" ht="15.75" customHeight="1"/>
    <row r="629" s="50" customFormat="1" ht="15.75" customHeight="1"/>
    <row r="630" s="50" customFormat="1" ht="15.75" customHeight="1"/>
    <row r="631" s="50" customFormat="1" ht="15.75" customHeight="1"/>
    <row r="632" s="50" customFormat="1" ht="15.75" customHeight="1"/>
    <row r="633" s="50" customFormat="1" ht="15.75" customHeight="1"/>
    <row r="634" s="50" customFormat="1" ht="15.75" customHeight="1"/>
    <row r="635" s="50" customFormat="1" ht="15.75" customHeight="1"/>
    <row r="636" s="50" customFormat="1" ht="15.75" customHeight="1"/>
    <row r="637" s="50" customFormat="1" ht="15.75" customHeight="1"/>
    <row r="638" s="50" customFormat="1" ht="15.75" customHeight="1"/>
    <row r="639" s="50" customFormat="1" ht="15.75" customHeight="1"/>
    <row r="640" s="50" customFormat="1" ht="15.75" customHeight="1"/>
    <row r="641" s="50" customFormat="1" ht="15.75" customHeight="1"/>
    <row r="642" s="50" customFormat="1" ht="15.75" customHeight="1"/>
    <row r="643" s="50" customFormat="1" ht="15.75" customHeight="1"/>
    <row r="644" s="50" customFormat="1" ht="15.75" customHeight="1"/>
    <row r="645" s="50" customFormat="1" ht="15.75" customHeight="1"/>
    <row r="646" s="50" customFormat="1" ht="15.75" customHeight="1"/>
    <row r="647" s="50" customFormat="1" ht="15.75" customHeight="1"/>
    <row r="648" s="50" customFormat="1" ht="15.75" customHeight="1"/>
    <row r="649" s="50" customFormat="1" ht="15.75" customHeight="1"/>
    <row r="650" s="50" customFormat="1" ht="15.75" customHeight="1"/>
    <row r="651" s="50" customFormat="1" ht="15.75" customHeight="1"/>
    <row r="652" s="50" customFormat="1" ht="15.75" customHeight="1"/>
    <row r="653" s="50" customFormat="1" ht="15.75" customHeight="1"/>
    <row r="654" s="50" customFormat="1" ht="15.75" customHeight="1"/>
    <row r="655" s="50" customFormat="1" ht="15.75" customHeight="1"/>
    <row r="656" s="50" customFormat="1" ht="15.75" customHeight="1"/>
    <row r="657" s="50" customFormat="1" ht="15.75" customHeight="1"/>
    <row r="658" s="50" customFormat="1" ht="15.75" customHeight="1"/>
    <row r="659" s="50" customFormat="1" ht="15.75" customHeight="1"/>
    <row r="660" s="50" customFormat="1" ht="15.75" customHeight="1"/>
    <row r="661" s="50" customFormat="1" ht="15.75" customHeight="1"/>
    <row r="662" s="50" customFormat="1" ht="15.75" customHeight="1"/>
    <row r="663" s="50" customFormat="1" ht="15.75" customHeight="1"/>
    <row r="664" s="50" customFormat="1" ht="15.75" customHeight="1"/>
    <row r="665" s="50" customFormat="1" ht="15.75" customHeight="1"/>
    <row r="666" s="50" customFormat="1" ht="15.75" customHeight="1"/>
    <row r="667" s="50" customFormat="1" ht="15.75" customHeight="1"/>
    <row r="668" s="50" customFormat="1" ht="15.75" customHeight="1"/>
    <row r="669" s="50" customFormat="1" ht="15.75" customHeight="1"/>
    <row r="670" s="50" customFormat="1" ht="15.75" customHeight="1"/>
    <row r="671" s="50" customFormat="1" ht="15.75" customHeight="1"/>
    <row r="672" s="50" customFormat="1" ht="15.75" customHeight="1"/>
    <row r="673" s="50" customFormat="1" ht="15.75" customHeight="1"/>
    <row r="674" s="50" customFormat="1" ht="15.75" customHeight="1"/>
    <row r="675" s="50" customFormat="1" ht="15.75" customHeight="1"/>
    <row r="676" s="50" customFormat="1" ht="15.75" customHeight="1"/>
    <row r="677" s="50" customFormat="1" ht="15.75" customHeight="1"/>
    <row r="678" s="50" customFormat="1" ht="15.75" customHeight="1"/>
    <row r="679" s="50" customFormat="1" ht="15.75" customHeight="1"/>
    <row r="680" s="50" customFormat="1" ht="15.75" customHeight="1"/>
    <row r="681" s="50" customFormat="1" ht="15.75" customHeight="1"/>
    <row r="682" s="50" customFormat="1" ht="15.75" customHeight="1"/>
    <row r="683" s="50" customFormat="1" ht="15.75" customHeight="1"/>
    <row r="684" s="50" customFormat="1" ht="15.75" customHeight="1"/>
    <row r="685" s="50" customFormat="1" ht="15.75" customHeight="1"/>
    <row r="686" s="50" customFormat="1" ht="15.75" customHeight="1"/>
    <row r="687" s="50" customFormat="1" ht="15.75" customHeight="1"/>
    <row r="688" s="50" customFormat="1" ht="15.75" customHeight="1"/>
    <row r="689" s="50" customFormat="1" ht="15.75" customHeight="1"/>
    <row r="690" s="50" customFormat="1" ht="15.75" customHeight="1"/>
    <row r="691" s="50" customFormat="1" ht="15.75" customHeight="1"/>
    <row r="692" s="50" customFormat="1" ht="15.75" customHeight="1"/>
    <row r="693" s="50" customFormat="1" ht="15.75" customHeight="1"/>
    <row r="694" s="50" customFormat="1" ht="15.75" customHeight="1"/>
    <row r="695" s="50" customFormat="1" ht="15.75" customHeight="1"/>
    <row r="696" s="50" customFormat="1" ht="15.75" customHeight="1"/>
    <row r="697" s="50" customFormat="1" ht="15.75" customHeight="1"/>
    <row r="698" s="50" customFormat="1" ht="15.75" customHeight="1"/>
    <row r="699" s="50" customFormat="1" ht="15.75" customHeight="1"/>
    <row r="700" s="50" customFormat="1" ht="15.75" customHeight="1"/>
    <row r="701" s="50" customFormat="1" ht="15.75" customHeight="1"/>
    <row r="702" s="50" customFormat="1" ht="15.75" customHeight="1"/>
    <row r="703" s="50" customFormat="1" ht="15.75" customHeight="1"/>
    <row r="704" s="50" customFormat="1" ht="15.75" customHeight="1"/>
    <row r="705" s="50" customFormat="1" ht="15.75" customHeight="1"/>
    <row r="706" s="50" customFormat="1" ht="15.75" customHeight="1"/>
    <row r="707" s="50" customFormat="1" ht="15.75" customHeight="1"/>
    <row r="708" s="50" customFormat="1" ht="15.75" customHeight="1"/>
    <row r="709" s="50" customFormat="1" ht="15.75" customHeight="1"/>
    <row r="710" s="50" customFormat="1" ht="15.75" customHeight="1"/>
    <row r="711" s="50" customFormat="1" ht="15.75" customHeight="1"/>
    <row r="712" s="50" customFormat="1" ht="15.75" customHeight="1"/>
    <row r="713" s="50" customFormat="1" ht="15.75" customHeight="1"/>
    <row r="714" s="50" customFormat="1" ht="15.75" customHeight="1"/>
    <row r="715" s="50" customFormat="1" ht="15.75" customHeight="1"/>
    <row r="716" s="50" customFormat="1" ht="15.75" customHeight="1"/>
    <row r="717" s="50" customFormat="1" ht="15.75" customHeight="1"/>
    <row r="718" s="50" customFormat="1" ht="15.75" customHeight="1"/>
    <row r="719" s="50" customFormat="1" ht="15.75" customHeight="1"/>
    <row r="720" s="50" customFormat="1" ht="15.75" customHeight="1"/>
    <row r="721" s="50" customFormat="1" ht="15.75" customHeight="1"/>
    <row r="722" s="50" customFormat="1" ht="15.75" customHeight="1"/>
    <row r="723" s="50" customFormat="1" ht="15.75" customHeight="1"/>
    <row r="724" s="50" customFormat="1" ht="15.75" customHeight="1"/>
    <row r="725" s="50" customFormat="1" ht="15.75" customHeight="1"/>
    <row r="726" s="50" customFormat="1" ht="15.75" customHeight="1"/>
    <row r="727" s="50" customFormat="1" ht="15.75" customHeight="1"/>
    <row r="728" s="50" customFormat="1" ht="15.75" customHeight="1"/>
    <row r="729" s="50" customFormat="1" ht="15.75" customHeight="1"/>
    <row r="730" s="50" customFormat="1" ht="15.75" customHeight="1"/>
    <row r="731" s="50" customFormat="1" ht="15.75" customHeight="1"/>
    <row r="732" s="50" customFormat="1" ht="15.75" customHeight="1"/>
    <row r="733" s="50" customFormat="1" ht="15.75" customHeight="1"/>
    <row r="734" s="50" customFormat="1" ht="15.75" customHeight="1"/>
    <row r="735" s="50" customFormat="1" ht="15.75" customHeight="1"/>
    <row r="736" s="50" customFormat="1" ht="15.75" customHeight="1"/>
    <row r="737" s="50" customFormat="1" ht="15.75" customHeight="1"/>
    <row r="738" s="50" customFormat="1" ht="15.75" customHeight="1"/>
    <row r="739" s="50" customFormat="1" ht="15.75" customHeight="1"/>
    <row r="740" s="50" customFormat="1" ht="15.75" customHeight="1"/>
    <row r="741" s="50" customFormat="1" ht="15.75" customHeight="1"/>
    <row r="742" s="50" customFormat="1" ht="15.75" customHeight="1"/>
    <row r="743" s="50" customFormat="1" ht="15.75" customHeight="1"/>
    <row r="744" s="50" customFormat="1" ht="15.75" customHeight="1"/>
    <row r="745" s="50" customFormat="1" ht="15.75" customHeight="1"/>
    <row r="746" s="50" customFormat="1" ht="15.75" customHeight="1"/>
    <row r="747" s="50" customFormat="1" ht="15.75" customHeight="1"/>
    <row r="748" s="50" customFormat="1" ht="15.75" customHeight="1"/>
    <row r="749" s="50" customFormat="1" ht="15.75" customHeight="1"/>
    <row r="750" s="50" customFormat="1" ht="15.75" customHeight="1"/>
    <row r="751" s="50" customFormat="1" ht="15.75" customHeight="1"/>
    <row r="752" s="50" customFormat="1" ht="15.75" customHeight="1"/>
    <row r="753" s="50" customFormat="1" ht="15.75" customHeight="1"/>
    <row r="754" s="50" customFormat="1" ht="15.75" customHeight="1"/>
    <row r="755" s="50" customFormat="1" ht="15.75" customHeight="1"/>
    <row r="756" s="50" customFormat="1" ht="15.75" customHeight="1"/>
    <row r="757" s="50" customFormat="1" ht="15.75" customHeight="1"/>
    <row r="758" s="50" customFormat="1" ht="15.75" customHeight="1"/>
    <row r="759" s="50" customFormat="1" ht="15.75" customHeight="1"/>
    <row r="760" s="50" customFormat="1" ht="15.75" customHeight="1"/>
    <row r="761" s="50" customFormat="1" ht="15.75" customHeight="1"/>
    <row r="762" s="50" customFormat="1" ht="15.75" customHeight="1"/>
    <row r="763" s="50" customFormat="1" ht="15.75" customHeight="1"/>
    <row r="764" s="50" customFormat="1" ht="15.75" customHeight="1"/>
    <row r="765" s="50" customFormat="1" ht="15.75" customHeight="1"/>
    <row r="766" s="50" customFormat="1" ht="15.75" customHeight="1"/>
    <row r="767" s="50" customFormat="1" ht="15.75" customHeight="1"/>
    <row r="768" s="50" customFormat="1" ht="15.75" customHeight="1"/>
    <row r="769" s="50" customFormat="1" ht="15.75" customHeight="1"/>
    <row r="770" s="50" customFormat="1" ht="15.75" customHeight="1"/>
    <row r="771" s="50" customFormat="1" ht="15.75" customHeight="1"/>
    <row r="772" s="50" customFormat="1" ht="15.75" customHeight="1"/>
    <row r="773" s="50" customFormat="1" ht="15.75" customHeight="1"/>
    <row r="774" s="50" customFormat="1" ht="15.75" customHeight="1"/>
    <row r="775" s="50" customFormat="1" ht="15.75" customHeight="1"/>
    <row r="776" s="50" customFormat="1" ht="15.75" customHeight="1"/>
    <row r="777" s="50" customFormat="1" ht="15.75" customHeight="1"/>
    <row r="778" s="50" customFormat="1" ht="15.75" customHeight="1"/>
    <row r="779" s="50" customFormat="1" ht="15.75" customHeight="1"/>
    <row r="780" s="50" customFormat="1" ht="15.75" customHeight="1"/>
    <row r="781" s="50" customFormat="1" ht="15.75" customHeight="1"/>
    <row r="782" s="50" customFormat="1" ht="15.75" customHeight="1"/>
    <row r="783" s="50" customFormat="1" ht="15.75" customHeight="1"/>
    <row r="784" s="50" customFormat="1" ht="15.75" customHeight="1"/>
    <row r="785" s="50" customFormat="1" ht="15.75" customHeight="1"/>
    <row r="786" s="50" customFormat="1" ht="15.75" customHeight="1"/>
    <row r="787" s="50" customFormat="1" ht="15.75" customHeight="1"/>
    <row r="788" s="50" customFormat="1" ht="15.75" customHeight="1"/>
    <row r="789" s="50" customFormat="1" ht="15.75" customHeight="1"/>
    <row r="790" s="50" customFormat="1" ht="15.75" customHeight="1"/>
    <row r="791" s="50" customFormat="1" ht="15.75" customHeight="1"/>
    <row r="792" s="50" customFormat="1" ht="15.75" customHeight="1"/>
    <row r="793" s="50" customFormat="1" ht="15.75" customHeight="1"/>
    <row r="794" s="50" customFormat="1" ht="15.75" customHeight="1"/>
    <row r="795" s="50" customFormat="1" ht="15.75" customHeight="1"/>
    <row r="796" s="50" customFormat="1" ht="15.75" customHeight="1"/>
    <row r="797" s="50" customFormat="1" ht="15.75" customHeight="1"/>
    <row r="798" s="50" customFormat="1" ht="15.75" customHeight="1"/>
    <row r="799" s="50" customFormat="1" ht="15.75" customHeight="1"/>
    <row r="800" s="50" customFormat="1" ht="15.75" customHeight="1"/>
    <row r="801" s="50" customFormat="1" ht="15.75" customHeight="1"/>
    <row r="802" s="50" customFormat="1" ht="15.75" customHeight="1"/>
    <row r="803" s="50" customFormat="1" ht="15.75" customHeight="1"/>
    <row r="804" s="50" customFormat="1" ht="15.75" customHeight="1"/>
    <row r="805" s="50" customFormat="1" ht="15.75" customHeight="1"/>
    <row r="806" s="50" customFormat="1" ht="15.75" customHeight="1"/>
    <row r="807" s="50" customFormat="1" ht="15.75" customHeight="1"/>
    <row r="808" s="50" customFormat="1" ht="15.75" customHeight="1"/>
    <row r="809" s="50" customFormat="1" ht="15.75" customHeight="1"/>
    <row r="810" s="50" customFormat="1" ht="15.75" customHeight="1"/>
    <row r="811" s="50" customFormat="1" ht="15.75" customHeight="1"/>
    <row r="812" s="50" customFormat="1" ht="15.75" customHeight="1"/>
    <row r="813" s="50" customFormat="1" ht="15.75" customHeight="1"/>
    <row r="814" s="50" customFormat="1" ht="15.75" customHeight="1"/>
    <row r="815" s="50" customFormat="1" ht="15.75" customHeight="1"/>
    <row r="816" s="50" customFormat="1" ht="15.75" customHeight="1"/>
    <row r="817" s="50" customFormat="1" ht="15.75" customHeight="1"/>
    <row r="818" s="50" customFormat="1" ht="15.75" customHeight="1"/>
    <row r="819" s="50" customFormat="1" ht="15.75" customHeight="1"/>
    <row r="820" s="50" customFormat="1" ht="15.75" customHeight="1"/>
    <row r="821" s="50" customFormat="1" ht="15.75" customHeight="1"/>
    <row r="822" s="50" customFormat="1" ht="15.75" customHeight="1"/>
    <row r="823" s="50" customFormat="1" ht="15.75" customHeight="1"/>
    <row r="824" s="50" customFormat="1" ht="15.75" customHeight="1"/>
    <row r="825" s="50" customFormat="1" ht="15.75" customHeight="1"/>
    <row r="826" s="50" customFormat="1" ht="15.75" customHeight="1"/>
    <row r="827" s="50" customFormat="1" ht="15.75" customHeight="1"/>
    <row r="828" s="50" customFormat="1" ht="15.75" customHeight="1"/>
    <row r="829" s="50" customFormat="1" ht="15.75" customHeight="1"/>
    <row r="830" s="50" customFormat="1" ht="15.75" customHeight="1"/>
    <row r="831" s="50" customFormat="1" ht="15.75" customHeight="1"/>
    <row r="832" s="50" customFormat="1" ht="15.75" customHeight="1"/>
    <row r="833" s="50" customFormat="1" ht="15.75" customHeight="1"/>
    <row r="834" s="50" customFormat="1" ht="15.75" customHeight="1"/>
    <row r="835" s="50" customFormat="1" ht="15.75" customHeight="1"/>
    <row r="836" s="50" customFormat="1" ht="15.75" customHeight="1"/>
    <row r="837" s="50" customFormat="1" ht="15.75" customHeight="1"/>
    <row r="838" s="50" customFormat="1" ht="15.75" customHeight="1"/>
    <row r="839" s="50" customFormat="1" ht="15.75" customHeight="1"/>
    <row r="840" s="50" customFormat="1" ht="15.75" customHeight="1"/>
    <row r="841" s="50" customFormat="1" ht="15.75" customHeight="1"/>
    <row r="842" s="50" customFormat="1" ht="15.75" customHeight="1"/>
    <row r="843" s="50" customFormat="1" ht="15.75" customHeight="1"/>
    <row r="844" s="50" customFormat="1" ht="15.75" customHeight="1"/>
    <row r="845" s="50" customFormat="1" ht="15.75" customHeight="1"/>
    <row r="846" s="50" customFormat="1" ht="15.75" customHeight="1"/>
    <row r="847" s="50" customFormat="1" ht="15.75" customHeight="1"/>
    <row r="848" s="50" customFormat="1" ht="15.75" customHeight="1"/>
    <row r="849" s="50" customFormat="1" ht="15.75" customHeight="1"/>
    <row r="850" s="50" customFormat="1" ht="15.75" customHeight="1"/>
    <row r="851" s="50" customFormat="1" ht="15.75" customHeight="1"/>
    <row r="852" s="50" customFormat="1" ht="15.75" customHeight="1"/>
    <row r="853" s="50" customFormat="1" ht="15.75" customHeight="1"/>
    <row r="854" s="50" customFormat="1" ht="15.75" customHeight="1"/>
    <row r="855" s="50" customFormat="1" ht="15.75" customHeight="1"/>
    <row r="856" s="50" customFormat="1" ht="15.75" customHeight="1"/>
    <row r="857" s="50" customFormat="1" ht="15.75" customHeight="1"/>
    <row r="858" s="50" customFormat="1" ht="15.75" customHeight="1"/>
    <row r="859" s="50" customFormat="1" ht="15.75" customHeight="1"/>
    <row r="860" s="50" customFormat="1" ht="15.75" customHeight="1"/>
    <row r="861" s="50" customFormat="1" ht="15.75" customHeight="1"/>
    <row r="862" s="50" customFormat="1" ht="15.75" customHeight="1"/>
    <row r="863" s="50" customFormat="1" ht="15.75" customHeight="1"/>
    <row r="864" s="50" customFormat="1" ht="15.75" customHeight="1"/>
    <row r="865" s="50" customFormat="1" ht="15.75" customHeight="1"/>
    <row r="866" s="50" customFormat="1" ht="15.75" customHeight="1"/>
    <row r="867" s="50" customFormat="1" ht="15.75" customHeight="1"/>
    <row r="868" s="50" customFormat="1" ht="15.75" customHeight="1"/>
    <row r="869" s="50" customFormat="1" ht="15.75" customHeight="1"/>
    <row r="870" s="50" customFormat="1" ht="15.75" customHeight="1"/>
    <row r="871" s="50" customFormat="1" ht="15.75" customHeight="1"/>
    <row r="872" s="50" customFormat="1" ht="15.75" customHeight="1"/>
    <row r="873" s="50" customFormat="1" ht="15.75" customHeight="1"/>
    <row r="874" s="50" customFormat="1" ht="15.75" customHeight="1"/>
    <row r="875" s="50" customFormat="1" ht="15.75" customHeight="1"/>
    <row r="876" s="50" customFormat="1" ht="15.75" customHeight="1"/>
    <row r="877" s="50" customFormat="1" ht="15.75" customHeight="1"/>
    <row r="878" s="50" customFormat="1" ht="15.75" customHeight="1"/>
    <row r="879" s="50" customFormat="1" ht="15.75" customHeight="1"/>
    <row r="880" s="50" customFormat="1" ht="15.75" customHeight="1"/>
    <row r="881" s="50" customFormat="1" ht="15.75" customHeight="1"/>
    <row r="882" s="50" customFormat="1" ht="15.75" customHeight="1"/>
    <row r="883" s="50" customFormat="1" ht="15.75" customHeight="1"/>
    <row r="884" s="50" customFormat="1" ht="15.75" customHeight="1"/>
    <row r="885" s="50" customFormat="1" ht="15.75" customHeight="1"/>
    <row r="886" s="50" customFormat="1" ht="15.75" customHeight="1"/>
    <row r="887" s="50" customFormat="1" ht="15.75" customHeight="1"/>
    <row r="888" s="50" customFormat="1" ht="15.75" customHeight="1"/>
    <row r="889" s="50" customFormat="1" ht="15.75" customHeight="1"/>
    <row r="890" s="50" customFormat="1" ht="15.75" customHeight="1"/>
    <row r="891" s="50" customFormat="1" ht="15.75" customHeight="1"/>
    <row r="892" s="50" customFormat="1" ht="15.75" customHeight="1"/>
    <row r="893" s="50" customFormat="1" ht="15.75" customHeight="1"/>
    <row r="894" s="50" customFormat="1" ht="15.75" customHeight="1"/>
    <row r="895" s="50" customFormat="1" ht="15.75" customHeight="1"/>
    <row r="896" s="50" customFormat="1" ht="15.75" customHeight="1"/>
    <row r="897" s="50" customFormat="1" ht="15.75" customHeight="1"/>
    <row r="898" s="50" customFormat="1" ht="15.75" customHeight="1"/>
    <row r="899" s="50" customFormat="1" ht="15.75" customHeight="1"/>
    <row r="900" s="50" customFormat="1" ht="15.75" customHeight="1"/>
    <row r="901" s="50" customFormat="1" ht="15.75" customHeight="1"/>
    <row r="902" s="50" customFormat="1" ht="15.75" customHeight="1"/>
    <row r="903" s="50" customFormat="1" ht="15.75" customHeight="1"/>
    <row r="904" s="50" customFormat="1" ht="15.75" customHeight="1"/>
    <row r="905" s="50" customFormat="1" ht="15.75" customHeight="1"/>
    <row r="906" s="50" customFormat="1" ht="15.75" customHeight="1"/>
    <row r="907" s="50" customFormat="1" ht="15.75" customHeight="1"/>
    <row r="908" s="50" customFormat="1" ht="15.75" customHeight="1"/>
    <row r="909" s="50" customFormat="1" ht="15.75" customHeight="1"/>
    <row r="910" s="50" customFormat="1" ht="15.75" customHeight="1"/>
    <row r="911" s="50" customFormat="1" ht="15.75" customHeight="1"/>
    <row r="912" s="50" customFormat="1" ht="15.75" customHeight="1"/>
    <row r="913" s="50" customFormat="1" ht="15.75" customHeight="1"/>
    <row r="914" s="50" customFormat="1" ht="15.75" customHeight="1"/>
    <row r="915" s="50" customFormat="1" ht="15.75" customHeight="1"/>
    <row r="916" s="50" customFormat="1" ht="15.75" customHeight="1"/>
    <row r="917" s="50" customFormat="1" ht="15.75" customHeight="1"/>
    <row r="918" s="50" customFormat="1" ht="15.75" customHeight="1"/>
    <row r="919" s="50" customFormat="1" ht="15.75" customHeight="1"/>
    <row r="920" s="50" customFormat="1" ht="15.75" customHeight="1"/>
    <row r="921" s="50" customFormat="1" ht="15.75" customHeight="1"/>
    <row r="922" s="50" customFormat="1" ht="15.75" customHeight="1"/>
    <row r="923" s="50" customFormat="1" ht="15.75" customHeight="1"/>
    <row r="924" s="50" customFormat="1" ht="15.75" customHeight="1"/>
    <row r="925" s="50" customFormat="1" ht="15.75" customHeight="1"/>
    <row r="926" s="50" customFormat="1" ht="15.75" customHeight="1"/>
    <row r="927" s="50" customFormat="1" ht="15.75" customHeight="1"/>
    <row r="928" s="50" customFormat="1" ht="15.75" customHeight="1"/>
    <row r="929" s="50" customFormat="1" ht="15.75" customHeight="1"/>
    <row r="930" s="50" customFormat="1" ht="15.75" customHeight="1"/>
    <row r="931" s="50" customFormat="1" ht="15.75" customHeight="1"/>
    <row r="932" s="50" customFormat="1" ht="15.75" customHeight="1"/>
    <row r="933" s="50" customFormat="1" ht="15.75" customHeight="1"/>
    <row r="934" s="50" customFormat="1" ht="15.75" customHeight="1"/>
    <row r="935" s="50" customFormat="1" ht="15.75" customHeight="1"/>
    <row r="936" s="50" customFormat="1" ht="15.75" customHeight="1"/>
    <row r="937" s="50" customFormat="1" ht="15.75" customHeight="1"/>
    <row r="938" s="50" customFormat="1" ht="15.75" customHeight="1"/>
    <row r="939" s="50" customFormat="1" ht="15.75" customHeight="1"/>
    <row r="940" s="50" customFormat="1" ht="15.75" customHeight="1"/>
    <row r="941" s="50" customFormat="1" ht="15.75" customHeight="1"/>
    <row r="942" s="50" customFormat="1" ht="15.75" customHeight="1"/>
    <row r="943" s="50" customFormat="1" ht="15.75" customHeight="1"/>
    <row r="944" s="50" customFormat="1" ht="15.75" customHeight="1"/>
    <row r="945" s="50" customFormat="1" ht="15.75" customHeight="1"/>
    <row r="946" s="50" customFormat="1" ht="15.75" customHeight="1"/>
    <row r="947" s="50" customFormat="1" ht="15.75" customHeight="1"/>
    <row r="948" s="50" customFormat="1" ht="15.75" customHeight="1"/>
    <row r="949" s="50" customFormat="1" ht="15.75" customHeight="1"/>
    <row r="950" s="50" customFormat="1" ht="15.75" customHeight="1"/>
    <row r="951" s="50" customFormat="1" ht="15.75" customHeight="1"/>
    <row r="952" s="50" customFormat="1" ht="15.75" customHeight="1"/>
    <row r="953" s="50" customFormat="1" ht="15.75" customHeight="1"/>
    <row r="954" s="50" customFormat="1" ht="15.75" customHeight="1"/>
    <row r="955" s="50" customFormat="1" ht="15.75" customHeight="1"/>
    <row r="956" s="50" customFormat="1" ht="15.75" customHeight="1"/>
    <row r="957" s="50" customFormat="1" ht="15.75" customHeight="1"/>
    <row r="958" s="50" customFormat="1" ht="15.75" customHeight="1"/>
    <row r="959" s="50" customFormat="1" ht="15.75" customHeight="1"/>
    <row r="960" s="50" customFormat="1" ht="15.75" customHeight="1"/>
    <row r="961" s="50" customFormat="1" ht="15.75" customHeight="1"/>
    <row r="962" s="50" customFormat="1" ht="15.75" customHeight="1"/>
    <row r="963" s="50" customFormat="1" ht="15.75" customHeight="1"/>
    <row r="964" s="50" customFormat="1" ht="15.75" customHeight="1"/>
    <row r="965" s="50" customFormat="1" ht="15.75" customHeight="1"/>
    <row r="966" s="50" customFormat="1" ht="15.75" customHeight="1"/>
    <row r="967" s="50" customFormat="1" ht="15.75" customHeight="1"/>
    <row r="968" s="50" customFormat="1" ht="15.75" customHeight="1"/>
    <row r="969" s="50" customFormat="1" ht="15.75" customHeight="1"/>
    <row r="970" s="50" customFormat="1" ht="15.75" customHeight="1"/>
    <row r="971" s="50" customFormat="1" ht="15.75" customHeight="1"/>
    <row r="972" s="50" customFormat="1" ht="15.75" customHeight="1"/>
    <row r="973" s="50" customFormat="1" ht="15.75" customHeight="1"/>
    <row r="974" s="50" customFormat="1" ht="15.75" customHeight="1"/>
    <row r="975" s="50" customFormat="1" ht="15.75" customHeight="1"/>
    <row r="976" s="50" customFormat="1" ht="15.75" customHeight="1"/>
    <row r="977" s="50" customFormat="1" ht="15.75" customHeight="1"/>
    <row r="978" s="50" customFormat="1" ht="15.75" customHeight="1"/>
    <row r="979" s="50" customFormat="1" ht="15.75" customHeight="1"/>
    <row r="980" s="50" customFormat="1" ht="15.75" customHeight="1"/>
    <row r="981" s="50" customFormat="1" ht="15.75" customHeight="1"/>
    <row r="982" s="50" customFormat="1" ht="15.75" customHeight="1"/>
    <row r="983" s="50" customFormat="1" ht="15.75" customHeight="1"/>
    <row r="984" s="50" customFormat="1" ht="15.75" customHeight="1"/>
    <row r="985" s="50" customFormat="1" ht="15.75" customHeight="1"/>
    <row r="986" s="50" customFormat="1" ht="15.75" customHeight="1"/>
    <row r="987" s="50" customFormat="1" ht="15.75" customHeight="1"/>
    <row r="988" s="50" customFormat="1" ht="15.75" customHeight="1"/>
    <row r="989" s="50" customFormat="1" ht="15.75" customHeight="1"/>
    <row r="990" s="50" customFormat="1" ht="15.75" customHeight="1"/>
    <row r="991" s="50" customFormat="1" ht="15.75" customHeight="1"/>
    <row r="992" s="50" customFormat="1" ht="15.75" customHeight="1"/>
    <row r="993" s="50" customFormat="1" ht="15.75" customHeight="1"/>
    <row r="994" s="50" customFormat="1" ht="15.75" customHeight="1"/>
    <row r="995" s="50" customFormat="1" ht="15.75" customHeight="1"/>
    <row r="996" s="50" customFormat="1" ht="15.75" customHeight="1"/>
    <row r="997" s="50" customFormat="1" ht="15.75" customHeight="1"/>
    <row r="998" s="50" customFormat="1" ht="15.75" customHeight="1"/>
    <row r="999" s="50" customFormat="1" ht="15.75" customHeight="1"/>
    <row r="1000" s="50" customFormat="1" ht="15.75" customHeight="1"/>
  </sheetData>
  <mergeCells count="38">
    <mergeCell ref="I46:K46"/>
    <mergeCell ref="V45:Y45"/>
    <mergeCell ref="I53:K53"/>
    <mergeCell ref="I52:K52"/>
    <mergeCell ref="I47:K47"/>
    <mergeCell ref="V47:X47"/>
    <mergeCell ref="V52:X52"/>
    <mergeCell ref="V53:X53"/>
    <mergeCell ref="A7:B7"/>
    <mergeCell ref="A8:A9"/>
    <mergeCell ref="B8:B9"/>
    <mergeCell ref="D8:G8"/>
    <mergeCell ref="H8:K8"/>
    <mergeCell ref="L8:O8"/>
    <mergeCell ref="P8:S8"/>
    <mergeCell ref="C7:C9"/>
    <mergeCell ref="D9:G9"/>
    <mergeCell ref="H9:K9"/>
    <mergeCell ref="L9:O9"/>
    <mergeCell ref="P9:S9"/>
    <mergeCell ref="T9:W9"/>
    <mergeCell ref="AE9:AE10"/>
    <mergeCell ref="AF9:AF10"/>
    <mergeCell ref="A1:AH1"/>
    <mergeCell ref="A2:AH2"/>
    <mergeCell ref="A3:AH3"/>
    <mergeCell ref="D7:W7"/>
    <mergeCell ref="X7:X10"/>
    <mergeCell ref="T8:W8"/>
    <mergeCell ref="AE7:AF8"/>
    <mergeCell ref="AG7:AG10"/>
    <mergeCell ref="Y7:Y10"/>
    <mergeCell ref="Z7:AD8"/>
    <mergeCell ref="Z9:Z10"/>
    <mergeCell ref="AA9:AA10"/>
    <mergeCell ref="AB9:AB10"/>
    <mergeCell ref="AC9:AC10"/>
    <mergeCell ref="AD9:AD10"/>
  </mergeCells>
  <conditionalFormatting sqref="Y11:Y36">
    <cfRule type="containsText" dxfId="13" priority="8" operator="containsText" text="Semua lingkup materi tercapai">
      <formula>NOT(ISERROR(SEARCH(("Semua lingkup materi tercapai"),(Y11))))</formula>
    </cfRule>
  </conditionalFormatting>
  <conditionalFormatting sqref="Y11:Y36">
    <cfRule type="containsText" dxfId="12" priority="9" operator="containsText" text="Semua lingkup materi sudah tercapai">
      <formula>NOT(ISERROR(SEARCH(("Semua lingkup materi sudah tercapai"),(Y11))))</formula>
    </cfRule>
  </conditionalFormatting>
  <conditionalFormatting sqref="Y11:Y36">
    <cfRule type="containsText" dxfId="11" priority="10" operator="containsText" text="Semua lingkup materi sudah tercapi">
      <formula>NOT(ISERROR(SEARCH(("Semua lingkup materi sudah tercapi"),(Y11))))</formula>
    </cfRule>
  </conditionalFormatting>
  <conditionalFormatting sqref="Y11:Y36">
    <cfRule type="containsText" dxfId="10" priority="11" operator="containsText" text="Lingkup materi tercapai">
      <formula>NOT(ISERROR(SEARCH(("Lingkup materi tercapai"),(Y11))))</formula>
    </cfRule>
  </conditionalFormatting>
  <conditionalFormatting sqref="Y11:Y36">
    <cfRule type="containsText" dxfId="9" priority="12" operator="containsText" text="Lingkup materi cukup">
      <formula>NOT(ISERROR(SEARCH(("Lingkup materi cukup"),(Y11))))</formula>
    </cfRule>
  </conditionalFormatting>
  <conditionalFormatting sqref="Y11:Y36">
    <cfRule type="containsText" dxfId="8" priority="13" operator="containsText" text="ingkup materi kurang">
      <formula>NOT(ISERROR(SEARCH(("ingkup materi kurang"),(Y11))))</formula>
    </cfRule>
  </conditionalFormatting>
  <conditionalFormatting sqref="Y11:Y36">
    <cfRule type="containsText" dxfId="7" priority="14" operator="containsText" text="Lingkup materi perlu ditingkatkan">
      <formula>NOT(ISERROR(SEARCH(("Lingkup materi perlu ditingkatkan"),(Y11))))</formula>
    </cfRule>
  </conditionalFormatting>
  <conditionalFormatting sqref="Y37:Y40">
    <cfRule type="containsText" dxfId="6" priority="1" operator="containsText" text="Semua lingkup materi tercapai">
      <formula>NOT(ISERROR(SEARCH(("Semua lingkup materi tercapai"),(Y37))))</formula>
    </cfRule>
  </conditionalFormatting>
  <conditionalFormatting sqref="Y37:Y40">
    <cfRule type="containsText" dxfId="5" priority="2" operator="containsText" text="Semua lingkup materi sudah tercapai">
      <formula>NOT(ISERROR(SEARCH(("Semua lingkup materi sudah tercapai"),(Y37))))</formula>
    </cfRule>
  </conditionalFormatting>
  <conditionalFormatting sqref="Y37:Y40">
    <cfRule type="containsText" dxfId="4" priority="3" operator="containsText" text="Semua lingkup materi sudah tercapi">
      <formula>NOT(ISERROR(SEARCH(("Semua lingkup materi sudah tercapi"),(Y37))))</formula>
    </cfRule>
  </conditionalFormatting>
  <conditionalFormatting sqref="Y37:Y40">
    <cfRule type="containsText" dxfId="3" priority="4" operator="containsText" text="Lingkup materi tercapai">
      <formula>NOT(ISERROR(SEARCH(("Lingkup materi tercapai"),(Y37))))</formula>
    </cfRule>
  </conditionalFormatting>
  <conditionalFormatting sqref="Y37:Y40">
    <cfRule type="containsText" dxfId="2" priority="5" operator="containsText" text="Lingkup materi cukup">
      <formula>NOT(ISERROR(SEARCH(("Lingkup materi cukup"),(Y37))))</formula>
    </cfRule>
  </conditionalFormatting>
  <conditionalFormatting sqref="Y37:Y40">
    <cfRule type="containsText" dxfId="1" priority="6" operator="containsText" text="ingkup materi kurang">
      <formula>NOT(ISERROR(SEARCH(("ingkup materi kurang"),(Y37))))</formula>
    </cfRule>
  </conditionalFormatting>
  <conditionalFormatting sqref="Y37:Y40">
    <cfRule type="containsText" dxfId="0" priority="7" operator="containsText" text="Lingkup materi perlu ditingkatkan">
      <formula>NOT(ISERROR(SEARCH(("Lingkup materi perlu ditingkatkan"),(Y37))))</formula>
    </cfRule>
  </conditionalFormatting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Sheet23</vt:lpstr>
      <vt:lpstr>Sheet1</vt:lpstr>
      <vt:lpstr>10 t</vt:lpstr>
      <vt:lpstr>10 w</vt:lpstr>
      <vt:lpstr>10 l</vt:lpstr>
      <vt:lpstr>11 h</vt:lpstr>
      <vt:lpstr>12 j</vt:lpstr>
      <vt:lpstr>Sheet3</vt:lpstr>
      <vt:lpstr>PENILAIAN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libera</dc:creator>
  <cp:lastModifiedBy>MOS Media 2</cp:lastModifiedBy>
  <dcterms:created xsi:type="dcterms:W3CDTF">2023-03-01T21:11:53Z</dcterms:created>
  <dcterms:modified xsi:type="dcterms:W3CDTF">2024-03-20T04:38:47Z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0289555d7fbe4d8c89f560ae49b47905</vt:lpwstr>
  </property>
</Properties>
</file>