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-Carolin\Documents\GitHub\ML_Project\sources\"/>
    </mc:Choice>
  </mc:AlternateContent>
  <xr:revisionPtr revIDLastSave="0" documentId="8_{E562CC1F-FCFD-4B34-AD0F-EABB76C9988F}" xr6:coauthVersionLast="47" xr6:coauthVersionMax="47" xr10:uidLastSave="{00000000-0000-0000-0000-000000000000}"/>
  <bookViews>
    <workbookView xWindow="-98" yWindow="-98" windowWidth="22695" windowHeight="14476" xr2:uid="{5321B98F-A9AA-4FC6-B7AF-FE1186AE6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K3" i="1" s="1"/>
  <c r="G3" i="1"/>
  <c r="L3" i="1" s="1"/>
  <c r="H3" i="1"/>
  <c r="I3" i="1"/>
  <c r="J3" i="1"/>
  <c r="F4" i="1"/>
  <c r="K4" i="1" s="1"/>
  <c r="M4" i="1" s="1"/>
  <c r="N4" i="1" s="1"/>
  <c r="G4" i="1"/>
  <c r="H4" i="1"/>
  <c r="I4" i="1"/>
  <c r="J4" i="1"/>
  <c r="L4" i="1"/>
  <c r="F5" i="1"/>
  <c r="G5" i="1"/>
  <c r="H5" i="1"/>
  <c r="J5" i="1" s="1"/>
  <c r="N5" i="1" s="1"/>
  <c r="I5" i="1"/>
  <c r="K5" i="1"/>
  <c r="L5" i="1"/>
  <c r="M5" i="1"/>
  <c r="N2" i="1"/>
  <c r="M2" i="1"/>
  <c r="L2" i="1"/>
  <c r="K2" i="1"/>
  <c r="J2" i="1"/>
  <c r="G2" i="1"/>
  <c r="F2" i="1"/>
  <c r="I2" i="1"/>
  <c r="H2" i="1"/>
  <c r="M3" i="1" l="1"/>
  <c r="N3" i="1" s="1"/>
</calcChain>
</file>

<file path=xl/sharedStrings.xml><?xml version="1.0" encoding="utf-8"?>
<sst xmlns="http://schemas.openxmlformats.org/spreadsheetml/2006/main" count="18" uniqueCount="18">
  <si>
    <t>Model</t>
  </si>
  <si>
    <t>TP Class 0</t>
  </si>
  <si>
    <t>FP Class 0</t>
  </si>
  <si>
    <t>FN Class 0</t>
  </si>
  <si>
    <t>TP Class 1</t>
  </si>
  <si>
    <t>FP Class 1</t>
  </si>
  <si>
    <t>FN Class 1</t>
  </si>
  <si>
    <t>Precision Class 0</t>
  </si>
  <si>
    <t>Recall Class 0</t>
  </si>
  <si>
    <t>F1 Class 0</t>
  </si>
  <si>
    <t>Precision Class 1</t>
  </si>
  <si>
    <t>Recall Class 1</t>
  </si>
  <si>
    <t>F1 Class 1</t>
  </si>
  <si>
    <t>F1 Macro</t>
  </si>
  <si>
    <t>Logistic Regression</t>
  </si>
  <si>
    <t>SVM</t>
  </si>
  <si>
    <t>Decision Tree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</si>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</sst>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18EE-F56C-44D2-9141-0B8782A25FD9}">
  <dimension ref="A1:N5"/>
  <sheetViews>
    <sheetView tabSelected="1" workbookViewId="0">
      <selection activeCell="K12" sqref="K12"/>
    </sheetView>
  </sheetViews>
  <sheetFormatPr defaultRowHeight="14.25" x14ac:dyDescent="0.45"/>
  <cols>
    <col min="1" max="1" width="15.59765625" bestFit="1" customWidth="1"/>
    <col min="2" max="2" width="8.46484375" bestFit="1" customWidth="1"/>
    <col min="3" max="3" width="8.3984375" bestFit="1" customWidth="1"/>
    <col min="4" max="4" width="8.6640625" bestFit="1" customWidth="1"/>
    <col min="5" max="5" width="8.46484375" bestFit="1" customWidth="1"/>
    <col min="6" max="6" width="8.3984375" bestFit="1" customWidth="1"/>
    <col min="7" max="7" width="8.6640625" bestFit="1" customWidth="1"/>
    <col min="8" max="8" width="13.6640625" bestFit="1" customWidth="1"/>
    <col min="9" max="10" width="11.73046875" bestFit="1" customWidth="1"/>
    <col min="11" max="11" width="13.6640625" bestFit="1" customWidth="1"/>
    <col min="12" max="12" width="11.73046875" bestFit="1" customWidth="1"/>
    <col min="13" max="13" width="10.73046875" bestFit="1" customWidth="1"/>
    <col min="14" max="14" width="11.730468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14</v>
      </c>
      <c r="B2">
        <v>158</v>
      </c>
      <c r="C2">
        <v>13</v>
      </c>
      <c r="D2">
        <v>21</v>
      </c>
      <c r="E2">
        <v>46</v>
      </c>
      <c r="F2">
        <f>D2</f>
        <v>21</v>
      </c>
      <c r="G2">
        <f>C2</f>
        <v>13</v>
      </c>
      <c r="H2">
        <f>B2/(B2+C2)</f>
        <v>0.92397660818713445</v>
      </c>
      <c r="I2">
        <f>B2/(B2+D2)</f>
        <v>0.88268156424581001</v>
      </c>
      <c r="J2">
        <f>(2*H2*I2)/(H2+I2)</f>
        <v>0.9028571428571428</v>
      </c>
      <c r="K2">
        <f>E2/(E2+F2)</f>
        <v>0.68656716417910446</v>
      </c>
      <c r="L2">
        <f>E2/(E2+G2)</f>
        <v>0.77966101694915257</v>
      </c>
      <c r="M2">
        <f>(2*K2*L2)/(K2+L2)</f>
        <v>0.73015873015873012</v>
      </c>
      <c r="N2">
        <f>(J2+M2)/2</f>
        <v>0.8165079365079364</v>
      </c>
    </row>
    <row r="3" spans="1:14" x14ac:dyDescent="0.45">
      <c r="A3" t="s">
        <v>15</v>
      </c>
      <c r="B3">
        <v>156</v>
      </c>
      <c r="C3">
        <v>15</v>
      </c>
      <c r="D3">
        <v>17</v>
      </c>
      <c r="E3">
        <v>50</v>
      </c>
      <c r="F3">
        <f t="shared" ref="F3:F5" si="0">D3</f>
        <v>17</v>
      </c>
      <c r="G3">
        <f t="shared" ref="G3:G5" si="1">C3</f>
        <v>15</v>
      </c>
      <c r="H3">
        <f t="shared" ref="H3:H5" si="2">B3/(B3+C3)</f>
        <v>0.91228070175438591</v>
      </c>
      <c r="I3">
        <f t="shared" ref="I3:I5" si="3">B3/(B3+D3)</f>
        <v>0.90173410404624277</v>
      </c>
      <c r="J3">
        <f t="shared" ref="J3:J5" si="4">(2*H3*I3)/(H3+I3)</f>
        <v>0.90697674418604657</v>
      </c>
      <c r="K3">
        <f t="shared" ref="K3:K5" si="5">E3/(E3+F3)</f>
        <v>0.74626865671641796</v>
      </c>
      <c r="L3">
        <f t="shared" ref="L3:L5" si="6">E3/(E3+G3)</f>
        <v>0.76923076923076927</v>
      </c>
      <c r="M3">
        <f t="shared" ref="M3:M5" si="7">(2*K3*L3)/(K3+L3)</f>
        <v>0.75757575757575757</v>
      </c>
      <c r="N3">
        <f t="shared" ref="N3:N5" si="8">(J3+M3)/2</f>
        <v>0.83227625088090207</v>
      </c>
    </row>
    <row r="4" spans="1:14" x14ac:dyDescent="0.45">
      <c r="A4" t="s">
        <v>16</v>
      </c>
      <c r="B4">
        <v>156</v>
      </c>
      <c r="C4">
        <v>15</v>
      </c>
      <c r="D4">
        <v>23</v>
      </c>
      <c r="E4">
        <v>44</v>
      </c>
      <c r="F4">
        <f t="shared" si="0"/>
        <v>23</v>
      </c>
      <c r="G4">
        <f t="shared" si="1"/>
        <v>15</v>
      </c>
      <c r="H4">
        <f t="shared" si="2"/>
        <v>0.91228070175438591</v>
      </c>
      <c r="I4">
        <f t="shared" si="3"/>
        <v>0.87150837988826813</v>
      </c>
      <c r="J4">
        <f t="shared" si="4"/>
        <v>0.89142857142857146</v>
      </c>
      <c r="K4">
        <f t="shared" si="5"/>
        <v>0.65671641791044777</v>
      </c>
      <c r="L4">
        <f t="shared" si="6"/>
        <v>0.74576271186440679</v>
      </c>
      <c r="M4">
        <f t="shared" si="7"/>
        <v>0.69841269841269848</v>
      </c>
      <c r="N4">
        <f t="shared" si="8"/>
        <v>0.79492063492063503</v>
      </c>
    </row>
    <row r="5" spans="1:14" x14ac:dyDescent="0.45">
      <c r="A5" t="s">
        <v>17</v>
      </c>
      <c r="B5">
        <v>167</v>
      </c>
      <c r="C5">
        <v>4</v>
      </c>
      <c r="D5">
        <v>10</v>
      </c>
      <c r="E5">
        <v>57</v>
      </c>
      <c r="F5">
        <f t="shared" si="0"/>
        <v>10</v>
      </c>
      <c r="G5">
        <f t="shared" si="1"/>
        <v>4</v>
      </c>
      <c r="H5">
        <f t="shared" si="2"/>
        <v>0.97660818713450293</v>
      </c>
      <c r="I5">
        <f t="shared" si="3"/>
        <v>0.94350282485875703</v>
      </c>
      <c r="J5">
        <f t="shared" si="4"/>
        <v>0.95977011494252873</v>
      </c>
      <c r="K5">
        <f t="shared" si="5"/>
        <v>0.85074626865671643</v>
      </c>
      <c r="L5">
        <f t="shared" si="6"/>
        <v>0.93442622950819676</v>
      </c>
      <c r="M5">
        <f t="shared" si="7"/>
        <v>0.89062500000000011</v>
      </c>
      <c r="N5">
        <f t="shared" si="8"/>
        <v>0.92519755747126442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Kim-Carolin</dc:creator>
  <cp:lastModifiedBy>Kim-Carolin</cp:lastModifiedBy>
  <dcterms:created xsi:type="dcterms:W3CDTF">2022-12-22T14:27:59Z</dcterms:created>
  <dcterms:modified xsi:type="dcterms:W3CDTF">2022-12-22T14:37:02Z</dcterms:modified>
</cp:coreProperties>
</file>