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<sst xmlns="http://schemas.openxmlformats.org/spreadsheetml/2006/main" count="67" uniqueCount="55">
  <si>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</si>
  <si>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</si>
  <si>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</si>
  <si>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</si>
  <si>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</si>
  <si>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</si>
  <si>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</si>
  <si>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</si>
  <si>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</si>
  <si>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</t>
  </si>
  <si>
    <t xml:space="preserve">h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</si>
  <si>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</si>
  <si>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</si>
  <si>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</si>
  <si>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</si>
  <si>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</si>
  <si>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</si>
  <si>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</si>
  <si>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</si>
  <si>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</si>
  <si>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</si>
  <si>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</si>
  <si>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</si>
  <si>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</si>
  <si>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</si>
  <si>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</si>
  <si>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</si>
  <si>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</si>
  <si>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</si>
  <si>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</si>
  <si>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</si>
  <si>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</si>
  <si>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</si>
  <si>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</si>
  <si>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</si>
  <si>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</si>
  <si>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</si>
  <si>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</si>
  <si>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</si>
  <si>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</si>
  <si>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</si>
  <si>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</si>
  <si>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</si>
  <si>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</si>
  <si>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</si>
  <si>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</si>
  <si>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</si>
  <si>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</si>
  <si>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</si>
  <si>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</si>
  <si>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data17</t>
  </si>
  <si>
    <t xml:space="preserve">data18</t>
  </si>
  <si>
    <t xml:space="preserve">data19</t>
  </si>
  <si>
    <t xml:space="preserve">data20</t>
  </si>
  <si>
    <t xml:space="preserve">除荷時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</si>
</sst>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_ "/>
    <numFmt numFmtId="166" formatCode="H:MM"/>
    <numFmt numFmtId="167" formatCode="0.00_ "/>
    <numFmt numFmtId="168" formatCode="0.000"/>
    <numFmt numFmtId="169" formatCode="0.00"/>
    <numFmt numFmtId="170" formatCode="0%"/>
  </numFmts>
  <fonts count="7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24" activeCellId="0" sqref="G24"/>
    </sheetView>
  </sheetViews>
  <sheetFormatPr defaultRowHeight="13.8" zeroHeight="false" outlineLevelRow="0" outlineLevelCol="0"/>
  <cols>
    <col collapsed="false" customWidth="true" hidden="false" outlineLevel="0" max="11" min="1" style="1" width="8.81"/>
    <col collapsed="false" customWidth="true" hidden="false" outlineLevel="0" max="12" min="12" style="2" width="8.81"/>
    <col collapsed="false" customWidth="true" hidden="false" outlineLevel="0" max="15" min="13" style="1" width="8.81"/>
    <col collapsed="false" customWidth="true" hidden="false" outlineLevel="0" max="16" min="16" style="1" width="10.81"/>
    <col collapsed="false" customWidth="true" hidden="false" outlineLevel="0" max="19" min="17" style="1" width="8.81"/>
    <col collapsed="false" customWidth="true" hidden="false" outlineLevel="0" max="20" min="20" style="2" width="8.81"/>
    <col collapsed="false" customWidth="true" hidden="false" outlineLevel="0" max="861" min="21" style="1" width="8.81"/>
    <col collapsed="false" customWidth="true" hidden="false" outlineLevel="0" max="1025" min="862" style="0" width="9.2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4" t="s">
        <v>22</v>
      </c>
    </row>
    <row r="2" customFormat="false" ht="13.8" hidden="false" customHeight="false" outlineLevel="0" collapsed="false">
      <c r="A2" s="7" t="s">
        <v>23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7</v>
      </c>
      <c r="I2" s="8" t="s">
        <v>29</v>
      </c>
      <c r="J2" s="8" t="s">
        <v>28</v>
      </c>
      <c r="K2" s="8" t="s">
        <v>28</v>
      </c>
      <c r="L2" s="9" t="s">
        <v>30</v>
      </c>
      <c r="M2" s="8" t="s">
        <v>31</v>
      </c>
      <c r="N2" s="8" t="s">
        <v>29</v>
      </c>
      <c r="O2" s="8" t="s">
        <v>29</v>
      </c>
      <c r="P2" s="8" t="s">
        <v>31</v>
      </c>
      <c r="Q2" s="8" t="s">
        <v>31</v>
      </c>
      <c r="R2" s="8" t="s">
        <v>32</v>
      </c>
      <c r="S2" s="8" t="s">
        <v>30</v>
      </c>
      <c r="T2" s="9" t="s">
        <v>30</v>
      </c>
      <c r="U2" s="8" t="s">
        <v>32</v>
      </c>
      <c r="V2" s="8" t="s">
        <v>32</v>
      </c>
      <c r="W2" s="10" t="s">
        <v>33</v>
      </c>
    </row>
    <row r="3" customFormat="false" ht="13.8" hidden="false" customHeight="false" outlineLevel="0" collapsed="false">
      <c r="A3" s="1" t="n">
        <v>1</v>
      </c>
      <c r="B3" s="11" t="s">
        <v>34</v>
      </c>
      <c r="C3" s="1" t="n">
        <v>2021</v>
      </c>
      <c r="D3" s="1" t="n">
        <v>1</v>
      </c>
      <c r="E3" s="1" t="n">
        <v>28</v>
      </c>
      <c r="F3" s="12" t="n">
        <v>0.479166666666667</v>
      </c>
      <c r="G3" s="1" t="n">
        <v>10.65</v>
      </c>
      <c r="H3" s="11" t="n">
        <f aca="false">H4</f>
        <v>0.880000000000001</v>
      </c>
      <c r="I3" s="13" t="n">
        <f aca="false">I4</f>
        <v>10.56</v>
      </c>
      <c r="J3" s="13" t="n">
        <f aca="false">J4</f>
        <v>29.4</v>
      </c>
      <c r="K3" s="13" t="n">
        <f aca="false">K4+G3-G4</f>
        <v>9.114</v>
      </c>
      <c r="L3" s="2" t="n">
        <f aca="false">0.25*PI()*J3*J3*K3</f>
        <v>6187.19161887059</v>
      </c>
      <c r="M3" s="14" t="n">
        <f aca="false">I3/L3*1000</f>
        <v>1.70675173010524</v>
      </c>
      <c r="N3" s="13" t="n">
        <f aca="false">N4</f>
        <v>9.24</v>
      </c>
      <c r="O3" s="1" t="n">
        <f aca="false">O4</f>
        <v>1.32</v>
      </c>
      <c r="P3" s="14" t="n">
        <f aca="false">N3/L3*1000</f>
        <v>1.49340776384208</v>
      </c>
      <c r="Q3" s="14" t="n">
        <f aca="false">Q4</f>
        <v>2.7</v>
      </c>
      <c r="R3" s="15" t="n">
        <f aca="false">O3/N3</f>
        <v>0.142857142857143</v>
      </c>
      <c r="S3" s="1" t="n">
        <f aca="false">O3*1000</f>
        <v>1320</v>
      </c>
      <c r="T3" s="2" t="n">
        <f aca="false">N3/Q3*1000</f>
        <v>3422.22222222222</v>
      </c>
      <c r="U3" s="16" t="n">
        <f aca="false">(L3-T3)/L3</f>
        <v>0.446886013391822</v>
      </c>
      <c r="V3" s="15" t="n">
        <f aca="false">S3/(L3-T3)</f>
        <v>0.477401305634729</v>
      </c>
      <c r="W3" s="1" t="n">
        <v>0</v>
      </c>
    </row>
    <row r="4" customFormat="false" ht="13.8" hidden="false" customHeight="false" outlineLevel="0" collapsed="false">
      <c r="A4" s="1" t="n">
        <v>2</v>
      </c>
      <c r="B4" s="11" t="s">
        <v>35</v>
      </c>
      <c r="C4" s="1" t="n">
        <v>2021</v>
      </c>
      <c r="D4" s="1" t="n">
        <v>1</v>
      </c>
      <c r="E4" s="1" t="n">
        <v>28</v>
      </c>
      <c r="F4" s="12" t="n">
        <v>0.493055555555556</v>
      </c>
      <c r="G4" s="1" t="n">
        <v>10.68</v>
      </c>
      <c r="H4" s="11" t="n">
        <f aca="false">H5</f>
        <v>0.880000000000001</v>
      </c>
      <c r="I4" s="13" t="n">
        <f aca="false">I5</f>
        <v>10.56</v>
      </c>
      <c r="J4" s="13" t="n">
        <f aca="false">J5</f>
        <v>29.4</v>
      </c>
      <c r="K4" s="13" t="n">
        <f aca="false">K5+G4-G5</f>
        <v>9.14400000000001</v>
      </c>
      <c r="L4" s="2" t="n">
        <f aca="false">0.25*PI()*J4*J4*K4</f>
        <v>6207.55762156602</v>
      </c>
      <c r="M4" s="14" t="n">
        <f aca="false">I4/L4*1000</f>
        <v>1.70115215093823</v>
      </c>
      <c r="N4" s="13" t="n">
        <f aca="false">N5</f>
        <v>9.24</v>
      </c>
      <c r="O4" s="1" t="n">
        <f aca="false">O5</f>
        <v>1.32</v>
      </c>
      <c r="P4" s="14" t="n">
        <f aca="false">N4/L4*1000</f>
        <v>1.48850813207095</v>
      </c>
      <c r="Q4" s="14" t="n">
        <f aca="false">Q5</f>
        <v>2.7</v>
      </c>
      <c r="R4" s="15" t="n">
        <f aca="false">O4/N4</f>
        <v>0.142857142857143</v>
      </c>
      <c r="S4" s="1" t="n">
        <f aca="false">O4*1000</f>
        <v>1320</v>
      </c>
      <c r="T4" s="2" t="n">
        <f aca="false">N4/Q4*1000</f>
        <v>3422.22222222222</v>
      </c>
      <c r="U4" s="16" t="n">
        <f aca="false">(L4-T4)/L4</f>
        <v>0.448700691825576</v>
      </c>
      <c r="V4" s="15" t="n">
        <f aca="false">S4/(L4-T4)</f>
        <v>0.47391061066146</v>
      </c>
      <c r="W4" s="1" t="n">
        <v>1</v>
      </c>
    </row>
    <row r="5" customFormat="false" ht="13.8" hidden="false" customHeight="false" outlineLevel="0" collapsed="false">
      <c r="A5" s="1" t="n">
        <v>3</v>
      </c>
      <c r="B5" s="11" t="s">
        <v>36</v>
      </c>
      <c r="C5" s="1" t="n">
        <v>2021</v>
      </c>
      <c r="D5" s="1" t="n">
        <v>1</v>
      </c>
      <c r="E5" s="1" t="n">
        <v>28</v>
      </c>
      <c r="F5" s="12" t="n">
        <v>0.505555555555556</v>
      </c>
      <c r="G5" s="1" t="n">
        <v>10.7</v>
      </c>
      <c r="H5" s="11" t="n">
        <f aca="false">H6</f>
        <v>0.880000000000001</v>
      </c>
      <c r="I5" s="13" t="n">
        <f aca="false">I6</f>
        <v>10.56</v>
      </c>
      <c r="J5" s="13" t="n">
        <f aca="false">J6</f>
        <v>29.4</v>
      </c>
      <c r="K5" s="13" t="n">
        <f aca="false">K6+G5-G6</f>
        <v>9.16400000000001</v>
      </c>
      <c r="L5" s="2" t="n">
        <f aca="false">0.25*PI()*J5*J5*K5</f>
        <v>6221.1349566963</v>
      </c>
      <c r="M5" s="14" t="n">
        <f aca="false">I5/L5*1000</f>
        <v>1.69743946619152</v>
      </c>
      <c r="N5" s="13" t="n">
        <f aca="false">N6</f>
        <v>9.24</v>
      </c>
      <c r="O5" s="1" t="n">
        <f aca="false">O6</f>
        <v>1.32</v>
      </c>
      <c r="P5" s="14" t="n">
        <f aca="false">N5/L5*1000</f>
        <v>1.48525953291758</v>
      </c>
      <c r="Q5" s="14" t="n">
        <f aca="false">Q6</f>
        <v>2.7</v>
      </c>
      <c r="R5" s="15" t="n">
        <f aca="false">O5/N5</f>
        <v>0.142857142857143</v>
      </c>
      <c r="S5" s="1" t="n">
        <f aca="false">O5*1000</f>
        <v>1320</v>
      </c>
      <c r="T5" s="2" t="n">
        <f aca="false">N5/Q5*1000</f>
        <v>3422.22222222222</v>
      </c>
      <c r="U5" s="16" t="n">
        <f aca="false">(L5-T5)/L5</f>
        <v>0.449903876697192</v>
      </c>
      <c r="V5" s="15" t="n">
        <f aca="false">S5/(L5-T5)</f>
        <v>0.471611702552073</v>
      </c>
      <c r="W5" s="1" t="n">
        <v>1</v>
      </c>
    </row>
    <row r="6" customFormat="false" ht="13.8" hidden="false" customHeight="false" outlineLevel="0" collapsed="false">
      <c r="A6" s="1" t="n">
        <v>4</v>
      </c>
      <c r="B6" s="11" t="s">
        <v>37</v>
      </c>
      <c r="C6" s="1" t="n">
        <v>2021</v>
      </c>
      <c r="D6" s="1" t="n">
        <v>1</v>
      </c>
      <c r="E6" s="1" t="n">
        <v>28</v>
      </c>
      <c r="F6" s="12" t="n">
        <v>0.523611111111111</v>
      </c>
      <c r="G6" s="1" t="n">
        <v>10.71</v>
      </c>
      <c r="H6" s="11" t="n">
        <f aca="false">H7</f>
        <v>0.880000000000001</v>
      </c>
      <c r="I6" s="13" t="n">
        <f aca="false">I7</f>
        <v>10.56</v>
      </c>
      <c r="J6" s="13" t="n">
        <f aca="false">J7</f>
        <v>29.4</v>
      </c>
      <c r="K6" s="13" t="n">
        <f aca="false">K7+G6-G7</f>
        <v>9.17400000000001</v>
      </c>
      <c r="L6" s="2" t="n">
        <f aca="false">0.25*PI()*J6*J6*K6</f>
        <v>6227.92362426144</v>
      </c>
      <c r="M6" s="14" t="n">
        <f aca="false">I6/L6*1000</f>
        <v>1.69558919426413</v>
      </c>
      <c r="N6" s="13" t="n">
        <f aca="false">N7</f>
        <v>9.24</v>
      </c>
      <c r="O6" s="1" t="n">
        <f aca="false">O7</f>
        <v>1.32</v>
      </c>
      <c r="P6" s="14" t="n">
        <f aca="false">N6/L6*1000</f>
        <v>1.48364054498111</v>
      </c>
      <c r="Q6" s="14" t="n">
        <f aca="false">Q7</f>
        <v>2.7</v>
      </c>
      <c r="R6" s="15" t="n">
        <f aca="false">O6/N6</f>
        <v>0.142857142857143</v>
      </c>
      <c r="S6" s="1" t="n">
        <f aca="false">O6*1000</f>
        <v>1320</v>
      </c>
      <c r="T6" s="2" t="n">
        <f aca="false">N6/Q6*1000</f>
        <v>3422.22222222222</v>
      </c>
      <c r="U6" s="16" t="n">
        <f aca="false">(L6-T6)/L6</f>
        <v>0.450503501858847</v>
      </c>
      <c r="V6" s="15" t="n">
        <f aca="false">S6/(L6-T6)</f>
        <v>0.470470592145196</v>
      </c>
      <c r="W6" s="1" t="n">
        <v>1</v>
      </c>
    </row>
    <row r="7" customFormat="false" ht="13.8" hidden="false" customHeight="false" outlineLevel="0" collapsed="false">
      <c r="A7" s="1" t="n">
        <v>5</v>
      </c>
      <c r="B7" s="11" t="s">
        <v>38</v>
      </c>
      <c r="C7" s="1" t="n">
        <v>2021</v>
      </c>
      <c r="D7" s="1" t="n">
        <v>1</v>
      </c>
      <c r="E7" s="1" t="n">
        <v>28</v>
      </c>
      <c r="F7" s="12" t="n">
        <v>0.629166666666667</v>
      </c>
      <c r="G7" s="1" t="n">
        <v>10.73</v>
      </c>
      <c r="H7" s="11" t="n">
        <f aca="false">H8</f>
        <v>0.880000000000001</v>
      </c>
      <c r="I7" s="13" t="n">
        <f aca="false">I8</f>
        <v>10.56</v>
      </c>
      <c r="J7" s="13" t="n">
        <f aca="false">J8</f>
        <v>29.4</v>
      </c>
      <c r="K7" s="13" t="n">
        <f aca="false">K8+G7-G8</f>
        <v>9.19400000000001</v>
      </c>
      <c r="L7" s="2" t="n">
        <f aca="false">0.25*PI()*J7*J7*K7</f>
        <v>6241.50095939173</v>
      </c>
      <c r="M7" s="14" t="n">
        <f aca="false">I7/L7*1000</f>
        <v>1.69190072527508</v>
      </c>
      <c r="N7" s="13" t="n">
        <f aca="false">N8</f>
        <v>9.24</v>
      </c>
      <c r="O7" s="1" t="n">
        <f aca="false">O8</f>
        <v>1.32</v>
      </c>
      <c r="P7" s="14" t="n">
        <f aca="false">N7/L7*1000</f>
        <v>1.4804131346157</v>
      </c>
      <c r="Q7" s="14" t="n">
        <f aca="false">Q8</f>
        <v>2.7</v>
      </c>
      <c r="R7" s="15" t="n">
        <f aca="false">O7/N7</f>
        <v>0.142857142857143</v>
      </c>
      <c r="S7" s="1" t="n">
        <f aca="false">O7*1000</f>
        <v>1320</v>
      </c>
      <c r="T7" s="2" t="n">
        <f aca="false">N7/Q7*1000</f>
        <v>3422.22222222222</v>
      </c>
      <c r="U7" s="16" t="n">
        <f aca="false">(L7-T7)/L7</f>
        <v>0.451698839031223</v>
      </c>
      <c r="V7" s="15" t="n">
        <f aca="false">S7/(L7-T7)</f>
        <v>0.468204857716641</v>
      </c>
      <c r="W7" s="1" t="n">
        <v>1</v>
      </c>
    </row>
    <row r="8" customFormat="false" ht="13.8" hidden="false" customHeight="false" outlineLevel="0" collapsed="false">
      <c r="A8" s="1" t="n">
        <v>6</v>
      </c>
      <c r="B8" s="11" t="s">
        <v>39</v>
      </c>
      <c r="C8" s="1" t="n">
        <v>2021</v>
      </c>
      <c r="D8" s="1" t="n">
        <v>1</v>
      </c>
      <c r="E8" s="1" t="n">
        <v>28</v>
      </c>
      <c r="F8" s="12" t="n">
        <v>0.6375</v>
      </c>
      <c r="G8" s="1" t="n">
        <v>10.73</v>
      </c>
      <c r="H8" s="11" t="n">
        <f aca="false">H9</f>
        <v>0.880000000000001</v>
      </c>
      <c r="I8" s="13" t="n">
        <f aca="false">I9</f>
        <v>10.56</v>
      </c>
      <c r="J8" s="13" t="n">
        <f aca="false">J9</f>
        <v>29.4</v>
      </c>
      <c r="K8" s="13" t="n">
        <f aca="false">K9+G8-G9</f>
        <v>9.19400000000001</v>
      </c>
      <c r="L8" s="2" t="n">
        <f aca="false">0.25*PI()*J8*J8*K8</f>
        <v>6241.50095939173</v>
      </c>
      <c r="M8" s="14" t="n">
        <f aca="false">I8/L8*1000</f>
        <v>1.69190072527508</v>
      </c>
      <c r="N8" s="13" t="n">
        <f aca="false">N9</f>
        <v>9.24</v>
      </c>
      <c r="O8" s="1" t="n">
        <f aca="false">O9</f>
        <v>1.32</v>
      </c>
      <c r="P8" s="14" t="n">
        <f aca="false">N8/L8*1000</f>
        <v>1.4804131346157</v>
      </c>
      <c r="Q8" s="14" t="n">
        <f aca="false">Q9</f>
        <v>2.7</v>
      </c>
      <c r="R8" s="15" t="n">
        <f aca="false">O8/N8</f>
        <v>0.142857142857143</v>
      </c>
      <c r="S8" s="1" t="n">
        <f aca="false">O8*1000</f>
        <v>1320</v>
      </c>
      <c r="T8" s="2" t="n">
        <f aca="false">N8/Q8*1000</f>
        <v>3422.22222222222</v>
      </c>
      <c r="U8" s="16" t="n">
        <f aca="false">(L8-T8)/L8</f>
        <v>0.451698839031223</v>
      </c>
      <c r="V8" s="15" t="n">
        <f aca="false">S8/(L8-T8)</f>
        <v>0.468204857716641</v>
      </c>
      <c r="W8" s="1" t="n">
        <v>1</v>
      </c>
    </row>
    <row r="9" customFormat="false" ht="13.8" hidden="false" customHeight="false" outlineLevel="0" collapsed="false">
      <c r="A9" s="1" t="n">
        <v>7</v>
      </c>
      <c r="B9" s="11" t="s">
        <v>40</v>
      </c>
      <c r="C9" s="1" t="n">
        <v>2021</v>
      </c>
      <c r="D9" s="1" t="n">
        <v>1</v>
      </c>
      <c r="E9" s="1" t="n">
        <v>28</v>
      </c>
      <c r="F9" s="12" t="n">
        <v>0.659722222222222</v>
      </c>
      <c r="G9" s="1" t="n">
        <v>10.73</v>
      </c>
      <c r="H9" s="11" t="n">
        <f aca="false">H10</f>
        <v>0.880000000000001</v>
      </c>
      <c r="I9" s="13" t="n">
        <f aca="false">I10</f>
        <v>10.56</v>
      </c>
      <c r="J9" s="13" t="n">
        <f aca="false">J10</f>
        <v>29.4</v>
      </c>
      <c r="K9" s="13" t="n">
        <f aca="false">K10+G9-G10</f>
        <v>9.19400000000001</v>
      </c>
      <c r="L9" s="2" t="n">
        <f aca="false">0.25*PI()*J9*J9*K9</f>
        <v>6241.50095939173</v>
      </c>
      <c r="M9" s="14" t="n">
        <f aca="false">I9/L9*1000</f>
        <v>1.69190072527508</v>
      </c>
      <c r="N9" s="13" t="n">
        <f aca="false">N10</f>
        <v>9.24</v>
      </c>
      <c r="O9" s="1" t="n">
        <f aca="false">O10</f>
        <v>1.32</v>
      </c>
      <c r="P9" s="14" t="n">
        <f aca="false">N9/L9*1000</f>
        <v>1.4804131346157</v>
      </c>
      <c r="Q9" s="14" t="n">
        <f aca="false">Q10</f>
        <v>2.7</v>
      </c>
      <c r="R9" s="15" t="n">
        <f aca="false">O9/N9</f>
        <v>0.142857142857143</v>
      </c>
      <c r="S9" s="1" t="n">
        <f aca="false">O9*1000</f>
        <v>1320</v>
      </c>
      <c r="T9" s="2" t="n">
        <f aca="false">N9/Q9*1000</f>
        <v>3422.22222222222</v>
      </c>
      <c r="U9" s="16" t="n">
        <f aca="false">(L9-T9)/L9</f>
        <v>0.451698839031223</v>
      </c>
      <c r="V9" s="15" t="n">
        <f aca="false">S9/(L9-T9)</f>
        <v>0.468204857716641</v>
      </c>
      <c r="W9" s="1" t="n">
        <v>1</v>
      </c>
    </row>
    <row r="10" customFormat="false" ht="13.8" hidden="false" customHeight="false" outlineLevel="0" collapsed="false">
      <c r="A10" s="1" t="n">
        <v>8</v>
      </c>
      <c r="B10" s="11" t="s">
        <v>41</v>
      </c>
      <c r="C10" s="1" t="n">
        <v>2021</v>
      </c>
      <c r="D10" s="1" t="n">
        <v>1</v>
      </c>
      <c r="E10" s="1" t="n">
        <v>28</v>
      </c>
      <c r="F10" s="12" t="n">
        <v>0.671527777777778</v>
      </c>
      <c r="G10" s="1" t="n">
        <v>10.23</v>
      </c>
      <c r="H10" s="11" t="n">
        <f aca="false">H11</f>
        <v>0.880000000000001</v>
      </c>
      <c r="I10" s="13" t="n">
        <f aca="false">I11</f>
        <v>10.56</v>
      </c>
      <c r="J10" s="13" t="n">
        <f aca="false">J11</f>
        <v>29.4</v>
      </c>
      <c r="K10" s="13" t="n">
        <f aca="false">K11+G10-G11</f>
        <v>8.694</v>
      </c>
      <c r="L10" s="2" t="n">
        <f aca="false">0.25*PI()*J10*J10*K10</f>
        <v>5902.06758113462</v>
      </c>
      <c r="M10" s="14" t="n">
        <f aca="false">I10/L10*1000</f>
        <v>1.78920350450646</v>
      </c>
      <c r="N10" s="13" t="n">
        <f aca="false">N11</f>
        <v>9.24</v>
      </c>
      <c r="O10" s="1" t="n">
        <f aca="false">O11</f>
        <v>1.32</v>
      </c>
      <c r="P10" s="14" t="n">
        <f aca="false">N10/L10*1000</f>
        <v>1.56555306644315</v>
      </c>
      <c r="Q10" s="14" t="n">
        <f aca="false">Q11</f>
        <v>2.7</v>
      </c>
      <c r="R10" s="15" t="n">
        <f aca="false">O10/N10</f>
        <v>0.142857142857143</v>
      </c>
      <c r="S10" s="1" t="n">
        <f aca="false">O10*1000</f>
        <v>1320</v>
      </c>
      <c r="T10" s="2" t="n">
        <f aca="false">N10/Q10*1000</f>
        <v>3422.22222222222</v>
      </c>
      <c r="U10" s="16" t="n">
        <f aca="false">(L10-T10)/L10</f>
        <v>0.420165530946982</v>
      </c>
      <c r="V10" s="15" t="n">
        <f aca="false">S10/(L10-T10)</f>
        <v>0.53229125568496</v>
      </c>
      <c r="W10" s="1" t="n">
        <v>1</v>
      </c>
    </row>
    <row r="11" customFormat="false" ht="13.8" hidden="false" customHeight="false" outlineLevel="0" collapsed="false">
      <c r="A11" s="1" t="n">
        <v>9</v>
      </c>
      <c r="B11" s="11" t="s">
        <v>42</v>
      </c>
      <c r="C11" s="1" t="n">
        <v>2021</v>
      </c>
      <c r="D11" s="1" t="n">
        <v>1</v>
      </c>
      <c r="E11" s="1" t="n">
        <v>28</v>
      </c>
      <c r="F11" s="12" t="n">
        <v>0.680555555555555</v>
      </c>
      <c r="G11" s="1" t="n">
        <v>10.24</v>
      </c>
      <c r="H11" s="11" t="n">
        <f aca="false">H12</f>
        <v>0.880000000000001</v>
      </c>
      <c r="I11" s="13" t="n">
        <f aca="false">I12</f>
        <v>10.56</v>
      </c>
      <c r="J11" s="13" t="n">
        <f aca="false">J12</f>
        <v>29.4</v>
      </c>
      <c r="K11" s="13" t="n">
        <f aca="false">K12+G11-G12</f>
        <v>8.704</v>
      </c>
      <c r="L11" s="2" t="n">
        <f aca="false">0.25*PI()*J11*J11*K11</f>
        <v>5908.85624869976</v>
      </c>
      <c r="M11" s="14" t="n">
        <f aca="false">I11/L11*1000</f>
        <v>1.78714789386249</v>
      </c>
      <c r="N11" s="13" t="n">
        <f aca="false">N12</f>
        <v>9.24</v>
      </c>
      <c r="O11" s="1" t="n">
        <f aca="false">O12</f>
        <v>1.32</v>
      </c>
      <c r="P11" s="14" t="n">
        <f aca="false">N11/L11*1000</f>
        <v>1.56375440712968</v>
      </c>
      <c r="Q11" s="14" t="n">
        <f aca="false">Q12</f>
        <v>2.7</v>
      </c>
      <c r="R11" s="15" t="n">
        <f aca="false">O11/N11</f>
        <v>0.142857142857143</v>
      </c>
      <c r="S11" s="1" t="n">
        <f aca="false">O11*1000</f>
        <v>1320</v>
      </c>
      <c r="T11" s="2" t="n">
        <f aca="false">N11/Q11*1000</f>
        <v>3422.22222222222</v>
      </c>
      <c r="U11" s="16" t="n">
        <f aca="false">(L11-T11)/L11</f>
        <v>0.420831701063082</v>
      </c>
      <c r="V11" s="15" t="n">
        <f aca="false">S11/(L11-T11)</f>
        <v>0.530838067019398</v>
      </c>
      <c r="W11" s="1" t="n">
        <v>1</v>
      </c>
    </row>
    <row r="12" customFormat="false" ht="13.8" hidden="false" customHeight="false" outlineLevel="0" collapsed="false">
      <c r="A12" s="1" t="n">
        <v>10</v>
      </c>
      <c r="B12" s="11" t="s">
        <v>43</v>
      </c>
      <c r="C12" s="1" t="n">
        <v>2021</v>
      </c>
      <c r="D12" s="1" t="n">
        <v>1</v>
      </c>
      <c r="E12" s="1" t="n">
        <v>28</v>
      </c>
      <c r="F12" s="12" t="n">
        <v>0.694444444444444</v>
      </c>
      <c r="G12" s="1" t="n">
        <v>10.24</v>
      </c>
      <c r="H12" s="11" t="n">
        <f aca="false">H13</f>
        <v>0.880000000000001</v>
      </c>
      <c r="I12" s="13" t="n">
        <f aca="false">I13</f>
        <v>10.56</v>
      </c>
      <c r="J12" s="13" t="n">
        <f aca="false">J13</f>
        <v>29.4</v>
      </c>
      <c r="K12" s="13" t="n">
        <f aca="false">K13+G12-G13</f>
        <v>8.704</v>
      </c>
      <c r="L12" s="2" t="n">
        <f aca="false">0.25*PI()*J12*J12*K12</f>
        <v>5908.85624869976</v>
      </c>
      <c r="M12" s="14" t="n">
        <f aca="false">I12/L12*1000</f>
        <v>1.78714789386249</v>
      </c>
      <c r="N12" s="13" t="n">
        <f aca="false">N13</f>
        <v>9.24</v>
      </c>
      <c r="O12" s="1" t="n">
        <f aca="false">O13</f>
        <v>1.32</v>
      </c>
      <c r="P12" s="14" t="n">
        <f aca="false">N12/L12*1000</f>
        <v>1.56375440712968</v>
      </c>
      <c r="Q12" s="14" t="n">
        <f aca="false">Q13</f>
        <v>2.7</v>
      </c>
      <c r="R12" s="15" t="n">
        <f aca="false">O12/N12</f>
        <v>0.142857142857143</v>
      </c>
      <c r="S12" s="1" t="n">
        <f aca="false">O12*1000</f>
        <v>1320</v>
      </c>
      <c r="T12" s="2" t="n">
        <f aca="false">N12/Q12*1000</f>
        <v>3422.22222222222</v>
      </c>
      <c r="U12" s="16" t="n">
        <f aca="false">(L12-T12)/L12</f>
        <v>0.420831701063082</v>
      </c>
      <c r="V12" s="15" t="n">
        <f aca="false">S12/(L12-T12)</f>
        <v>0.530838067019398</v>
      </c>
      <c r="W12" s="1" t="n">
        <v>1</v>
      </c>
    </row>
    <row r="13" customFormat="false" ht="13.8" hidden="false" customHeight="false" outlineLevel="0" collapsed="false">
      <c r="A13" s="1" t="n">
        <v>11</v>
      </c>
      <c r="B13" s="11" t="s">
        <v>44</v>
      </c>
      <c r="C13" s="1" t="n">
        <v>2021</v>
      </c>
      <c r="D13" s="1" t="n">
        <v>1</v>
      </c>
      <c r="E13" s="1" t="n">
        <v>28</v>
      </c>
      <c r="F13" s="12" t="n">
        <v>0.711805555555555</v>
      </c>
      <c r="G13" s="1" t="n">
        <v>10.24</v>
      </c>
      <c r="H13" s="11" t="n">
        <f aca="false">H14</f>
        <v>0.880000000000001</v>
      </c>
      <c r="I13" s="13" t="n">
        <f aca="false">I14</f>
        <v>10.56</v>
      </c>
      <c r="J13" s="13" t="n">
        <f aca="false">J14</f>
        <v>29.4</v>
      </c>
      <c r="K13" s="13" t="n">
        <f aca="false">K14+G13-G14</f>
        <v>8.704</v>
      </c>
      <c r="L13" s="2" t="n">
        <f aca="false">0.25*PI()*J13*J13*K13</f>
        <v>5908.85624869976</v>
      </c>
      <c r="M13" s="14" t="n">
        <f aca="false">I13/L13*1000</f>
        <v>1.78714789386249</v>
      </c>
      <c r="N13" s="13" t="n">
        <f aca="false">N14</f>
        <v>9.24</v>
      </c>
      <c r="O13" s="1" t="n">
        <f aca="false">O14</f>
        <v>1.32</v>
      </c>
      <c r="P13" s="14" t="n">
        <f aca="false">N13/L13*1000</f>
        <v>1.56375440712968</v>
      </c>
      <c r="Q13" s="14" t="n">
        <f aca="false">Q14</f>
        <v>2.7</v>
      </c>
      <c r="R13" s="15" t="n">
        <f aca="false">O13/N13</f>
        <v>0.142857142857143</v>
      </c>
      <c r="S13" s="1" t="n">
        <f aca="false">O13*1000</f>
        <v>1320</v>
      </c>
      <c r="T13" s="2" t="n">
        <f aca="false">N13/Q13*1000</f>
        <v>3422.22222222222</v>
      </c>
      <c r="U13" s="16" t="n">
        <f aca="false">(L13-T13)/L13</f>
        <v>0.420831701063081</v>
      </c>
      <c r="V13" s="15" t="n">
        <f aca="false">S13/(L13-T13)</f>
        <v>0.530838067019399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1" t="s">
        <v>45</v>
      </c>
      <c r="C14" s="1" t="n">
        <v>2021</v>
      </c>
      <c r="D14" s="1" t="n">
        <v>1</v>
      </c>
      <c r="E14" s="1" t="n">
        <v>28</v>
      </c>
      <c r="F14" s="12" t="n">
        <v>0.725694444444444</v>
      </c>
      <c r="G14" s="1" t="n">
        <v>10.25</v>
      </c>
      <c r="H14" s="11" t="n">
        <f aca="false">H15</f>
        <v>0.880000000000001</v>
      </c>
      <c r="I14" s="13" t="n">
        <f aca="false">I15</f>
        <v>10.56</v>
      </c>
      <c r="J14" s="13" t="n">
        <f aca="false">J15</f>
        <v>29.4</v>
      </c>
      <c r="K14" s="13" t="n">
        <f aca="false">K15+G14-G15</f>
        <v>8.714</v>
      </c>
      <c r="L14" s="2" t="n">
        <f aca="false">0.25*PI()*J14*J14*K14</f>
        <v>5915.6449162649</v>
      </c>
      <c r="M14" s="14" t="n">
        <f aca="false">I14/L14*1000</f>
        <v>1.78509700116814</v>
      </c>
      <c r="N14" s="13" t="n">
        <f aca="false">N15</f>
        <v>9.24</v>
      </c>
      <c r="O14" s="1" t="n">
        <f aca="false">O15</f>
        <v>1.32</v>
      </c>
      <c r="P14" s="14" t="n">
        <f aca="false">N14/L14*1000</f>
        <v>1.56195987602212</v>
      </c>
      <c r="Q14" s="14" t="n">
        <f aca="false">Q15</f>
        <v>2.7</v>
      </c>
      <c r="R14" s="15" t="n">
        <f aca="false">O14/N14</f>
        <v>0.142857142857143</v>
      </c>
      <c r="S14" s="1" t="n">
        <f aca="false">O14*1000</f>
        <v>1320</v>
      </c>
      <c r="T14" s="2" t="n">
        <f aca="false">N14/Q14*1000</f>
        <v>3422.22222222222</v>
      </c>
      <c r="U14" s="16" t="n">
        <f aca="false">(L14-T14)/L14</f>
        <v>0.42149634221403</v>
      </c>
      <c r="V14" s="15" t="n">
        <f aca="false">S14/(L14-T14)</f>
        <v>0.529392791344108</v>
      </c>
      <c r="W14" s="1" t="n">
        <v>1</v>
      </c>
    </row>
    <row r="15" customFormat="false" ht="13.8" hidden="false" customHeight="false" outlineLevel="0" collapsed="false">
      <c r="A15" s="1" t="n">
        <v>13</v>
      </c>
      <c r="B15" s="11" t="s">
        <v>46</v>
      </c>
      <c r="C15" s="1" t="n">
        <v>2021</v>
      </c>
      <c r="D15" s="1" t="n">
        <v>1</v>
      </c>
      <c r="E15" s="1" t="n">
        <v>28</v>
      </c>
      <c r="F15" s="12" t="n">
        <v>0.7375</v>
      </c>
      <c r="G15" s="1" t="n">
        <v>9.65</v>
      </c>
      <c r="H15" s="11" t="n">
        <f aca="false">H16</f>
        <v>0.880000000000001</v>
      </c>
      <c r="I15" s="13" t="n">
        <f aca="false">I16</f>
        <v>10.56</v>
      </c>
      <c r="J15" s="13" t="n">
        <f aca="false">J16</f>
        <v>29.4</v>
      </c>
      <c r="K15" s="13" t="n">
        <f aca="false">K16+G15-G16</f>
        <v>8.114</v>
      </c>
      <c r="L15" s="2" t="n">
        <f aca="false">0.25*PI()*J15*J15*K15</f>
        <v>5508.32486235637</v>
      </c>
      <c r="M15" s="14" t="n">
        <f aca="false">I15/L15*1000</f>
        <v>1.91709825834103</v>
      </c>
      <c r="N15" s="13" t="n">
        <f aca="false">N16</f>
        <v>9.24</v>
      </c>
      <c r="O15" s="1" t="n">
        <f aca="false">O16</f>
        <v>1.32</v>
      </c>
      <c r="P15" s="14" t="n">
        <f aca="false">N15/L15*1000</f>
        <v>1.6774609760484</v>
      </c>
      <c r="Q15" s="14" t="n">
        <f aca="false">Q16</f>
        <v>2.7</v>
      </c>
      <c r="R15" s="15" t="n">
        <f aca="false">O15/N15</f>
        <v>0.142857142857143</v>
      </c>
      <c r="S15" s="1" t="n">
        <f aca="false">O15*1000</f>
        <v>1320</v>
      </c>
      <c r="T15" s="2" t="n">
        <f aca="false">N15/Q15*1000</f>
        <v>3422.22222222222</v>
      </c>
      <c r="U15" s="16" t="n">
        <f aca="false">(L15-T15)/L15</f>
        <v>0.37871815701911</v>
      </c>
      <c r="V15" s="15" t="n">
        <f aca="false">S15/(L15-T15)</f>
        <v>0.632758894315534</v>
      </c>
      <c r="W15" s="1" t="n">
        <v>0</v>
      </c>
    </row>
    <row r="16" customFormat="false" ht="13.8" hidden="false" customHeight="false" outlineLevel="0" collapsed="false">
      <c r="A16" s="1" t="n">
        <v>14</v>
      </c>
      <c r="B16" s="11" t="s">
        <v>47</v>
      </c>
      <c r="C16" s="1" t="n">
        <v>2021</v>
      </c>
      <c r="D16" s="1" t="n">
        <v>1</v>
      </c>
      <c r="E16" s="1" t="n">
        <v>28</v>
      </c>
      <c r="F16" s="12" t="n">
        <v>0.860416666666667</v>
      </c>
      <c r="G16" s="1" t="n">
        <v>9.73</v>
      </c>
      <c r="H16" s="11" t="n">
        <f aca="false">H17</f>
        <v>0.880000000000001</v>
      </c>
      <c r="I16" s="13" t="n">
        <f aca="false">I17</f>
        <v>10.56</v>
      </c>
      <c r="J16" s="13" t="n">
        <f aca="false">J17</f>
        <v>29.4</v>
      </c>
      <c r="K16" s="13" t="n">
        <f aca="false">K17+G16-G17</f>
        <v>8.194</v>
      </c>
      <c r="L16" s="2" t="n">
        <f aca="false">0.25*PI()*J16*J16*K16</f>
        <v>5562.63420287751</v>
      </c>
      <c r="M16" s="14" t="n">
        <f aca="false">I16/L16*1000</f>
        <v>1.89838116526472</v>
      </c>
      <c r="N16" s="13" t="n">
        <f aca="false">N17</f>
        <v>9.24</v>
      </c>
      <c r="O16" s="1" t="n">
        <f aca="false">O17</f>
        <v>1.32</v>
      </c>
      <c r="P16" s="14" t="n">
        <f aca="false">N16/L16*1000</f>
        <v>1.66108351960663</v>
      </c>
      <c r="Q16" s="14" t="n">
        <f aca="false">Q17</f>
        <v>2.7</v>
      </c>
      <c r="R16" s="15" t="n">
        <f aca="false">O16/N16</f>
        <v>0.142857142857143</v>
      </c>
      <c r="S16" s="1" t="n">
        <f aca="false">O16*1000</f>
        <v>1320</v>
      </c>
      <c r="T16" s="2" t="n">
        <f aca="false">N16/Q16*1000</f>
        <v>3422.22222222222</v>
      </c>
      <c r="U16" s="16" t="n">
        <f aca="false">(L16-T16)/L16</f>
        <v>0.384783881627174</v>
      </c>
      <c r="V16" s="15" t="n">
        <f aca="false">S16/(L16-T16)</f>
        <v>0.616703705608994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1" t="s">
        <v>48</v>
      </c>
      <c r="C17" s="1" t="n">
        <v>2021</v>
      </c>
      <c r="D17" s="1" t="n">
        <v>1</v>
      </c>
      <c r="E17" s="1" t="n">
        <v>28</v>
      </c>
      <c r="F17" s="12" t="n">
        <v>0.870138888888889</v>
      </c>
      <c r="G17" s="1" t="n">
        <v>9.74</v>
      </c>
      <c r="H17" s="11" t="n">
        <f aca="false">H18</f>
        <v>0.880000000000001</v>
      </c>
      <c r="I17" s="13" t="n">
        <f aca="false">I18</f>
        <v>10.56</v>
      </c>
      <c r="J17" s="13" t="n">
        <f aca="false">J18</f>
        <v>29.4</v>
      </c>
      <c r="K17" s="13" t="n">
        <f aca="false">K18+G17-G18</f>
        <v>8.204</v>
      </c>
      <c r="L17" s="2" t="n">
        <f aca="false">0.25*PI()*J17*J17*K17</f>
        <v>5569.42287044265</v>
      </c>
      <c r="M17" s="14" t="n">
        <f aca="false">I17/L17*1000</f>
        <v>1.89606719504865</v>
      </c>
      <c r="N17" s="13" t="n">
        <f aca="false">N18</f>
        <v>9.24</v>
      </c>
      <c r="O17" s="1" t="n">
        <f aca="false">O18</f>
        <v>1.32</v>
      </c>
      <c r="P17" s="14" t="n">
        <f aca="false">N17/L17*1000</f>
        <v>1.65905879566757</v>
      </c>
      <c r="Q17" s="14" t="n">
        <f aca="false">Q18</f>
        <v>2.7</v>
      </c>
      <c r="R17" s="15" t="n">
        <f aca="false">O17/N17</f>
        <v>0.142857142857143</v>
      </c>
      <c r="S17" s="1" t="n">
        <f aca="false">O17*1000</f>
        <v>1320</v>
      </c>
      <c r="T17" s="2" t="n">
        <f aca="false">N17/Q17*1000</f>
        <v>3422.22222222222</v>
      </c>
      <c r="U17" s="16" t="n">
        <f aca="false">(L17-T17)/L17</f>
        <v>0.385533779382382</v>
      </c>
      <c r="V17" s="15" t="n">
        <f aca="false">S17/(L17-T17)</f>
        <v>0.614753912771961</v>
      </c>
      <c r="W17" s="1" t="n">
        <v>1</v>
      </c>
    </row>
    <row r="18" customFormat="false" ht="13.8" hidden="false" customHeight="false" outlineLevel="0" collapsed="false">
      <c r="A18" s="1" t="n">
        <v>16</v>
      </c>
      <c r="B18" s="11" t="s">
        <v>49</v>
      </c>
      <c r="C18" s="1" t="n">
        <v>2021</v>
      </c>
      <c r="D18" s="1" t="n">
        <v>1</v>
      </c>
      <c r="E18" s="1" t="n">
        <v>28</v>
      </c>
      <c r="F18" s="12" t="n">
        <v>0.885416666666667</v>
      </c>
      <c r="G18" s="1" t="n">
        <v>9.14</v>
      </c>
      <c r="H18" s="11" t="n">
        <f aca="false">H19</f>
        <v>0.880000000000001</v>
      </c>
      <c r="I18" s="13" t="n">
        <f aca="false">I19</f>
        <v>10.56</v>
      </c>
      <c r="J18" s="13" t="n">
        <f aca="false">J19</f>
        <v>29.4</v>
      </c>
      <c r="K18" s="13" t="n">
        <f aca="false">K19+G18-G19</f>
        <v>7.604</v>
      </c>
      <c r="L18" s="2" t="n">
        <f aca="false">0.25*PI()*J18*J18*K18</f>
        <v>5162.10281653412</v>
      </c>
      <c r="M18" s="14" t="n">
        <f aca="false">I18/L18*1000</f>
        <v>2.04567796793518</v>
      </c>
      <c r="N18" s="13" t="n">
        <f aca="false">N19</f>
        <v>9.24</v>
      </c>
      <c r="O18" s="1" t="n">
        <f aca="false">O19</f>
        <v>1.32</v>
      </c>
      <c r="P18" s="14" t="n">
        <f aca="false">N18/L18*1000</f>
        <v>1.78996822194329</v>
      </c>
      <c r="Q18" s="14" t="n">
        <f aca="false">Q19</f>
        <v>2.7</v>
      </c>
      <c r="R18" s="15" t="n">
        <f aca="false">O18/N18</f>
        <v>0.142857142857143</v>
      </c>
      <c r="S18" s="1" t="n">
        <f aca="false">O18*1000</f>
        <v>1320</v>
      </c>
      <c r="T18" s="2" t="n">
        <f aca="false">N18/Q18*1000</f>
        <v>3422.22222222222</v>
      </c>
      <c r="U18" s="16" t="n">
        <f aca="false">(L18-T18)/L18</f>
        <v>0.337048806687672</v>
      </c>
      <c r="V18" s="15" t="n">
        <f aca="false">S18/(L18-T18)</f>
        <v>0.758672752782811</v>
      </c>
      <c r="W18" s="1" t="n">
        <v>0</v>
      </c>
    </row>
    <row r="19" customFormat="false" ht="13.8" hidden="false" customHeight="false" outlineLevel="0" collapsed="false">
      <c r="A19" s="1" t="n">
        <v>17</v>
      </c>
      <c r="B19" s="11" t="s">
        <v>50</v>
      </c>
      <c r="C19" s="1" t="n">
        <v>2021</v>
      </c>
      <c r="D19" s="1" t="n">
        <v>1</v>
      </c>
      <c r="E19" s="1" t="n">
        <v>28</v>
      </c>
      <c r="F19" s="12" t="n">
        <v>0.89375</v>
      </c>
      <c r="G19" s="1" t="n">
        <v>9.13</v>
      </c>
      <c r="H19" s="11" t="n">
        <f aca="false">H20</f>
        <v>0.880000000000001</v>
      </c>
      <c r="I19" s="13" t="n">
        <f aca="false">I20</f>
        <v>10.56</v>
      </c>
      <c r="J19" s="13" t="n">
        <f aca="false">J20</f>
        <v>29.4</v>
      </c>
      <c r="K19" s="13" t="n">
        <f aca="false">K20+G19-G20</f>
        <v>7.594</v>
      </c>
      <c r="L19" s="2" t="n">
        <f aca="false">0.25*PI()*J19*J19*K19</f>
        <v>5155.31414896898</v>
      </c>
      <c r="M19" s="14" t="n">
        <f aca="false">I19/L19*1000</f>
        <v>2.04837177616265</v>
      </c>
      <c r="N19" s="13" t="n">
        <f aca="false">N20</f>
        <v>9.24</v>
      </c>
      <c r="O19" s="1" t="n">
        <f aca="false">O20</f>
        <v>1.32</v>
      </c>
      <c r="P19" s="14" t="n">
        <f aca="false">N19/L19*1000</f>
        <v>1.79232530414232</v>
      </c>
      <c r="Q19" s="14" t="n">
        <f aca="false">Q20</f>
        <v>2.7</v>
      </c>
      <c r="R19" s="15" t="n">
        <f aca="false">O19/N19</f>
        <v>0.142857142857143</v>
      </c>
      <c r="S19" s="1" t="n">
        <f aca="false">O19*1000</f>
        <v>1320</v>
      </c>
      <c r="T19" s="2" t="n">
        <f aca="false">N19/Q19*1000</f>
        <v>3422.22222222222</v>
      </c>
      <c r="U19" s="16" t="n">
        <f aca="false">(L19-T19)/L19</f>
        <v>0.336175813280625</v>
      </c>
      <c r="V19" s="15" t="n">
        <f aca="false">S19/(L19-T19)</f>
        <v>0.76164453808161</v>
      </c>
      <c r="W19" s="1" t="n">
        <v>1</v>
      </c>
    </row>
    <row r="20" customFormat="false" ht="13.8" hidden="false" customHeight="false" outlineLevel="0" collapsed="false">
      <c r="A20" s="1" t="n">
        <v>18</v>
      </c>
      <c r="B20" s="11" t="s">
        <v>51</v>
      </c>
      <c r="C20" s="1" t="n">
        <v>2021</v>
      </c>
      <c r="D20" s="1" t="n">
        <v>1</v>
      </c>
      <c r="E20" s="1" t="n">
        <v>28</v>
      </c>
      <c r="F20" s="12" t="n">
        <v>0.927777777777778</v>
      </c>
      <c r="G20" s="1" t="n">
        <v>9.12</v>
      </c>
      <c r="H20" s="11" t="n">
        <f aca="false">H21</f>
        <v>0.880000000000001</v>
      </c>
      <c r="I20" s="13" t="n">
        <f aca="false">I21</f>
        <v>10.56</v>
      </c>
      <c r="J20" s="13" t="n">
        <f aca="false">J21</f>
        <v>29.4</v>
      </c>
      <c r="K20" s="13" t="n">
        <f aca="false">K21+G20-G21</f>
        <v>7.584</v>
      </c>
      <c r="L20" s="2" t="n">
        <f aca="false">0.25*PI()*J20*J20*K20</f>
        <v>5148.52548140383</v>
      </c>
      <c r="M20" s="14" t="n">
        <f aca="false">I20/L20*1000</f>
        <v>2.05107268831476</v>
      </c>
      <c r="N20" s="13" t="n">
        <f aca="false">N21</f>
        <v>9.24</v>
      </c>
      <c r="O20" s="1" t="n">
        <f aca="false">O21</f>
        <v>1.32</v>
      </c>
      <c r="P20" s="14" t="n">
        <f aca="false">N20/L20*1000</f>
        <v>1.79468860227541</v>
      </c>
      <c r="Q20" s="14" t="n">
        <f aca="false">Q21</f>
        <v>2.7</v>
      </c>
      <c r="R20" s="15" t="n">
        <f aca="false">O20/N20</f>
        <v>0.142857142857143</v>
      </c>
      <c r="S20" s="1" t="n">
        <f aca="false">O20*1000</f>
        <v>1320</v>
      </c>
      <c r="T20" s="2" t="n">
        <f aca="false">N20/Q20*1000</f>
        <v>3422.22222222222</v>
      </c>
      <c r="U20" s="16" t="n">
        <f aca="false">(L20-T20)/L20</f>
        <v>0.335300517675773</v>
      </c>
      <c r="V20" s="15" t="n">
        <f aca="false">S20/(L20-T20)</f>
        <v>0.76463969640292</v>
      </c>
      <c r="W20" s="1" t="n">
        <v>1</v>
      </c>
    </row>
    <row r="21" customFormat="false" ht="13.8" hidden="false" customHeight="false" outlineLevel="0" collapsed="false">
      <c r="A21" s="1" t="n">
        <v>19</v>
      </c>
      <c r="B21" s="11" t="s">
        <v>52</v>
      </c>
      <c r="C21" s="1" t="n">
        <v>2021</v>
      </c>
      <c r="D21" s="1" t="n">
        <v>1</v>
      </c>
      <c r="E21" s="1" t="n">
        <v>28</v>
      </c>
      <c r="F21" s="12" t="n">
        <v>0.947916666666667</v>
      </c>
      <c r="G21" s="1" t="n">
        <v>9.12</v>
      </c>
      <c r="H21" s="11" t="n">
        <f aca="false">H22</f>
        <v>0.880000000000001</v>
      </c>
      <c r="I21" s="13" t="n">
        <f aca="false">I22</f>
        <v>10.56</v>
      </c>
      <c r="J21" s="13" t="n">
        <f aca="false">J22</f>
        <v>29.4</v>
      </c>
      <c r="K21" s="13" t="n">
        <f aca="false">K22+G21-G22</f>
        <v>7.584</v>
      </c>
      <c r="L21" s="2" t="n">
        <f aca="false">0.25*PI()*J21*J21*K21</f>
        <v>5148.52548140383</v>
      </c>
      <c r="M21" s="14" t="n">
        <f aca="false">I21/L21*1000</f>
        <v>2.05107268831476</v>
      </c>
      <c r="N21" s="13" t="n">
        <f aca="false">N22</f>
        <v>9.24</v>
      </c>
      <c r="O21" s="1" t="n">
        <f aca="false">O22</f>
        <v>1.32</v>
      </c>
      <c r="P21" s="14" t="n">
        <f aca="false">N21/L21*1000</f>
        <v>1.79468860227541</v>
      </c>
      <c r="Q21" s="14" t="n">
        <f aca="false">Q22</f>
        <v>2.7</v>
      </c>
      <c r="R21" s="15" t="n">
        <f aca="false">O21/N21</f>
        <v>0.142857142857143</v>
      </c>
      <c r="S21" s="1" t="n">
        <f aca="false">O21*1000</f>
        <v>1320</v>
      </c>
      <c r="T21" s="2" t="n">
        <f aca="false">N21/Q21*1000</f>
        <v>3422.22222222222</v>
      </c>
      <c r="U21" s="16" t="n">
        <f aca="false">(L21-T21)/L21</f>
        <v>0.335300517675773</v>
      </c>
      <c r="V21" s="15" t="n">
        <f aca="false">S21/(L21-T21)</f>
        <v>0.76463969640292</v>
      </c>
      <c r="W21" s="1" t="n">
        <v>1</v>
      </c>
    </row>
    <row r="22" customFormat="false" ht="13.8" hidden="false" customHeight="false" outlineLevel="0" collapsed="false">
      <c r="A22" s="10" t="n">
        <v>20</v>
      </c>
      <c r="B22" s="17" t="s">
        <v>53</v>
      </c>
      <c r="C22" s="10" t="n">
        <v>2021</v>
      </c>
      <c r="D22" s="10" t="n">
        <v>1</v>
      </c>
      <c r="E22" s="10" t="n">
        <v>28</v>
      </c>
      <c r="F22" s="18" t="n">
        <v>0.979861111111111</v>
      </c>
      <c r="G22" s="10" t="n">
        <v>9.12</v>
      </c>
      <c r="H22" s="17" t="n">
        <f aca="false">G23-G22</f>
        <v>0.880000000000001</v>
      </c>
      <c r="I22" s="19" t="n">
        <f aca="false">I23</f>
        <v>10.56</v>
      </c>
      <c r="J22" s="19" t="n">
        <f aca="false">J23</f>
        <v>29.4</v>
      </c>
      <c r="K22" s="19" t="n">
        <f aca="false">K23-H22</f>
        <v>7.584</v>
      </c>
      <c r="L22" s="20" t="n">
        <f aca="false">0.25*PI()*J22*J22*K22</f>
        <v>5148.52548140383</v>
      </c>
      <c r="M22" s="21" t="n">
        <f aca="false">I22/L22*1000</f>
        <v>2.05107268831476</v>
      </c>
      <c r="N22" s="19" t="n">
        <f aca="false">N23</f>
        <v>9.24</v>
      </c>
      <c r="O22" s="10" t="n">
        <f aca="false">I22-N22</f>
        <v>1.32</v>
      </c>
      <c r="P22" s="21" t="n">
        <f aca="false">N22/L22*1000</f>
        <v>1.79468860227542</v>
      </c>
      <c r="Q22" s="22" t="n">
        <f aca="false">Q23</f>
        <v>2.7</v>
      </c>
      <c r="R22" s="23" t="n">
        <f aca="false">O22/N22</f>
        <v>0.142857142857143</v>
      </c>
      <c r="S22" s="10" t="n">
        <f aca="false">O22*1000</f>
        <v>1320</v>
      </c>
      <c r="T22" s="20" t="n">
        <f aca="false">N22/Q22*1000</f>
        <v>3422.22222222222</v>
      </c>
      <c r="U22" s="24" t="n">
        <f aca="false">(L22-T22)/L22</f>
        <v>0.335300517675773</v>
      </c>
      <c r="V22" s="23" t="n">
        <f aca="false">S22/(L22-T22)</f>
        <v>0.764639696402921</v>
      </c>
      <c r="W22" s="10" t="n">
        <v>1</v>
      </c>
    </row>
    <row r="23" customFormat="false" ht="13.8" hidden="false" customHeight="false" outlineLevel="0" collapsed="false">
      <c r="B23" s="11"/>
      <c r="F23" s="12" t="s">
        <v>54</v>
      </c>
      <c r="G23" s="1" t="n">
        <v>10</v>
      </c>
      <c r="H23" s="11"/>
      <c r="I23" s="25" t="n">
        <v>10.56</v>
      </c>
      <c r="J23" s="25" t="n">
        <v>29.4</v>
      </c>
      <c r="K23" s="25" t="n">
        <v>8.464</v>
      </c>
      <c r="M23" s="14"/>
      <c r="N23" s="25" t="n">
        <v>9.24</v>
      </c>
      <c r="P23" s="14"/>
      <c r="Q23" s="26" t="n">
        <v>2.7</v>
      </c>
      <c r="R23" s="27"/>
      <c r="U23" s="27"/>
      <c r="V23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2021-02-05T22:59:58Z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