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NGAJUAN MATERIAL LISTRIK\2017\1. JASA\1. J Jasa Perbaikan Hoist Crane TBS\"/>
    </mc:Choice>
  </mc:AlternateContent>
  <bookViews>
    <workbookView xWindow="9090" yWindow="-75" windowWidth="10320" windowHeight="7590"/>
  </bookViews>
  <sheets>
    <sheet name="time line" sheetId="7" r:id="rId1"/>
    <sheet name="Crane TBS" sheetId="10" r:id="rId2"/>
  </sheets>
  <definedNames>
    <definedName name="_xlnm.Print_Area" localSheetId="1">'Crane TBS'!$A$1:$T$74</definedName>
  </definedNames>
  <calcPr calcId="152511"/>
</workbook>
</file>

<file path=xl/calcChain.xml><?xml version="1.0" encoding="utf-8"?>
<calcChain xmlns="http://schemas.openxmlformats.org/spreadsheetml/2006/main">
  <c r="U65" i="10" l="1"/>
  <c r="U66" i="10" s="1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32" i="10"/>
  <c r="S32" i="10" s="1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9" i="10"/>
  <c r="M30" i="10"/>
  <c r="M31" i="10"/>
  <c r="M12" i="10"/>
  <c r="R64" i="10" l="1"/>
  <c r="R65" i="10" s="1"/>
  <c r="R66" i="10" s="1"/>
  <c r="P64" i="10"/>
  <c r="P12" i="10"/>
  <c r="R12" i="10" l="1"/>
  <c r="S12" i="10" s="1"/>
  <c r="S64" i="10" s="1"/>
  <c r="S65" i="10" l="1"/>
  <c r="S66" i="10" s="1"/>
</calcChain>
</file>

<file path=xl/sharedStrings.xml><?xml version="1.0" encoding="utf-8"?>
<sst xmlns="http://schemas.openxmlformats.org/spreadsheetml/2006/main" count="211" uniqueCount="126">
  <si>
    <t>RENCANA KERJA PEMBORONGAN PEKERJAAN/JASA</t>
  </si>
  <si>
    <t xml:space="preserve">Dokumen </t>
  </si>
  <si>
    <t>FM- LB</t>
  </si>
  <si>
    <t>Nomor</t>
  </si>
  <si>
    <t>:</t>
  </si>
  <si>
    <t>Tanggal</t>
  </si>
  <si>
    <t>26 Oktober 2009</t>
  </si>
  <si>
    <t>Revisi</t>
  </si>
  <si>
    <t>00</t>
  </si>
  <si>
    <t>Halaman</t>
  </si>
  <si>
    <t>1 dari 1 halaman</t>
  </si>
  <si>
    <t>Fungsi</t>
  </si>
  <si>
    <t xml:space="preserve"> Clearing</t>
  </si>
  <si>
    <t>Untuk Pekerjaan</t>
  </si>
  <si>
    <t>BIAYA PEMELIHARAAN CLEARING RENCANA KERJA</t>
  </si>
  <si>
    <t>Jadual Pelaksanaan</t>
  </si>
  <si>
    <t>TW/Thn</t>
  </si>
  <si>
    <t>NO</t>
  </si>
  <si>
    <t xml:space="preserve">URAIAN </t>
  </si>
  <si>
    <t>KEBUTUHAN</t>
  </si>
  <si>
    <t>PENGAJUAN</t>
  </si>
  <si>
    <t>TOTAL        
HARGA (RP)</t>
  </si>
  <si>
    <t>WO No.       
Tanggal</t>
  </si>
  <si>
    <t>VOL</t>
  </si>
  <si>
    <t>STN</t>
  </si>
  <si>
    <t>MATERIAL</t>
  </si>
  <si>
    <t>UPAH</t>
  </si>
  <si>
    <t>H.SATUAN</t>
  </si>
  <si>
    <t>JUMLAH (RP)</t>
  </si>
  <si>
    <t>SUB TOTAL</t>
  </si>
  <si>
    <t>PPN 10%</t>
  </si>
  <si>
    <t>TOTAL</t>
  </si>
  <si>
    <t>DIAJUKAN OLEH :</t>
  </si>
  <si>
    <t>MONITOR ANGGARAN :</t>
  </si>
  <si>
    <t>KEPUTUSAN</t>
  </si>
  <si>
    <t>SETUJU / TIDAK SETUJU</t>
  </si>
  <si>
    <t>SPS. RENDAL HAR</t>
  </si>
  <si>
    <t>MANAGER HAR</t>
  </si>
  <si>
    <t>ENGKUS KUSNADIAWAN</t>
  </si>
  <si>
    <t>I DEWA MADE SDAP</t>
  </si>
  <si>
    <t>III / 2014</t>
  </si>
  <si>
    <t>URAIAN</t>
  </si>
  <si>
    <t>Pembuatan TOR, DMR dan RPP</t>
  </si>
  <si>
    <t>Proses Pengadaan izin dan kontrak logistik</t>
  </si>
  <si>
    <t>Proses pekerjaan di lapangan</t>
  </si>
  <si>
    <t>Org</t>
  </si>
  <si>
    <t>Helper</t>
  </si>
  <si>
    <t>Kabel Power</t>
  </si>
  <si>
    <t>Buah</t>
  </si>
  <si>
    <t>WD 40</t>
  </si>
  <si>
    <t>Majun</t>
  </si>
  <si>
    <t>Kwas 3"</t>
  </si>
  <si>
    <t>Masker kain</t>
  </si>
  <si>
    <t>Lusin</t>
  </si>
  <si>
    <t>Lot</t>
  </si>
  <si>
    <t>Set</t>
  </si>
  <si>
    <t>Bh</t>
  </si>
  <si>
    <t>Mobil Pick Up</t>
  </si>
  <si>
    <t>Unit</t>
  </si>
  <si>
    <t>Dokumentasi dan administrasi</t>
  </si>
  <si>
    <t>Kaca mata gerinda</t>
  </si>
  <si>
    <t>ForeMan</t>
  </si>
  <si>
    <t>x</t>
  </si>
  <si>
    <t>Hari</t>
  </si>
  <si>
    <t>Teknisi Crane</t>
  </si>
  <si>
    <t>Welder</t>
  </si>
  <si>
    <t>scafolding</t>
  </si>
  <si>
    <t>btg</t>
  </si>
  <si>
    <t xml:space="preserve"> Roll</t>
  </si>
  <si>
    <t>Mechanical tools</t>
  </si>
  <si>
    <t>set</t>
  </si>
  <si>
    <t>Chain block kap. 5T</t>
  </si>
  <si>
    <t>Chain Block Kap. 2T</t>
  </si>
  <si>
    <t>Lever Block kap. 500 kg</t>
  </si>
  <si>
    <t>Sling Belt Kap. 2T @2m</t>
  </si>
  <si>
    <t>Sakle Kap 2T</t>
  </si>
  <si>
    <t>Mesin Las Listrik</t>
  </si>
  <si>
    <t>Mesin Gerinda 4"</t>
  </si>
  <si>
    <t>Mesin Bor</t>
  </si>
  <si>
    <t>Un</t>
  </si>
  <si>
    <t>Toolset Electric</t>
  </si>
  <si>
    <t>Sewa APD</t>
  </si>
  <si>
    <t>Body Hardness</t>
  </si>
  <si>
    <t>C-track @4m</t>
  </si>
  <si>
    <t>End stop</t>
  </si>
  <si>
    <t>pendant trolley</t>
  </si>
  <si>
    <t>track support Braket</t>
  </si>
  <si>
    <t>Trolley Kabel</t>
  </si>
  <si>
    <t>Chain Towing</t>
  </si>
  <si>
    <t>Fix Trolley</t>
  </si>
  <si>
    <t>End Cap</t>
  </si>
  <si>
    <t>Bracket Track</t>
  </si>
  <si>
    <t>Flat Cable 8x1.5 mm</t>
  </si>
  <si>
    <t>Flat Cable 4x10 mm</t>
  </si>
  <si>
    <t>Flat Cable 12x1.5 mm</t>
  </si>
  <si>
    <t>Roller Stoper for Drum Winding System</t>
  </si>
  <si>
    <t>Wire rope stoper system</t>
  </si>
  <si>
    <t>Wire rope uk. 14 mm type non rotating</t>
  </si>
  <si>
    <t>Batu Gerinda poles 4"</t>
  </si>
  <si>
    <t>Batu Gerinda potong 4"</t>
  </si>
  <si>
    <t>Kawat Las LB 52 Uk. 3.2 mm</t>
  </si>
  <si>
    <t>Cat Epodure Warna Biru</t>
  </si>
  <si>
    <t>Sarung tangan Las</t>
  </si>
  <si>
    <t>Sarung tangun Kombinasi</t>
  </si>
  <si>
    <t>Sarung tangan katun</t>
  </si>
  <si>
    <t>Kg</t>
  </si>
  <si>
    <t>Can</t>
  </si>
  <si>
    <t>Psg</t>
  </si>
  <si>
    <t>meter</t>
  </si>
  <si>
    <t>Meter</t>
  </si>
  <si>
    <t>Towing arm assembly</t>
  </si>
  <si>
    <t>Track Joint</t>
  </si>
  <si>
    <t>Batang</t>
  </si>
  <si>
    <t>org.hr</t>
  </si>
  <si>
    <t>btg.hr</t>
  </si>
  <si>
    <t>Roll.hr</t>
  </si>
  <si>
    <t>set.hr</t>
  </si>
  <si>
    <t>bh.hr</t>
  </si>
  <si>
    <t>set.Hr</t>
  </si>
  <si>
    <t>Un.hr</t>
  </si>
  <si>
    <t>Jasa Perbaikan Hoist Crane TBS</t>
  </si>
  <si>
    <t>Bulan</t>
  </si>
  <si>
    <t>Mei</t>
  </si>
  <si>
    <t>Juni</t>
  </si>
  <si>
    <t>Juli</t>
  </si>
  <si>
    <t>Berita Acara dan serah 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</si>
</sst>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[$-421]dd\ mmmm\ yyyy;@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u/>
      <sz val="9"/>
      <name val="Arial"/>
      <family val="2"/>
    </font>
    <font>
      <u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1" fontId="6" fillId="0" borderId="0" applyFont="0" applyFill="0" applyBorder="0" applyAlignment="0" applyProtection="0"/>
    <xf numFmtId="0" fontId="6" fillId="0" borderId="0"/>
  </cellStyleXfs>
  <cellXfs count="144">
    <xf numFmtId="0" fontId="0" fillId="0" borderId="0" xfId="0"/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41" fontId="4" fillId="2" borderId="4" xfId="0" applyNumberFormat="1" applyFont="1" applyFill="1" applyBorder="1" applyAlignment="1">
      <alignment vertical="center"/>
    </xf>
    <xf numFmtId="41" fontId="1" fillId="3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41" fontId="1" fillId="3" borderId="0" xfId="0" applyNumberFormat="1" applyFont="1" applyFill="1" applyBorder="1" applyAlignment="1">
      <alignment horizontal="center" vertical="center"/>
    </xf>
    <xf numFmtId="41" fontId="1" fillId="3" borderId="0" xfId="0" applyNumberFormat="1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1" fillId="3" borderId="0" xfId="0" quotePrefix="1" applyFont="1" applyFill="1" applyBorder="1" applyAlignment="1">
      <alignment vertical="center"/>
    </xf>
    <xf numFmtId="0" fontId="1" fillId="3" borderId="7" xfId="0" quotePrefix="1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41" fontId="1" fillId="2" borderId="4" xfId="0" applyNumberFormat="1" applyFont="1" applyFill="1" applyBorder="1" applyAlignment="1">
      <alignment horizontal="center" vertical="center"/>
    </xf>
    <xf numFmtId="41" fontId="1" fillId="2" borderId="5" xfId="0" applyNumberFormat="1" applyFont="1" applyFill="1" applyBorder="1" applyAlignment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41" fontId="1" fillId="2" borderId="6" xfId="0" applyNumberFormat="1" applyFont="1" applyFill="1" applyBorder="1" applyAlignment="1">
      <alignment vertical="center"/>
    </xf>
    <xf numFmtId="41" fontId="1" fillId="2" borderId="10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4" fillId="2" borderId="0" xfId="0" applyFont="1" applyFill="1"/>
    <xf numFmtId="0" fontId="4" fillId="2" borderId="0" xfId="0" applyFont="1" applyFill="1" applyBorder="1"/>
    <xf numFmtId="41" fontId="4" fillId="2" borderId="2" xfId="0" applyNumberFormat="1" applyFont="1" applyFill="1" applyBorder="1"/>
    <xf numFmtId="0" fontId="1" fillId="2" borderId="0" xfId="0" quotePrefix="1" applyFont="1" applyFill="1" applyBorder="1" applyAlignment="1">
      <alignment horizontal="left" vertical="center"/>
    </xf>
    <xf numFmtId="41" fontId="4" fillId="2" borderId="0" xfId="0" applyNumberFormat="1" applyFont="1" applyFill="1"/>
    <xf numFmtId="41" fontId="4" fillId="2" borderId="1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164" fontId="1" fillId="3" borderId="0" xfId="0" applyNumberFormat="1" applyFont="1" applyFill="1" applyBorder="1" applyAlignment="1">
      <alignment vertical="center"/>
    </xf>
    <xf numFmtId="41" fontId="1" fillId="2" borderId="1" xfId="0" applyNumberFormat="1" applyFont="1" applyFill="1" applyBorder="1" applyAlignment="1">
      <alignment horizontal="center" vertical="center"/>
    </xf>
    <xf numFmtId="41" fontId="1" fillId="2" borderId="5" xfId="0" applyNumberFormat="1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41" fontId="1" fillId="2" borderId="0" xfId="0" applyNumberFormat="1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left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41" fontId="1" fillId="2" borderId="18" xfId="0" applyNumberFormat="1" applyFont="1" applyFill="1" applyBorder="1" applyAlignment="1">
      <alignment horizontal="center" vertical="center"/>
    </xf>
    <xf numFmtId="41" fontId="1" fillId="2" borderId="16" xfId="0" applyNumberFormat="1" applyFont="1" applyFill="1" applyBorder="1" applyAlignment="1">
      <alignment horizontal="center" vertical="center"/>
    </xf>
    <xf numFmtId="41" fontId="1" fillId="2" borderId="18" xfId="0" applyNumberFormat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3" fontId="7" fillId="3" borderId="18" xfId="0" applyNumberFormat="1" applyFont="1" applyFill="1" applyBorder="1" applyAlignment="1">
      <alignment horizontal="center" vertical="center"/>
    </xf>
    <xf numFmtId="17" fontId="1" fillId="3" borderId="7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3" borderId="4" xfId="0" applyFill="1" applyBorder="1"/>
    <xf numFmtId="0" fontId="0" fillId="0" borderId="4" xfId="0" applyBorder="1"/>
    <xf numFmtId="0" fontId="1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41" fontId="1" fillId="2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41" fontId="1" fillId="2" borderId="3" xfId="0" applyNumberFormat="1" applyFont="1" applyFill="1" applyBorder="1" applyAlignment="1">
      <alignment horizontal="center" vertical="center"/>
    </xf>
    <xf numFmtId="41" fontId="1" fillId="2" borderId="5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7" fillId="3" borderId="0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41" fontId="1" fillId="2" borderId="5" xfId="0" applyNumberFormat="1" applyFont="1" applyFill="1" applyBorder="1" applyAlignment="1">
      <alignment horizontal="center" vertical="center" wrapText="1"/>
    </xf>
    <xf numFmtId="41" fontId="0" fillId="0" borderId="0" xfId="0" applyNumberFormat="1"/>
    <xf numFmtId="0" fontId="8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2" xfId="0" quotePrefix="1" applyFont="1" applyFill="1" applyBorder="1" applyAlignment="1">
      <alignment horizontal="left" vertical="center"/>
    </xf>
    <xf numFmtId="0" fontId="4" fillId="2" borderId="8" xfId="0" quotePrefix="1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13" xfId="0" applyNumberFormat="1" applyFont="1" applyFill="1" applyBorder="1" applyAlignment="1">
      <alignment vertical="center"/>
    </xf>
    <xf numFmtId="0" fontId="4" fillId="2" borderId="15" xfId="0" applyNumberFormat="1" applyFont="1" applyFill="1" applyBorder="1" applyAlignment="1">
      <alignment vertical="center"/>
    </xf>
    <xf numFmtId="0" fontId="4" fillId="2" borderId="14" xfId="0" applyNumberFormat="1" applyFont="1" applyFill="1" applyBorder="1" applyAlignment="1">
      <alignment vertical="center"/>
    </xf>
    <xf numFmtId="41" fontId="4" fillId="2" borderId="13" xfId="0" quotePrefix="1" applyNumberFormat="1" applyFont="1" applyFill="1" applyBorder="1" applyAlignment="1">
      <alignment vertical="center"/>
    </xf>
    <xf numFmtId="41" fontId="4" fillId="2" borderId="15" xfId="0" quotePrefix="1" applyNumberFormat="1" applyFont="1" applyFill="1" applyBorder="1" applyAlignment="1">
      <alignment vertical="center"/>
    </xf>
    <xf numFmtId="41" fontId="4" fillId="2" borderId="14" xfId="0" quotePrefix="1" applyNumberFormat="1" applyFont="1" applyFill="1" applyBorder="1" applyAlignment="1">
      <alignment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5" xfId="0" quotePrefix="1" applyFont="1" applyFill="1" applyBorder="1" applyAlignment="1">
      <alignment horizontal="left" vertical="center"/>
    </xf>
    <xf numFmtId="0" fontId="4" fillId="2" borderId="14" xfId="0" quotePrefix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164" fontId="1" fillId="3" borderId="7" xfId="0" quotePrefix="1" applyNumberFormat="1" applyFont="1" applyFill="1" applyBorder="1" applyAlignment="1">
      <alignment horizontal="left" vertical="center"/>
    </xf>
    <xf numFmtId="164" fontId="1" fillId="3" borderId="7" xfId="0" applyNumberFormat="1" applyFont="1" applyFill="1" applyBorder="1" applyAlignment="1">
      <alignment horizontal="left" vertical="center"/>
    </xf>
    <xf numFmtId="0" fontId="4" fillId="2" borderId="13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15" xfId="0" applyFont="1" applyFill="1" applyBorder="1" applyAlignment="1">
      <alignment horizontal="right" vertical="center"/>
    </xf>
    <xf numFmtId="0" fontId="1" fillId="3" borderId="14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41" fontId="1" fillId="2" borderId="10" xfId="0" applyNumberFormat="1" applyFont="1" applyFill="1" applyBorder="1" applyAlignment="1">
      <alignment horizontal="center" vertical="center" wrapText="1"/>
    </xf>
    <xf numFmtId="41" fontId="1" fillId="2" borderId="5" xfId="0" applyNumberFormat="1" applyFont="1" applyFill="1" applyBorder="1" applyAlignment="1">
      <alignment horizontal="center" vertical="center" wrapText="1"/>
    </xf>
    <xf numFmtId="41" fontId="1" fillId="2" borderId="6" xfId="0" applyNumberFormat="1" applyFont="1" applyFill="1" applyBorder="1" applyAlignment="1">
      <alignment horizontal="center" vertical="center" wrapText="1"/>
    </xf>
    <xf numFmtId="41" fontId="1" fillId="2" borderId="10" xfId="0" applyNumberFormat="1" applyFont="1" applyFill="1" applyBorder="1" applyAlignment="1">
      <alignment horizontal="center" vertical="center"/>
    </xf>
    <xf numFmtId="41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1" fontId="1" fillId="2" borderId="3" xfId="0" applyNumberFormat="1" applyFont="1" applyFill="1" applyBorder="1" applyAlignment="1">
      <alignment horizontal="center" vertical="center"/>
    </xf>
    <xf numFmtId="41" fontId="1" fillId="2" borderId="9" xfId="0" applyNumberFormat="1" applyFont="1" applyFill="1" applyBorder="1" applyAlignment="1">
      <alignment horizontal="center" vertical="center"/>
    </xf>
    <xf numFmtId="41" fontId="1" fillId="2" borderId="13" xfId="0" applyNumberFormat="1" applyFont="1" applyFill="1" applyBorder="1" applyAlignment="1">
      <alignment horizontal="center" vertical="center"/>
    </xf>
    <xf numFmtId="41" fontId="1" fillId="2" borderId="14" xfId="0" applyNumberFormat="1" applyFont="1" applyFill="1" applyBorder="1" applyAlignment="1">
      <alignment horizontal="center" vertical="center"/>
    </xf>
    <xf numFmtId="41" fontId="1" fillId="2" borderId="5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3" fontId="0" fillId="0" borderId="0" xfId="0" applyNumberFormat="1"/>
    <xf numFmtId="0" fontId="0" fillId="4" borderId="4" xfId="0" applyFill="1" applyBorder="1"/>
  </cellXfs>
  <cellStyles count="3">
    <cellStyle name="Comma [0]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152400</xdr:rowOff>
    </xdr:from>
    <xdr:to>
      <xdr:col>14</xdr:col>
      <xdr:colOff>171450</xdr:colOff>
      <xdr:row>7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52400"/>
          <a:ext cx="67818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85725</xdr:rowOff>
    </xdr:from>
    <xdr:to>
      <xdr:col>1</xdr:col>
      <xdr:colOff>476250</xdr:colOff>
      <xdr:row>2</xdr:row>
      <xdr:rowOff>85725</xdr:rowOff>
    </xdr:to>
    <xdr:pic>
      <xdr:nvPicPr>
        <xdr:cNvPr id="2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85725"/>
          <a:ext cx="7334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400050</xdr:colOff>
      <xdr:row>0</xdr:row>
      <xdr:rowOff>85725</xdr:rowOff>
    </xdr:from>
    <xdr:to>
      <xdr:col>15</xdr:col>
      <xdr:colOff>762000</xdr:colOff>
      <xdr:row>2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t="14629" r="59999" b="13333"/>
        <a:stretch>
          <a:fillRect/>
        </a:stretch>
      </xdr:blipFill>
      <xdr:spPr bwMode="auto">
        <a:xfrm>
          <a:off x="8153400" y="85725"/>
          <a:ext cx="361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Q17"/>
  <sheetViews>
    <sheetView showGridLines="0" tabSelected="1" workbookViewId="0">
      <selection activeCell="K20" sqref="K20"/>
    </sheetView>
  </sheetViews>
  <sheetFormatPr defaultRowHeight="15" x14ac:dyDescent="0.25"/>
  <cols>
    <col min="1" max="1" width="4" style="1" customWidth="1"/>
    <col min="2" max="4" width="9.140625" style="1"/>
    <col min="5" max="5" width="11.42578125" style="1" customWidth="1"/>
    <col min="6" max="17" width="5.42578125" style="1" customWidth="1"/>
    <col min="18" max="16384" width="9.140625" style="1"/>
  </cols>
  <sheetData>
    <row r="11" spans="1:17" x14ac:dyDescent="0.25">
      <c r="A11" s="75" t="s">
        <v>17</v>
      </c>
      <c r="B11" s="75" t="s">
        <v>41</v>
      </c>
      <c r="C11" s="75"/>
      <c r="D11" s="75"/>
      <c r="E11" s="75"/>
      <c r="F11" s="77" t="s">
        <v>121</v>
      </c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7" x14ac:dyDescent="0.25">
      <c r="A12" s="75"/>
      <c r="B12" s="75"/>
      <c r="C12" s="75"/>
      <c r="D12" s="75"/>
      <c r="E12" s="75"/>
      <c r="F12" s="76" t="s">
        <v>122</v>
      </c>
      <c r="G12" s="77"/>
      <c r="H12" s="77"/>
      <c r="I12" s="78"/>
      <c r="J12" s="76" t="s">
        <v>123</v>
      </c>
      <c r="K12" s="77"/>
      <c r="L12" s="77"/>
      <c r="M12" s="78"/>
      <c r="N12" s="76" t="s">
        <v>124</v>
      </c>
      <c r="O12" s="77"/>
      <c r="P12" s="77"/>
      <c r="Q12" s="78"/>
    </row>
    <row r="13" spans="1:17" x14ac:dyDescent="0.25">
      <c r="A13" s="75"/>
      <c r="B13" s="75"/>
      <c r="C13" s="75"/>
      <c r="D13" s="75"/>
      <c r="E13" s="75"/>
      <c r="F13" s="48">
        <v>1</v>
      </c>
      <c r="G13" s="48">
        <v>2</v>
      </c>
      <c r="H13" s="48">
        <v>3</v>
      </c>
      <c r="I13" s="48">
        <v>4</v>
      </c>
      <c r="J13" s="48">
        <v>1</v>
      </c>
      <c r="K13" s="48">
        <v>2</v>
      </c>
      <c r="L13" s="48">
        <v>3</v>
      </c>
      <c r="M13" s="48">
        <v>4</v>
      </c>
      <c r="N13" s="48">
        <v>1</v>
      </c>
      <c r="O13" s="48">
        <v>2</v>
      </c>
      <c r="P13" s="48">
        <v>3</v>
      </c>
      <c r="Q13" s="48">
        <v>4</v>
      </c>
    </row>
    <row r="14" spans="1:17" x14ac:dyDescent="0.25">
      <c r="A14" s="49">
        <v>1</v>
      </c>
      <c r="B14" s="50" t="s">
        <v>42</v>
      </c>
      <c r="C14" s="51"/>
      <c r="D14" s="51"/>
      <c r="E14" s="52"/>
      <c r="F14" s="143"/>
      <c r="G14" s="143"/>
      <c r="H14" s="54"/>
      <c r="I14" s="54"/>
      <c r="J14" s="54"/>
      <c r="K14" s="54"/>
      <c r="L14" s="54"/>
      <c r="M14" s="54"/>
      <c r="N14" s="54"/>
      <c r="O14" s="54"/>
      <c r="P14" s="54"/>
      <c r="Q14" s="54"/>
    </row>
    <row r="15" spans="1:17" x14ac:dyDescent="0.25">
      <c r="A15" s="49">
        <v>2</v>
      </c>
      <c r="B15" s="50" t="s">
        <v>43</v>
      </c>
      <c r="C15" s="51"/>
      <c r="D15" s="51"/>
      <c r="E15" s="52"/>
      <c r="F15" s="54"/>
      <c r="G15" s="53"/>
      <c r="H15" s="143"/>
      <c r="I15" s="143"/>
      <c r="J15" s="54"/>
      <c r="K15" s="54"/>
      <c r="L15" s="54"/>
      <c r="M15" s="54"/>
      <c r="N15" s="54"/>
      <c r="O15" s="54"/>
      <c r="P15" s="54"/>
      <c r="Q15" s="54"/>
    </row>
    <row r="16" spans="1:17" x14ac:dyDescent="0.25">
      <c r="A16" s="49">
        <v>3</v>
      </c>
      <c r="B16" s="50" t="s">
        <v>44</v>
      </c>
      <c r="C16" s="51"/>
      <c r="D16" s="51"/>
      <c r="E16" s="52"/>
      <c r="F16" s="53"/>
      <c r="G16" s="53"/>
      <c r="H16" s="53"/>
      <c r="I16" s="53"/>
      <c r="J16" s="143"/>
      <c r="K16" s="143"/>
      <c r="L16" s="143"/>
      <c r="M16" s="143"/>
      <c r="N16" s="53"/>
      <c r="O16" s="53"/>
      <c r="P16" s="53"/>
      <c r="Q16" s="53"/>
    </row>
    <row r="17" spans="1:17" x14ac:dyDescent="0.25">
      <c r="A17" s="49">
        <v>4</v>
      </c>
      <c r="B17" s="50" t="s">
        <v>125</v>
      </c>
      <c r="C17" s="51"/>
      <c r="D17" s="51"/>
      <c r="E17" s="52"/>
      <c r="F17" s="53"/>
      <c r="G17" s="53"/>
      <c r="H17" s="53"/>
      <c r="I17" s="53"/>
      <c r="J17" s="53"/>
      <c r="K17" s="53"/>
      <c r="L17" s="53"/>
      <c r="M17" s="143"/>
      <c r="N17" s="53"/>
      <c r="O17" s="53"/>
      <c r="P17" s="53"/>
      <c r="Q17" s="53"/>
    </row>
  </sheetData>
  <mergeCells count="6">
    <mergeCell ref="A11:A13"/>
    <mergeCell ref="B11:E13"/>
    <mergeCell ref="F11:Q11"/>
    <mergeCell ref="F12:I12"/>
    <mergeCell ref="J12:M12"/>
    <mergeCell ref="N12:Q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showGridLines="0" topLeftCell="A5" workbookViewId="0">
      <selection activeCell="R25" sqref="R25"/>
    </sheetView>
  </sheetViews>
  <sheetFormatPr defaultRowHeight="15" x14ac:dyDescent="0.25"/>
  <cols>
    <col min="1" max="1" width="4.5703125" style="1" customWidth="1"/>
    <col min="2" max="2" width="9.140625" style="1"/>
    <col min="3" max="3" width="13" style="1" customWidth="1"/>
    <col min="4" max="4" width="6" style="1" customWidth="1"/>
    <col min="5" max="5" width="3.28515625" style="1" customWidth="1"/>
    <col min="6" max="6" width="3" style="1" customWidth="1"/>
    <col min="7" max="7" width="2.7109375" style="1" hidden="1" customWidth="1"/>
    <col min="8" max="8" width="3" style="1" hidden="1" customWidth="1"/>
    <col min="9" max="9" width="3" style="1" customWidth="1"/>
    <col min="10" max="10" width="4.5703125" style="1" customWidth="1"/>
    <col min="11" max="11" width="3.28515625" style="1" customWidth="1"/>
    <col min="12" max="12" width="2.42578125" style="1" customWidth="1"/>
    <col min="13" max="14" width="9.140625" style="1"/>
    <col min="15" max="15" width="11.42578125" style="1" customWidth="1"/>
    <col min="16" max="16" width="14.85546875" style="1" customWidth="1"/>
    <col min="17" max="17" width="12.28515625" style="1" customWidth="1"/>
    <col min="18" max="18" width="15.42578125" style="1" customWidth="1"/>
    <col min="19" max="19" width="12.42578125" style="1" customWidth="1"/>
    <col min="20" max="20" width="9.140625" style="1"/>
    <col min="21" max="21" width="16.5703125" style="1" customWidth="1"/>
    <col min="22" max="22" width="15.7109375" style="1" customWidth="1"/>
    <col min="23" max="16384" width="9.140625" style="1"/>
  </cols>
  <sheetData>
    <row r="1" spans="1:20" x14ac:dyDescent="0.25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4"/>
      <c r="Q1" s="4" t="s">
        <v>1</v>
      </c>
      <c r="R1" s="85" t="s">
        <v>2</v>
      </c>
      <c r="S1" s="86"/>
      <c r="T1" s="87"/>
    </row>
    <row r="2" spans="1:20" x14ac:dyDescent="0.25">
      <c r="A2" s="64"/>
      <c r="B2" s="56"/>
      <c r="C2" s="56"/>
      <c r="D2" s="56" t="s">
        <v>3</v>
      </c>
      <c r="E2" s="69"/>
      <c r="F2" s="69"/>
      <c r="G2" s="69"/>
      <c r="H2" s="69"/>
      <c r="I2" s="69"/>
      <c r="J2" s="69"/>
      <c r="K2" s="69"/>
      <c r="L2" s="56"/>
      <c r="M2" s="56"/>
      <c r="O2" s="56"/>
      <c r="P2" s="5"/>
      <c r="Q2" s="4" t="s">
        <v>5</v>
      </c>
      <c r="R2" s="85" t="s">
        <v>6</v>
      </c>
      <c r="S2" s="86"/>
      <c r="T2" s="87"/>
    </row>
    <row r="3" spans="1:20" x14ac:dyDescent="0.25">
      <c r="A3" s="55"/>
      <c r="B3" s="56"/>
      <c r="C3" s="69"/>
      <c r="D3" s="56" t="s">
        <v>5</v>
      </c>
      <c r="E3" s="69"/>
      <c r="F3" s="69"/>
      <c r="G3" s="69"/>
      <c r="H3" s="69"/>
      <c r="I3" s="69"/>
      <c r="J3" s="69"/>
      <c r="K3" s="69"/>
      <c r="L3" s="30"/>
      <c r="M3" s="30"/>
      <c r="N3" s="6"/>
      <c r="O3" s="56"/>
      <c r="P3" s="7"/>
      <c r="Q3" s="4" t="s">
        <v>7</v>
      </c>
      <c r="R3" s="88" t="s">
        <v>8</v>
      </c>
      <c r="S3" s="89"/>
      <c r="T3" s="90"/>
    </row>
    <row r="4" spans="1:20" x14ac:dyDescent="0.25">
      <c r="A4" s="8"/>
      <c r="B4" s="69"/>
      <c r="C4" s="56"/>
      <c r="D4" s="56"/>
      <c r="E4" s="56"/>
      <c r="F4" s="56"/>
      <c r="G4" s="56"/>
      <c r="H4" s="56"/>
      <c r="I4" s="56"/>
      <c r="J4" s="56"/>
      <c r="K4" s="56"/>
      <c r="L4" s="56"/>
      <c r="M4" s="9"/>
      <c r="N4" s="65"/>
      <c r="O4" s="10"/>
      <c r="P4" s="7"/>
      <c r="Q4" s="11" t="s">
        <v>9</v>
      </c>
      <c r="R4" s="79" t="s">
        <v>10</v>
      </c>
      <c r="S4" s="80"/>
      <c r="T4" s="81"/>
    </row>
    <row r="5" spans="1:20" x14ac:dyDescent="0.25">
      <c r="A5" s="8"/>
      <c r="B5" s="56"/>
      <c r="C5" s="12"/>
      <c r="D5" s="12"/>
      <c r="E5" s="12"/>
      <c r="F5" s="12"/>
      <c r="G5" s="12"/>
      <c r="H5" s="12"/>
      <c r="I5" s="12"/>
      <c r="J5" s="12"/>
      <c r="K5" s="12"/>
      <c r="L5" s="65"/>
      <c r="M5" s="65"/>
      <c r="N5" s="65"/>
      <c r="O5" s="56"/>
      <c r="P5" s="7"/>
      <c r="Q5" s="11" t="s">
        <v>11</v>
      </c>
      <c r="R5" s="91" t="s">
        <v>12</v>
      </c>
      <c r="S5" s="92"/>
      <c r="T5" s="93"/>
    </row>
    <row r="6" spans="1:20" ht="33.75" customHeight="1" x14ac:dyDescent="0.25">
      <c r="A6" s="94" t="s">
        <v>13</v>
      </c>
      <c r="B6" s="95"/>
      <c r="C6" s="12" t="s">
        <v>4</v>
      </c>
      <c r="D6" s="96" t="s">
        <v>120</v>
      </c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7"/>
      <c r="Q6" s="98" t="s">
        <v>14</v>
      </c>
      <c r="R6" s="91"/>
      <c r="S6" s="91"/>
      <c r="T6" s="99"/>
    </row>
    <row r="7" spans="1:20" x14ac:dyDescent="0.25">
      <c r="A7" s="100" t="s">
        <v>15</v>
      </c>
      <c r="B7" s="101"/>
      <c r="C7" s="13" t="s">
        <v>4</v>
      </c>
      <c r="D7" s="102"/>
      <c r="E7" s="103"/>
      <c r="F7" s="103"/>
      <c r="G7" s="103"/>
      <c r="H7" s="103"/>
      <c r="I7" s="103"/>
      <c r="J7" s="103"/>
      <c r="K7" s="103"/>
      <c r="L7" s="103"/>
      <c r="M7" s="47"/>
      <c r="N7" s="67"/>
      <c r="O7" s="57"/>
      <c r="P7" s="14"/>
      <c r="Q7" s="11" t="s">
        <v>16</v>
      </c>
      <c r="R7" s="104" t="s">
        <v>40</v>
      </c>
      <c r="S7" s="105"/>
      <c r="T7" s="106"/>
    </row>
    <row r="8" spans="1:20" x14ac:dyDescent="0.25">
      <c r="A8" s="120" t="s">
        <v>17</v>
      </c>
      <c r="B8" s="113" t="s">
        <v>18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33" t="s">
        <v>19</v>
      </c>
      <c r="N8" s="134"/>
      <c r="O8" s="133" t="s">
        <v>20</v>
      </c>
      <c r="P8" s="135"/>
      <c r="Q8" s="135"/>
      <c r="R8" s="134"/>
      <c r="S8" s="117" t="s">
        <v>21</v>
      </c>
      <c r="T8" s="117" t="s">
        <v>22</v>
      </c>
    </row>
    <row r="9" spans="1:20" x14ac:dyDescent="0.25">
      <c r="A9" s="128"/>
      <c r="B9" s="129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20" t="s">
        <v>23</v>
      </c>
      <c r="N9" s="122" t="s">
        <v>24</v>
      </c>
      <c r="O9" s="124" t="s">
        <v>25</v>
      </c>
      <c r="P9" s="125"/>
      <c r="Q9" s="126" t="s">
        <v>26</v>
      </c>
      <c r="R9" s="127"/>
      <c r="S9" s="118"/>
      <c r="T9" s="118"/>
    </row>
    <row r="10" spans="1:20" x14ac:dyDescent="0.25">
      <c r="A10" s="121"/>
      <c r="B10" s="131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21"/>
      <c r="N10" s="123"/>
      <c r="O10" s="62" t="s">
        <v>27</v>
      </c>
      <c r="P10" s="15" t="s">
        <v>28</v>
      </c>
      <c r="Q10" s="62" t="s">
        <v>27</v>
      </c>
      <c r="R10" s="15" t="s">
        <v>28</v>
      </c>
      <c r="S10" s="119"/>
      <c r="T10" s="119"/>
    </row>
    <row r="11" spans="1:20" x14ac:dyDescent="0.25">
      <c r="A11" s="63"/>
      <c r="B11" s="72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3"/>
      <c r="N11" s="61"/>
      <c r="O11" s="31"/>
      <c r="P11" s="63"/>
      <c r="Q11" s="31"/>
      <c r="R11" s="63"/>
      <c r="S11" s="60"/>
      <c r="T11" s="60"/>
    </row>
    <row r="12" spans="1:20" x14ac:dyDescent="0.25">
      <c r="A12" s="41">
        <v>1</v>
      </c>
      <c r="B12" s="44" t="s">
        <v>61</v>
      </c>
      <c r="C12" s="45"/>
      <c r="D12" s="45">
        <v>1</v>
      </c>
      <c r="E12" s="38" t="s">
        <v>45</v>
      </c>
      <c r="F12" s="38" t="s">
        <v>62</v>
      </c>
      <c r="G12" s="38"/>
      <c r="H12" s="38"/>
      <c r="I12" s="45">
        <v>20</v>
      </c>
      <c r="J12" s="38" t="s">
        <v>63</v>
      </c>
      <c r="K12" s="38"/>
      <c r="L12" s="38"/>
      <c r="M12" s="39">
        <f>D12*I12</f>
        <v>20</v>
      </c>
      <c r="N12" s="40" t="s">
        <v>113</v>
      </c>
      <c r="O12" s="42"/>
      <c r="P12" s="41">
        <f t="shared" ref="P12" si="0">M12*O12</f>
        <v>0</v>
      </c>
      <c r="Q12" s="46">
        <v>168500</v>
      </c>
      <c r="R12" s="41">
        <f t="shared" ref="R12:R60" si="1">M12*Q12</f>
        <v>3370000</v>
      </c>
      <c r="S12" s="43">
        <f t="shared" ref="S12:S60" si="2">P12+R12</f>
        <v>3370000</v>
      </c>
      <c r="T12" s="60"/>
    </row>
    <row r="13" spans="1:20" x14ac:dyDescent="0.25">
      <c r="A13" s="41">
        <v>2</v>
      </c>
      <c r="B13" s="44" t="s">
        <v>64</v>
      </c>
      <c r="C13" s="45"/>
      <c r="D13" s="45">
        <v>2</v>
      </c>
      <c r="E13" s="38" t="s">
        <v>45</v>
      </c>
      <c r="F13" s="38" t="s">
        <v>62</v>
      </c>
      <c r="G13" s="38"/>
      <c r="H13" s="38"/>
      <c r="I13" s="45">
        <v>20</v>
      </c>
      <c r="J13" s="38" t="s">
        <v>63</v>
      </c>
      <c r="K13" s="38"/>
      <c r="L13" s="38"/>
      <c r="M13" s="39">
        <f t="shared" ref="M13:M31" si="3">D13*I13</f>
        <v>40</v>
      </c>
      <c r="N13" s="40" t="s">
        <v>113</v>
      </c>
      <c r="O13" s="42"/>
      <c r="P13" s="41"/>
      <c r="Q13" s="46">
        <v>129900</v>
      </c>
      <c r="R13" s="41">
        <f t="shared" si="1"/>
        <v>5196000</v>
      </c>
      <c r="S13" s="43">
        <f t="shared" si="2"/>
        <v>5196000</v>
      </c>
      <c r="T13" s="73"/>
    </row>
    <row r="14" spans="1:20" x14ac:dyDescent="0.25">
      <c r="A14" s="41">
        <v>3</v>
      </c>
      <c r="B14" s="44" t="s">
        <v>65</v>
      </c>
      <c r="C14" s="45"/>
      <c r="D14" s="45">
        <v>1</v>
      </c>
      <c r="E14" s="38" t="s">
        <v>45</v>
      </c>
      <c r="F14" s="38" t="s">
        <v>62</v>
      </c>
      <c r="G14" s="38"/>
      <c r="H14" s="38"/>
      <c r="I14" s="45">
        <v>20</v>
      </c>
      <c r="J14" s="38" t="s">
        <v>63</v>
      </c>
      <c r="K14" s="38"/>
      <c r="L14" s="38"/>
      <c r="M14" s="39">
        <f t="shared" si="3"/>
        <v>20</v>
      </c>
      <c r="N14" s="40" t="s">
        <v>113</v>
      </c>
      <c r="O14" s="42"/>
      <c r="P14" s="41"/>
      <c r="Q14" s="46">
        <v>150000</v>
      </c>
      <c r="R14" s="41">
        <f t="shared" si="1"/>
        <v>3000000</v>
      </c>
      <c r="S14" s="43">
        <f t="shared" si="2"/>
        <v>3000000</v>
      </c>
      <c r="T14" s="73"/>
    </row>
    <row r="15" spans="1:20" x14ac:dyDescent="0.25">
      <c r="A15" s="41">
        <v>4</v>
      </c>
      <c r="B15" s="44" t="s">
        <v>46</v>
      </c>
      <c r="C15" s="45"/>
      <c r="D15" s="45">
        <v>5</v>
      </c>
      <c r="E15" s="38" t="s">
        <v>45</v>
      </c>
      <c r="F15" s="38" t="s">
        <v>62</v>
      </c>
      <c r="G15" s="38"/>
      <c r="H15" s="38"/>
      <c r="I15" s="45">
        <v>20</v>
      </c>
      <c r="J15" s="38" t="s">
        <v>63</v>
      </c>
      <c r="K15" s="38"/>
      <c r="L15" s="38"/>
      <c r="M15" s="39">
        <f t="shared" si="3"/>
        <v>100</v>
      </c>
      <c r="N15" s="40" t="s">
        <v>113</v>
      </c>
      <c r="O15" s="42"/>
      <c r="P15" s="41"/>
      <c r="Q15" s="46">
        <v>116600</v>
      </c>
      <c r="R15" s="41">
        <f t="shared" si="1"/>
        <v>11660000</v>
      </c>
      <c r="S15" s="43">
        <f t="shared" si="2"/>
        <v>11660000</v>
      </c>
      <c r="T15" s="73"/>
    </row>
    <row r="16" spans="1:20" x14ac:dyDescent="0.25">
      <c r="A16" s="41">
        <v>5</v>
      </c>
      <c r="B16" s="44" t="s">
        <v>66</v>
      </c>
      <c r="C16" s="45"/>
      <c r="D16" s="45">
        <v>90</v>
      </c>
      <c r="E16" s="38" t="s">
        <v>67</v>
      </c>
      <c r="F16" s="38" t="s">
        <v>62</v>
      </c>
      <c r="G16" s="38"/>
      <c r="H16" s="38"/>
      <c r="I16" s="45">
        <v>20</v>
      </c>
      <c r="J16" s="38" t="s">
        <v>63</v>
      </c>
      <c r="K16" s="38"/>
      <c r="L16" s="38"/>
      <c r="M16" s="39">
        <f t="shared" si="3"/>
        <v>1800</v>
      </c>
      <c r="N16" s="40" t="s">
        <v>114</v>
      </c>
      <c r="O16" s="42"/>
      <c r="P16" s="41"/>
      <c r="Q16" s="46">
        <v>6000</v>
      </c>
      <c r="R16" s="41">
        <f t="shared" si="1"/>
        <v>10800000</v>
      </c>
      <c r="S16" s="43">
        <f t="shared" si="2"/>
        <v>10800000</v>
      </c>
      <c r="T16" s="73"/>
    </row>
    <row r="17" spans="1:20" x14ac:dyDescent="0.25">
      <c r="A17" s="41">
        <v>6</v>
      </c>
      <c r="B17" s="44" t="s">
        <v>47</v>
      </c>
      <c r="C17" s="45"/>
      <c r="D17" s="45">
        <v>2</v>
      </c>
      <c r="E17" s="38" t="s">
        <v>68</v>
      </c>
      <c r="F17" s="38" t="s">
        <v>62</v>
      </c>
      <c r="G17" s="38"/>
      <c r="H17" s="38"/>
      <c r="I17" s="45">
        <v>20</v>
      </c>
      <c r="J17" s="38" t="s">
        <v>63</v>
      </c>
      <c r="K17" s="38"/>
      <c r="L17" s="38"/>
      <c r="M17" s="39">
        <f t="shared" si="3"/>
        <v>40</v>
      </c>
      <c r="N17" s="40" t="s">
        <v>115</v>
      </c>
      <c r="O17" s="42"/>
      <c r="P17" s="41"/>
      <c r="Q17" s="46">
        <v>6000</v>
      </c>
      <c r="R17" s="41">
        <f t="shared" si="1"/>
        <v>240000</v>
      </c>
      <c r="S17" s="43">
        <f t="shared" si="2"/>
        <v>240000</v>
      </c>
      <c r="T17" s="73"/>
    </row>
    <row r="18" spans="1:20" x14ac:dyDescent="0.25">
      <c r="A18" s="41">
        <v>7</v>
      </c>
      <c r="B18" s="44" t="s">
        <v>69</v>
      </c>
      <c r="C18" s="45"/>
      <c r="D18" s="45">
        <v>2</v>
      </c>
      <c r="E18" s="38" t="s">
        <v>70</v>
      </c>
      <c r="F18" s="38" t="s">
        <v>62</v>
      </c>
      <c r="G18" s="38"/>
      <c r="H18" s="38"/>
      <c r="I18" s="45">
        <v>20</v>
      </c>
      <c r="J18" s="38" t="s">
        <v>63</v>
      </c>
      <c r="K18" s="38"/>
      <c r="L18" s="38"/>
      <c r="M18" s="39">
        <f t="shared" si="3"/>
        <v>40</v>
      </c>
      <c r="N18" s="40" t="s">
        <v>116</v>
      </c>
      <c r="O18" s="42"/>
      <c r="P18" s="41"/>
      <c r="Q18" s="46">
        <v>10000</v>
      </c>
      <c r="R18" s="41">
        <f t="shared" si="1"/>
        <v>400000</v>
      </c>
      <c r="S18" s="43">
        <f t="shared" si="2"/>
        <v>400000</v>
      </c>
      <c r="T18" s="73"/>
    </row>
    <row r="19" spans="1:20" x14ac:dyDescent="0.25">
      <c r="A19" s="41">
        <v>8</v>
      </c>
      <c r="B19" s="44" t="s">
        <v>71</v>
      </c>
      <c r="C19" s="45"/>
      <c r="D19" s="45">
        <v>1</v>
      </c>
      <c r="E19" s="38" t="s">
        <v>56</v>
      </c>
      <c r="F19" s="38" t="s">
        <v>62</v>
      </c>
      <c r="G19" s="38"/>
      <c r="H19" s="38"/>
      <c r="I19" s="45">
        <v>20</v>
      </c>
      <c r="J19" s="38" t="s">
        <v>63</v>
      </c>
      <c r="K19" s="38"/>
      <c r="L19" s="38"/>
      <c r="M19" s="39">
        <f t="shared" si="3"/>
        <v>20</v>
      </c>
      <c r="N19" s="40" t="s">
        <v>117</v>
      </c>
      <c r="O19" s="42"/>
      <c r="P19" s="41"/>
      <c r="Q19" s="46">
        <v>10000</v>
      </c>
      <c r="R19" s="41">
        <f t="shared" si="1"/>
        <v>200000</v>
      </c>
      <c r="S19" s="43">
        <f t="shared" si="2"/>
        <v>200000</v>
      </c>
      <c r="T19" s="73"/>
    </row>
    <row r="20" spans="1:20" x14ac:dyDescent="0.25">
      <c r="A20" s="41">
        <v>9</v>
      </c>
      <c r="B20" s="44" t="s">
        <v>72</v>
      </c>
      <c r="C20" s="45"/>
      <c r="D20" s="45">
        <v>2</v>
      </c>
      <c r="E20" s="38" t="s">
        <v>56</v>
      </c>
      <c r="F20" s="38" t="s">
        <v>62</v>
      </c>
      <c r="G20" s="38"/>
      <c r="H20" s="38"/>
      <c r="I20" s="45">
        <v>20</v>
      </c>
      <c r="J20" s="38" t="s">
        <v>63</v>
      </c>
      <c r="K20" s="38"/>
      <c r="L20" s="38"/>
      <c r="M20" s="39">
        <f t="shared" si="3"/>
        <v>40</v>
      </c>
      <c r="N20" s="40" t="s">
        <v>117</v>
      </c>
      <c r="O20" s="42"/>
      <c r="P20" s="41"/>
      <c r="Q20" s="46">
        <v>10000</v>
      </c>
      <c r="R20" s="41">
        <f t="shared" si="1"/>
        <v>400000</v>
      </c>
      <c r="S20" s="43">
        <f t="shared" si="2"/>
        <v>400000</v>
      </c>
      <c r="T20" s="73"/>
    </row>
    <row r="21" spans="1:20" x14ac:dyDescent="0.25">
      <c r="A21" s="41">
        <v>10</v>
      </c>
      <c r="B21" s="44" t="s">
        <v>73</v>
      </c>
      <c r="C21" s="45"/>
      <c r="D21" s="45">
        <v>2</v>
      </c>
      <c r="E21" s="38" t="s">
        <v>56</v>
      </c>
      <c r="F21" s="38" t="s">
        <v>62</v>
      </c>
      <c r="G21" s="38"/>
      <c r="H21" s="38"/>
      <c r="I21" s="45">
        <v>20</v>
      </c>
      <c r="J21" s="38" t="s">
        <v>63</v>
      </c>
      <c r="K21" s="38"/>
      <c r="L21" s="38"/>
      <c r="M21" s="39">
        <f t="shared" si="3"/>
        <v>40</v>
      </c>
      <c r="N21" s="40" t="s">
        <v>117</v>
      </c>
      <c r="O21" s="42"/>
      <c r="P21" s="41"/>
      <c r="Q21" s="46">
        <v>10000</v>
      </c>
      <c r="R21" s="41">
        <f t="shared" si="1"/>
        <v>400000</v>
      </c>
      <c r="S21" s="43">
        <f t="shared" si="2"/>
        <v>400000</v>
      </c>
      <c r="T21" s="73"/>
    </row>
    <row r="22" spans="1:20" x14ac:dyDescent="0.25">
      <c r="A22" s="41">
        <v>11</v>
      </c>
      <c r="B22" s="44" t="s">
        <v>74</v>
      </c>
      <c r="C22" s="45"/>
      <c r="D22" s="45">
        <v>5</v>
      </c>
      <c r="E22" s="38" t="s">
        <v>56</v>
      </c>
      <c r="F22" s="38" t="s">
        <v>62</v>
      </c>
      <c r="G22" s="38"/>
      <c r="H22" s="38"/>
      <c r="I22" s="45">
        <v>20</v>
      </c>
      <c r="J22" s="38" t="s">
        <v>63</v>
      </c>
      <c r="K22" s="38"/>
      <c r="L22" s="38"/>
      <c r="M22" s="39">
        <f t="shared" si="3"/>
        <v>100</v>
      </c>
      <c r="N22" s="40" t="s">
        <v>117</v>
      </c>
      <c r="O22" s="42"/>
      <c r="P22" s="41"/>
      <c r="Q22" s="46">
        <v>10000</v>
      </c>
      <c r="R22" s="41">
        <f t="shared" si="1"/>
        <v>1000000</v>
      </c>
      <c r="S22" s="43">
        <f t="shared" si="2"/>
        <v>1000000</v>
      </c>
      <c r="T22" s="73"/>
    </row>
    <row r="23" spans="1:20" x14ac:dyDescent="0.25">
      <c r="A23" s="41">
        <v>12</v>
      </c>
      <c r="B23" s="44" t="s">
        <v>75</v>
      </c>
      <c r="C23" s="45"/>
      <c r="D23" s="45">
        <v>6</v>
      </c>
      <c r="E23" s="38" t="s">
        <v>56</v>
      </c>
      <c r="F23" s="38" t="s">
        <v>62</v>
      </c>
      <c r="G23" s="38"/>
      <c r="H23" s="38"/>
      <c r="I23" s="45">
        <v>20</v>
      </c>
      <c r="J23" s="38" t="s">
        <v>63</v>
      </c>
      <c r="K23" s="38"/>
      <c r="L23" s="38"/>
      <c r="M23" s="39">
        <f t="shared" si="3"/>
        <v>120</v>
      </c>
      <c r="N23" s="40" t="s">
        <v>117</v>
      </c>
      <c r="O23" s="42"/>
      <c r="P23" s="41"/>
      <c r="Q23" s="46">
        <v>10000</v>
      </c>
      <c r="R23" s="41">
        <f t="shared" si="1"/>
        <v>1200000</v>
      </c>
      <c r="S23" s="43">
        <f t="shared" si="2"/>
        <v>1200000</v>
      </c>
      <c r="T23" s="73"/>
    </row>
    <row r="24" spans="1:20" x14ac:dyDescent="0.25">
      <c r="A24" s="41">
        <v>13</v>
      </c>
      <c r="B24" s="44" t="s">
        <v>76</v>
      </c>
      <c r="C24" s="45"/>
      <c r="D24" s="45">
        <v>1</v>
      </c>
      <c r="E24" s="38" t="s">
        <v>55</v>
      </c>
      <c r="F24" s="38" t="s">
        <v>62</v>
      </c>
      <c r="G24" s="38"/>
      <c r="H24" s="38"/>
      <c r="I24" s="45">
        <v>20</v>
      </c>
      <c r="J24" s="38" t="s">
        <v>63</v>
      </c>
      <c r="K24" s="38"/>
      <c r="L24" s="38"/>
      <c r="M24" s="39">
        <f t="shared" si="3"/>
        <v>20</v>
      </c>
      <c r="N24" s="40" t="s">
        <v>118</v>
      </c>
      <c r="O24" s="42"/>
      <c r="P24" s="41"/>
      <c r="Q24" s="46">
        <v>70000</v>
      </c>
      <c r="R24" s="41">
        <f t="shared" si="1"/>
        <v>1400000</v>
      </c>
      <c r="S24" s="43">
        <f t="shared" si="2"/>
        <v>1400000</v>
      </c>
      <c r="T24" s="73"/>
    </row>
    <row r="25" spans="1:20" x14ac:dyDescent="0.25">
      <c r="A25" s="41">
        <v>14</v>
      </c>
      <c r="B25" s="44" t="s">
        <v>77</v>
      </c>
      <c r="C25" s="45"/>
      <c r="D25" s="45">
        <v>1</v>
      </c>
      <c r="E25" s="38" t="s">
        <v>55</v>
      </c>
      <c r="F25" s="38" t="s">
        <v>62</v>
      </c>
      <c r="G25" s="38"/>
      <c r="H25" s="38"/>
      <c r="I25" s="45">
        <v>20</v>
      </c>
      <c r="J25" s="38" t="s">
        <v>63</v>
      </c>
      <c r="K25" s="38"/>
      <c r="L25" s="38"/>
      <c r="M25" s="39">
        <f t="shared" si="3"/>
        <v>20</v>
      </c>
      <c r="N25" s="40" t="s">
        <v>118</v>
      </c>
      <c r="O25" s="42"/>
      <c r="P25" s="41"/>
      <c r="Q25" s="46">
        <v>10000</v>
      </c>
      <c r="R25" s="41">
        <f t="shared" si="1"/>
        <v>200000</v>
      </c>
      <c r="S25" s="43">
        <f t="shared" si="2"/>
        <v>200000</v>
      </c>
      <c r="T25" s="73"/>
    </row>
    <row r="26" spans="1:20" x14ac:dyDescent="0.25">
      <c r="A26" s="41">
        <v>15</v>
      </c>
      <c r="B26" s="44" t="s">
        <v>78</v>
      </c>
      <c r="C26" s="45"/>
      <c r="D26" s="45">
        <v>1</v>
      </c>
      <c r="E26" s="38" t="s">
        <v>55</v>
      </c>
      <c r="F26" s="38" t="s">
        <v>62</v>
      </c>
      <c r="G26" s="38"/>
      <c r="H26" s="38"/>
      <c r="I26" s="45">
        <v>20</v>
      </c>
      <c r="J26" s="38" t="s">
        <v>63</v>
      </c>
      <c r="K26" s="38"/>
      <c r="L26" s="38"/>
      <c r="M26" s="39">
        <f t="shared" si="3"/>
        <v>20</v>
      </c>
      <c r="N26" s="40" t="s">
        <v>118</v>
      </c>
      <c r="O26" s="42"/>
      <c r="P26" s="41"/>
      <c r="Q26" s="46">
        <v>10000</v>
      </c>
      <c r="R26" s="41">
        <f t="shared" si="1"/>
        <v>200000</v>
      </c>
      <c r="S26" s="43">
        <f t="shared" si="2"/>
        <v>200000</v>
      </c>
      <c r="T26" s="73"/>
    </row>
    <row r="27" spans="1:20" x14ac:dyDescent="0.25">
      <c r="A27" s="41">
        <v>16</v>
      </c>
      <c r="B27" s="44" t="s">
        <v>57</v>
      </c>
      <c r="C27" s="45"/>
      <c r="D27" s="45">
        <v>1</v>
      </c>
      <c r="E27" s="38" t="s">
        <v>79</v>
      </c>
      <c r="F27" s="38" t="s">
        <v>62</v>
      </c>
      <c r="G27" s="38"/>
      <c r="H27" s="38"/>
      <c r="I27" s="45">
        <v>20</v>
      </c>
      <c r="J27" s="38" t="s">
        <v>63</v>
      </c>
      <c r="K27" s="38"/>
      <c r="L27" s="38"/>
      <c r="M27" s="39">
        <f t="shared" si="3"/>
        <v>20</v>
      </c>
      <c r="N27" s="40" t="s">
        <v>119</v>
      </c>
      <c r="O27" s="42"/>
      <c r="P27" s="41"/>
      <c r="Q27" s="46">
        <v>200000</v>
      </c>
      <c r="R27" s="41">
        <f t="shared" si="1"/>
        <v>4000000</v>
      </c>
      <c r="S27" s="43">
        <f t="shared" si="2"/>
        <v>4000000</v>
      </c>
      <c r="T27" s="73"/>
    </row>
    <row r="28" spans="1:20" x14ac:dyDescent="0.25">
      <c r="A28" s="41">
        <v>17</v>
      </c>
      <c r="B28" s="44" t="s">
        <v>59</v>
      </c>
      <c r="C28" s="45"/>
      <c r="D28" s="45"/>
      <c r="E28" s="38"/>
      <c r="F28" s="38"/>
      <c r="G28" s="38"/>
      <c r="H28" s="38"/>
      <c r="I28" s="45"/>
      <c r="J28" s="38"/>
      <c r="K28" s="38"/>
      <c r="L28" s="38"/>
      <c r="M28" s="39">
        <v>1</v>
      </c>
      <c r="N28" s="40" t="s">
        <v>54</v>
      </c>
      <c r="O28" s="42"/>
      <c r="P28" s="41"/>
      <c r="Q28" s="46">
        <v>500000</v>
      </c>
      <c r="R28" s="41">
        <f t="shared" si="1"/>
        <v>500000</v>
      </c>
      <c r="S28" s="43">
        <f t="shared" si="2"/>
        <v>500000</v>
      </c>
      <c r="T28" s="73"/>
    </row>
    <row r="29" spans="1:20" x14ac:dyDescent="0.25">
      <c r="A29" s="41">
        <v>18</v>
      </c>
      <c r="B29" s="44" t="s">
        <v>80</v>
      </c>
      <c r="C29" s="45"/>
      <c r="D29" s="45">
        <v>1</v>
      </c>
      <c r="E29" s="38" t="s">
        <v>70</v>
      </c>
      <c r="F29" s="38" t="s">
        <v>62</v>
      </c>
      <c r="G29" s="38"/>
      <c r="H29" s="38"/>
      <c r="I29" s="45">
        <v>20</v>
      </c>
      <c r="J29" s="38" t="s">
        <v>63</v>
      </c>
      <c r="K29" s="38"/>
      <c r="L29" s="38"/>
      <c r="M29" s="39">
        <f t="shared" si="3"/>
        <v>20</v>
      </c>
      <c r="N29" s="40" t="s">
        <v>118</v>
      </c>
      <c r="O29" s="42"/>
      <c r="P29" s="41"/>
      <c r="Q29" s="46">
        <v>25000</v>
      </c>
      <c r="R29" s="41">
        <f t="shared" si="1"/>
        <v>500000</v>
      </c>
      <c r="S29" s="43">
        <f t="shared" si="2"/>
        <v>500000</v>
      </c>
      <c r="T29" s="73"/>
    </row>
    <row r="30" spans="1:20" x14ac:dyDescent="0.25">
      <c r="A30" s="41">
        <v>19</v>
      </c>
      <c r="B30" s="44" t="s">
        <v>81</v>
      </c>
      <c r="C30" s="45"/>
      <c r="D30" s="45">
        <v>9</v>
      </c>
      <c r="E30" s="38" t="s">
        <v>45</v>
      </c>
      <c r="F30" s="38" t="s">
        <v>62</v>
      </c>
      <c r="G30" s="38"/>
      <c r="H30" s="38"/>
      <c r="I30" s="45">
        <v>20</v>
      </c>
      <c r="J30" s="38" t="s">
        <v>63</v>
      </c>
      <c r="K30" s="38"/>
      <c r="L30" s="38"/>
      <c r="M30" s="39">
        <f t="shared" si="3"/>
        <v>180</v>
      </c>
      <c r="N30" s="40" t="s">
        <v>113</v>
      </c>
      <c r="O30" s="42"/>
      <c r="P30" s="41"/>
      <c r="Q30" s="46">
        <v>10000</v>
      </c>
      <c r="R30" s="41">
        <f t="shared" si="1"/>
        <v>1800000</v>
      </c>
      <c r="S30" s="43">
        <f t="shared" si="2"/>
        <v>1800000</v>
      </c>
      <c r="T30" s="73"/>
    </row>
    <row r="31" spans="1:20" x14ac:dyDescent="0.25">
      <c r="A31" s="41">
        <v>20</v>
      </c>
      <c r="B31" s="44" t="s">
        <v>82</v>
      </c>
      <c r="C31" s="45"/>
      <c r="D31" s="45">
        <v>9</v>
      </c>
      <c r="E31" s="38" t="s">
        <v>45</v>
      </c>
      <c r="F31" s="38" t="s">
        <v>62</v>
      </c>
      <c r="G31" s="38"/>
      <c r="H31" s="38"/>
      <c r="I31" s="45">
        <v>20</v>
      </c>
      <c r="J31" s="38" t="s">
        <v>63</v>
      </c>
      <c r="K31" s="38"/>
      <c r="L31" s="38"/>
      <c r="M31" s="39">
        <f t="shared" si="3"/>
        <v>180</v>
      </c>
      <c r="N31" s="40" t="s">
        <v>113</v>
      </c>
      <c r="O31" s="42"/>
      <c r="P31" s="41"/>
      <c r="Q31" s="46">
        <v>10000</v>
      </c>
      <c r="R31" s="41">
        <f t="shared" si="1"/>
        <v>1800000</v>
      </c>
      <c r="S31" s="43">
        <f t="shared" si="2"/>
        <v>1800000</v>
      </c>
      <c r="T31" s="73"/>
    </row>
    <row r="32" spans="1:20" x14ac:dyDescent="0.25">
      <c r="A32" s="41">
        <v>21</v>
      </c>
      <c r="B32" s="44" t="s">
        <v>83</v>
      </c>
      <c r="C32" s="45"/>
      <c r="D32" s="45"/>
      <c r="E32" s="38"/>
      <c r="F32" s="38"/>
      <c r="G32" s="38"/>
      <c r="H32" s="38"/>
      <c r="I32" s="45"/>
      <c r="J32" s="38"/>
      <c r="K32" s="38"/>
      <c r="L32" s="38"/>
      <c r="M32" s="39">
        <v>13</v>
      </c>
      <c r="N32" s="40" t="s">
        <v>112</v>
      </c>
      <c r="O32" s="42">
        <v>1100000</v>
      </c>
      <c r="P32" s="41">
        <f t="shared" ref="P32:P60" si="4">M32*O32</f>
        <v>14300000</v>
      </c>
      <c r="Q32" s="46"/>
      <c r="R32" s="41">
        <f t="shared" si="1"/>
        <v>0</v>
      </c>
      <c r="S32" s="43">
        <f t="shared" si="2"/>
        <v>14300000</v>
      </c>
      <c r="T32" s="73"/>
    </row>
    <row r="33" spans="1:20" x14ac:dyDescent="0.25">
      <c r="A33" s="41">
        <v>22</v>
      </c>
      <c r="B33" s="44" t="s">
        <v>84</v>
      </c>
      <c r="C33" s="45"/>
      <c r="D33" s="45"/>
      <c r="E33" s="38"/>
      <c r="F33" s="38"/>
      <c r="G33" s="38"/>
      <c r="H33" s="38"/>
      <c r="I33" s="45"/>
      <c r="J33" s="38"/>
      <c r="K33" s="38"/>
      <c r="L33" s="38"/>
      <c r="M33" s="39">
        <v>2</v>
      </c>
      <c r="N33" s="40" t="s">
        <v>48</v>
      </c>
      <c r="O33" s="42">
        <v>110000</v>
      </c>
      <c r="P33" s="41">
        <f t="shared" si="4"/>
        <v>220000</v>
      </c>
      <c r="Q33" s="46"/>
      <c r="R33" s="41">
        <f t="shared" si="1"/>
        <v>0</v>
      </c>
      <c r="S33" s="43">
        <f t="shared" si="2"/>
        <v>220000</v>
      </c>
      <c r="T33" s="73"/>
    </row>
    <row r="34" spans="1:20" x14ac:dyDescent="0.25">
      <c r="A34" s="41">
        <v>23</v>
      </c>
      <c r="B34" s="44" t="s">
        <v>111</v>
      </c>
      <c r="C34" s="45"/>
      <c r="D34" s="45"/>
      <c r="E34" s="38"/>
      <c r="F34" s="38"/>
      <c r="G34" s="38"/>
      <c r="H34" s="38"/>
      <c r="I34" s="45"/>
      <c r="J34" s="38"/>
      <c r="K34" s="38"/>
      <c r="L34" s="38"/>
      <c r="M34" s="39">
        <v>12</v>
      </c>
      <c r="N34" s="40" t="s">
        <v>48</v>
      </c>
      <c r="O34" s="42">
        <v>210000</v>
      </c>
      <c r="P34" s="41">
        <f t="shared" si="4"/>
        <v>2520000</v>
      </c>
      <c r="Q34" s="46"/>
      <c r="R34" s="41">
        <f t="shared" si="1"/>
        <v>0</v>
      </c>
      <c r="S34" s="43">
        <f t="shared" si="2"/>
        <v>2520000</v>
      </c>
      <c r="T34" s="73"/>
    </row>
    <row r="35" spans="1:20" x14ac:dyDescent="0.25">
      <c r="A35" s="41">
        <v>24</v>
      </c>
      <c r="B35" s="44" t="s">
        <v>85</v>
      </c>
      <c r="C35" s="45"/>
      <c r="D35" s="45"/>
      <c r="E35" s="38"/>
      <c r="F35" s="38"/>
      <c r="G35" s="38"/>
      <c r="H35" s="38"/>
      <c r="I35" s="45"/>
      <c r="J35" s="38"/>
      <c r="K35" s="38"/>
      <c r="L35" s="38"/>
      <c r="M35" s="39">
        <v>1</v>
      </c>
      <c r="N35" s="40" t="s">
        <v>48</v>
      </c>
      <c r="O35" s="42">
        <v>4100000</v>
      </c>
      <c r="P35" s="41">
        <f t="shared" si="4"/>
        <v>4100000</v>
      </c>
      <c r="Q35" s="46"/>
      <c r="R35" s="41">
        <f t="shared" si="1"/>
        <v>0</v>
      </c>
      <c r="S35" s="43">
        <f t="shared" si="2"/>
        <v>4100000</v>
      </c>
      <c r="T35" s="73"/>
    </row>
    <row r="36" spans="1:20" x14ac:dyDescent="0.25">
      <c r="A36" s="41">
        <v>25</v>
      </c>
      <c r="B36" s="44" t="s">
        <v>86</v>
      </c>
      <c r="C36" s="45"/>
      <c r="D36" s="45"/>
      <c r="E36" s="38"/>
      <c r="F36" s="38"/>
      <c r="G36" s="38"/>
      <c r="H36" s="38"/>
      <c r="I36" s="45"/>
      <c r="J36" s="38"/>
      <c r="K36" s="38"/>
      <c r="L36" s="38"/>
      <c r="M36" s="39">
        <v>28</v>
      </c>
      <c r="N36" s="40" t="s">
        <v>48</v>
      </c>
      <c r="O36" s="42">
        <v>65000</v>
      </c>
      <c r="P36" s="41">
        <f t="shared" si="4"/>
        <v>1820000</v>
      </c>
      <c r="Q36" s="46"/>
      <c r="R36" s="41">
        <f t="shared" si="1"/>
        <v>0</v>
      </c>
      <c r="S36" s="43">
        <f t="shared" si="2"/>
        <v>1820000</v>
      </c>
      <c r="T36" s="73"/>
    </row>
    <row r="37" spans="1:20" x14ac:dyDescent="0.25">
      <c r="A37" s="41">
        <v>26</v>
      </c>
      <c r="B37" s="44" t="s">
        <v>87</v>
      </c>
      <c r="C37" s="45"/>
      <c r="D37" s="45"/>
      <c r="E37" s="38"/>
      <c r="F37" s="38"/>
      <c r="G37" s="38"/>
      <c r="H37" s="38"/>
      <c r="I37" s="45"/>
      <c r="J37" s="38"/>
      <c r="K37" s="38"/>
      <c r="L37" s="38"/>
      <c r="M37" s="39">
        <v>35</v>
      </c>
      <c r="N37" s="40" t="s">
        <v>48</v>
      </c>
      <c r="O37" s="42">
        <v>310000</v>
      </c>
      <c r="P37" s="41">
        <f t="shared" si="4"/>
        <v>10850000</v>
      </c>
      <c r="Q37" s="46"/>
      <c r="R37" s="41">
        <f t="shared" si="1"/>
        <v>0</v>
      </c>
      <c r="S37" s="43">
        <f t="shared" si="2"/>
        <v>10850000</v>
      </c>
      <c r="T37" s="73"/>
    </row>
    <row r="38" spans="1:20" x14ac:dyDescent="0.25">
      <c r="A38" s="41">
        <v>27</v>
      </c>
      <c r="B38" s="44" t="s">
        <v>110</v>
      </c>
      <c r="C38" s="45"/>
      <c r="D38" s="45"/>
      <c r="E38" s="38"/>
      <c r="F38" s="38"/>
      <c r="G38" s="38"/>
      <c r="H38" s="38"/>
      <c r="I38" s="45"/>
      <c r="J38" s="38"/>
      <c r="K38" s="38"/>
      <c r="L38" s="38"/>
      <c r="M38" s="39">
        <v>1</v>
      </c>
      <c r="N38" s="40" t="s">
        <v>48</v>
      </c>
      <c r="O38" s="42">
        <v>410000</v>
      </c>
      <c r="P38" s="41">
        <f t="shared" si="4"/>
        <v>410000</v>
      </c>
      <c r="Q38" s="46"/>
      <c r="R38" s="41">
        <f t="shared" si="1"/>
        <v>0</v>
      </c>
      <c r="S38" s="43">
        <f t="shared" si="2"/>
        <v>410000</v>
      </c>
      <c r="T38" s="73"/>
    </row>
    <row r="39" spans="1:20" x14ac:dyDescent="0.25">
      <c r="A39" s="41">
        <v>28</v>
      </c>
      <c r="B39" s="44" t="s">
        <v>88</v>
      </c>
      <c r="C39" s="45"/>
      <c r="D39" s="45"/>
      <c r="E39" s="38"/>
      <c r="F39" s="38"/>
      <c r="G39" s="38"/>
      <c r="H39" s="38"/>
      <c r="I39" s="45"/>
      <c r="J39" s="38"/>
      <c r="K39" s="38"/>
      <c r="L39" s="38"/>
      <c r="M39" s="39">
        <v>1</v>
      </c>
      <c r="N39" s="40" t="s">
        <v>55</v>
      </c>
      <c r="O39" s="42">
        <v>150000</v>
      </c>
      <c r="P39" s="41">
        <f t="shared" si="4"/>
        <v>150000</v>
      </c>
      <c r="Q39" s="46"/>
      <c r="R39" s="41">
        <f t="shared" si="1"/>
        <v>0</v>
      </c>
      <c r="S39" s="43">
        <f t="shared" si="2"/>
        <v>150000</v>
      </c>
      <c r="T39" s="73"/>
    </row>
    <row r="40" spans="1:20" x14ac:dyDescent="0.25">
      <c r="A40" s="41">
        <v>29</v>
      </c>
      <c r="B40" s="44" t="s">
        <v>89</v>
      </c>
      <c r="C40" s="45"/>
      <c r="D40" s="45"/>
      <c r="E40" s="38"/>
      <c r="F40" s="38"/>
      <c r="G40" s="38"/>
      <c r="H40" s="38"/>
      <c r="I40" s="45"/>
      <c r="J40" s="38"/>
      <c r="K40" s="38"/>
      <c r="L40" s="38"/>
      <c r="M40" s="39">
        <v>2</v>
      </c>
      <c r="N40" s="40" t="s">
        <v>48</v>
      </c>
      <c r="O40" s="42">
        <v>256000</v>
      </c>
      <c r="P40" s="41">
        <f t="shared" si="4"/>
        <v>512000</v>
      </c>
      <c r="Q40" s="46"/>
      <c r="R40" s="41">
        <f t="shared" si="1"/>
        <v>0</v>
      </c>
      <c r="S40" s="43">
        <f t="shared" si="2"/>
        <v>512000</v>
      </c>
      <c r="T40" s="73"/>
    </row>
    <row r="41" spans="1:20" x14ac:dyDescent="0.25">
      <c r="A41" s="41">
        <v>30</v>
      </c>
      <c r="B41" s="44" t="s">
        <v>90</v>
      </c>
      <c r="C41" s="45"/>
      <c r="D41" s="45"/>
      <c r="E41" s="38"/>
      <c r="F41" s="38"/>
      <c r="G41" s="38"/>
      <c r="H41" s="38"/>
      <c r="I41" s="45"/>
      <c r="J41" s="38"/>
      <c r="K41" s="38"/>
      <c r="L41" s="38"/>
      <c r="M41" s="39">
        <v>4</v>
      </c>
      <c r="N41" s="40" t="s">
        <v>48</v>
      </c>
      <c r="O41" s="42">
        <v>32000</v>
      </c>
      <c r="P41" s="41">
        <f t="shared" si="4"/>
        <v>128000</v>
      </c>
      <c r="Q41" s="46"/>
      <c r="R41" s="41">
        <f t="shared" si="1"/>
        <v>0</v>
      </c>
      <c r="S41" s="43">
        <f t="shared" si="2"/>
        <v>128000</v>
      </c>
      <c r="T41" s="73"/>
    </row>
    <row r="42" spans="1:20" x14ac:dyDescent="0.25">
      <c r="A42" s="41">
        <v>31</v>
      </c>
      <c r="B42" s="44" t="s">
        <v>91</v>
      </c>
      <c r="C42" s="45"/>
      <c r="D42" s="45"/>
      <c r="E42" s="38"/>
      <c r="F42" s="38"/>
      <c r="G42" s="38"/>
      <c r="H42" s="38"/>
      <c r="I42" s="45"/>
      <c r="J42" s="38"/>
      <c r="K42" s="38"/>
      <c r="L42" s="38"/>
      <c r="M42" s="39">
        <v>14</v>
      </c>
      <c r="N42" s="40" t="s">
        <v>48</v>
      </c>
      <c r="O42" s="42">
        <v>210000</v>
      </c>
      <c r="P42" s="41">
        <f t="shared" si="4"/>
        <v>2940000</v>
      </c>
      <c r="Q42" s="46"/>
      <c r="R42" s="41">
        <f t="shared" si="1"/>
        <v>0</v>
      </c>
      <c r="S42" s="43">
        <f t="shared" si="2"/>
        <v>2940000</v>
      </c>
      <c r="T42" s="73"/>
    </row>
    <row r="43" spans="1:20" x14ac:dyDescent="0.25">
      <c r="A43" s="41">
        <v>32</v>
      </c>
      <c r="B43" s="44" t="s">
        <v>93</v>
      </c>
      <c r="C43" s="45"/>
      <c r="D43" s="45"/>
      <c r="E43" s="38"/>
      <c r="F43" s="38"/>
      <c r="G43" s="38"/>
      <c r="H43" s="38"/>
      <c r="I43" s="45"/>
      <c r="J43" s="38"/>
      <c r="K43" s="38"/>
      <c r="L43" s="38"/>
      <c r="M43" s="39">
        <v>65</v>
      </c>
      <c r="N43" s="40" t="s">
        <v>109</v>
      </c>
      <c r="O43" s="42">
        <v>238000</v>
      </c>
      <c r="P43" s="41">
        <f t="shared" si="4"/>
        <v>15470000</v>
      </c>
      <c r="Q43" s="46"/>
      <c r="R43" s="41">
        <f t="shared" si="1"/>
        <v>0</v>
      </c>
      <c r="S43" s="43">
        <f t="shared" si="2"/>
        <v>15470000</v>
      </c>
      <c r="T43" s="73"/>
    </row>
    <row r="44" spans="1:20" x14ac:dyDescent="0.25">
      <c r="A44" s="41">
        <v>33</v>
      </c>
      <c r="B44" s="44" t="s">
        <v>92</v>
      </c>
      <c r="C44" s="45"/>
      <c r="D44" s="45"/>
      <c r="E44" s="38"/>
      <c r="F44" s="38"/>
      <c r="G44" s="38"/>
      <c r="H44" s="38"/>
      <c r="I44" s="45"/>
      <c r="J44" s="38"/>
      <c r="K44" s="38"/>
      <c r="L44" s="38"/>
      <c r="M44" s="39">
        <v>65</v>
      </c>
      <c r="N44" s="40" t="s">
        <v>109</v>
      </c>
      <c r="O44" s="42">
        <v>162500</v>
      </c>
      <c r="P44" s="41">
        <f t="shared" si="4"/>
        <v>10562500</v>
      </c>
      <c r="Q44" s="46"/>
      <c r="R44" s="41">
        <f t="shared" si="1"/>
        <v>0</v>
      </c>
      <c r="S44" s="43">
        <f t="shared" si="2"/>
        <v>10562500</v>
      </c>
      <c r="T44" s="73"/>
    </row>
    <row r="45" spans="1:20" x14ac:dyDescent="0.25">
      <c r="A45" s="41">
        <v>34</v>
      </c>
      <c r="B45" s="44" t="s">
        <v>94</v>
      </c>
      <c r="C45" s="45"/>
      <c r="D45" s="45"/>
      <c r="E45" s="38"/>
      <c r="F45" s="38"/>
      <c r="G45" s="38"/>
      <c r="H45" s="38"/>
      <c r="I45" s="45"/>
      <c r="J45" s="38"/>
      <c r="K45" s="38"/>
      <c r="L45" s="38"/>
      <c r="M45" s="39">
        <v>130</v>
      </c>
      <c r="N45" s="40" t="s">
        <v>108</v>
      </c>
      <c r="O45" s="42">
        <v>178500</v>
      </c>
      <c r="P45" s="41">
        <f t="shared" si="4"/>
        <v>23205000</v>
      </c>
      <c r="Q45" s="46"/>
      <c r="R45" s="41">
        <f t="shared" si="1"/>
        <v>0</v>
      </c>
      <c r="S45" s="43">
        <f t="shared" si="2"/>
        <v>23205000</v>
      </c>
      <c r="T45" s="73"/>
    </row>
    <row r="46" spans="1:20" x14ac:dyDescent="0.25">
      <c r="A46" s="41">
        <v>35</v>
      </c>
      <c r="B46" s="44" t="s">
        <v>95</v>
      </c>
      <c r="C46" s="45"/>
      <c r="D46" s="45"/>
      <c r="E46" s="38"/>
      <c r="F46" s="38"/>
      <c r="G46" s="38"/>
      <c r="H46" s="38"/>
      <c r="I46" s="45"/>
      <c r="J46" s="38"/>
      <c r="K46" s="38"/>
      <c r="L46" s="38"/>
      <c r="M46" s="39">
        <v>1</v>
      </c>
      <c r="N46" s="40" t="s">
        <v>58</v>
      </c>
      <c r="O46" s="42">
        <v>30100000</v>
      </c>
      <c r="P46" s="41">
        <f t="shared" si="4"/>
        <v>30100000</v>
      </c>
      <c r="Q46" s="46"/>
      <c r="R46" s="41">
        <f t="shared" si="1"/>
        <v>0</v>
      </c>
      <c r="S46" s="43">
        <f t="shared" si="2"/>
        <v>30100000</v>
      </c>
      <c r="T46" s="73"/>
    </row>
    <row r="47" spans="1:20" x14ac:dyDescent="0.25">
      <c r="A47" s="41">
        <v>36</v>
      </c>
      <c r="B47" s="44" t="s">
        <v>96</v>
      </c>
      <c r="C47" s="45"/>
      <c r="D47" s="45"/>
      <c r="E47" s="38"/>
      <c r="F47" s="38"/>
      <c r="G47" s="38"/>
      <c r="H47" s="38"/>
      <c r="I47" s="45"/>
      <c r="J47" s="38"/>
      <c r="K47" s="38"/>
      <c r="L47" s="38"/>
      <c r="M47" s="39">
        <v>1</v>
      </c>
      <c r="N47" s="40" t="s">
        <v>58</v>
      </c>
      <c r="O47" s="42">
        <v>30100000</v>
      </c>
      <c r="P47" s="41">
        <f t="shared" si="4"/>
        <v>30100000</v>
      </c>
      <c r="Q47" s="46"/>
      <c r="R47" s="41">
        <f t="shared" si="1"/>
        <v>0</v>
      </c>
      <c r="S47" s="43">
        <f t="shared" si="2"/>
        <v>30100000</v>
      </c>
      <c r="T47" s="73"/>
    </row>
    <row r="48" spans="1:20" x14ac:dyDescent="0.25">
      <c r="A48" s="41">
        <v>37</v>
      </c>
      <c r="B48" s="44" t="s">
        <v>97</v>
      </c>
      <c r="C48" s="45"/>
      <c r="D48" s="45"/>
      <c r="E48" s="38"/>
      <c r="F48" s="38"/>
      <c r="G48" s="38"/>
      <c r="H48" s="38"/>
      <c r="I48" s="45"/>
      <c r="J48" s="38"/>
      <c r="K48" s="38"/>
      <c r="L48" s="38"/>
      <c r="M48" s="39">
        <v>120</v>
      </c>
      <c r="N48" s="40" t="s">
        <v>108</v>
      </c>
      <c r="O48" s="42">
        <v>225000</v>
      </c>
      <c r="P48" s="41">
        <f t="shared" si="4"/>
        <v>27000000</v>
      </c>
      <c r="Q48" s="46"/>
      <c r="R48" s="41">
        <f t="shared" si="1"/>
        <v>0</v>
      </c>
      <c r="S48" s="43">
        <f t="shared" si="2"/>
        <v>27000000</v>
      </c>
      <c r="T48" s="73"/>
    </row>
    <row r="49" spans="1:22" x14ac:dyDescent="0.25">
      <c r="A49" s="41">
        <v>38</v>
      </c>
      <c r="B49" s="44" t="s">
        <v>98</v>
      </c>
      <c r="C49" s="45"/>
      <c r="D49" s="45"/>
      <c r="E49" s="38"/>
      <c r="F49" s="38"/>
      <c r="G49" s="38"/>
      <c r="H49" s="38"/>
      <c r="I49" s="45"/>
      <c r="J49" s="38"/>
      <c r="K49" s="38"/>
      <c r="L49" s="38"/>
      <c r="M49" s="39">
        <v>15</v>
      </c>
      <c r="N49" s="40" t="s">
        <v>48</v>
      </c>
      <c r="O49" s="42">
        <v>20000</v>
      </c>
      <c r="P49" s="41">
        <f t="shared" si="4"/>
        <v>300000</v>
      </c>
      <c r="Q49" s="46"/>
      <c r="R49" s="41">
        <f t="shared" si="1"/>
        <v>0</v>
      </c>
      <c r="S49" s="43">
        <f t="shared" si="2"/>
        <v>300000</v>
      </c>
      <c r="T49" s="73"/>
    </row>
    <row r="50" spans="1:22" x14ac:dyDescent="0.25">
      <c r="A50" s="41">
        <v>39</v>
      </c>
      <c r="B50" s="44" t="s">
        <v>99</v>
      </c>
      <c r="C50" s="45"/>
      <c r="D50" s="45"/>
      <c r="E50" s="38"/>
      <c r="F50" s="38"/>
      <c r="G50" s="38"/>
      <c r="H50" s="38"/>
      <c r="I50" s="45"/>
      <c r="J50" s="38"/>
      <c r="K50" s="38"/>
      <c r="L50" s="38"/>
      <c r="M50" s="39">
        <v>30</v>
      </c>
      <c r="N50" s="40" t="s">
        <v>48</v>
      </c>
      <c r="O50" s="42">
        <v>20000</v>
      </c>
      <c r="P50" s="41">
        <f t="shared" si="4"/>
        <v>600000</v>
      </c>
      <c r="Q50" s="46"/>
      <c r="R50" s="41">
        <f t="shared" si="1"/>
        <v>0</v>
      </c>
      <c r="S50" s="43">
        <f t="shared" si="2"/>
        <v>600000</v>
      </c>
      <c r="T50" s="73"/>
    </row>
    <row r="51" spans="1:22" x14ac:dyDescent="0.25">
      <c r="A51" s="41">
        <v>40</v>
      </c>
      <c r="B51" s="44" t="s">
        <v>100</v>
      </c>
      <c r="C51" s="45"/>
      <c r="D51" s="45"/>
      <c r="E51" s="38"/>
      <c r="F51" s="38"/>
      <c r="G51" s="38"/>
      <c r="H51" s="38"/>
      <c r="I51" s="45"/>
      <c r="J51" s="38"/>
      <c r="K51" s="38"/>
      <c r="L51" s="38"/>
      <c r="M51" s="39">
        <v>20</v>
      </c>
      <c r="N51" s="40" t="s">
        <v>105</v>
      </c>
      <c r="O51" s="42">
        <v>90000</v>
      </c>
      <c r="P51" s="41">
        <f t="shared" si="4"/>
        <v>1800000</v>
      </c>
      <c r="Q51" s="46"/>
      <c r="R51" s="41">
        <f t="shared" si="1"/>
        <v>0</v>
      </c>
      <c r="S51" s="43">
        <f t="shared" si="2"/>
        <v>1800000</v>
      </c>
      <c r="T51" s="73"/>
    </row>
    <row r="52" spans="1:22" x14ac:dyDescent="0.25">
      <c r="A52" s="41">
        <v>41</v>
      </c>
      <c r="B52" s="44" t="s">
        <v>101</v>
      </c>
      <c r="C52" s="45"/>
      <c r="D52" s="45"/>
      <c r="E52" s="38"/>
      <c r="F52" s="38"/>
      <c r="G52" s="38"/>
      <c r="H52" s="38"/>
      <c r="I52" s="45"/>
      <c r="J52" s="38"/>
      <c r="K52" s="38"/>
      <c r="L52" s="38"/>
      <c r="M52" s="39">
        <v>10</v>
      </c>
      <c r="N52" s="40" t="s">
        <v>55</v>
      </c>
      <c r="O52" s="42">
        <v>90000</v>
      </c>
      <c r="P52" s="41">
        <f t="shared" si="4"/>
        <v>900000</v>
      </c>
      <c r="Q52" s="46"/>
      <c r="R52" s="41">
        <f t="shared" si="1"/>
        <v>0</v>
      </c>
      <c r="S52" s="43">
        <f t="shared" si="2"/>
        <v>900000</v>
      </c>
      <c r="T52" s="73"/>
    </row>
    <row r="53" spans="1:22" x14ac:dyDescent="0.25">
      <c r="A53" s="41">
        <v>42</v>
      </c>
      <c r="B53" s="44" t="s">
        <v>102</v>
      </c>
      <c r="C53" s="45"/>
      <c r="D53" s="45"/>
      <c r="E53" s="38"/>
      <c r="F53" s="38"/>
      <c r="G53" s="38"/>
      <c r="H53" s="38"/>
      <c r="I53" s="45"/>
      <c r="J53" s="38"/>
      <c r="K53" s="38"/>
      <c r="L53" s="38"/>
      <c r="M53" s="39">
        <v>2</v>
      </c>
      <c r="N53" s="40" t="s">
        <v>107</v>
      </c>
      <c r="O53" s="42">
        <v>90000</v>
      </c>
      <c r="P53" s="41">
        <f t="shared" si="4"/>
        <v>180000</v>
      </c>
      <c r="Q53" s="46"/>
      <c r="R53" s="41">
        <f t="shared" si="1"/>
        <v>0</v>
      </c>
      <c r="S53" s="43">
        <f t="shared" si="2"/>
        <v>180000</v>
      </c>
      <c r="T53" s="73"/>
    </row>
    <row r="54" spans="1:22" x14ac:dyDescent="0.25">
      <c r="A54" s="41">
        <v>43</v>
      </c>
      <c r="B54" s="44" t="s">
        <v>103</v>
      </c>
      <c r="C54" s="45"/>
      <c r="D54" s="45"/>
      <c r="E54" s="38"/>
      <c r="F54" s="38"/>
      <c r="G54" s="38"/>
      <c r="H54" s="38"/>
      <c r="I54" s="45"/>
      <c r="J54" s="38"/>
      <c r="K54" s="38"/>
      <c r="L54" s="38"/>
      <c r="M54" s="39">
        <v>2</v>
      </c>
      <c r="N54" s="40" t="s">
        <v>107</v>
      </c>
      <c r="O54" s="42">
        <v>95000</v>
      </c>
      <c r="P54" s="41">
        <f t="shared" si="4"/>
        <v>190000</v>
      </c>
      <c r="Q54" s="46"/>
      <c r="R54" s="41">
        <f t="shared" si="1"/>
        <v>0</v>
      </c>
      <c r="S54" s="43">
        <f t="shared" si="2"/>
        <v>190000</v>
      </c>
      <c r="T54" s="73"/>
    </row>
    <row r="55" spans="1:22" x14ac:dyDescent="0.25">
      <c r="A55" s="41">
        <v>44</v>
      </c>
      <c r="B55" s="44" t="s">
        <v>49</v>
      </c>
      <c r="C55" s="45"/>
      <c r="D55" s="45"/>
      <c r="E55" s="38"/>
      <c r="F55" s="38"/>
      <c r="G55" s="38"/>
      <c r="H55" s="38"/>
      <c r="I55" s="45"/>
      <c r="J55" s="38"/>
      <c r="K55" s="38"/>
      <c r="L55" s="38"/>
      <c r="M55" s="39">
        <v>4</v>
      </c>
      <c r="N55" s="40" t="s">
        <v>106</v>
      </c>
      <c r="O55" s="42">
        <v>80000</v>
      </c>
      <c r="P55" s="41">
        <f t="shared" si="4"/>
        <v>320000</v>
      </c>
      <c r="Q55" s="46"/>
      <c r="R55" s="41">
        <f t="shared" si="1"/>
        <v>0</v>
      </c>
      <c r="S55" s="43">
        <f t="shared" si="2"/>
        <v>320000</v>
      </c>
      <c r="T55" s="73"/>
    </row>
    <row r="56" spans="1:22" x14ac:dyDescent="0.25">
      <c r="A56" s="41">
        <v>45</v>
      </c>
      <c r="B56" s="44" t="s">
        <v>50</v>
      </c>
      <c r="C56" s="45"/>
      <c r="D56" s="45"/>
      <c r="E56" s="38"/>
      <c r="F56" s="38"/>
      <c r="G56" s="38"/>
      <c r="H56" s="38"/>
      <c r="I56" s="45"/>
      <c r="J56" s="38"/>
      <c r="K56" s="38"/>
      <c r="L56" s="38"/>
      <c r="M56" s="39">
        <v>25</v>
      </c>
      <c r="N56" s="40" t="s">
        <v>105</v>
      </c>
      <c r="O56" s="42">
        <v>17500</v>
      </c>
      <c r="P56" s="41">
        <f t="shared" si="4"/>
        <v>437500</v>
      </c>
      <c r="Q56" s="46"/>
      <c r="R56" s="41">
        <f t="shared" si="1"/>
        <v>0</v>
      </c>
      <c r="S56" s="43">
        <f t="shared" si="2"/>
        <v>437500</v>
      </c>
      <c r="T56" s="73"/>
    </row>
    <row r="57" spans="1:22" x14ac:dyDescent="0.25">
      <c r="A57" s="41">
        <v>46</v>
      </c>
      <c r="B57" s="44" t="s">
        <v>104</v>
      </c>
      <c r="C57" s="45"/>
      <c r="D57" s="45"/>
      <c r="E57" s="38"/>
      <c r="F57" s="38"/>
      <c r="G57" s="38"/>
      <c r="H57" s="38"/>
      <c r="I57" s="45"/>
      <c r="J57" s="38"/>
      <c r="K57" s="38"/>
      <c r="L57" s="38"/>
      <c r="M57" s="39">
        <v>10</v>
      </c>
      <c r="N57" s="40" t="s">
        <v>53</v>
      </c>
      <c r="O57" s="42">
        <v>30000</v>
      </c>
      <c r="P57" s="41">
        <f t="shared" si="4"/>
        <v>300000</v>
      </c>
      <c r="Q57" s="46"/>
      <c r="R57" s="41">
        <f t="shared" si="1"/>
        <v>0</v>
      </c>
      <c r="S57" s="43">
        <f t="shared" si="2"/>
        <v>300000</v>
      </c>
      <c r="T57" s="73"/>
    </row>
    <row r="58" spans="1:22" x14ac:dyDescent="0.25">
      <c r="A58" s="41">
        <v>47</v>
      </c>
      <c r="B58" s="44" t="s">
        <v>60</v>
      </c>
      <c r="C58" s="45"/>
      <c r="D58" s="45"/>
      <c r="E58" s="38"/>
      <c r="F58" s="38"/>
      <c r="G58" s="38"/>
      <c r="H58" s="38"/>
      <c r="I58" s="45"/>
      <c r="J58" s="38"/>
      <c r="K58" s="38"/>
      <c r="L58" s="38"/>
      <c r="M58" s="39">
        <v>6</v>
      </c>
      <c r="N58" s="40" t="s">
        <v>48</v>
      </c>
      <c r="O58" s="42">
        <v>20000</v>
      </c>
      <c r="P58" s="41">
        <f t="shared" si="4"/>
        <v>120000</v>
      </c>
      <c r="Q58" s="46"/>
      <c r="R58" s="41">
        <f t="shared" si="1"/>
        <v>0</v>
      </c>
      <c r="S58" s="43">
        <f t="shared" si="2"/>
        <v>120000</v>
      </c>
      <c r="T58" s="73"/>
    </row>
    <row r="59" spans="1:22" x14ac:dyDescent="0.25">
      <c r="A59" s="41">
        <v>48</v>
      </c>
      <c r="B59" s="44" t="s">
        <v>51</v>
      </c>
      <c r="C59" s="45"/>
      <c r="D59" s="45"/>
      <c r="E59" s="38"/>
      <c r="F59" s="38"/>
      <c r="G59" s="38"/>
      <c r="H59" s="38"/>
      <c r="I59" s="45"/>
      <c r="J59" s="38"/>
      <c r="K59" s="38"/>
      <c r="L59" s="38"/>
      <c r="M59" s="39">
        <v>4</v>
      </c>
      <c r="N59" s="40" t="s">
        <v>48</v>
      </c>
      <c r="O59" s="42">
        <v>10000</v>
      </c>
      <c r="P59" s="41">
        <f t="shared" si="4"/>
        <v>40000</v>
      </c>
      <c r="Q59" s="46"/>
      <c r="R59" s="41">
        <f t="shared" si="1"/>
        <v>0</v>
      </c>
      <c r="S59" s="43">
        <f t="shared" si="2"/>
        <v>40000</v>
      </c>
      <c r="T59" s="73"/>
    </row>
    <row r="60" spans="1:22" x14ac:dyDescent="0.25">
      <c r="A60" s="41">
        <v>49</v>
      </c>
      <c r="B60" s="44" t="s">
        <v>52</v>
      </c>
      <c r="C60" s="45"/>
      <c r="D60" s="45"/>
      <c r="E60" s="38"/>
      <c r="F60" s="38"/>
      <c r="G60" s="38"/>
      <c r="H60" s="38"/>
      <c r="I60" s="45"/>
      <c r="J60" s="38"/>
      <c r="K60" s="38"/>
      <c r="L60" s="38"/>
      <c r="M60" s="39">
        <v>5</v>
      </c>
      <c r="N60" s="40" t="s">
        <v>53</v>
      </c>
      <c r="O60" s="42">
        <v>10000</v>
      </c>
      <c r="P60" s="41">
        <f t="shared" si="4"/>
        <v>50000</v>
      </c>
      <c r="Q60" s="46"/>
      <c r="R60" s="41">
        <f t="shared" si="1"/>
        <v>0</v>
      </c>
      <c r="S60" s="43">
        <f t="shared" si="2"/>
        <v>50000</v>
      </c>
      <c r="T60" s="73"/>
    </row>
    <row r="61" spans="1:22" x14ac:dyDescent="0.25">
      <c r="A61" s="41"/>
      <c r="B61" s="44"/>
      <c r="C61" s="45"/>
      <c r="D61" s="45"/>
      <c r="E61" s="38"/>
      <c r="F61" s="38"/>
      <c r="G61" s="38"/>
      <c r="H61" s="38"/>
      <c r="I61" s="45"/>
      <c r="J61" s="38"/>
      <c r="K61" s="38"/>
      <c r="L61" s="38"/>
      <c r="M61" s="39"/>
      <c r="N61" s="40"/>
      <c r="O61" s="42"/>
      <c r="P61" s="41"/>
      <c r="Q61" s="46"/>
      <c r="R61" s="41"/>
      <c r="S61" s="43"/>
      <c r="T61" s="73"/>
    </row>
    <row r="62" spans="1:22" x14ac:dyDescent="0.25">
      <c r="A62" s="31"/>
      <c r="B62" s="70"/>
      <c r="C62" s="69"/>
      <c r="D62" s="69"/>
      <c r="E62" s="65"/>
      <c r="F62" s="65"/>
      <c r="G62" s="65"/>
      <c r="H62" s="65"/>
      <c r="I62" s="69"/>
      <c r="J62" s="65"/>
      <c r="K62" s="65"/>
      <c r="L62" s="65"/>
      <c r="M62" s="28"/>
      <c r="N62" s="61"/>
      <c r="O62" s="35"/>
      <c r="P62" s="63"/>
      <c r="Q62" s="71"/>
      <c r="R62" s="31"/>
      <c r="S62" s="60"/>
      <c r="T62" s="60"/>
    </row>
    <row r="63" spans="1:22" x14ac:dyDescent="0.25">
      <c r="A63" s="36"/>
      <c r="B63" s="37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28"/>
      <c r="N63" s="61"/>
      <c r="O63" s="35"/>
      <c r="P63" s="63"/>
      <c r="Q63" s="35"/>
      <c r="R63" s="31"/>
      <c r="S63" s="60"/>
      <c r="T63" s="32"/>
    </row>
    <row r="64" spans="1:22" x14ac:dyDescent="0.25">
      <c r="A64" s="33"/>
      <c r="B64" s="58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107" t="s">
        <v>29</v>
      </c>
      <c r="N64" s="108"/>
      <c r="O64" s="59"/>
      <c r="P64" s="20">
        <f>SUM(P63:P63)</f>
        <v>0</v>
      </c>
      <c r="Q64" s="59"/>
      <c r="R64" s="20">
        <f>SUM(R63:R63)</f>
        <v>0</v>
      </c>
      <c r="S64" s="20">
        <f>SUM(S12:S61)</f>
        <v>227891000</v>
      </c>
      <c r="T64" s="16"/>
      <c r="U64" s="74">
        <v>220000000</v>
      </c>
      <c r="V64" s="142"/>
    </row>
    <row r="65" spans="1:21" x14ac:dyDescent="0.25">
      <c r="A65" s="34"/>
      <c r="B65" s="1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109" t="s">
        <v>30</v>
      </c>
      <c r="N65" s="110"/>
      <c r="O65" s="29"/>
      <c r="P65" s="19">
        <v>0</v>
      </c>
      <c r="Q65" s="29"/>
      <c r="R65" s="19">
        <f>R64*0.1</f>
        <v>0</v>
      </c>
      <c r="S65" s="19">
        <f>S64*(10/100)</f>
        <v>22789100</v>
      </c>
      <c r="T65" s="19"/>
      <c r="U65" s="19">
        <f>U64*(10/100)</f>
        <v>22000000</v>
      </c>
    </row>
    <row r="66" spans="1:21" x14ac:dyDescent="0.25">
      <c r="A66" s="21"/>
      <c r="B66" s="18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111" t="s">
        <v>31</v>
      </c>
      <c r="N66" s="112"/>
      <c r="O66" s="21"/>
      <c r="P66" s="19">
        <v>0</v>
      </c>
      <c r="Q66" s="21"/>
      <c r="R66" s="19">
        <f>SUM(R64:R65)</f>
        <v>0</v>
      </c>
      <c r="S66" s="19">
        <f>S64+S65</f>
        <v>250680100</v>
      </c>
      <c r="T66" s="19"/>
      <c r="U66" s="19">
        <f>U64+U65</f>
        <v>242000000</v>
      </c>
    </row>
    <row r="67" spans="1:21" x14ac:dyDescent="0.25">
      <c r="A67" s="113" t="s">
        <v>32</v>
      </c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5" t="s">
        <v>33</v>
      </c>
      <c r="N67" s="116"/>
      <c r="O67" s="116"/>
      <c r="P67" s="59"/>
      <c r="Q67" s="113" t="s">
        <v>34</v>
      </c>
      <c r="R67" s="114"/>
      <c r="S67" s="114"/>
      <c r="T67" s="137"/>
    </row>
    <row r="68" spans="1:21" x14ac:dyDescent="0.25">
      <c r="A68" s="64"/>
      <c r="B68" s="22"/>
      <c r="C68" s="22"/>
      <c r="D68" s="22"/>
      <c r="E68" s="2"/>
      <c r="F68" s="2"/>
      <c r="G68" s="2"/>
      <c r="H68" s="2"/>
      <c r="I68" s="2"/>
      <c r="J68" s="2"/>
      <c r="K68" s="2"/>
      <c r="L68" s="23"/>
      <c r="M68" s="27"/>
      <c r="N68" s="138"/>
      <c r="O68" s="138"/>
      <c r="P68" s="24"/>
      <c r="Q68" s="129" t="s">
        <v>35</v>
      </c>
      <c r="R68" s="130"/>
      <c r="S68" s="130"/>
      <c r="T68" s="136"/>
    </row>
    <row r="69" spans="1:21" x14ac:dyDescent="0.25">
      <c r="A69" s="64"/>
      <c r="B69" s="22"/>
      <c r="C69" s="22"/>
      <c r="D69" s="22"/>
      <c r="E69" s="2"/>
      <c r="F69" s="2"/>
      <c r="G69" s="2"/>
      <c r="H69" s="2"/>
      <c r="I69" s="2"/>
      <c r="J69" s="2"/>
      <c r="K69" s="2"/>
      <c r="L69" s="23"/>
      <c r="M69" s="27"/>
      <c r="N69" s="69"/>
      <c r="O69" s="69"/>
      <c r="P69" s="24"/>
      <c r="Q69" s="65"/>
      <c r="R69" s="65"/>
      <c r="S69" s="65"/>
      <c r="T69" s="68"/>
    </row>
    <row r="70" spans="1:21" x14ac:dyDescent="0.25">
      <c r="A70" s="64"/>
      <c r="B70" s="3"/>
      <c r="C70" s="25"/>
      <c r="D70" s="30"/>
      <c r="E70" s="30"/>
      <c r="F70" s="30"/>
      <c r="G70" s="30"/>
      <c r="H70" s="30"/>
      <c r="I70" s="30"/>
      <c r="J70" s="30"/>
      <c r="K70" s="30"/>
      <c r="L70" s="3"/>
      <c r="M70" s="17"/>
      <c r="N70" s="2"/>
      <c r="O70" s="3"/>
      <c r="P70" s="24"/>
      <c r="Q70" s="3"/>
      <c r="R70" s="26"/>
      <c r="S70" s="26"/>
      <c r="T70" s="7"/>
    </row>
    <row r="71" spans="1:21" x14ac:dyDescent="0.25">
      <c r="A71" s="64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17"/>
      <c r="N71" s="2"/>
      <c r="O71" s="3"/>
      <c r="P71" s="24"/>
      <c r="Q71" s="3"/>
      <c r="R71" s="3"/>
      <c r="S71" s="3"/>
      <c r="T71" s="7"/>
    </row>
    <row r="72" spans="1:21" x14ac:dyDescent="0.25">
      <c r="A72" s="139" t="s">
        <v>38</v>
      </c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64"/>
      <c r="N72" s="2"/>
      <c r="O72" s="3"/>
      <c r="P72" s="24"/>
      <c r="Q72" s="139" t="s">
        <v>39</v>
      </c>
      <c r="R72" s="140"/>
      <c r="S72" s="140"/>
      <c r="T72" s="141"/>
    </row>
    <row r="73" spans="1:21" x14ac:dyDescent="0.25">
      <c r="A73" s="129" t="s">
        <v>36</v>
      </c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64"/>
      <c r="N73" s="2"/>
      <c r="O73" s="3"/>
      <c r="P73" s="24"/>
      <c r="Q73" s="129" t="s">
        <v>37</v>
      </c>
      <c r="R73" s="130"/>
      <c r="S73" s="130"/>
      <c r="T73" s="136"/>
    </row>
    <row r="74" spans="1:21" x14ac:dyDescent="0.25">
      <c r="A74" s="6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66"/>
      <c r="N74" s="67"/>
      <c r="O74" s="57"/>
      <c r="P74" s="14"/>
      <c r="Q74" s="57"/>
      <c r="R74" s="57"/>
      <c r="S74" s="57"/>
      <c r="T74" s="14"/>
    </row>
  </sheetData>
  <mergeCells count="34">
    <mergeCell ref="R5:T5"/>
    <mergeCell ref="A1:P1"/>
    <mergeCell ref="R1:T1"/>
    <mergeCell ref="R2:T2"/>
    <mergeCell ref="R3:T3"/>
    <mergeCell ref="R4:T4"/>
    <mergeCell ref="A6:B6"/>
    <mergeCell ref="D6:P6"/>
    <mergeCell ref="Q6:T6"/>
    <mergeCell ref="A7:B7"/>
    <mergeCell ref="D7:L7"/>
    <mergeCell ref="R7:T7"/>
    <mergeCell ref="Q67:T67"/>
    <mergeCell ref="A8:A10"/>
    <mergeCell ref="B8:L10"/>
    <mergeCell ref="M8:N8"/>
    <mergeCell ref="O8:R8"/>
    <mergeCell ref="S8:S10"/>
    <mergeCell ref="T8:T10"/>
    <mergeCell ref="M9:M10"/>
    <mergeCell ref="N9:N10"/>
    <mergeCell ref="O9:P9"/>
    <mergeCell ref="Q9:R9"/>
    <mergeCell ref="M64:N64"/>
    <mergeCell ref="M65:N65"/>
    <mergeCell ref="M66:N66"/>
    <mergeCell ref="A67:L67"/>
    <mergeCell ref="M67:O67"/>
    <mergeCell ref="N68:O68"/>
    <mergeCell ref="Q68:T68"/>
    <mergeCell ref="A72:L72"/>
    <mergeCell ref="Q72:T72"/>
    <mergeCell ref="A73:L73"/>
    <mergeCell ref="Q73:T73"/>
  </mergeCells>
  <printOptions horizontalCentered="1"/>
  <pageMargins left="0.19685039370078741" right="0.19685039370078741" top="0.78740157480314965" bottom="0.19685039370078741" header="0.31496062992125984" footer="0.31496062992125984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 line</vt:lpstr>
      <vt:lpstr>Crane TBS</vt:lpstr>
      <vt:lpstr>'Crane TBS'!Print_Area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Miftahudin Zakariya</cp:lastModifiedBy>
  <cp:lastPrinted>2016-01-28T10:07:53Z</cp:lastPrinted>
  <dcterms:created xsi:type="dcterms:W3CDTF">2013-01-07T02:30:48Z</dcterms:created>
  <dcterms:modified xsi:type="dcterms:W3CDTF">2017-05-15T04:00:13Z</dcterms:modified>
</cp:coreProperties>
</file>