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jeekim/Documents/Career (CV &amp; Cover Letter)/서울대 약대 PK/서울대 약대 PK 2025/PBPK Modelling Project/"/>
    </mc:Choice>
  </mc:AlternateContent>
  <xr:revisionPtr revIDLastSave="0" documentId="13_ncr:1_{4C075A15-C447-6041-B1D3-D720B8FA327A}" xr6:coauthVersionLast="47" xr6:coauthVersionMax="47" xr10:uidLastSave="{00000000-0000-0000-0000-000000000000}"/>
  <bookViews>
    <workbookView xWindow="0" yWindow="500" windowWidth="16980" windowHeight="20240" activeTab="1" xr2:uid="{ACF66E74-E78E-B74B-994C-9668821D9A82}"/>
  </bookViews>
  <sheets>
    <sheet name="Healthy Rat (IV)" sheetId="1" r:id="rId1"/>
    <sheet name="Healthy Human (IV &amp; PO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1" l="1"/>
  <c r="C134" i="1" l="1" a="1"/>
  <c r="C134" i="1" s="1"/>
  <c r="C141" i="1" s="1"/>
  <c r="C132" i="1" a="1"/>
  <c r="C132" i="1" s="1"/>
  <c r="C607" i="5" a="1"/>
  <c r="C607" i="5" s="1"/>
  <c r="C619" i="5" s="1"/>
  <c r="D147" i="1"/>
  <c r="C147" i="1"/>
  <c r="P623" i="5"/>
  <c r="B132" i="1" a="1"/>
  <c r="B132" i="1" s="1"/>
  <c r="B142" i="1" s="1"/>
  <c r="B134" i="1" a="1"/>
  <c r="B134" i="1" s="1"/>
  <c r="B135" i="1" s="1"/>
  <c r="B141" i="1" s="1"/>
  <c r="B131" i="1" a="1"/>
  <c r="B131" i="1" s="1"/>
  <c r="B139" i="1" s="1"/>
  <c r="C139" i="1"/>
  <c r="C133" i="1" a="1"/>
  <c r="C133" i="1" s="1"/>
  <c r="C140" i="1" s="1"/>
  <c r="B133" i="1" a="1"/>
  <c r="B133" i="1" s="1"/>
  <c r="B140" i="1" s="1"/>
  <c r="C131" i="1" a="1"/>
  <c r="C131" i="1" s="1"/>
  <c r="B609" i="5" a="1"/>
  <c r="B609" i="5" s="1"/>
  <c r="B610" i="5" s="1"/>
  <c r="C609" i="5" a="1"/>
  <c r="C609" i="5" s="1"/>
  <c r="C610" i="5" s="1"/>
  <c r="C618" i="5" s="1"/>
  <c r="O605" i="5" a="1"/>
  <c r="O605" i="5" s="1"/>
  <c r="P614" i="5" s="1"/>
  <c r="N605" i="5" a="1"/>
  <c r="N605" i="5" s="1"/>
  <c r="O614" i="5" s="1"/>
  <c r="N604" i="5" a="1"/>
  <c r="N604" i="5" s="1"/>
  <c r="P3" i="5"/>
  <c r="Q3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P87" i="5"/>
  <c r="Q87" i="5" s="1"/>
  <c r="P88" i="5"/>
  <c r="Q88" i="5" s="1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0" i="5"/>
  <c r="Q130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5" i="5"/>
  <c r="Q165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6" i="5"/>
  <c r="Q206" i="5" s="1"/>
  <c r="P207" i="5"/>
  <c r="Q207" i="5" s="1"/>
  <c r="P208" i="5"/>
  <c r="Q208" i="5" s="1"/>
  <c r="P209" i="5"/>
  <c r="Q209" i="5" s="1"/>
  <c r="P210" i="5"/>
  <c r="Q210" i="5" s="1"/>
  <c r="P211" i="5"/>
  <c r="Q211" i="5" s="1"/>
  <c r="P212" i="5"/>
  <c r="Q212" i="5" s="1"/>
  <c r="P213" i="5"/>
  <c r="Q213" i="5" s="1"/>
  <c r="P214" i="5"/>
  <c r="Q214" i="5" s="1"/>
  <c r="P215" i="5"/>
  <c r="Q215" i="5" s="1"/>
  <c r="P216" i="5"/>
  <c r="Q216" i="5" s="1"/>
  <c r="P217" i="5"/>
  <c r="Q217" i="5" s="1"/>
  <c r="P218" i="5"/>
  <c r="Q218" i="5" s="1"/>
  <c r="P219" i="5"/>
  <c r="Q219" i="5" s="1"/>
  <c r="P220" i="5"/>
  <c r="Q220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233" i="5"/>
  <c r="Q233" i="5" s="1"/>
  <c r="P234" i="5"/>
  <c r="Q234" i="5" s="1"/>
  <c r="P235" i="5"/>
  <c r="Q235" i="5" s="1"/>
  <c r="P236" i="5"/>
  <c r="Q236" i="5" s="1"/>
  <c r="P237" i="5"/>
  <c r="Q237" i="5" s="1"/>
  <c r="P238" i="5"/>
  <c r="Q238" i="5" s="1"/>
  <c r="P239" i="5"/>
  <c r="Q239" i="5" s="1"/>
  <c r="P240" i="5"/>
  <c r="Q240" i="5" s="1"/>
  <c r="P241" i="5"/>
  <c r="Q241" i="5" s="1"/>
  <c r="P242" i="5"/>
  <c r="Q242" i="5" s="1"/>
  <c r="P243" i="5"/>
  <c r="Q243" i="5" s="1"/>
  <c r="P244" i="5"/>
  <c r="Q244" i="5" s="1"/>
  <c r="P245" i="5"/>
  <c r="Q245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75" i="5"/>
  <c r="Q275" i="5" s="1"/>
  <c r="P276" i="5"/>
  <c r="Q276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4" i="5"/>
  <c r="Q284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2" i="5"/>
  <c r="Q322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353" i="5"/>
  <c r="Q353" i="5" s="1"/>
  <c r="P354" i="5"/>
  <c r="Q354" i="5" s="1"/>
  <c r="P355" i="5"/>
  <c r="Q355" i="5" s="1"/>
  <c r="P356" i="5"/>
  <c r="Q356" i="5" s="1"/>
  <c r="P357" i="5"/>
  <c r="Q357" i="5" s="1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0" i="5"/>
  <c r="Q470" i="5" s="1"/>
  <c r="P471" i="5"/>
  <c r="Q471" i="5" s="1"/>
  <c r="P472" i="5"/>
  <c r="Q472" i="5" s="1"/>
  <c r="P473" i="5"/>
  <c r="Q473" i="5" s="1"/>
  <c r="P474" i="5"/>
  <c r="Q474" i="5" s="1"/>
  <c r="P475" i="5"/>
  <c r="Q475" i="5" s="1"/>
  <c r="P476" i="5"/>
  <c r="Q476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P494" i="5"/>
  <c r="Q494" i="5" s="1"/>
  <c r="P495" i="5"/>
  <c r="Q495" i="5" s="1"/>
  <c r="P496" i="5"/>
  <c r="Q496" i="5" s="1"/>
  <c r="P497" i="5"/>
  <c r="Q497" i="5" s="1"/>
  <c r="P498" i="5"/>
  <c r="Q498" i="5" s="1"/>
  <c r="P499" i="5"/>
  <c r="Q499" i="5" s="1"/>
  <c r="P500" i="5"/>
  <c r="Q500" i="5" s="1"/>
  <c r="P501" i="5"/>
  <c r="Q501" i="5" s="1"/>
  <c r="P502" i="5"/>
  <c r="Q502" i="5" s="1"/>
  <c r="P503" i="5"/>
  <c r="Q503" i="5" s="1"/>
  <c r="P504" i="5"/>
  <c r="Q504" i="5" s="1"/>
  <c r="P505" i="5"/>
  <c r="Q505" i="5" s="1"/>
  <c r="P506" i="5"/>
  <c r="Q506" i="5" s="1"/>
  <c r="P507" i="5"/>
  <c r="Q507" i="5" s="1"/>
  <c r="P508" i="5"/>
  <c r="Q508" i="5" s="1"/>
  <c r="P509" i="5"/>
  <c r="Q509" i="5" s="1"/>
  <c r="P510" i="5"/>
  <c r="Q510" i="5" s="1"/>
  <c r="P511" i="5"/>
  <c r="Q511" i="5" s="1"/>
  <c r="P512" i="5"/>
  <c r="Q512" i="5" s="1"/>
  <c r="P513" i="5"/>
  <c r="Q513" i="5" s="1"/>
  <c r="P514" i="5"/>
  <c r="Q514" i="5" s="1"/>
  <c r="P515" i="5"/>
  <c r="Q515" i="5" s="1"/>
  <c r="P516" i="5"/>
  <c r="Q516" i="5" s="1"/>
  <c r="P517" i="5"/>
  <c r="Q517" i="5" s="1"/>
  <c r="P518" i="5"/>
  <c r="Q518" i="5" s="1"/>
  <c r="P519" i="5"/>
  <c r="Q519" i="5" s="1"/>
  <c r="P520" i="5"/>
  <c r="Q520" i="5" s="1"/>
  <c r="P521" i="5"/>
  <c r="Q521" i="5" s="1"/>
  <c r="P522" i="5"/>
  <c r="Q522" i="5" s="1"/>
  <c r="P523" i="5"/>
  <c r="Q523" i="5" s="1"/>
  <c r="P524" i="5"/>
  <c r="Q524" i="5" s="1"/>
  <c r="P525" i="5"/>
  <c r="Q525" i="5" s="1"/>
  <c r="P526" i="5"/>
  <c r="Q526" i="5" s="1"/>
  <c r="P527" i="5"/>
  <c r="Q527" i="5" s="1"/>
  <c r="P528" i="5"/>
  <c r="Q528" i="5" s="1"/>
  <c r="P529" i="5"/>
  <c r="Q529" i="5" s="1"/>
  <c r="P530" i="5"/>
  <c r="Q530" i="5" s="1"/>
  <c r="P531" i="5"/>
  <c r="Q531" i="5" s="1"/>
  <c r="P532" i="5"/>
  <c r="Q532" i="5" s="1"/>
  <c r="P533" i="5"/>
  <c r="Q533" i="5" s="1"/>
  <c r="P534" i="5"/>
  <c r="Q534" i="5" s="1"/>
  <c r="P535" i="5"/>
  <c r="Q535" i="5" s="1"/>
  <c r="P536" i="5"/>
  <c r="Q536" i="5" s="1"/>
  <c r="P537" i="5"/>
  <c r="Q537" i="5" s="1"/>
  <c r="P538" i="5"/>
  <c r="Q538" i="5" s="1"/>
  <c r="P539" i="5"/>
  <c r="Q539" i="5" s="1"/>
  <c r="P540" i="5"/>
  <c r="Q540" i="5" s="1"/>
  <c r="P541" i="5"/>
  <c r="Q541" i="5" s="1"/>
  <c r="P542" i="5"/>
  <c r="Q542" i="5" s="1"/>
  <c r="P543" i="5"/>
  <c r="Q543" i="5" s="1"/>
  <c r="P544" i="5"/>
  <c r="Q544" i="5" s="1"/>
  <c r="P545" i="5"/>
  <c r="Q545" i="5" s="1"/>
  <c r="P546" i="5"/>
  <c r="Q546" i="5" s="1"/>
  <c r="P547" i="5"/>
  <c r="Q547" i="5" s="1"/>
  <c r="P548" i="5"/>
  <c r="Q548" i="5" s="1"/>
  <c r="P549" i="5"/>
  <c r="Q549" i="5" s="1"/>
  <c r="P550" i="5"/>
  <c r="Q550" i="5" s="1"/>
  <c r="P551" i="5"/>
  <c r="Q551" i="5" s="1"/>
  <c r="P552" i="5"/>
  <c r="Q552" i="5" s="1"/>
  <c r="P553" i="5"/>
  <c r="Q553" i="5" s="1"/>
  <c r="P554" i="5"/>
  <c r="Q554" i="5" s="1"/>
  <c r="P555" i="5"/>
  <c r="Q555" i="5" s="1"/>
  <c r="P556" i="5"/>
  <c r="Q556" i="5" s="1"/>
  <c r="P557" i="5"/>
  <c r="Q557" i="5" s="1"/>
  <c r="P558" i="5"/>
  <c r="Q558" i="5" s="1"/>
  <c r="P559" i="5"/>
  <c r="Q559" i="5" s="1"/>
  <c r="P560" i="5"/>
  <c r="Q560" i="5" s="1"/>
  <c r="P561" i="5"/>
  <c r="Q561" i="5" s="1"/>
  <c r="P562" i="5"/>
  <c r="Q562" i="5" s="1"/>
  <c r="P563" i="5"/>
  <c r="Q563" i="5" s="1"/>
  <c r="P564" i="5"/>
  <c r="Q564" i="5" s="1"/>
  <c r="P565" i="5"/>
  <c r="Q565" i="5" s="1"/>
  <c r="P566" i="5"/>
  <c r="Q566" i="5" s="1"/>
  <c r="P567" i="5"/>
  <c r="Q567" i="5" s="1"/>
  <c r="P568" i="5"/>
  <c r="Q568" i="5" s="1"/>
  <c r="P569" i="5"/>
  <c r="Q569" i="5" s="1"/>
  <c r="P570" i="5"/>
  <c r="Q570" i="5" s="1"/>
  <c r="P571" i="5"/>
  <c r="Q571" i="5" s="1"/>
  <c r="P572" i="5"/>
  <c r="Q572" i="5" s="1"/>
  <c r="P573" i="5"/>
  <c r="Q573" i="5" s="1"/>
  <c r="P574" i="5"/>
  <c r="Q574" i="5" s="1"/>
  <c r="P575" i="5"/>
  <c r="Q575" i="5" s="1"/>
  <c r="P576" i="5"/>
  <c r="Q576" i="5" s="1"/>
  <c r="P577" i="5"/>
  <c r="Q577" i="5" s="1"/>
  <c r="P578" i="5"/>
  <c r="Q578" i="5" s="1"/>
  <c r="P579" i="5"/>
  <c r="Q579" i="5" s="1"/>
  <c r="N582" i="5" a="1"/>
  <c r="N582" i="5" s="1"/>
  <c r="N583" i="5" a="1"/>
  <c r="N583" i="5" s="1"/>
  <c r="O604" i="5" a="1"/>
  <c r="O604" i="5" s="1"/>
  <c r="N606" i="5" a="1"/>
  <c r="N606" i="5" s="1"/>
  <c r="O615" i="5" s="1"/>
  <c r="Y615" i="5" s="1"/>
  <c r="O606" i="5" a="1"/>
  <c r="O606" i="5" s="1"/>
  <c r="P615" i="5" s="1"/>
  <c r="N607" i="5" a="1"/>
  <c r="N607" i="5" s="1"/>
  <c r="O617" i="5" s="1"/>
  <c r="Y617" i="5" s="1"/>
  <c r="O607" i="5" a="1"/>
  <c r="O607" i="5" s="1"/>
  <c r="P617" i="5" s="1"/>
  <c r="C608" i="5" a="1"/>
  <c r="C608" i="5" s="1"/>
  <c r="C617" i="5" s="1"/>
  <c r="C606" i="5" a="1"/>
  <c r="C606" i="5" s="1"/>
  <c r="C615" i="5" s="1"/>
  <c r="C605" i="5" a="1"/>
  <c r="C605" i="5" s="1"/>
  <c r="C614" i="5" s="1"/>
  <c r="C604" i="5" a="1"/>
  <c r="C604" i="5" s="1"/>
  <c r="C616" i="5" s="1"/>
  <c r="B607" i="5" a="1"/>
  <c r="B607" i="5" s="1"/>
  <c r="B619" i="5" s="1"/>
  <c r="I619" i="5" s="1"/>
  <c r="B608" i="5" a="1"/>
  <c r="B608" i="5" s="1"/>
  <c r="B617" i="5" s="1"/>
  <c r="L617" i="5" s="1"/>
  <c r="B606" i="5" a="1"/>
  <c r="B606" i="5" s="1"/>
  <c r="B615" i="5" s="1"/>
  <c r="B605" i="5" a="1"/>
  <c r="B605" i="5" s="1"/>
  <c r="B614" i="5" s="1"/>
  <c r="J614" i="5" s="1"/>
  <c r="B604" i="5" a="1"/>
  <c r="B604" i="5" s="1"/>
  <c r="B616" i="5" s="1"/>
  <c r="L616" i="5" s="1"/>
  <c r="B583" i="5" a="1"/>
  <c r="B583" i="5" s="1"/>
  <c r="B582" i="5" a="1"/>
  <c r="B582" i="5" s="1"/>
  <c r="D579" i="5"/>
  <c r="E579" i="5" s="1"/>
  <c r="D578" i="5"/>
  <c r="E578" i="5" s="1"/>
  <c r="D577" i="5"/>
  <c r="E577" i="5" s="1"/>
  <c r="D576" i="5"/>
  <c r="E576" i="5" s="1"/>
  <c r="D575" i="5"/>
  <c r="E575" i="5" s="1"/>
  <c r="D574" i="5"/>
  <c r="E574" i="5" s="1"/>
  <c r="D573" i="5"/>
  <c r="E573" i="5" s="1"/>
  <c r="D572" i="5"/>
  <c r="E572" i="5" s="1"/>
  <c r="D571" i="5"/>
  <c r="E571" i="5" s="1"/>
  <c r="D570" i="5"/>
  <c r="E570" i="5" s="1"/>
  <c r="D569" i="5"/>
  <c r="E569" i="5" s="1"/>
  <c r="D568" i="5"/>
  <c r="E568" i="5" s="1"/>
  <c r="D567" i="5"/>
  <c r="E567" i="5" s="1"/>
  <c r="D566" i="5"/>
  <c r="E566" i="5" s="1"/>
  <c r="D565" i="5"/>
  <c r="E565" i="5" s="1"/>
  <c r="D564" i="5"/>
  <c r="E564" i="5" s="1"/>
  <c r="D563" i="5"/>
  <c r="E563" i="5" s="1"/>
  <c r="D562" i="5"/>
  <c r="E562" i="5" s="1"/>
  <c r="D561" i="5"/>
  <c r="E561" i="5" s="1"/>
  <c r="D560" i="5"/>
  <c r="E560" i="5" s="1"/>
  <c r="D559" i="5"/>
  <c r="E559" i="5" s="1"/>
  <c r="D558" i="5"/>
  <c r="E558" i="5" s="1"/>
  <c r="D557" i="5"/>
  <c r="E557" i="5" s="1"/>
  <c r="D556" i="5"/>
  <c r="E556" i="5" s="1"/>
  <c r="D555" i="5"/>
  <c r="E555" i="5" s="1"/>
  <c r="D554" i="5"/>
  <c r="E554" i="5" s="1"/>
  <c r="D553" i="5"/>
  <c r="E553" i="5" s="1"/>
  <c r="D552" i="5"/>
  <c r="E552" i="5" s="1"/>
  <c r="D551" i="5"/>
  <c r="E551" i="5" s="1"/>
  <c r="D550" i="5"/>
  <c r="E550" i="5" s="1"/>
  <c r="D549" i="5"/>
  <c r="E549" i="5" s="1"/>
  <c r="D548" i="5"/>
  <c r="E548" i="5" s="1"/>
  <c r="D547" i="5"/>
  <c r="E547" i="5" s="1"/>
  <c r="D546" i="5"/>
  <c r="E546" i="5" s="1"/>
  <c r="D545" i="5"/>
  <c r="E545" i="5" s="1"/>
  <c r="D544" i="5"/>
  <c r="E544" i="5" s="1"/>
  <c r="D543" i="5"/>
  <c r="E543" i="5" s="1"/>
  <c r="D542" i="5"/>
  <c r="E542" i="5" s="1"/>
  <c r="D541" i="5"/>
  <c r="E541" i="5" s="1"/>
  <c r="D540" i="5"/>
  <c r="E540" i="5" s="1"/>
  <c r="D539" i="5"/>
  <c r="E539" i="5" s="1"/>
  <c r="D538" i="5"/>
  <c r="E538" i="5" s="1"/>
  <c r="D537" i="5"/>
  <c r="E537" i="5" s="1"/>
  <c r="D536" i="5"/>
  <c r="E536" i="5" s="1"/>
  <c r="D535" i="5"/>
  <c r="E535" i="5" s="1"/>
  <c r="D534" i="5"/>
  <c r="E534" i="5" s="1"/>
  <c r="D533" i="5"/>
  <c r="E533" i="5" s="1"/>
  <c r="D532" i="5"/>
  <c r="E532" i="5" s="1"/>
  <c r="D531" i="5"/>
  <c r="E531" i="5" s="1"/>
  <c r="D530" i="5"/>
  <c r="E530" i="5" s="1"/>
  <c r="D529" i="5"/>
  <c r="E529" i="5" s="1"/>
  <c r="D528" i="5"/>
  <c r="E528" i="5" s="1"/>
  <c r="D527" i="5"/>
  <c r="E527" i="5" s="1"/>
  <c r="D526" i="5"/>
  <c r="E526" i="5" s="1"/>
  <c r="D525" i="5"/>
  <c r="E525" i="5" s="1"/>
  <c r="D524" i="5"/>
  <c r="E524" i="5" s="1"/>
  <c r="D523" i="5"/>
  <c r="E523" i="5" s="1"/>
  <c r="D522" i="5"/>
  <c r="E522" i="5" s="1"/>
  <c r="D521" i="5"/>
  <c r="E521" i="5" s="1"/>
  <c r="D520" i="5"/>
  <c r="E520" i="5" s="1"/>
  <c r="D519" i="5"/>
  <c r="E519" i="5" s="1"/>
  <c r="D518" i="5"/>
  <c r="E518" i="5" s="1"/>
  <c r="D517" i="5"/>
  <c r="E517" i="5" s="1"/>
  <c r="D516" i="5"/>
  <c r="E516" i="5" s="1"/>
  <c r="D515" i="5"/>
  <c r="E515" i="5" s="1"/>
  <c r="D514" i="5"/>
  <c r="E514" i="5" s="1"/>
  <c r="D513" i="5"/>
  <c r="E513" i="5" s="1"/>
  <c r="D512" i="5"/>
  <c r="E512" i="5" s="1"/>
  <c r="D511" i="5"/>
  <c r="E511" i="5" s="1"/>
  <c r="D510" i="5"/>
  <c r="E510" i="5" s="1"/>
  <c r="D509" i="5"/>
  <c r="E509" i="5" s="1"/>
  <c r="D508" i="5"/>
  <c r="E508" i="5" s="1"/>
  <c r="D507" i="5"/>
  <c r="E507" i="5" s="1"/>
  <c r="D506" i="5"/>
  <c r="E506" i="5" s="1"/>
  <c r="D505" i="5"/>
  <c r="E505" i="5" s="1"/>
  <c r="D504" i="5"/>
  <c r="E504" i="5" s="1"/>
  <c r="D503" i="5"/>
  <c r="E503" i="5" s="1"/>
  <c r="D502" i="5"/>
  <c r="E502" i="5" s="1"/>
  <c r="D501" i="5"/>
  <c r="E501" i="5" s="1"/>
  <c r="D500" i="5"/>
  <c r="E500" i="5" s="1"/>
  <c r="D499" i="5"/>
  <c r="E499" i="5" s="1"/>
  <c r="D498" i="5"/>
  <c r="E498" i="5" s="1"/>
  <c r="D497" i="5"/>
  <c r="E497" i="5" s="1"/>
  <c r="D496" i="5"/>
  <c r="E496" i="5" s="1"/>
  <c r="D495" i="5"/>
  <c r="E495" i="5" s="1"/>
  <c r="D494" i="5"/>
  <c r="E494" i="5" s="1"/>
  <c r="D493" i="5"/>
  <c r="E493" i="5" s="1"/>
  <c r="D492" i="5"/>
  <c r="E492" i="5" s="1"/>
  <c r="D491" i="5"/>
  <c r="E491" i="5" s="1"/>
  <c r="D490" i="5"/>
  <c r="E490" i="5" s="1"/>
  <c r="D489" i="5"/>
  <c r="E489" i="5" s="1"/>
  <c r="D488" i="5"/>
  <c r="E488" i="5" s="1"/>
  <c r="D487" i="5"/>
  <c r="E487" i="5" s="1"/>
  <c r="D486" i="5"/>
  <c r="E486" i="5" s="1"/>
  <c r="D485" i="5"/>
  <c r="E485" i="5" s="1"/>
  <c r="D484" i="5"/>
  <c r="E484" i="5" s="1"/>
  <c r="D483" i="5"/>
  <c r="E483" i="5" s="1"/>
  <c r="D482" i="5"/>
  <c r="E482" i="5" s="1"/>
  <c r="D481" i="5"/>
  <c r="E481" i="5" s="1"/>
  <c r="D480" i="5"/>
  <c r="E480" i="5" s="1"/>
  <c r="D479" i="5"/>
  <c r="E479" i="5" s="1"/>
  <c r="D478" i="5"/>
  <c r="E478" i="5" s="1"/>
  <c r="D477" i="5"/>
  <c r="E477" i="5" s="1"/>
  <c r="D476" i="5"/>
  <c r="E476" i="5" s="1"/>
  <c r="D475" i="5"/>
  <c r="E475" i="5" s="1"/>
  <c r="D474" i="5"/>
  <c r="E474" i="5" s="1"/>
  <c r="D473" i="5"/>
  <c r="E473" i="5" s="1"/>
  <c r="D472" i="5"/>
  <c r="E472" i="5" s="1"/>
  <c r="D471" i="5"/>
  <c r="E471" i="5" s="1"/>
  <c r="D470" i="5"/>
  <c r="E470" i="5" s="1"/>
  <c r="D469" i="5"/>
  <c r="E469" i="5" s="1"/>
  <c r="D468" i="5"/>
  <c r="E468" i="5" s="1"/>
  <c r="D467" i="5"/>
  <c r="E467" i="5" s="1"/>
  <c r="D466" i="5"/>
  <c r="E466" i="5" s="1"/>
  <c r="D465" i="5"/>
  <c r="E465" i="5" s="1"/>
  <c r="D464" i="5"/>
  <c r="E464" i="5" s="1"/>
  <c r="D463" i="5"/>
  <c r="E463" i="5" s="1"/>
  <c r="D462" i="5"/>
  <c r="E462" i="5" s="1"/>
  <c r="D461" i="5"/>
  <c r="E461" i="5" s="1"/>
  <c r="D460" i="5"/>
  <c r="E460" i="5" s="1"/>
  <c r="D459" i="5"/>
  <c r="E459" i="5" s="1"/>
  <c r="D458" i="5"/>
  <c r="E458" i="5" s="1"/>
  <c r="D457" i="5"/>
  <c r="E457" i="5" s="1"/>
  <c r="D456" i="5"/>
  <c r="E456" i="5" s="1"/>
  <c r="D455" i="5"/>
  <c r="E455" i="5" s="1"/>
  <c r="D454" i="5"/>
  <c r="E454" i="5" s="1"/>
  <c r="D453" i="5"/>
  <c r="E453" i="5" s="1"/>
  <c r="D452" i="5"/>
  <c r="E452" i="5" s="1"/>
  <c r="D451" i="5"/>
  <c r="E451" i="5" s="1"/>
  <c r="D450" i="5"/>
  <c r="E450" i="5" s="1"/>
  <c r="D449" i="5"/>
  <c r="E449" i="5" s="1"/>
  <c r="D448" i="5"/>
  <c r="E448" i="5" s="1"/>
  <c r="D447" i="5"/>
  <c r="E447" i="5" s="1"/>
  <c r="D446" i="5"/>
  <c r="E446" i="5" s="1"/>
  <c r="D445" i="5"/>
  <c r="E445" i="5" s="1"/>
  <c r="D444" i="5"/>
  <c r="E444" i="5" s="1"/>
  <c r="D443" i="5"/>
  <c r="E443" i="5" s="1"/>
  <c r="D442" i="5"/>
  <c r="E442" i="5" s="1"/>
  <c r="D441" i="5"/>
  <c r="E441" i="5" s="1"/>
  <c r="D440" i="5"/>
  <c r="E440" i="5" s="1"/>
  <c r="D439" i="5"/>
  <c r="E439" i="5" s="1"/>
  <c r="D438" i="5"/>
  <c r="E438" i="5" s="1"/>
  <c r="D437" i="5"/>
  <c r="E437" i="5" s="1"/>
  <c r="D436" i="5"/>
  <c r="E436" i="5" s="1"/>
  <c r="D435" i="5"/>
  <c r="E435" i="5" s="1"/>
  <c r="D434" i="5"/>
  <c r="E434" i="5" s="1"/>
  <c r="D433" i="5"/>
  <c r="E433" i="5" s="1"/>
  <c r="D432" i="5"/>
  <c r="E432" i="5" s="1"/>
  <c r="D431" i="5"/>
  <c r="E431" i="5" s="1"/>
  <c r="D430" i="5"/>
  <c r="E430" i="5" s="1"/>
  <c r="D429" i="5"/>
  <c r="E429" i="5" s="1"/>
  <c r="D428" i="5"/>
  <c r="E428" i="5" s="1"/>
  <c r="D427" i="5"/>
  <c r="E427" i="5" s="1"/>
  <c r="D426" i="5"/>
  <c r="E426" i="5" s="1"/>
  <c r="D425" i="5"/>
  <c r="E425" i="5" s="1"/>
  <c r="D424" i="5"/>
  <c r="E424" i="5" s="1"/>
  <c r="D423" i="5"/>
  <c r="E423" i="5" s="1"/>
  <c r="D422" i="5"/>
  <c r="E422" i="5" s="1"/>
  <c r="D421" i="5"/>
  <c r="E421" i="5" s="1"/>
  <c r="D420" i="5"/>
  <c r="E420" i="5" s="1"/>
  <c r="D419" i="5"/>
  <c r="E419" i="5" s="1"/>
  <c r="D418" i="5"/>
  <c r="E418" i="5" s="1"/>
  <c r="D417" i="5"/>
  <c r="E417" i="5" s="1"/>
  <c r="D416" i="5"/>
  <c r="E416" i="5" s="1"/>
  <c r="D415" i="5"/>
  <c r="E415" i="5" s="1"/>
  <c r="D414" i="5"/>
  <c r="E414" i="5" s="1"/>
  <c r="D413" i="5"/>
  <c r="E413" i="5" s="1"/>
  <c r="D412" i="5"/>
  <c r="E412" i="5" s="1"/>
  <c r="D411" i="5"/>
  <c r="E411" i="5" s="1"/>
  <c r="D410" i="5"/>
  <c r="E410" i="5" s="1"/>
  <c r="D409" i="5"/>
  <c r="E409" i="5" s="1"/>
  <c r="D408" i="5"/>
  <c r="E408" i="5" s="1"/>
  <c r="D407" i="5"/>
  <c r="E407" i="5" s="1"/>
  <c r="D406" i="5"/>
  <c r="E406" i="5" s="1"/>
  <c r="D405" i="5"/>
  <c r="E405" i="5" s="1"/>
  <c r="D404" i="5"/>
  <c r="E404" i="5" s="1"/>
  <c r="D403" i="5"/>
  <c r="E403" i="5" s="1"/>
  <c r="D402" i="5"/>
  <c r="E402" i="5" s="1"/>
  <c r="D401" i="5"/>
  <c r="E401" i="5" s="1"/>
  <c r="D400" i="5"/>
  <c r="E400" i="5" s="1"/>
  <c r="D399" i="5"/>
  <c r="E399" i="5" s="1"/>
  <c r="D398" i="5"/>
  <c r="E398" i="5" s="1"/>
  <c r="D397" i="5"/>
  <c r="E397" i="5" s="1"/>
  <c r="D396" i="5"/>
  <c r="E396" i="5" s="1"/>
  <c r="D395" i="5"/>
  <c r="E395" i="5" s="1"/>
  <c r="D394" i="5"/>
  <c r="E394" i="5" s="1"/>
  <c r="D393" i="5"/>
  <c r="E393" i="5" s="1"/>
  <c r="D392" i="5"/>
  <c r="E392" i="5" s="1"/>
  <c r="D391" i="5"/>
  <c r="E391" i="5" s="1"/>
  <c r="D390" i="5"/>
  <c r="E390" i="5" s="1"/>
  <c r="D389" i="5"/>
  <c r="E389" i="5" s="1"/>
  <c r="D388" i="5"/>
  <c r="E388" i="5" s="1"/>
  <c r="D387" i="5"/>
  <c r="E387" i="5" s="1"/>
  <c r="D386" i="5"/>
  <c r="E386" i="5" s="1"/>
  <c r="D385" i="5"/>
  <c r="E385" i="5" s="1"/>
  <c r="D384" i="5"/>
  <c r="E384" i="5" s="1"/>
  <c r="D383" i="5"/>
  <c r="E383" i="5" s="1"/>
  <c r="D382" i="5"/>
  <c r="E382" i="5" s="1"/>
  <c r="D381" i="5"/>
  <c r="E381" i="5" s="1"/>
  <c r="D380" i="5"/>
  <c r="E380" i="5" s="1"/>
  <c r="D379" i="5"/>
  <c r="E379" i="5" s="1"/>
  <c r="D378" i="5"/>
  <c r="E378" i="5" s="1"/>
  <c r="D377" i="5"/>
  <c r="E377" i="5" s="1"/>
  <c r="D376" i="5"/>
  <c r="E376" i="5" s="1"/>
  <c r="D375" i="5"/>
  <c r="E375" i="5" s="1"/>
  <c r="D374" i="5"/>
  <c r="E374" i="5" s="1"/>
  <c r="D373" i="5"/>
  <c r="E373" i="5" s="1"/>
  <c r="D372" i="5"/>
  <c r="E372" i="5" s="1"/>
  <c r="D371" i="5"/>
  <c r="E371" i="5" s="1"/>
  <c r="D370" i="5"/>
  <c r="E370" i="5" s="1"/>
  <c r="D369" i="5"/>
  <c r="E369" i="5" s="1"/>
  <c r="D368" i="5"/>
  <c r="E368" i="5" s="1"/>
  <c r="D367" i="5"/>
  <c r="E367" i="5" s="1"/>
  <c r="D366" i="5"/>
  <c r="E366" i="5" s="1"/>
  <c r="D365" i="5"/>
  <c r="E365" i="5" s="1"/>
  <c r="D364" i="5"/>
  <c r="E364" i="5" s="1"/>
  <c r="D363" i="5"/>
  <c r="E363" i="5" s="1"/>
  <c r="D362" i="5"/>
  <c r="E362" i="5" s="1"/>
  <c r="D361" i="5"/>
  <c r="E361" i="5" s="1"/>
  <c r="D360" i="5"/>
  <c r="E360" i="5" s="1"/>
  <c r="D359" i="5"/>
  <c r="E359" i="5" s="1"/>
  <c r="D358" i="5"/>
  <c r="E358" i="5" s="1"/>
  <c r="D357" i="5"/>
  <c r="E357" i="5" s="1"/>
  <c r="D356" i="5"/>
  <c r="E356" i="5" s="1"/>
  <c r="D355" i="5"/>
  <c r="E355" i="5" s="1"/>
  <c r="D354" i="5"/>
  <c r="E354" i="5" s="1"/>
  <c r="D353" i="5"/>
  <c r="E353" i="5" s="1"/>
  <c r="D352" i="5"/>
  <c r="E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D318" i="5"/>
  <c r="E318" i="5" s="1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J140" i="1" l="1"/>
  <c r="L140" i="1"/>
  <c r="K140" i="1"/>
  <c r="I140" i="1"/>
  <c r="E140" i="1"/>
  <c r="H140" i="1"/>
  <c r="L141" i="1"/>
  <c r="I141" i="1"/>
  <c r="K141" i="1"/>
  <c r="J141" i="1"/>
  <c r="E141" i="1"/>
  <c r="H141" i="1"/>
  <c r="L142" i="1"/>
  <c r="E139" i="1"/>
  <c r="H139" i="1"/>
  <c r="L139" i="1"/>
  <c r="I139" i="1"/>
  <c r="K139" i="1"/>
  <c r="F139" i="1"/>
  <c r="J139" i="1"/>
  <c r="F140" i="1"/>
  <c r="G139" i="1"/>
  <c r="F141" i="1"/>
  <c r="G141" i="1"/>
  <c r="I142" i="1"/>
  <c r="J142" i="1"/>
  <c r="G140" i="1"/>
  <c r="K142" i="1"/>
  <c r="B618" i="5"/>
  <c r="L618" i="5" s="1"/>
  <c r="T617" i="5"/>
  <c r="V614" i="5"/>
  <c r="W614" i="5"/>
  <c r="S614" i="5"/>
  <c r="T614" i="5"/>
  <c r="U614" i="5"/>
  <c r="Y614" i="5"/>
  <c r="H619" i="5"/>
  <c r="H614" i="5"/>
  <c r="H617" i="5"/>
  <c r="H618" i="5"/>
  <c r="T615" i="5"/>
  <c r="H616" i="5"/>
  <c r="I616" i="5"/>
  <c r="K614" i="5"/>
  <c r="R617" i="5"/>
  <c r="W617" i="5"/>
  <c r="X617" i="5"/>
  <c r="G614" i="5"/>
  <c r="K619" i="5"/>
  <c r="I614" i="5"/>
  <c r="G619" i="5"/>
  <c r="K618" i="5"/>
  <c r="R615" i="5"/>
  <c r="X615" i="5"/>
  <c r="G618" i="5"/>
  <c r="K617" i="5"/>
  <c r="V615" i="5"/>
  <c r="G617" i="5"/>
  <c r="K616" i="5"/>
  <c r="S617" i="5"/>
  <c r="U617" i="5"/>
  <c r="W615" i="5"/>
  <c r="G616" i="5"/>
  <c r="L614" i="5"/>
  <c r="X614" i="5"/>
  <c r="S615" i="5"/>
  <c r="U615" i="5"/>
  <c r="L619" i="5"/>
  <c r="V617" i="5"/>
  <c r="R614" i="5"/>
  <c r="E617" i="5"/>
  <c r="E616" i="5"/>
  <c r="E615" i="5"/>
  <c r="E618" i="5"/>
  <c r="N608" i="5"/>
  <c r="O618" i="5" s="1"/>
  <c r="E614" i="5"/>
  <c r="F614" i="5"/>
  <c r="E619" i="5"/>
  <c r="J616" i="5"/>
  <c r="F616" i="5"/>
  <c r="J617" i="5"/>
  <c r="O608" i="5"/>
  <c r="P618" i="5" s="1"/>
  <c r="F617" i="5"/>
  <c r="J618" i="5"/>
  <c r="F618" i="5"/>
  <c r="O616" i="5"/>
  <c r="F619" i="5"/>
  <c r="C623" i="5" s="1"/>
  <c r="F615" i="5"/>
  <c r="J619" i="5"/>
  <c r="P616" i="5"/>
  <c r="J615" i="5"/>
  <c r="D624" i="5" s="1"/>
  <c r="I615" i="5"/>
  <c r="I617" i="5"/>
  <c r="I618" i="5"/>
  <c r="N581" i="5" a="1"/>
  <c r="N581" i="5" s="1"/>
  <c r="B581" i="5" a="1"/>
  <c r="B581" i="5" s="1"/>
  <c r="B147" i="1" l="1" a="1"/>
  <c r="B147" i="1" s="1"/>
  <c r="B623" i="5" a="1"/>
  <c r="B623" i="5" s="1"/>
  <c r="B624" i="5" a="1"/>
  <c r="B624" i="5" s="1"/>
  <c r="D623" i="5"/>
  <c r="C624" i="5"/>
  <c r="T616" i="5"/>
  <c r="U616" i="5"/>
  <c r="T618" i="5"/>
  <c r="U618" i="5"/>
  <c r="X618" i="5"/>
  <c r="R618" i="5"/>
  <c r="V618" i="5"/>
  <c r="Y618" i="5"/>
  <c r="S618" i="5"/>
  <c r="W618" i="5"/>
  <c r="W616" i="5"/>
  <c r="Y616" i="5"/>
  <c r="V616" i="5"/>
  <c r="S616" i="5"/>
  <c r="X616" i="5"/>
  <c r="R616" i="5"/>
  <c r="O624" i="5" l="1" a="1"/>
  <c r="O624" i="5" s="1"/>
  <c r="P624" i="5"/>
  <c r="Q624" i="5"/>
  <c r="Q623" i="5"/>
  <c r="O623" i="5" a="1"/>
  <c r="O623" i="5" s="1"/>
  <c r="B126" i="1" l="1" a="1"/>
  <c r="B126" i="1" s="1"/>
  <c r="B125" i="1" a="1"/>
  <c r="B125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" i="1"/>
  <c r="E3" i="1" s="1"/>
  <c r="D2" i="1"/>
  <c r="E2" i="1" s="1"/>
  <c r="B124" i="1" l="1" a="1"/>
  <c r="B124" i="1" s="1"/>
  <c r="E142" i="1" l="1"/>
  <c r="C142" i="1"/>
  <c r="G142" i="1" s="1"/>
  <c r="H142" i="1"/>
  <c r="F142" i="1" l="1"/>
  <c r="D146" i="1" l="1"/>
  <c r="B146" i="1" a="1"/>
  <c r="B146" i="1" s="1"/>
  <c r="C14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<sst xmlns="http://schemas.openxmlformats.org/spreadsheetml/2006/main" count="145" uniqueCount="65">
  <si>
    <t>pred_ng_mL</t>
  </si>
  <si>
    <t>invivo_ng_mL</t>
  </si>
  <si>
    <t>AAFE</t>
  </si>
  <si>
    <t>fold error</t>
  </si>
  <si>
    <t>|log10(fold error)|</t>
  </si>
  <si>
    <t>2-fold 안에 있는 비율 (0.5–2.0)</t>
  </si>
  <si>
    <t>3-fold 안에 있는 비율 (0.33–3.0)</t>
  </si>
  <si>
    <t>TIME</t>
  </si>
  <si>
    <t>Cmax (ng/mL)</t>
  </si>
  <si>
    <t>Tmax (min)</t>
  </si>
  <si>
    <t>AUC₀–∞ (ng·min/mL)</t>
  </si>
  <si>
    <t>IV</t>
  </si>
  <si>
    <t>PO</t>
  </si>
  <si>
    <t>t½ (min)</t>
  </si>
  <si>
    <t>CL (mL/kg/min)</t>
  </si>
  <si>
    <t>CL (mL/min)</t>
  </si>
  <si>
    <t>Human IV</t>
  </si>
  <si>
    <t>Parameter</t>
  </si>
  <si>
    <r>
      <t>Cmax</t>
    </r>
    <r>
      <rPr>
        <sz val="12"/>
        <color theme="1"/>
        <rFont val="Aptos Narrow"/>
        <family val="2"/>
        <scheme val="minor"/>
      </rPr>
      <t xml:space="preserve"> (ng/mL)</t>
    </r>
  </si>
  <si>
    <r>
      <t>Tmax</t>
    </r>
    <r>
      <rPr>
        <sz val="12"/>
        <color theme="1"/>
        <rFont val="Aptos Narrow"/>
        <family val="2"/>
        <scheme val="minor"/>
      </rPr>
      <t xml:space="preserve"> (min)</t>
    </r>
  </si>
  <si>
    <t>literature</t>
  </si>
  <si>
    <t>979 +/- 177</t>
  </si>
  <si>
    <t>12.3 +/- 2</t>
  </si>
  <si>
    <t>1187 +/- 241</t>
  </si>
  <si>
    <t>4.4 +/- 0.7</t>
  </si>
  <si>
    <t>205 +/- 43</t>
  </si>
  <si>
    <t>28 +/- 9</t>
  </si>
  <si>
    <t>8930 +/ 2320</t>
  </si>
  <si>
    <t>214 +/- 47</t>
  </si>
  <si>
    <t>F (%)</t>
  </si>
  <si>
    <t>27 +/- 9.2</t>
  </si>
  <si>
    <t>IV Human</t>
  </si>
  <si>
    <t>PO Human</t>
  </si>
  <si>
    <t>Pred/Lit</t>
  </si>
  <si>
    <t>FE vs Lit</t>
  </si>
  <si>
    <t>Within 2x (Lit)</t>
  </si>
  <si>
    <t>Digitised In Vivo</t>
  </si>
  <si>
    <t>Literature In Vivo</t>
  </si>
  <si>
    <t>Predicted</t>
  </si>
  <si>
    <t>Pred/Dig</t>
  </si>
  <si>
    <t>FE vs Dig</t>
  </si>
  <si>
    <t>Within 2x (Dig)</t>
  </si>
  <si>
    <t>Human PO</t>
  </si>
  <si>
    <t>Route-level summary (IV)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</si>
  <si>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 (excluding IV Tmax, which is 0 by definition): </t>
    </r>
    <r>
      <rPr>
        <b/>
        <sz val="12"/>
        <color theme="1"/>
        <rFont val="Aptos Narrow"/>
        <family val="2"/>
        <scheme val="minor"/>
      </rPr>
      <t>AAFE = 1.74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</si>
  <si>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(excluding IV Tmax): </t>
    </r>
    <r>
      <rPr>
        <b/>
        <sz val="12"/>
        <color theme="1"/>
        <rFont val="Aptos Narrow"/>
        <family val="2"/>
        <scheme val="minor"/>
      </rPr>
      <t>AAFE = 2.73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40%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</si>
  <si>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t>Route-level summary (PO)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</si>
  <si>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1.38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100%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</si>
  <si>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(for the parameters reported in the paper: Cmax, Tmax, AUC, t½, F): </t>
    </r>
    <r>
      <rPr>
        <b/>
        <sz val="12"/>
        <color theme="1"/>
        <rFont val="Aptos Narrow"/>
        <family val="2"/>
        <scheme val="minor"/>
      </rPr>
      <t>AAFE = 2.04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60%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</si>
  <si>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r>
      <t>AUC₀–∞</t>
    </r>
    <r>
      <rPr>
        <sz val="12"/>
        <color theme="1"/>
        <rFont val="Aptos Narrow"/>
        <family val="2"/>
        <scheme val="minor"/>
      </rPr>
      <t xml:space="preserve"> (ng·min/mL) (= AUC₀–tlast + Clast/Ke)</t>
    </r>
  </si>
  <si>
    <r>
      <t>CL</t>
    </r>
    <r>
      <rPr>
        <sz val="12"/>
        <color theme="1"/>
        <rFont val="Aptos Narrow"/>
        <family val="2"/>
        <scheme val="minor"/>
      </rPr>
      <t xml:space="preserve"> (mL/min (CL (= Dose / AUC₀–∞)</t>
    </r>
  </si>
  <si>
    <r>
      <t>t½</t>
    </r>
    <r>
      <rPr>
        <sz val="12"/>
        <color theme="1"/>
        <rFont val="Aptos Narrow"/>
        <family val="2"/>
        <scheme val="minor"/>
      </rPr>
      <t xml:space="preserve"> (min)</t>
    </r>
    <r>
      <rPr>
        <b/>
        <sz val="12"/>
        <color theme="1"/>
        <rFont val="Aptos Narrow"/>
        <family val="2"/>
        <scheme val="minor"/>
      </rPr>
      <t xml:space="preserve"> (= LN(2)/Ke)</t>
    </r>
  </si>
  <si>
    <t>Within 3x (Dig)</t>
  </si>
  <si>
    <t>Within 3x (Lit)</t>
  </si>
  <si>
    <t>within 2x</t>
  </si>
  <si>
    <t>within 3x</t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</si>
  <si>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 (excluding IV Tmax, which is 0 by definition): </t>
    </r>
    <r>
      <rPr>
        <b/>
        <sz val="12"/>
        <color theme="1"/>
        <rFont val="Aptos Narrow"/>
        <family val="2"/>
        <scheme val="minor"/>
      </rPr>
      <t>AAFE = 1.78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</si>
  <si>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(excluding IV Tmax): </t>
    </r>
    <r>
      <rPr>
        <b/>
        <sz val="12"/>
        <color theme="1"/>
        <rFont val="Aptos Narrow"/>
        <family val="2"/>
        <scheme val="minor"/>
      </rPr>
      <t>AAFE = 2.65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40%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60%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</si>
  <si>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1.483473576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</si>
  <si>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Literature</t>
    </r>
    <r>
      <rPr>
        <sz val="12"/>
        <color theme="1"/>
        <rFont val="Aptos Narrow"/>
        <family val="2"/>
        <scheme val="minor"/>
      </rPr>
      <t xml:space="preserve"> (for the parameters reported in the paper: Cmax, Tmax, AUC, t½, F): </t>
    </r>
    <r>
      <rPr>
        <b/>
        <sz val="12"/>
        <color theme="1"/>
        <rFont val="Aptos Narrow"/>
        <family val="2"/>
        <scheme val="minor"/>
      </rPr>
      <t>AAFE = 1.876685502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80%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80%</t>
    </r>
    <r>
      <rPr>
        <sz val="12"/>
        <color theme="1"/>
        <rFont val="Aptos Narrow"/>
        <family val="2"/>
        <scheme val="minor"/>
      </rPr>
      <t>.</t>
    </r>
  </si>
  <si>
    <r>
      <t>Vss</t>
    </r>
    <r>
      <rPr>
        <sz val="12"/>
        <color theme="1"/>
        <rFont val="Aptos Narrow"/>
        <family val="2"/>
        <scheme val="minor"/>
      </rPr>
      <t xml:space="preserve"> (L)</t>
    </r>
  </si>
  <si>
    <t>Vss (L/kg)</t>
  </si>
  <si>
    <t>IV Rat</t>
  </si>
  <si>
    <r>
      <t xml:space="preserve">vs </t>
    </r>
    <r>
      <rPr>
        <b/>
        <sz val="12"/>
        <color theme="1"/>
        <rFont val="Aptos Narrow"/>
        <family val="2"/>
        <scheme val="minor"/>
      </rPr>
      <t>Literature: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AAFE = 1.3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100%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</si>
  <si>
    <r>
      <t xml:space="preserve">vs </t>
    </r>
    <r>
      <rPr>
        <b/>
        <sz val="12"/>
        <color theme="1"/>
        <rFont val="Aptos Narrow"/>
        <family val="2"/>
        <scheme val="minor"/>
      </rPr>
      <t>Digitised</t>
    </r>
    <r>
      <rPr>
        <sz val="12"/>
        <color theme="1"/>
        <rFont val="Aptos Narrow"/>
        <family val="2"/>
        <scheme val="minor"/>
      </rPr>
      <t xml:space="preserve">: </t>
    </r>
    <r>
      <rPr>
        <b/>
        <sz val="12"/>
        <color theme="1"/>
        <rFont val="Aptos Narrow"/>
        <family val="2"/>
        <scheme val="minor"/>
      </rPr>
      <t>AAFE = 1.62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2× = 50%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within 3× = 100%</t>
    </r>
    <r>
      <rPr>
        <sz val="12"/>
        <color theme="1"/>
        <rFont val="Aptos Narrow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</si>
</sst>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0" borderId="0" xfId="0" applyNumberFormat="1"/>
    <xf numFmtId="3" fontId="4" fillId="0" borderId="0" xfId="0" applyNumberFormat="1" applyFont="1"/>
    <xf numFmtId="0" fontId="5" fillId="0" borderId="0" xfId="0" applyFont="1"/>
    <xf numFmtId="0" fontId="6" fillId="0" borderId="0" xfId="0" applyFont="1"/>
    <xf numFmtId="10" fontId="4" fillId="0" borderId="0" xfId="0" applyNumberFormat="1" applyFont="1"/>
    <xf numFmtId="9" fontId="4" fillId="0" borderId="0" xfId="0" applyNumberFormat="1" applyFont="1"/>
    <xf numFmtId="4" fontId="0" fillId="0" borderId="0" xfId="0" applyNumberFormat="1"/>
    <xf numFmtId="4" fontId="4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Vivo vs. Predicted</a:t>
            </a:r>
            <a:r>
              <a:rPr lang="en-US" baseline="0"/>
              <a:t> Time-Concentration Graph of IV administered Propranolol to 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'Healthy Rat (IV)'!$B$1</c:f>
              <c:strCache>
                <c:ptCount val="1"/>
                <c:pt idx="0">
                  <c:v>pred_ng_mL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'Healthy Rat (IV)'!$B$2:$B$122</c:f>
              <c:numCache>
                <c:formatCode>General</c:formatCode>
                <c:ptCount val="121"/>
                <c:pt idx="0">
                  <c:v>0</c:v>
                </c:pt>
                <c:pt idx="1">
                  <c:v>4140.6421116199999</c:v>
                </c:pt>
                <c:pt idx="2">
                  <c:v>1225.18165006</c:v>
                </c:pt>
                <c:pt idx="3">
                  <c:v>839.19212922999998</c:v>
                </c:pt>
                <c:pt idx="4">
                  <c:v>666.59624916999996</c:v>
                </c:pt>
                <c:pt idx="5">
                  <c:v>573.85196560999998</c:v>
                </c:pt>
                <c:pt idx="6">
                  <c:v>515.96227365000004</c:v>
                </c:pt>
                <c:pt idx="7">
                  <c:v>475.51614489000002</c:v>
                </c:pt>
                <c:pt idx="8">
                  <c:v>444.81036044000001</c:v>
                </c:pt>
                <c:pt idx="9">
                  <c:v>420.03134856999998</c:v>
                </c:pt>
                <c:pt idx="10">
                  <c:v>399.12535516000003</c:v>
                </c:pt>
                <c:pt idx="11">
                  <c:v>380.91486708999997</c:v>
                </c:pt>
                <c:pt idx="12">
                  <c:v>364.68942332</c:v>
                </c:pt>
                <c:pt idx="13">
                  <c:v>349.99975990000002</c:v>
                </c:pt>
                <c:pt idx="14">
                  <c:v>336.54818361000002</c:v>
                </c:pt>
                <c:pt idx="15">
                  <c:v>324.12789149000002</c:v>
                </c:pt>
                <c:pt idx="16">
                  <c:v>312.58842686999998</c:v>
                </c:pt>
                <c:pt idx="17">
                  <c:v>301.81555046</c:v>
                </c:pt>
                <c:pt idx="18">
                  <c:v>291.71924272000001</c:v>
                </c:pt>
                <c:pt idx="19">
                  <c:v>282.22637367999999</c:v>
                </c:pt>
                <c:pt idx="20">
                  <c:v>273.27609398999999</c:v>
                </c:pt>
                <c:pt idx="21">
                  <c:v>264.81683858999997</c:v>
                </c:pt>
                <c:pt idx="22">
                  <c:v>256.80430418999998</c:v>
                </c:pt>
                <c:pt idx="23">
                  <c:v>249.20002862000001</c:v>
                </c:pt>
                <c:pt idx="24">
                  <c:v>241.97035252000001</c:v>
                </c:pt>
                <c:pt idx="25">
                  <c:v>235.08563232</c:v>
                </c:pt>
                <c:pt idx="26">
                  <c:v>228.51962451</c:v>
                </c:pt>
                <c:pt idx="27">
                  <c:v>222.24899133</c:v>
                </c:pt>
                <c:pt idx="28">
                  <c:v>216.25289599999999</c:v>
                </c:pt>
                <c:pt idx="29">
                  <c:v>210.51266597</c:v>
                </c:pt>
                <c:pt idx="30">
                  <c:v>205.01150989000001</c:v>
                </c:pt>
                <c:pt idx="31">
                  <c:v>199.73427753999999</c:v>
                </c:pt>
                <c:pt idx="32">
                  <c:v>194.66725496999999</c:v>
                </c:pt>
                <c:pt idx="33">
                  <c:v>189.79798898999999</c:v>
                </c:pt>
                <c:pt idx="34">
                  <c:v>185.11513614</c:v>
                </c:pt>
                <c:pt idx="35">
                  <c:v>180.60833241</c:v>
                </c:pt>
                <c:pt idx="36">
                  <c:v>176.26808052000001</c:v>
                </c:pt>
                <c:pt idx="37">
                  <c:v>172.08565222999999</c:v>
                </c:pt>
                <c:pt idx="38">
                  <c:v>168.05300353000001</c:v>
                </c:pt>
                <c:pt idx="39">
                  <c:v>164.16270073999999</c:v>
                </c:pt>
                <c:pt idx="40">
                  <c:v>160.40785614000001</c:v>
                </c:pt>
                <c:pt idx="41">
                  <c:v>156.78207171</c:v>
                </c:pt>
                <c:pt idx="42">
                  <c:v>153.27938986999999</c:v>
                </c:pt>
                <c:pt idx="43">
                  <c:v>149.89425029</c:v>
                </c:pt>
                <c:pt idx="44">
                  <c:v>146.62145193000001</c:v>
                </c:pt>
                <c:pt idx="45">
                  <c:v>143.45611958999999</c:v>
                </c:pt>
                <c:pt idx="46">
                  <c:v>140.39367446</c:v>
                </c:pt>
                <c:pt idx="47">
                  <c:v>137.42980793000001</c:v>
                </c:pt>
                <c:pt idx="48">
                  <c:v>134.56045854999999</c:v>
                </c:pt>
                <c:pt idx="49">
                  <c:v>131.78179143</c:v>
                </c:pt>
                <c:pt idx="50">
                  <c:v>129.09017993000001</c:v>
                </c:pt>
                <c:pt idx="51">
                  <c:v>126.48218936000001</c:v>
                </c:pt>
                <c:pt idx="52">
                  <c:v>123.95456235</c:v>
                </c:pt>
                <c:pt idx="53">
                  <c:v>121.50420573</c:v>
                </c:pt>
                <c:pt idx="54">
                  <c:v>119.12817875</c:v>
                </c:pt>
                <c:pt idx="55">
                  <c:v>116.82368246999999</c:v>
                </c:pt>
                <c:pt idx="56">
                  <c:v>114.58805015</c:v>
                </c:pt>
                <c:pt idx="57">
                  <c:v>112.41873855999999</c:v>
                </c:pt>
                <c:pt idx="58">
                  <c:v>110.31332007</c:v>
                </c:pt>
                <c:pt idx="59">
                  <c:v>108.26947551000001</c:v>
                </c:pt>
                <c:pt idx="60">
                  <c:v>106.28498754</c:v>
                </c:pt>
                <c:pt idx="61">
                  <c:v>104.35773474</c:v>
                </c:pt>
                <c:pt idx="62">
                  <c:v>102.48568603</c:v>
                </c:pt>
                <c:pt idx="63">
                  <c:v>100.66689567</c:v>
                </c:pt>
                <c:pt idx="64">
                  <c:v>98.899498579999999</c:v>
                </c:pt>
                <c:pt idx="65">
                  <c:v>97.181706030000001</c:v>
                </c:pt>
                <c:pt idx="66">
                  <c:v>95.511801719999994</c:v>
                </c:pt>
                <c:pt idx="67">
                  <c:v>93.888137990000004</c:v>
                </c:pt>
                <c:pt idx="68">
                  <c:v>92.309132520000006</c:v>
                </c:pt>
                <c:pt idx="69">
                  <c:v>90.773265010000003</c:v>
                </c:pt>
                <c:pt idx="70">
                  <c:v>89.279074309999999</c:v>
                </c:pt>
                <c:pt idx="71">
                  <c:v>87.825155559999999</c:v>
                </c:pt>
                <c:pt idx="72">
                  <c:v>86.41015763</c:v>
                </c:pt>
                <c:pt idx="73">
                  <c:v>85.032780680000002</c:v>
                </c:pt>
                <c:pt idx="74">
                  <c:v>83.691773800000007</c:v>
                </c:pt>
                <c:pt idx="75">
                  <c:v>82.385932960000005</c:v>
                </c:pt>
                <c:pt idx="76">
                  <c:v>81.114098839999997</c:v>
                </c:pt>
                <c:pt idx="77">
                  <c:v>79.875155039999996</c:v>
                </c:pt>
                <c:pt idx="78">
                  <c:v>78.668026179999998</c:v>
                </c:pt>
                <c:pt idx="79">
                  <c:v>77.491676190000007</c:v>
                </c:pt>
                <c:pt idx="80">
                  <c:v>76.345106720000004</c:v>
                </c:pt>
                <c:pt idx="81">
                  <c:v>75.227355579999994</c:v>
                </c:pt>
                <c:pt idx="82">
                  <c:v>74.137495240000007</c:v>
                </c:pt>
                <c:pt idx="83">
                  <c:v>73.074631499999995</c:v>
                </c:pt>
                <c:pt idx="84">
                  <c:v>72.037902099999997</c:v>
                </c:pt>
                <c:pt idx="85">
                  <c:v>71.026475529999999</c:v>
                </c:pt>
                <c:pt idx="86">
                  <c:v>70.039549750000006</c:v>
                </c:pt>
                <c:pt idx="87">
                  <c:v>69.076351099999997</c:v>
                </c:pt>
                <c:pt idx="88">
                  <c:v>68.136133169999994</c:v>
                </c:pt>
                <c:pt idx="89">
                  <c:v>67.218175799999997</c:v>
                </c:pt>
                <c:pt idx="90">
                  <c:v>66.321784019999996</c:v>
                </c:pt>
                <c:pt idx="91">
                  <c:v>65.446287139999995</c:v>
                </c:pt>
                <c:pt idx="92">
                  <c:v>64.591037819999997</c:v>
                </c:pt>
                <c:pt idx="93">
                  <c:v>63.755411199999998</c:v>
                </c:pt>
                <c:pt idx="94">
                  <c:v>62.938804050000002</c:v>
                </c:pt>
                <c:pt idx="95">
                  <c:v>62.140633970000003</c:v>
                </c:pt>
                <c:pt idx="96">
                  <c:v>61.360338640000002</c:v>
                </c:pt>
                <c:pt idx="97">
                  <c:v>60.597375040000003</c:v>
                </c:pt>
                <c:pt idx="98">
                  <c:v>59.851218770000003</c:v>
                </c:pt>
                <c:pt idx="99">
                  <c:v>59.121363389999999</c:v>
                </c:pt>
                <c:pt idx="100">
                  <c:v>58.407319690000001</c:v>
                </c:pt>
                <c:pt idx="101">
                  <c:v>57.708615170000002</c:v>
                </c:pt>
                <c:pt idx="102">
                  <c:v>57.024793330000001</c:v>
                </c:pt>
                <c:pt idx="103">
                  <c:v>56.355413159999998</c:v>
                </c:pt>
                <c:pt idx="104">
                  <c:v>55.700048559999999</c:v>
                </c:pt>
                <c:pt idx="105">
                  <c:v>55.058287800000002</c:v>
                </c:pt>
                <c:pt idx="106">
                  <c:v>54.42973302</c:v>
                </c:pt>
                <c:pt idx="107">
                  <c:v>53.813999719999998</c:v>
                </c:pt>
                <c:pt idx="108">
                  <c:v>53.210716290000001</c:v>
                </c:pt>
                <c:pt idx="109">
                  <c:v>52.619523540000003</c:v>
                </c:pt>
                <c:pt idx="110">
                  <c:v>52.040074269999998</c:v>
                </c:pt>
                <c:pt idx="111">
                  <c:v>51.472032849999998</c:v>
                </c:pt>
                <c:pt idx="112">
                  <c:v>50.915074789999998</c:v>
                </c:pt>
                <c:pt idx="113">
                  <c:v>50.368886369999998</c:v>
                </c:pt>
                <c:pt idx="114">
                  <c:v>49.833164250000003</c:v>
                </c:pt>
                <c:pt idx="115">
                  <c:v>49.307615079999998</c:v>
                </c:pt>
                <c:pt idx="116">
                  <c:v>48.791955209999998</c:v>
                </c:pt>
                <c:pt idx="117">
                  <c:v>48.285910270000002</c:v>
                </c:pt>
                <c:pt idx="118">
                  <c:v>47.789214909999998</c:v>
                </c:pt>
                <c:pt idx="119">
                  <c:v>47.301612460000001</c:v>
                </c:pt>
                <c:pt idx="120">
                  <c:v>46.822854620000001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5-6C45-9CC0-07DFB21AEEB8}"/>
            </c:ext>
          </c:extLst>
        </c:ser>
        <c:ser>
          <c:idx val="2"/>
          <c:order val="1"/>
          <c:tx>
            <c:strRef>
              <c:f>'Healthy Rat (IV)'!$C$1</c:f>
              <c:strCache>
                <c:ptCount val="1"/>
                <c:pt idx="0">
                  <c:v>invivo_ng_mL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'Healthy Rat (IV)'!$C$2:$C$122</c:f>
              <c:numCache>
                <c:formatCode>General</c:formatCode>
                <c:ptCount val="121"/>
                <c:pt idx="0">
                  <c:v>#N/A</c:v>
                </c:pt>
                <c:pt idx="1">
                  <c:v>1027.4000000000001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356.8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190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110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5-6C45-9CC0-07DFB21AE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89792"/>
        <c:axId val="1085887936"/>
      </c:scatterChart>
      <c:valAx>
        <c:axId val="1085889792"/>
        <c:scaling>
          <c:orientation val="minMax"/>
          <c:max val="1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5887936"/>
        <c:crosses val="autoZero"/>
        <c:crossBetween val="midCat"/>
      </c:valAx>
      <c:valAx>
        <c:axId val="108588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08588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 Vivo vs. Predicted Time-Concentration Graph of PO administered Propranolol to 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'Healthy Human (IV &amp; PO)'!$N$2</c:f>
              <c:strCache>
                <c:ptCount val="1"/>
                <c:pt idx="0">
                  <c:v>pred_ng_mL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'Healthy Human (IV &amp; PO)'!$M$3:$M$579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PO)'!$N$3:$N$579</c:f>
              <c:numCache>
                <c:formatCode>General</c:formatCode>
                <c:ptCount val="577"/>
                <c:pt idx="0">
                  <c:v>0</c:v>
                </c:pt>
                <c:pt idx="1">
                  <c:v>1.1170263899999999</c:v>
                </c:pt>
                <c:pt idx="2">
                  <c:v>3.51140834</c:v>
                </c:pt>
                <c:pt idx="3">
                  <c:v>5.9813019299999999</c:v>
                </c:pt>
                <c:pt idx="4">
                  <c:v>8.1614970099999997</c:v>
                </c:pt>
                <c:pt idx="5">
                  <c:v>9.9918099900000001</c:v>
                </c:pt>
                <c:pt idx="6">
                  <c:v>11.500181380000001</c:v>
                </c:pt>
                <c:pt idx="7">
                  <c:v>12.73321359</c:v>
                </c:pt>
                <c:pt idx="8">
                  <c:v>13.736425430000001</c:v>
                </c:pt>
                <c:pt idx="9">
                  <c:v>14.54947153</c:v>
                </c:pt>
                <c:pt idx="10">
                  <c:v>15.205622959999999</c:v>
                </c:pt>
                <c:pt idx="11">
                  <c:v>15.73238422</c:v>
                </c:pt>
                <c:pt idx="12">
                  <c:v>16.15234439</c:v>
                </c:pt>
                <c:pt idx="13">
                  <c:v>16.484001230000001</c:v>
                </c:pt>
                <c:pt idx="14">
                  <c:v>16.742486840000002</c:v>
                </c:pt>
                <c:pt idx="15">
                  <c:v>16.940182289999999</c:v>
                </c:pt>
                <c:pt idx="16">
                  <c:v>17.087228060000001</c:v>
                </c:pt>
                <c:pt idx="17">
                  <c:v>17.191943259999999</c:v>
                </c:pt>
                <c:pt idx="18">
                  <c:v>17.261167329999999</c:v>
                </c:pt>
                <c:pt idx="19">
                  <c:v>17.300537479999999</c:v>
                </c:pt>
                <c:pt idx="20">
                  <c:v>17.31471324</c:v>
                </c:pt>
                <c:pt idx="21">
                  <c:v>17.307557939999999</c:v>
                </c:pt>
                <c:pt idx="22">
                  <c:v>17.28228541</c:v>
                </c:pt>
                <c:pt idx="23">
                  <c:v>17.24157842</c:v>
                </c:pt>
                <c:pt idx="24">
                  <c:v>17.18768455</c:v>
                </c:pt>
                <c:pt idx="25">
                  <c:v>17.122493739999999</c:v>
                </c:pt>
                <c:pt idx="26">
                  <c:v>17.047601190000002</c:v>
                </c:pt>
                <c:pt idx="27">
                  <c:v>16.964358489999999</c:v>
                </c:pt>
                <c:pt idx="28">
                  <c:v>16.873915199999999</c:v>
                </c:pt>
                <c:pt idx="29">
                  <c:v>16.77725285</c:v>
                </c:pt>
                <c:pt idx="30">
                  <c:v>16.675212649999999</c:v>
                </c:pt>
                <c:pt idx="31">
                  <c:v>16.568518350000002</c:v>
                </c:pt>
                <c:pt idx="32">
                  <c:v>16.457794929999999</c:v>
                </c:pt>
                <c:pt idx="33">
                  <c:v>16.343584119999999</c:v>
                </c:pt>
                <c:pt idx="34">
                  <c:v>16.22635717</c:v>
                </c:pt>
                <c:pt idx="35">
                  <c:v>16.106525489999999</c:v>
                </c:pt>
                <c:pt idx="36">
                  <c:v>15.9844495</c:v>
                </c:pt>
                <c:pt idx="37">
                  <c:v>15.86044605</c:v>
                </c:pt>
                <c:pt idx="38">
                  <c:v>15.734794600000001</c:v>
                </c:pt>
                <c:pt idx="39">
                  <c:v>15.607742399999999</c:v>
                </c:pt>
                <c:pt idx="40">
                  <c:v>15.479508969999999</c:v>
                </c:pt>
                <c:pt idx="41">
                  <c:v>15.35028973</c:v>
                </c:pt>
                <c:pt idx="42">
                  <c:v>15.22025921</c:v>
                </c:pt>
                <c:pt idx="43">
                  <c:v>15.08957371</c:v>
                </c:pt>
                <c:pt idx="44">
                  <c:v>14.958373630000001</c:v>
                </c:pt>
                <c:pt idx="45">
                  <c:v>14.82678538</c:v>
                </c:pt>
                <c:pt idx="46">
                  <c:v>14.69492311</c:v>
                </c:pt>
                <c:pt idx="47">
                  <c:v>14.56289012</c:v>
                </c:pt>
                <c:pt idx="48">
                  <c:v>14.43078015</c:v>
                </c:pt>
                <c:pt idx="49">
                  <c:v>14.29867844</c:v>
                </c:pt>
                <c:pt idx="50">
                  <c:v>14.16666268</c:v>
                </c:pt>
                <c:pt idx="51">
                  <c:v>14.03480379</c:v>
                </c:pt>
                <c:pt idx="52">
                  <c:v>13.90316668</c:v>
                </c:pt>
                <c:pt idx="53">
                  <c:v>13.77181086</c:v>
                </c:pt>
                <c:pt idx="54">
                  <c:v>13.64079095</c:v>
                </c:pt>
                <c:pt idx="55">
                  <c:v>13.5101572</c:v>
                </c:pt>
                <c:pt idx="56">
                  <c:v>13.37995585</c:v>
                </c:pt>
                <c:pt idx="57">
                  <c:v>13.25022959</c:v>
                </c:pt>
                <c:pt idx="58">
                  <c:v>13.121017780000001</c:v>
                </c:pt>
                <c:pt idx="59">
                  <c:v>12.992356819999999</c:v>
                </c:pt>
                <c:pt idx="60">
                  <c:v>12.864280369999999</c:v>
                </c:pt>
                <c:pt idx="61">
                  <c:v>12.736819580000001</c:v>
                </c:pt>
                <c:pt idx="62">
                  <c:v>12.610003300000001</c:v>
                </c:pt>
                <c:pt idx="63">
                  <c:v>12.483858250000001</c:v>
                </c:pt>
                <c:pt idx="64">
                  <c:v>12.358409180000001</c:v>
                </c:pt>
                <c:pt idx="65">
                  <c:v>12.233679049999999</c:v>
                </c:pt>
                <c:pt idx="66">
                  <c:v>12.10968911</c:v>
                </c:pt>
                <c:pt idx="67">
                  <c:v>11.98645904</c:v>
                </c:pt>
                <c:pt idx="68">
                  <c:v>11.86400707</c:v>
                </c:pt>
                <c:pt idx="69">
                  <c:v>11.742350050000001</c:v>
                </c:pt>
                <c:pt idx="70">
                  <c:v>11.621503580000001</c:v>
                </c:pt>
                <c:pt idx="71">
                  <c:v>11.501482019999999</c:v>
                </c:pt>
                <c:pt idx="72">
                  <c:v>11.382298629999999</c:v>
                </c:pt>
                <c:pt idx="73">
                  <c:v>11.26396561</c:v>
                </c:pt>
                <c:pt idx="74">
                  <c:v>11.146494150000001</c:v>
                </c:pt>
                <c:pt idx="75">
                  <c:v>11.02989451</c:v>
                </c:pt>
                <c:pt idx="76">
                  <c:v>10.914176060000001</c:v>
                </c:pt>
                <c:pt idx="77">
                  <c:v>10.799347320000001</c:v>
                </c:pt>
                <c:pt idx="78">
                  <c:v>10.685416010000001</c:v>
                </c:pt>
                <c:pt idx="79">
                  <c:v>10.57238911</c:v>
                </c:pt>
                <c:pt idx="80">
                  <c:v>10.460272870000001</c:v>
                </c:pt>
                <c:pt idx="81">
                  <c:v>10.349072870000001</c:v>
                </c:pt>
                <c:pt idx="82">
                  <c:v>10.23879404</c:v>
                </c:pt>
                <c:pt idx="83">
                  <c:v>10.12944068</c:v>
                </c:pt>
                <c:pt idx="84">
                  <c:v>10.021016530000001</c:v>
                </c:pt>
                <c:pt idx="85">
                  <c:v>9.9135247500000006</c:v>
                </c:pt>
                <c:pt idx="86">
                  <c:v>9.8069679900000004</c:v>
                </c:pt>
                <c:pt idx="87">
                  <c:v>9.7013483699999998</c:v>
                </c:pt>
                <c:pt idx="88">
                  <c:v>9.5966675600000002</c:v>
                </c:pt>
                <c:pt idx="89">
                  <c:v>9.4929267399999997</c:v>
                </c:pt>
                <c:pt idx="90">
                  <c:v>9.3901266799999998</c:v>
                </c:pt>
                <c:pt idx="91">
                  <c:v>9.2882677099999995</c:v>
                </c:pt>
                <c:pt idx="92">
                  <c:v>9.1873497700000009</c:v>
                </c:pt>
                <c:pt idx="93">
                  <c:v>9.0873724199999995</c:v>
                </c:pt>
                <c:pt idx="94">
                  <c:v>8.9883348600000001</c:v>
                </c:pt>
                <c:pt idx="95">
                  <c:v>8.8902359499999992</c:v>
                </c:pt>
                <c:pt idx="96">
                  <c:v>8.7930742100000003</c:v>
                </c:pt>
                <c:pt idx="97">
                  <c:v>8.6968478600000001</c:v>
                </c:pt>
                <c:pt idx="98">
                  <c:v>8.6015548000000006</c:v>
                </c:pt>
                <c:pt idx="99">
                  <c:v>8.5071926700000002</c:v>
                </c:pt>
                <c:pt idx="100">
                  <c:v>8.41375882</c:v>
                </c:pt>
                <c:pt idx="101">
                  <c:v>8.3212503600000005</c:v>
                </c:pt>
                <c:pt idx="102">
                  <c:v>8.2296641299999997</c:v>
                </c:pt>
                <c:pt idx="103">
                  <c:v>8.1389967700000003</c:v>
                </c:pt>
                <c:pt idx="104">
                  <c:v>8.0492446599999994</c:v>
                </c:pt>
                <c:pt idx="105">
                  <c:v>7.9604040100000004</c:v>
                </c:pt>
                <c:pt idx="106">
                  <c:v>7.8724707900000004</c:v>
                </c:pt>
                <c:pt idx="107">
                  <c:v>7.7854407999999999</c:v>
                </c:pt>
                <c:pt idx="108">
                  <c:v>7.6993096699999999</c:v>
                </c:pt>
                <c:pt idx="109">
                  <c:v>7.6140728400000004</c:v>
                </c:pt>
                <c:pt idx="110">
                  <c:v>7.5297255999999999</c:v>
                </c:pt>
                <c:pt idx="111">
                  <c:v>7.4462630900000004</c:v>
                </c:pt>
                <c:pt idx="112">
                  <c:v>7.3636802899999996</c:v>
                </c:pt>
                <c:pt idx="113">
                  <c:v>7.2819720600000002</c:v>
                </c:pt>
                <c:pt idx="114">
                  <c:v>7.2011331199999997</c:v>
                </c:pt>
                <c:pt idx="115">
                  <c:v>7.1211580899999998</c:v>
                </c:pt>
                <c:pt idx="116">
                  <c:v>7.0420414500000001</c:v>
                </c:pt>
                <c:pt idx="117">
                  <c:v>6.9637775900000003</c:v>
                </c:pt>
                <c:pt idx="118">
                  <c:v>6.8863607900000003</c:v>
                </c:pt>
                <c:pt idx="119">
                  <c:v>6.80978526</c:v>
                </c:pt>
                <c:pt idx="120">
                  <c:v>6.7340451000000003</c:v>
                </c:pt>
                <c:pt idx="121">
                  <c:v>6.6591343299999997</c:v>
                </c:pt>
                <c:pt idx="122">
                  <c:v>6.58504691</c:v>
                </c:pt>
                <c:pt idx="123">
                  <c:v>6.5117767200000003</c:v>
                </c:pt>
                <c:pt idx="124">
                  <c:v>6.43931758</c:v>
                </c:pt>
                <c:pt idx="125">
                  <c:v>6.3676632299999998</c:v>
                </c:pt>
                <c:pt idx="126">
                  <c:v>6.2968073999999996</c:v>
                </c:pt>
                <c:pt idx="127">
                  <c:v>6.2267437399999999</c:v>
                </c:pt>
                <c:pt idx="128">
                  <c:v>6.1574658500000004</c:v>
                </c:pt>
                <c:pt idx="129">
                  <c:v>6.0889673100000001</c:v>
                </c:pt>
                <c:pt idx="130">
                  <c:v>6.0212416500000003</c:v>
                </c:pt>
                <c:pt idx="131">
                  <c:v>5.9542823699999996</c:v>
                </c:pt>
                <c:pt idx="132">
                  <c:v>5.8880829600000002</c:v>
                </c:pt>
                <c:pt idx="133">
                  <c:v>5.8226368600000002</c:v>
                </c:pt>
                <c:pt idx="134">
                  <c:v>5.7579374899999998</c:v>
                </c:pt>
                <c:pt idx="135">
                  <c:v>5.6939782799999996</c:v>
                </c:pt>
                <c:pt idx="136">
                  <c:v>5.6307526299999999</c:v>
                </c:pt>
                <c:pt idx="137">
                  <c:v>5.5682539100000001</c:v>
                </c:pt>
                <c:pt idx="138">
                  <c:v>5.5064755200000004</c:v>
                </c:pt>
                <c:pt idx="139">
                  <c:v>5.4454108200000002</c:v>
                </c:pt>
                <c:pt idx="140">
                  <c:v>5.3850531899999998</c:v>
                </c:pt>
                <c:pt idx="141">
                  <c:v>5.3253960100000004</c:v>
                </c:pt>
                <c:pt idx="142">
                  <c:v>5.2664326600000004</c:v>
                </c:pt>
                <c:pt idx="143">
                  <c:v>5.2081565100000002</c:v>
                </c:pt>
                <c:pt idx="144">
                  <c:v>5.15056096</c:v>
                </c:pt>
                <c:pt idx="145">
                  <c:v>5.0936394099999998</c:v>
                </c:pt>
                <c:pt idx="146">
                  <c:v>5.0373852799999996</c:v>
                </c:pt>
                <c:pt idx="147">
                  <c:v>4.9817920000000004</c:v>
                </c:pt>
                <c:pt idx="148">
                  <c:v>4.9268530100000003</c:v>
                </c:pt>
                <c:pt idx="149">
                  <c:v>4.8725617799999998</c:v>
                </c:pt>
                <c:pt idx="150">
                  <c:v>4.8189118000000004</c:v>
                </c:pt>
                <c:pt idx="151">
                  <c:v>4.7658965599999998</c:v>
                </c:pt>
                <c:pt idx="152">
                  <c:v>4.71350961</c:v>
                </c:pt>
                <c:pt idx="153">
                  <c:v>4.6617445000000002</c:v>
                </c:pt>
                <c:pt idx="154">
                  <c:v>4.6105948100000003</c:v>
                </c:pt>
                <c:pt idx="155">
                  <c:v>4.56005415</c:v>
                </c:pt>
                <c:pt idx="156">
                  <c:v>4.5101161699999999</c:v>
                </c:pt>
                <c:pt idx="157">
                  <c:v>4.4607745300000001</c:v>
                </c:pt>
                <c:pt idx="158">
                  <c:v>4.4120229399999999</c:v>
                </c:pt>
                <c:pt idx="159">
                  <c:v>4.3638551300000001</c:v>
                </c:pt>
                <c:pt idx="160">
                  <c:v>4.3162648800000003</c:v>
                </c:pt>
                <c:pt idx="161">
                  <c:v>4.26924598</c:v>
                </c:pt>
                <c:pt idx="162">
                  <c:v>4.2227922900000001</c:v>
                </c:pt>
                <c:pt idx="163">
                  <c:v>4.1768976799999997</c:v>
                </c:pt>
                <c:pt idx="164">
                  <c:v>4.1315560600000003</c:v>
                </c:pt>
                <c:pt idx="165">
                  <c:v>4.0867614000000003</c:v>
                </c:pt>
                <c:pt idx="166">
                  <c:v>4.0425076799999999</c:v>
                </c:pt>
                <c:pt idx="167">
                  <c:v>3.9987889399999998</c:v>
                </c:pt>
                <c:pt idx="168">
                  <c:v>3.9555992600000001</c:v>
                </c:pt>
                <c:pt idx="169">
                  <c:v>3.9129327599999999</c:v>
                </c:pt>
                <c:pt idx="170">
                  <c:v>3.8707835799999999</c:v>
                </c:pt>
                <c:pt idx="171">
                  <c:v>3.8291459400000001</c:v>
                </c:pt>
                <c:pt idx="172">
                  <c:v>3.78801408</c:v>
                </c:pt>
                <c:pt idx="173">
                  <c:v>3.7473822800000001</c:v>
                </c:pt>
                <c:pt idx="174">
                  <c:v>3.7072448900000001</c:v>
                </c:pt>
                <c:pt idx="175">
                  <c:v>3.6675962700000002</c:v>
                </c:pt>
                <c:pt idx="176">
                  <c:v>3.62843084</c:v>
                </c:pt>
                <c:pt idx="177">
                  <c:v>3.5897430799999999</c:v>
                </c:pt>
                <c:pt idx="178">
                  <c:v>3.5515274899999998</c:v>
                </c:pt>
                <c:pt idx="179">
                  <c:v>3.51377863</c:v>
                </c:pt>
                <c:pt idx="180">
                  <c:v>3.4764911000000001</c:v>
                </c:pt>
                <c:pt idx="181">
                  <c:v>3.4396595599999999</c:v>
                </c:pt>
                <c:pt idx="182">
                  <c:v>3.4032786900000001</c:v>
                </c:pt>
                <c:pt idx="183">
                  <c:v>3.3673432399999998</c:v>
                </c:pt>
                <c:pt idx="184">
                  <c:v>3.33184799</c:v>
                </c:pt>
                <c:pt idx="185">
                  <c:v>3.2967877799999998</c:v>
                </c:pt>
                <c:pt idx="186">
                  <c:v>3.2621574999999998</c:v>
                </c:pt>
                <c:pt idx="187">
                  <c:v>3.2279520599999998</c:v>
                </c:pt>
                <c:pt idx="188">
                  <c:v>3.1941664400000001</c:v>
                </c:pt>
                <c:pt idx="189">
                  <c:v>3.1607956599999998</c:v>
                </c:pt>
                <c:pt idx="190">
                  <c:v>3.1278347900000001</c:v>
                </c:pt>
                <c:pt idx="191">
                  <c:v>3.09527895</c:v>
                </c:pt>
                <c:pt idx="192">
                  <c:v>3.0631232900000001</c:v>
                </c:pt>
                <c:pt idx="193">
                  <c:v>3.0313630200000001</c:v>
                </c:pt>
                <c:pt idx="194">
                  <c:v>2.9999934000000001</c:v>
                </c:pt>
                <c:pt idx="195">
                  <c:v>2.9690097299999998</c:v>
                </c:pt>
                <c:pt idx="196">
                  <c:v>2.9384073599999998</c:v>
                </c:pt>
                <c:pt idx="197">
                  <c:v>2.9081816699999998</c:v>
                </c:pt>
                <c:pt idx="198">
                  <c:v>2.87832811</c:v>
                </c:pt>
                <c:pt idx="199">
                  <c:v>2.8488421599999998</c:v>
                </c:pt>
                <c:pt idx="200">
                  <c:v>2.8197193500000002</c:v>
                </c:pt>
                <c:pt idx="201">
                  <c:v>2.79095527</c:v>
                </c:pt>
                <c:pt idx="202">
                  <c:v>2.7625455300000001</c:v>
                </c:pt>
                <c:pt idx="203">
                  <c:v>2.7344858099999998</c:v>
                </c:pt>
                <c:pt idx="204">
                  <c:v>2.7067718099999998</c:v>
                </c:pt>
                <c:pt idx="205">
                  <c:v>2.6793992900000001</c:v>
                </c:pt>
                <c:pt idx="206">
                  <c:v>2.65236406</c:v>
                </c:pt>
                <c:pt idx="207">
                  <c:v>2.62566196</c:v>
                </c:pt>
                <c:pt idx="208">
                  <c:v>2.59928888</c:v>
                </c:pt>
                <c:pt idx="209">
                  <c:v>2.57324077</c:v>
                </c:pt>
                <c:pt idx="210">
                  <c:v>2.5475135899999999</c:v>
                </c:pt>
                <c:pt idx="211">
                  <c:v>2.5221033799999999</c:v>
                </c:pt>
                <c:pt idx="212">
                  <c:v>2.49700619</c:v>
                </c:pt>
                <c:pt idx="213">
                  <c:v>2.4722181499999998</c:v>
                </c:pt>
                <c:pt idx="214">
                  <c:v>2.4477353900000001</c:v>
                </c:pt>
                <c:pt idx="215">
                  <c:v>2.42355411</c:v>
                </c:pt>
                <c:pt idx="216">
                  <c:v>2.3996705500000002</c:v>
                </c:pt>
                <c:pt idx="217">
                  <c:v>2.3760809900000002</c:v>
                </c:pt>
                <c:pt idx="218">
                  <c:v>2.3527817500000001</c:v>
                </c:pt>
                <c:pt idx="219">
                  <c:v>2.3297691899999999</c:v>
                </c:pt>
                <c:pt idx="220">
                  <c:v>2.3070397100000002</c:v>
                </c:pt>
                <c:pt idx="221">
                  <c:v>2.2845897499999999</c:v>
                </c:pt>
                <c:pt idx="222">
                  <c:v>2.2624157999999999</c:v>
                </c:pt>
                <c:pt idx="223">
                  <c:v>2.24051439</c:v>
                </c:pt>
                <c:pt idx="224">
                  <c:v>2.2188820599999999</c:v>
                </c:pt>
                <c:pt idx="225">
                  <c:v>2.1975154400000001</c:v>
                </c:pt>
                <c:pt idx="226">
                  <c:v>2.1764111499999999</c:v>
                </c:pt>
                <c:pt idx="227">
                  <c:v>2.1555658800000002</c:v>
                </c:pt>
                <c:pt idx="228">
                  <c:v>2.1349763500000001</c:v>
                </c:pt>
                <c:pt idx="229">
                  <c:v>2.1146393099999998</c:v>
                </c:pt>
                <c:pt idx="230">
                  <c:v>2.0945515700000001</c:v>
                </c:pt>
                <c:pt idx="231">
                  <c:v>2.07470994</c:v>
                </c:pt>
                <c:pt idx="232">
                  <c:v>2.05511132</c:v>
                </c:pt>
                <c:pt idx="233">
                  <c:v>2.03575259</c:v>
                </c:pt>
                <c:pt idx="234">
                  <c:v>2.0166306999999999</c:v>
                </c:pt>
                <c:pt idx="235">
                  <c:v>1.99774264</c:v>
                </c:pt>
                <c:pt idx="236">
                  <c:v>1.9790854200000001</c:v>
                </c:pt>
                <c:pt idx="237">
                  <c:v>1.9606560799999999</c:v>
                </c:pt>
                <c:pt idx="238">
                  <c:v>1.9424517299999999</c:v>
                </c:pt>
                <c:pt idx="239">
                  <c:v>1.9244694600000001</c:v>
                </c:pt>
                <c:pt idx="240">
                  <c:v>1.9067064600000001</c:v>
                </c:pt>
                <c:pt idx="241">
                  <c:v>1.88915989</c:v>
                </c:pt>
                <c:pt idx="242">
                  <c:v>1.87182699</c:v>
                </c:pt>
                <c:pt idx="243">
                  <c:v>1.85470501</c:v>
                </c:pt>
                <c:pt idx="244">
                  <c:v>1.83779125</c:v>
                </c:pt>
                <c:pt idx="245">
                  <c:v>1.82108303</c:v>
                </c:pt>
                <c:pt idx="246">
                  <c:v>1.8045777000000001</c:v>
                </c:pt>
                <c:pt idx="247">
                  <c:v>1.7882726600000001</c:v>
                </c:pt>
                <c:pt idx="248">
                  <c:v>1.7721653100000001</c:v>
                </c:pt>
                <c:pt idx="249">
                  <c:v>1.7562531299999999</c:v>
                </c:pt>
                <c:pt idx="250">
                  <c:v>1.7405335799999999</c:v>
                </c:pt>
                <c:pt idx="251">
                  <c:v>1.7250041899999999</c:v>
                </c:pt>
                <c:pt idx="252">
                  <c:v>1.7096624899999999</c:v>
                </c:pt>
                <c:pt idx="253">
                  <c:v>1.6945060700000001</c:v>
                </c:pt>
                <c:pt idx="254">
                  <c:v>1.6795325299999999</c:v>
                </c:pt>
                <c:pt idx="255">
                  <c:v>1.6647395</c:v>
                </c:pt>
                <c:pt idx="256">
                  <c:v>1.65012465</c:v>
                </c:pt>
                <c:pt idx="257">
                  <c:v>1.6356856799999999</c:v>
                </c:pt>
                <c:pt idx="258">
                  <c:v>1.6214203</c:v>
                </c:pt>
                <c:pt idx="259">
                  <c:v>1.6073262699999999</c:v>
                </c:pt>
                <c:pt idx="260">
                  <c:v>1.5934013600000001</c:v>
                </c:pt>
                <c:pt idx="261">
                  <c:v>1.57964338</c:v>
                </c:pt>
                <c:pt idx="262">
                  <c:v>1.56605017</c:v>
                </c:pt>
                <c:pt idx="263">
                  <c:v>1.5526195899999999</c:v>
                </c:pt>
                <c:pt idx="264">
                  <c:v>1.53934953</c:v>
                </c:pt>
                <c:pt idx="265">
                  <c:v>1.5262378999999999</c:v>
                </c:pt>
                <c:pt idx="266">
                  <c:v>1.5132826399999999</c:v>
                </c:pt>
                <c:pt idx="267">
                  <c:v>1.50048172</c:v>
                </c:pt>
                <c:pt idx="268">
                  <c:v>1.48783314</c:v>
                </c:pt>
                <c:pt idx="269">
                  <c:v>1.4753349099999999</c:v>
                </c:pt>
                <c:pt idx="270">
                  <c:v>1.4629850799999999</c:v>
                </c:pt>
                <c:pt idx="271">
                  <c:v>1.45078171</c:v>
                </c:pt>
                <c:pt idx="272">
                  <c:v>1.4387229100000001</c:v>
                </c:pt>
                <c:pt idx="273">
                  <c:v>1.4268067799999999</c:v>
                </c:pt>
                <c:pt idx="274">
                  <c:v>1.4150314799999999</c:v>
                </c:pt>
                <c:pt idx="275">
                  <c:v>1.4033951600000001</c:v>
                </c:pt>
                <c:pt idx="276">
                  <c:v>1.39189601</c:v>
                </c:pt>
                <c:pt idx="277">
                  <c:v>1.3805322499999999</c:v>
                </c:pt>
                <c:pt idx="278">
                  <c:v>1.36930212</c:v>
                </c:pt>
                <c:pt idx="279">
                  <c:v>1.3582038700000001</c:v>
                </c:pt>
                <c:pt idx="280">
                  <c:v>1.3472357800000001</c:v>
                </c:pt>
                <c:pt idx="281">
                  <c:v>1.3363961499999999</c:v>
                </c:pt>
                <c:pt idx="282">
                  <c:v>1.3256833100000001</c:v>
                </c:pt>
                <c:pt idx="283">
                  <c:v>1.31509561</c:v>
                </c:pt>
                <c:pt idx="284">
                  <c:v>1.30463141</c:v>
                </c:pt>
                <c:pt idx="285">
                  <c:v>1.2942891000000001</c:v>
                </c:pt>
                <c:pt idx="286">
                  <c:v>1.28406709</c:v>
                </c:pt>
                <c:pt idx="287">
                  <c:v>1.2739638200000001</c:v>
                </c:pt>
                <c:pt idx="288">
                  <c:v>1.2639777299999999</c:v>
                </c:pt>
                <c:pt idx="289">
                  <c:v>1.2541072799999999</c:v>
                </c:pt>
                <c:pt idx="290">
                  <c:v>1.24435099</c:v>
                </c:pt>
                <c:pt idx="291">
                  <c:v>1.2347073399999999</c:v>
                </c:pt>
                <c:pt idx="292">
                  <c:v>1.22517488</c:v>
                </c:pt>
                <c:pt idx="293">
                  <c:v>1.2157521600000001</c:v>
                </c:pt>
                <c:pt idx="294">
                  <c:v>1.20643773</c:v>
                </c:pt>
                <c:pt idx="295">
                  <c:v>1.19723019</c:v>
                </c:pt>
                <c:pt idx="296">
                  <c:v>1.1881281400000001</c:v>
                </c:pt>
                <c:pt idx="297">
                  <c:v>1.1791302100000001</c:v>
                </c:pt>
                <c:pt idx="298">
                  <c:v>1.17023503</c:v>
                </c:pt>
                <c:pt idx="299">
                  <c:v>1.1614412700000001</c:v>
                </c:pt>
                <c:pt idx="300">
                  <c:v>1.1527476000000001</c:v>
                </c:pt>
                <c:pt idx="301">
                  <c:v>1.14415271</c:v>
                </c:pt>
                <c:pt idx="302">
                  <c:v>1.1356553300000001</c:v>
                </c:pt>
                <c:pt idx="303">
                  <c:v>1.1272541700000001</c:v>
                </c:pt>
                <c:pt idx="304">
                  <c:v>1.11894798</c:v>
                </c:pt>
                <c:pt idx="305">
                  <c:v>1.11073552</c:v>
                </c:pt>
                <c:pt idx="306">
                  <c:v>1.1026155799999999</c:v>
                </c:pt>
                <c:pt idx="307">
                  <c:v>1.09458693</c:v>
                </c:pt>
                <c:pt idx="308">
                  <c:v>1.0866484000000001</c:v>
                </c:pt>
                <c:pt idx="309">
                  <c:v>1.0787988100000001</c:v>
                </c:pt>
                <c:pt idx="310">
                  <c:v>1.071037</c:v>
                </c:pt>
                <c:pt idx="311">
                  <c:v>1.0633618300000001</c:v>
                </c:pt>
                <c:pt idx="312">
                  <c:v>1.0557721600000001</c:v>
                </c:pt>
                <c:pt idx="313">
                  <c:v>1.0482668900000001</c:v>
                </c:pt>
                <c:pt idx="314">
                  <c:v>1.0408449200000001</c:v>
                </c:pt>
                <c:pt idx="315">
                  <c:v>1.0335051500000001</c:v>
                </c:pt>
                <c:pt idx="316">
                  <c:v>1.0262465300000001</c:v>
                </c:pt>
                <c:pt idx="317">
                  <c:v>1.0190679899999999</c:v>
                </c:pt>
                <c:pt idx="318">
                  <c:v>1.0119685</c:v>
                </c:pt>
                <c:pt idx="319">
                  <c:v>1.0049470300000001</c:v>
                </c:pt>
                <c:pt idx="320">
                  <c:v>0.99800255000000004</c:v>
                </c:pt>
                <c:pt idx="321">
                  <c:v>0.99113408000000003</c:v>
                </c:pt>
                <c:pt idx="322">
                  <c:v>0.98434062</c:v>
                </c:pt>
                <c:pt idx="323">
                  <c:v>0.97762119999999997</c:v>
                </c:pt>
                <c:pt idx="324">
                  <c:v>0.97097486</c:v>
                </c:pt>
                <c:pt idx="325">
                  <c:v>0.96440064999999997</c:v>
                </c:pt>
                <c:pt idx="326">
                  <c:v>0.95789763999999999</c:v>
                </c:pt>
                <c:pt idx="327">
                  <c:v>0.95146489000000001</c:v>
                </c:pt>
                <c:pt idx="328">
                  <c:v>0.94510150999999998</c:v>
                </c:pt>
                <c:pt idx="329">
                  <c:v>0.93880657999999995</c:v>
                </c:pt>
                <c:pt idx="330">
                  <c:v>0.93257924000000003</c:v>
                </c:pt>
                <c:pt idx="331">
                  <c:v>0.92641857999999999</c:v>
                </c:pt>
                <c:pt idx="332">
                  <c:v>0.92032376999999999</c:v>
                </c:pt>
                <c:pt idx="333">
                  <c:v>0.91429393999999997</c:v>
                </c:pt>
                <c:pt idx="334">
                  <c:v>0.90832824999999995</c:v>
                </c:pt>
                <c:pt idx="335">
                  <c:v>0.90242588000000001</c:v>
                </c:pt>
                <c:pt idx="336">
                  <c:v>0.89658599999999999</c:v>
                </c:pt>
                <c:pt idx="337">
                  <c:v>0.89080780999999998</c:v>
                </c:pt>
                <c:pt idx="338">
                  <c:v>0.88509051999999999</c:v>
                </c:pt>
                <c:pt idx="339">
                  <c:v>0.87943333000000001</c:v>
                </c:pt>
                <c:pt idx="340">
                  <c:v>0.87383548</c:v>
                </c:pt>
                <c:pt idx="341">
                  <c:v>0.86829619000000002</c:v>
                </c:pt>
                <c:pt idx="342">
                  <c:v>0.86281470999999998</c:v>
                </c:pt>
                <c:pt idx="343">
                  <c:v>0.85739030000000005</c:v>
                </c:pt>
                <c:pt idx="344">
                  <c:v>0.85202222999999999</c:v>
                </c:pt>
                <c:pt idx="345">
                  <c:v>0.84670977000000003</c:v>
                </c:pt>
                <c:pt idx="346">
                  <c:v>0.84145219999999998</c:v>
                </c:pt>
                <c:pt idx="347">
                  <c:v>0.83624882</c:v>
                </c:pt>
                <c:pt idx="348">
                  <c:v>0.83109893000000001</c:v>
                </c:pt>
                <c:pt idx="349">
                  <c:v>0.82600185000000004</c:v>
                </c:pt>
                <c:pt idx="350">
                  <c:v>0.82095689999999999</c:v>
                </c:pt>
                <c:pt idx="351">
                  <c:v>0.81596340999999994</c:v>
                </c:pt>
                <c:pt idx="352">
                  <c:v>0.81102072999999997</c:v>
                </c:pt>
                <c:pt idx="353">
                  <c:v>0.80612819999999996</c:v>
                </c:pt>
                <c:pt idx="354">
                  <c:v>0.80128518000000004</c:v>
                </c:pt>
                <c:pt idx="355">
                  <c:v>0.79649104000000004</c:v>
                </c:pt>
                <c:pt idx="356">
                  <c:v>0.79174515000000001</c:v>
                </c:pt>
                <c:pt idx="357">
                  <c:v>0.78704689999999999</c:v>
                </c:pt>
                <c:pt idx="358">
                  <c:v>0.78239568000000004</c:v>
                </c:pt>
                <c:pt idx="359">
                  <c:v>0.77779089000000001</c:v>
                </c:pt>
                <c:pt idx="360">
                  <c:v>0.77323193999999995</c:v>
                </c:pt>
                <c:pt idx="361">
                  <c:v>0.76871824</c:v>
                </c:pt>
                <c:pt idx="362">
                  <c:v>0.76424923</c:v>
                </c:pt>
                <c:pt idx="363">
                  <c:v>0.75982433000000005</c:v>
                </c:pt>
                <c:pt idx="364">
                  <c:v>0.75544297999999999</c:v>
                </c:pt>
                <c:pt idx="365">
                  <c:v>0.75110463000000005</c:v>
                </c:pt>
                <c:pt idx="366">
                  <c:v>0.74680873999999997</c:v>
                </c:pt>
                <c:pt idx="367">
                  <c:v>0.74255475999999998</c:v>
                </c:pt>
                <c:pt idx="368">
                  <c:v>0.73834215999999997</c:v>
                </c:pt>
                <c:pt idx="369">
                  <c:v>0.73417043000000004</c:v>
                </c:pt>
                <c:pt idx="370">
                  <c:v>0.73003905000000002</c:v>
                </c:pt>
                <c:pt idx="371">
                  <c:v>0.72594749999999997</c:v>
                </c:pt>
                <c:pt idx="372">
                  <c:v>0.72189528999999997</c:v>
                </c:pt>
                <c:pt idx="373">
                  <c:v>0.71788191000000001</c:v>
                </c:pt>
                <c:pt idx="374">
                  <c:v>0.71390688999999996</c:v>
                </c:pt>
                <c:pt idx="375">
                  <c:v>0.70996972999999997</c:v>
                </c:pt>
                <c:pt idx="376">
                  <c:v>0.70606996</c:v>
                </c:pt>
                <c:pt idx="377">
                  <c:v>0.70220711000000002</c:v>
                </c:pt>
                <c:pt idx="378">
                  <c:v>0.69838071000000002</c:v>
                </c:pt>
                <c:pt idx="379">
                  <c:v>0.69459031999999998</c:v>
                </c:pt>
                <c:pt idx="380">
                  <c:v>0.69083547999999995</c:v>
                </c:pt>
                <c:pt idx="381">
                  <c:v>0.68711575000000003</c:v>
                </c:pt>
                <c:pt idx="382">
                  <c:v>0.68343067000000002</c:v>
                </c:pt>
                <c:pt idx="383">
                  <c:v>0.67977984000000002</c:v>
                </c:pt>
                <c:pt idx="384">
                  <c:v>0.67616281</c:v>
                </c:pt>
                <c:pt idx="385">
                  <c:v>0.67257915999999995</c:v>
                </c:pt>
                <c:pt idx="386">
                  <c:v>0.66902848000000004</c:v>
                </c:pt>
                <c:pt idx="387">
                  <c:v>0.66551035999999997</c:v>
                </c:pt>
                <c:pt idx="388">
                  <c:v>0.66202439999999996</c:v>
                </c:pt>
                <c:pt idx="389">
                  <c:v>0.65857019000000006</c:v>
                </c:pt>
                <c:pt idx="390">
                  <c:v>0.65514735000000002</c:v>
                </c:pt>
                <c:pt idx="391">
                  <c:v>0.65175547</c:v>
                </c:pt>
                <c:pt idx="392">
                  <c:v>0.64839418999999998</c:v>
                </c:pt>
                <c:pt idx="393">
                  <c:v>0.64506311999999999</c:v>
                </c:pt>
                <c:pt idx="394">
                  <c:v>0.6417619</c:v>
                </c:pt>
                <c:pt idx="395">
                  <c:v>0.63849014000000004</c:v>
                </c:pt>
                <c:pt idx="396">
                  <c:v>0.63524749000000003</c:v>
                </c:pt>
                <c:pt idx="397">
                  <c:v>0.63203359000000003</c:v>
                </c:pt>
                <c:pt idx="398">
                  <c:v>0.62884810000000002</c:v>
                </c:pt>
                <c:pt idx="399">
                  <c:v>0.62569065000000001</c:v>
                </c:pt>
                <c:pt idx="400">
                  <c:v>0.62256091000000002</c:v>
                </c:pt>
                <c:pt idx="401">
                  <c:v>0.61945852999999995</c:v>
                </c:pt>
                <c:pt idx="402">
                  <c:v>0.61638318999999997</c:v>
                </c:pt>
                <c:pt idx="403">
                  <c:v>0.61333453999999998</c:v>
                </c:pt>
                <c:pt idx="404">
                  <c:v>0.61031228000000004</c:v>
                </c:pt>
                <c:pt idx="405">
                  <c:v>0.60731606999999999</c:v>
                </c:pt>
                <c:pt idx="406">
                  <c:v>0.60434560000000004</c:v>
                </c:pt>
                <c:pt idx="407">
                  <c:v>0.60140055999999997</c:v>
                </c:pt>
                <c:pt idx="408">
                  <c:v>0.59848062999999996</c:v>
                </c:pt>
                <c:pt idx="409">
                  <c:v>0.59558551999999998</c:v>
                </c:pt>
                <c:pt idx="410">
                  <c:v>0.59271492000000003</c:v>
                </c:pt>
                <c:pt idx="411">
                  <c:v>0.58986854</c:v>
                </c:pt>
                <c:pt idx="412">
                  <c:v>0.58704608999999996</c:v>
                </c:pt>
                <c:pt idx="413">
                  <c:v>0.58424726999999999</c:v>
                </c:pt>
                <c:pt idx="414">
                  <c:v>0.58147179999999998</c:v>
                </c:pt>
                <c:pt idx="415">
                  <c:v>0.57871941000000005</c:v>
                </c:pt>
                <c:pt idx="416">
                  <c:v>0.57598981000000005</c:v>
                </c:pt>
                <c:pt idx="417">
                  <c:v>0.57328272999999996</c:v>
                </c:pt>
                <c:pt idx="418">
                  <c:v>0.57059791000000004</c:v>
                </c:pt>
                <c:pt idx="419">
                  <c:v>0.56793506999999999</c:v>
                </c:pt>
                <c:pt idx="420">
                  <c:v>0.56529395999999998</c:v>
                </c:pt>
                <c:pt idx="421">
                  <c:v>0.56267431999999995</c:v>
                </c:pt>
                <c:pt idx="422">
                  <c:v>0.56007589000000002</c:v>
                </c:pt>
                <c:pt idx="423">
                  <c:v>0.55749842000000005</c:v>
                </c:pt>
                <c:pt idx="424">
                  <c:v>0.55494166</c:v>
                </c:pt>
                <c:pt idx="425">
                  <c:v>0.55240535999999996</c:v>
                </c:pt>
                <c:pt idx="426">
                  <c:v>0.54988928999999998</c:v>
                </c:pt>
                <c:pt idx="427">
                  <c:v>0.54739320999999996</c:v>
                </c:pt>
                <c:pt idx="428">
                  <c:v>0.54491688000000005</c:v>
                </c:pt>
                <c:pt idx="429">
                  <c:v>0.54246006000000002</c:v>
                </c:pt>
                <c:pt idx="430">
                  <c:v>0.54002254000000005</c:v>
                </c:pt>
                <c:pt idx="431">
                  <c:v>0.53760408000000004</c:v>
                </c:pt>
                <c:pt idx="432">
                  <c:v>0.53520445000000005</c:v>
                </c:pt>
                <c:pt idx="433">
                  <c:v>0.53282344999999998</c:v>
                </c:pt>
                <c:pt idx="434">
                  <c:v>0.53046086000000003</c:v>
                </c:pt>
                <c:pt idx="435">
                  <c:v>0.52811644999999996</c:v>
                </c:pt>
                <c:pt idx="436">
                  <c:v>0.52579001999999997</c:v>
                </c:pt>
                <c:pt idx="437">
                  <c:v>0.52348136000000001</c:v>
                </c:pt>
                <c:pt idx="438">
                  <c:v>0.52119026000000002</c:v>
                </c:pt>
                <c:pt idx="439">
                  <c:v>0.51891653000000004</c:v>
                </c:pt>
                <c:pt idx="440">
                  <c:v>0.51665994999999998</c:v>
                </c:pt>
                <c:pt idx="441">
                  <c:v>0.51442034000000003</c:v>
                </c:pt>
                <c:pt idx="442">
                  <c:v>0.51219749999999997</c:v>
                </c:pt>
                <c:pt idx="443">
                  <c:v>0.50999123000000002</c:v>
                </c:pt>
                <c:pt idx="444">
                  <c:v>0.50780135000000004</c:v>
                </c:pt>
                <c:pt idx="445">
                  <c:v>0.50562766999999997</c:v>
                </c:pt>
                <c:pt idx="446">
                  <c:v>0.50346999999999997</c:v>
                </c:pt>
                <c:pt idx="447">
                  <c:v>0.50132816999999996</c:v>
                </c:pt>
                <c:pt idx="448">
                  <c:v>0.49920197999999999</c:v>
                </c:pt>
                <c:pt idx="449">
                  <c:v>0.49709126999999997</c:v>
                </c:pt>
                <c:pt idx="450">
                  <c:v>0.49499586000000001</c:v>
                </c:pt>
                <c:pt idx="451">
                  <c:v>0.49291558000000002</c:v>
                </c:pt>
                <c:pt idx="452">
                  <c:v>0.49085024999999999</c:v>
                </c:pt>
                <c:pt idx="453">
                  <c:v>0.48879971999999999</c:v>
                </c:pt>
                <c:pt idx="454">
                  <c:v>0.48676380000000002</c:v>
                </c:pt>
                <c:pt idx="455">
                  <c:v>0.48474233999999999</c:v>
                </c:pt>
                <c:pt idx="456">
                  <c:v>0.48273517999999999</c:v>
                </c:pt>
                <c:pt idx="457">
                  <c:v>0.48074214999999998</c:v>
                </c:pt>
                <c:pt idx="458">
                  <c:v>0.47876310999999999</c:v>
                </c:pt>
                <c:pt idx="459">
                  <c:v>0.47679789</c:v>
                </c:pt>
                <c:pt idx="460">
                  <c:v>0.47484633999999998</c:v>
                </c:pt>
                <c:pt idx="461">
                  <c:v>0.47290831</c:v>
                </c:pt>
                <c:pt idx="462">
                  <c:v>0.47098364999999998</c:v>
                </c:pt>
                <c:pt idx="463">
                  <c:v>0.46907220999999999</c:v>
                </c:pt>
                <c:pt idx="464">
                  <c:v>0.46717386</c:v>
                </c:pt>
                <c:pt idx="465">
                  <c:v>0.46528844000000003</c:v>
                </c:pt>
                <c:pt idx="466">
                  <c:v>0.46341580999999998</c:v>
                </c:pt>
                <c:pt idx="467">
                  <c:v>0.46155583</c:v>
                </c:pt>
                <c:pt idx="468">
                  <c:v>0.45970836999999998</c:v>
                </c:pt>
                <c:pt idx="469">
                  <c:v>0.45787328999999999</c:v>
                </c:pt>
                <c:pt idx="470">
                  <c:v>0.45605045999999999</c:v>
                </c:pt>
                <c:pt idx="471">
                  <c:v>0.45423974</c:v>
                </c:pt>
                <c:pt idx="472">
                  <c:v>0.45244100999999998</c:v>
                </c:pt>
                <c:pt idx="473">
                  <c:v>0.45065411999999999</c:v>
                </c:pt>
                <c:pt idx="474">
                  <c:v>0.44887896999999999</c:v>
                </c:pt>
                <c:pt idx="475">
                  <c:v>0.44711540999999999</c:v>
                </c:pt>
                <c:pt idx="476">
                  <c:v>0.44536333</c:v>
                </c:pt>
                <c:pt idx="477">
                  <c:v>0.44362260999999997</c:v>
                </c:pt>
                <c:pt idx="478">
                  <c:v>0.44189311999999997</c:v>
                </c:pt>
                <c:pt idx="479">
                  <c:v>0.44017474000000001</c:v>
                </c:pt>
                <c:pt idx="480">
                  <c:v>0.43846737000000002</c:v>
                </c:pt>
                <c:pt idx="481">
                  <c:v>0.43677086999999998</c:v>
                </c:pt>
                <c:pt idx="482">
                  <c:v>0.43508513999999998</c:v>
                </c:pt>
                <c:pt idx="483">
                  <c:v>0.43341005999999999</c:v>
                </c:pt>
                <c:pt idx="484">
                  <c:v>0.43174552999999999</c:v>
                </c:pt>
                <c:pt idx="485">
                  <c:v>0.43009143</c:v>
                </c:pt>
                <c:pt idx="486">
                  <c:v>0.42844765000000001</c:v>
                </c:pt>
                <c:pt idx="487">
                  <c:v>0.42681407999999998</c:v>
                </c:pt>
                <c:pt idx="488">
                  <c:v>0.42519063000000001</c:v>
                </c:pt>
                <c:pt idx="489">
                  <c:v>0.42357718</c:v>
                </c:pt>
                <c:pt idx="490">
                  <c:v>0.42197362999999999</c:v>
                </c:pt>
                <c:pt idx="491">
                  <c:v>0.42037988999999998</c:v>
                </c:pt>
                <c:pt idx="492">
                  <c:v>0.41879583999999997</c:v>
                </c:pt>
                <c:pt idx="493">
                  <c:v>0.41722140000000002</c:v>
                </c:pt>
                <c:pt idx="494">
                  <c:v>0.41565646000000001</c:v>
                </c:pt>
                <c:pt idx="495">
                  <c:v>0.41410091999999998</c:v>
                </c:pt>
                <c:pt idx="496">
                  <c:v>0.4125547</c:v>
                </c:pt>
                <c:pt idx="497">
                  <c:v>0.41101768999999999</c:v>
                </c:pt>
                <c:pt idx="498">
                  <c:v>0.40948981000000001</c:v>
                </c:pt>
                <c:pt idx="499">
                  <c:v>0.40797095999999999</c:v>
                </c:pt>
                <c:pt idx="500">
                  <c:v>0.40646104999999999</c:v>
                </c:pt>
                <c:pt idx="501">
                  <c:v>0.40495998999999999</c:v>
                </c:pt>
                <c:pt idx="502">
                  <c:v>0.40346769999999998</c:v>
                </c:pt>
                <c:pt idx="503">
                  <c:v>0.40198408000000002</c:v>
                </c:pt>
                <c:pt idx="504">
                  <c:v>0.40050905999999997</c:v>
                </c:pt>
                <c:pt idx="505">
                  <c:v>0.39904254</c:v>
                </c:pt>
                <c:pt idx="506">
                  <c:v>0.39758443999999998</c:v>
                </c:pt>
                <c:pt idx="507">
                  <c:v>0.39613468000000002</c:v>
                </c:pt>
                <c:pt idx="508">
                  <c:v>0.39469317999999998</c:v>
                </c:pt>
                <c:pt idx="509">
                  <c:v>0.39325986000000002</c:v>
                </c:pt>
                <c:pt idx="510">
                  <c:v>0.39183463000000002</c:v>
                </c:pt>
                <c:pt idx="511">
                  <c:v>0.39041743000000001</c:v>
                </c:pt>
                <c:pt idx="512">
                  <c:v>0.38900815999999999</c:v>
                </c:pt>
                <c:pt idx="513">
                  <c:v>0.38760675999999999</c:v>
                </c:pt>
                <c:pt idx="514">
                  <c:v>0.38621315000000001</c:v>
                </c:pt>
                <c:pt idx="515">
                  <c:v>0.38482725000000001</c:v>
                </c:pt>
                <c:pt idx="516">
                  <c:v>0.38344898999999999</c:v>
                </c:pt>
                <c:pt idx="517">
                  <c:v>0.38207829999999998</c:v>
                </c:pt>
                <c:pt idx="518">
                  <c:v>0.38071511000000002</c:v>
                </c:pt>
                <c:pt idx="519">
                  <c:v>0.37935933999999999</c:v>
                </c:pt>
                <c:pt idx="520">
                  <c:v>0.37801093000000002</c:v>
                </c:pt>
                <c:pt idx="521">
                  <c:v>0.3766698</c:v>
                </c:pt>
                <c:pt idx="522">
                  <c:v>0.37533589000000001</c:v>
                </c:pt>
                <c:pt idx="523">
                  <c:v>0.37400913000000002</c:v>
                </c:pt>
                <c:pt idx="524">
                  <c:v>0.37268945999999997</c:v>
                </c:pt>
                <c:pt idx="525">
                  <c:v>0.37137680000000001</c:v>
                </c:pt>
                <c:pt idx="526">
                  <c:v>0.37007108999999999</c:v>
                </c:pt>
                <c:pt idx="527">
                  <c:v>0.36877228000000001</c:v>
                </c:pt>
                <c:pt idx="528">
                  <c:v>0.36748028999999999</c:v>
                </c:pt>
                <c:pt idx="529">
                  <c:v>0.36619506000000002</c:v>
                </c:pt>
                <c:pt idx="530">
                  <c:v>0.36491653000000002</c:v>
                </c:pt>
                <c:pt idx="531">
                  <c:v>0.36364464000000002</c:v>
                </c:pt>
                <c:pt idx="532">
                  <c:v>0.36237933999999999</c:v>
                </c:pt>
                <c:pt idx="533">
                  <c:v>0.36112054999999998</c:v>
                </c:pt>
                <c:pt idx="534">
                  <c:v>0.35986822000000002</c:v>
                </c:pt>
                <c:pt idx="535">
                  <c:v>0.3586223</c:v>
                </c:pt>
                <c:pt idx="536">
                  <c:v>0.35738272999999998</c:v>
                </c:pt>
                <c:pt idx="537">
                  <c:v>0.35614943999999998</c:v>
                </c:pt>
                <c:pt idx="538">
                  <c:v>0.35492238999999998</c:v>
                </c:pt>
                <c:pt idx="539">
                  <c:v>0.35370151999999999</c:v>
                </c:pt>
                <c:pt idx="540">
                  <c:v>0.35248677</c:v>
                </c:pt>
                <c:pt idx="541">
                  <c:v>0.35127808999999999</c:v>
                </c:pt>
                <c:pt idx="542">
                  <c:v>0.35007543000000002</c:v>
                </c:pt>
                <c:pt idx="543">
                  <c:v>0.34887874000000002</c:v>
                </c:pt>
                <c:pt idx="544">
                  <c:v>0.34768795000000002</c:v>
                </c:pt>
                <c:pt idx="545">
                  <c:v>0.34650302999999999</c:v>
                </c:pt>
                <c:pt idx="546">
                  <c:v>0.34532393</c:v>
                </c:pt>
                <c:pt idx="547">
                  <c:v>0.34415057999999998</c:v>
                </c:pt>
                <c:pt idx="548">
                  <c:v>0.34298294000000001</c:v>
                </c:pt>
                <c:pt idx="549">
                  <c:v>0.34182097</c:v>
                </c:pt>
                <c:pt idx="550">
                  <c:v>0.34066460999999998</c:v>
                </c:pt>
                <c:pt idx="551">
                  <c:v>0.33951382000000002</c:v>
                </c:pt>
                <c:pt idx="552">
                  <c:v>0.33836854999999999</c:v>
                </c:pt>
                <c:pt idx="553">
                  <c:v>0.33722875000000002</c:v>
                </c:pt>
                <c:pt idx="554">
                  <c:v>0.33609438000000003</c:v>
                </c:pt>
                <c:pt idx="555">
                  <c:v>0.33496540000000002</c:v>
                </c:pt>
                <c:pt idx="556">
                  <c:v>0.33384174999999999</c:v>
                </c:pt>
                <c:pt idx="557">
                  <c:v>0.33272339000000001</c:v>
                </c:pt>
                <c:pt idx="558">
                  <c:v>0.33161028999999997</c:v>
                </c:pt>
                <c:pt idx="559">
                  <c:v>0.33050238999999998</c:v>
                </c:pt>
                <c:pt idx="560">
                  <c:v>0.32939965999999998</c:v>
                </c:pt>
                <c:pt idx="561">
                  <c:v>0.32830204000000002</c:v>
                </c:pt>
                <c:pt idx="562">
                  <c:v>0.32720950999999998</c:v>
                </c:pt>
                <c:pt idx="563">
                  <c:v>0.32612202000000001</c:v>
                </c:pt>
                <c:pt idx="564">
                  <c:v>0.32503952000000003</c:v>
                </c:pt>
                <c:pt idx="565">
                  <c:v>0.32396198999999998</c:v>
                </c:pt>
                <c:pt idx="566">
                  <c:v>0.32288937000000001</c:v>
                </c:pt>
                <c:pt idx="567">
                  <c:v>0.32182163000000003</c:v>
                </c:pt>
                <c:pt idx="568">
                  <c:v>0.32075872999999999</c:v>
                </c:pt>
                <c:pt idx="569">
                  <c:v>0.31970063999999998</c:v>
                </c:pt>
                <c:pt idx="570">
                  <c:v>0.31864731000000002</c:v>
                </c:pt>
                <c:pt idx="571">
                  <c:v>0.31759870000000001</c:v>
                </c:pt>
                <c:pt idx="572">
                  <c:v>0.31655478999999997</c:v>
                </c:pt>
                <c:pt idx="573">
                  <c:v>0.31551552999999999</c:v>
                </c:pt>
                <c:pt idx="574">
                  <c:v>0.31448088000000002</c:v>
                </c:pt>
                <c:pt idx="575">
                  <c:v>0.31345082000000002</c:v>
                </c:pt>
                <c:pt idx="576">
                  <c:v>0.31242531000000001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4-7843-9DDE-AFA10917EE8A}"/>
            </c:ext>
          </c:extLst>
        </c:ser>
        <c:ser>
          <c:idx val="1"/>
          <c:order val="1"/>
          <c:tx>
            <c:strRef>
              <c:f>'Healthy Human (IV &amp; PO)'!$O$2</c:f>
              <c:strCache>
                <c:ptCount val="1"/>
                <c:pt idx="0">
                  <c:v>invivo_ng_mL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'Healthy Human (IV &amp; PO)'!$M$3:$M$579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PO)'!$O$3:$O$579</c:f>
              <c:numCache>
                <c:formatCode>General</c:formatCode>
                <c:ptCount val="577"/>
                <c:pt idx="0">
                  <c:v>#N/A</c:v>
                </c:pt>
                <c:pt idx="1">
                  <c:v>5</c:v>
                </c:pt>
                <c:pt idx="2">
                  <c:v>#N/A</c:v>
                </c:pt>
                <c:pt idx="3">
                  <c:v>12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4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1.5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0.8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A4-7843-9DDE-AFA10917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479"/>
        <c:axId val="549012127"/>
      </c:scatterChart>
      <c:valAx>
        <c:axId val="295434479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49012127"/>
        <c:crosses val="autoZero"/>
        <c:crossBetween val="midCat"/>
      </c:valAx>
      <c:valAx>
        <c:axId val="549012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Plasma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9543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 Vivo vs. Predicted Time-Concentration Graph of IV administered Propranolol to 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'Healthy Human (IV &amp; PO)'!$B$2</c:f>
              <c:strCache>
                <c:ptCount val="1"/>
                <c:pt idx="0">
                  <c:v>pred_ng_mL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'Healthy Human (IV &amp; PO)'!$A$3:$A$579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PO)'!$B$3:$B$579</c:f>
              <c:numCache>
                <c:formatCode>General</c:formatCode>
                <c:ptCount val="577"/>
                <c:pt idx="0">
                  <c:v>34.54493085</c:v>
                </c:pt>
                <c:pt idx="1">
                  <c:v>6.7732393599999998</c:v>
                </c:pt>
                <c:pt idx="2">
                  <c:v>4.3451411799999997</c:v>
                </c:pt>
                <c:pt idx="3">
                  <c:v>3.4441308899999998</c:v>
                </c:pt>
                <c:pt idx="4">
                  <c:v>2.9705520700000001</c:v>
                </c:pt>
                <c:pt idx="5">
                  <c:v>2.6524971800000001</c:v>
                </c:pt>
                <c:pt idx="6">
                  <c:v>2.4116982</c:v>
                </c:pt>
                <c:pt idx="7">
                  <c:v>2.2187833299999999</c:v>
                </c:pt>
                <c:pt idx="8">
                  <c:v>2.0593312400000001</c:v>
                </c:pt>
                <c:pt idx="9">
                  <c:v>1.9248039400000001</c:v>
                </c:pt>
                <c:pt idx="10">
                  <c:v>1.80957849</c:v>
                </c:pt>
                <c:pt idx="11">
                  <c:v>1.70971435</c:v>
                </c:pt>
                <c:pt idx="12">
                  <c:v>1.6223313399999999</c:v>
                </c:pt>
                <c:pt idx="13">
                  <c:v>1.5452547700000001</c:v>
                </c:pt>
                <c:pt idx="14">
                  <c:v>1.47679838</c:v>
                </c:pt>
                <c:pt idx="15">
                  <c:v>1.4156255900000001</c:v>
                </c:pt>
                <c:pt idx="16">
                  <c:v>1.36065763</c:v>
                </c:pt>
                <c:pt idx="17">
                  <c:v>1.31101092</c:v>
                </c:pt>
                <c:pt idx="18">
                  <c:v>1.26595317</c:v>
                </c:pt>
                <c:pt idx="19">
                  <c:v>1.2248716100000001</c:v>
                </c:pt>
                <c:pt idx="20">
                  <c:v>1.1872495700000001</c:v>
                </c:pt>
                <c:pt idx="21">
                  <c:v>1.1526486899999999</c:v>
                </c:pt>
                <c:pt idx="22">
                  <c:v>1.12069511</c:v>
                </c:pt>
                <c:pt idx="23">
                  <c:v>1.09106868</c:v>
                </c:pt>
                <c:pt idx="24">
                  <c:v>1.0634942000000001</c:v>
                </c:pt>
                <c:pt idx="25">
                  <c:v>1.03773443</c:v>
                </c:pt>
                <c:pt idx="26">
                  <c:v>1.01358426</c:v>
                </c:pt>
                <c:pt idx="27">
                  <c:v>0.99086596999999998</c:v>
                </c:pt>
                <c:pt idx="28">
                  <c:v>0.96942519000000005</c:v>
                </c:pt>
                <c:pt idx="29">
                  <c:v>0.94912759999999996</c:v>
                </c:pt>
                <c:pt idx="30">
                  <c:v>0.92985607999999997</c:v>
                </c:pt>
                <c:pt idx="31">
                  <c:v>0.91150836000000002</c:v>
                </c:pt>
                <c:pt idx="32">
                  <c:v>0.89399492999999997</c:v>
                </c:pt>
                <c:pt idx="33">
                  <c:v>0.87723735000000003</c:v>
                </c:pt>
                <c:pt idx="34">
                  <c:v>0.86116676000000003</c:v>
                </c:pt>
                <c:pt idx="35">
                  <c:v>0.84572261000000004</c:v>
                </c:pt>
                <c:pt idx="36">
                  <c:v>0.83085154999999999</c:v>
                </c:pt>
                <c:pt idx="37">
                  <c:v>0.81650654</c:v>
                </c:pt>
                <c:pt idx="38">
                  <c:v>0.80264597000000004</c:v>
                </c:pt>
                <c:pt idx="39">
                  <c:v>0.78923303</c:v>
                </c:pt>
                <c:pt idx="40">
                  <c:v>0.77623503000000005</c:v>
                </c:pt>
                <c:pt idx="41">
                  <c:v>0.76362295000000002</c:v>
                </c:pt>
                <c:pt idx="42">
                  <c:v>0.75137092999999999</c:v>
                </c:pt>
                <c:pt idx="43">
                  <c:v>0.73945590000000005</c:v>
                </c:pt>
                <c:pt idx="44">
                  <c:v>0.72785723000000002</c:v>
                </c:pt>
                <c:pt idx="45">
                  <c:v>0.71655641000000003</c:v>
                </c:pt>
                <c:pt idx="46">
                  <c:v>0.70553684000000005</c:v>
                </c:pt>
                <c:pt idx="47">
                  <c:v>0.69478355999999997</c:v>
                </c:pt>
                <c:pt idx="48">
                  <c:v>0.68428303999999995</c:v>
                </c:pt>
                <c:pt idx="49">
                  <c:v>0.67402306999999995</c:v>
                </c:pt>
                <c:pt idx="50">
                  <c:v>0.66399253999999996</c:v>
                </c:pt>
                <c:pt idx="51">
                  <c:v>0.65418133999999994</c:v>
                </c:pt>
                <c:pt idx="52">
                  <c:v>0.64458024000000003</c:v>
                </c:pt>
                <c:pt idx="53">
                  <c:v>0.63518081000000004</c:v>
                </c:pt>
                <c:pt idx="54">
                  <c:v>0.62597526999999997</c:v>
                </c:pt>
                <c:pt idx="55">
                  <c:v>0.61695648999999997</c:v>
                </c:pt>
                <c:pt idx="56">
                  <c:v>0.60811788</c:v>
                </c:pt>
                <c:pt idx="57">
                  <c:v>0.59945329999999997</c:v>
                </c:pt>
                <c:pt idx="58">
                  <c:v>0.59095708000000002</c:v>
                </c:pt>
                <c:pt idx="59">
                  <c:v>0.58262391999999996</c:v>
                </c:pt>
                <c:pt idx="60">
                  <c:v>0.57444885999999995</c:v>
                </c:pt>
                <c:pt idx="61">
                  <c:v>0.56642727000000004</c:v>
                </c:pt>
                <c:pt idx="62">
                  <c:v>0.55855476999999998</c:v>
                </c:pt>
                <c:pt idx="63">
                  <c:v>0.55082724000000005</c:v>
                </c:pt>
                <c:pt idx="64">
                  <c:v>0.54324081000000002</c:v>
                </c:pt>
                <c:pt idx="65">
                  <c:v>0.53579177</c:v>
                </c:pt>
                <c:pt idx="66">
                  <c:v>0.52847664000000005</c:v>
                </c:pt>
                <c:pt idx="67">
                  <c:v>0.52129205999999995</c:v>
                </c:pt>
                <c:pt idx="68">
                  <c:v>0.51423487999999995</c:v>
                </c:pt>
                <c:pt idx="69">
                  <c:v>0.50730202999999996</c:v>
                </c:pt>
                <c:pt idx="70">
                  <c:v>0.50049063000000005</c:v>
                </c:pt>
                <c:pt idx="71">
                  <c:v>0.49379785999999998</c:v>
                </c:pt>
                <c:pt idx="72">
                  <c:v>0.48722104999999999</c:v>
                </c:pt>
                <c:pt idx="73">
                  <c:v>0.48075761</c:v>
                </c:pt>
                <c:pt idx="74">
                  <c:v>0.47440504999999999</c:v>
                </c:pt>
                <c:pt idx="75">
                  <c:v>0.46816097000000001</c:v>
                </c:pt>
                <c:pt idx="76">
                  <c:v>0.46202304999999999</c:v>
                </c:pt>
                <c:pt idx="77">
                  <c:v>0.45598903000000002</c:v>
                </c:pt>
                <c:pt idx="78">
                  <c:v>0.45005675000000001</c:v>
                </c:pt>
                <c:pt idx="79">
                  <c:v>0.44422408000000002</c:v>
                </c:pt>
                <c:pt idx="80">
                  <c:v>0.43848899000000002</c:v>
                </c:pt>
                <c:pt idx="81">
                  <c:v>0.43284949</c:v>
                </c:pt>
                <c:pt idx="82">
                  <c:v>0.42730363999999998</c:v>
                </c:pt>
                <c:pt idx="83">
                  <c:v>0.42184957000000001</c:v>
                </c:pt>
                <c:pt idx="84">
                  <c:v>0.41648543999999998</c:v>
                </c:pt>
                <c:pt idx="85">
                  <c:v>0.41120949000000001</c:v>
                </c:pt>
                <c:pt idx="86">
                  <c:v>0.40601997000000001</c:v>
                </c:pt>
                <c:pt idx="87">
                  <c:v>0.40091520000000003</c:v>
                </c:pt>
                <c:pt idx="88">
                  <c:v>0.39589352999999999</c:v>
                </c:pt>
                <c:pt idx="89">
                  <c:v>0.39095334999999998</c:v>
                </c:pt>
                <c:pt idx="90">
                  <c:v>0.38609310000000002</c:v>
                </c:pt>
                <c:pt idx="91">
                  <c:v>0.38131124999999999</c:v>
                </c:pt>
                <c:pt idx="92">
                  <c:v>0.37660631</c:v>
                </c:pt>
                <c:pt idx="93">
                  <c:v>0.37197680999999999</c:v>
                </c:pt>
                <c:pt idx="94">
                  <c:v>0.36742133999999999</c:v>
                </c:pt>
                <c:pt idx="95">
                  <c:v>0.36293849</c:v>
                </c:pt>
                <c:pt idx="96">
                  <c:v>0.35852690999999998</c:v>
                </c:pt>
                <c:pt idx="97">
                  <c:v>0.35418527999999999</c:v>
                </c:pt>
                <c:pt idx="98">
                  <c:v>0.34991228000000002</c:v>
                </c:pt>
                <c:pt idx="99">
                  <c:v>0.34570665</c:v>
                </c:pt>
                <c:pt idx="100">
                  <c:v>0.34156714999999999</c:v>
                </c:pt>
                <c:pt idx="101">
                  <c:v>0.33749256</c:v>
                </c:pt>
                <c:pt idx="102">
                  <c:v>0.33348168</c:v>
                </c:pt>
                <c:pt idx="103">
                  <c:v>0.32953336</c:v>
                </c:pt>
                <c:pt idx="104">
                  <c:v>0.32564644999999998</c:v>
                </c:pt>
                <c:pt idx="105">
                  <c:v>0.32181985000000002</c:v>
                </c:pt>
                <c:pt idx="106">
                  <c:v>0.31805244999999999</c:v>
                </c:pt>
                <c:pt idx="107">
                  <c:v>0.31434318999999999</c:v>
                </c:pt>
                <c:pt idx="108">
                  <c:v>0.31069102999999998</c:v>
                </c:pt>
                <c:pt idx="109">
                  <c:v>0.30709493999999998</c:v>
                </c:pt>
                <c:pt idx="110">
                  <c:v>0.30355390999999998</c:v>
                </c:pt>
                <c:pt idx="111">
                  <c:v>0.30006696999999999</c:v>
                </c:pt>
                <c:pt idx="112">
                  <c:v>0.29663315000000001</c:v>
                </c:pt>
                <c:pt idx="113">
                  <c:v>0.2932515</c:v>
                </c:pt>
                <c:pt idx="114">
                  <c:v>0.28992111999999998</c:v>
                </c:pt>
                <c:pt idx="115">
                  <c:v>0.28664108999999999</c:v>
                </c:pt>
                <c:pt idx="116">
                  <c:v>0.28341052</c:v>
                </c:pt>
                <c:pt idx="117">
                  <c:v>0.28022856000000002</c:v>
                </c:pt>
                <c:pt idx="118">
                  <c:v>0.27709433999999999</c:v>
                </c:pt>
                <c:pt idx="119">
                  <c:v>0.27400703999999998</c:v>
                </c:pt>
                <c:pt idx="120">
                  <c:v>0.27096583000000002</c:v>
                </c:pt>
                <c:pt idx="121">
                  <c:v>0.26796993000000002</c:v>
                </c:pt>
                <c:pt idx="122">
                  <c:v>0.26501854000000002</c:v>
                </c:pt>
                <c:pt idx="123">
                  <c:v>0.26211088999999999</c:v>
                </c:pt>
                <c:pt idx="124">
                  <c:v>0.25924623000000002</c:v>
                </c:pt>
                <c:pt idx="125">
                  <c:v>0.25642382000000002</c:v>
                </c:pt>
                <c:pt idx="126">
                  <c:v>0.25364294999999998</c:v>
                </c:pt>
                <c:pt idx="127">
                  <c:v>0.25090288999999999</c:v>
                </c:pt>
                <c:pt idx="128">
                  <c:v>0.24820295000000001</c:v>
                </c:pt>
                <c:pt idx="129">
                  <c:v>0.24554244</c:v>
                </c:pt>
                <c:pt idx="130">
                  <c:v>0.24292071000000001</c:v>
                </c:pt>
                <c:pt idx="131">
                  <c:v>0.24033709</c:v>
                </c:pt>
                <c:pt idx="132">
                  <c:v>0.23779093000000001</c:v>
                </c:pt>
                <c:pt idx="133">
                  <c:v>0.23528162</c:v>
                </c:pt>
                <c:pt idx="134">
                  <c:v>0.23280851999999999</c:v>
                </c:pt>
                <c:pt idx="135">
                  <c:v>0.23037102000000001</c:v>
                </c:pt>
                <c:pt idx="136">
                  <c:v>0.22796854999999999</c:v>
                </c:pt>
                <c:pt idx="137">
                  <c:v>0.22560050000000001</c:v>
                </c:pt>
                <c:pt idx="138">
                  <c:v>0.2232663</c:v>
                </c:pt>
                <c:pt idx="139">
                  <c:v>0.22096540000000001</c:v>
                </c:pt>
                <c:pt idx="140">
                  <c:v>0.21869723999999999</c:v>
                </c:pt>
                <c:pt idx="141">
                  <c:v>0.21646127000000001</c:v>
                </c:pt>
                <c:pt idx="142">
                  <c:v>0.21425696999999999</c:v>
                </c:pt>
                <c:pt idx="143">
                  <c:v>0.21208382000000001</c:v>
                </c:pt>
                <c:pt idx="144">
                  <c:v>0.2099413</c:v>
                </c:pt>
                <c:pt idx="145">
                  <c:v>0.20782891000000001</c:v>
                </c:pt>
                <c:pt idx="146">
                  <c:v>0.20574616000000001</c:v>
                </c:pt>
                <c:pt idx="147">
                  <c:v>0.20369255999999999</c:v>
                </c:pt>
                <c:pt idx="148">
                  <c:v>0.20166765</c:v>
                </c:pt>
                <c:pt idx="149">
                  <c:v>0.19967093999999999</c:v>
                </c:pt>
                <c:pt idx="150">
                  <c:v>0.19770198999999999</c:v>
                </c:pt>
                <c:pt idx="151">
                  <c:v>0.19576034</c:v>
                </c:pt>
                <c:pt idx="152">
                  <c:v>0.19384556</c:v>
                </c:pt>
                <c:pt idx="153">
                  <c:v>0.19195720999999999</c:v>
                </c:pt>
                <c:pt idx="154">
                  <c:v>0.19009486</c:v>
                </c:pt>
                <c:pt idx="155">
                  <c:v>0.18825810000000001</c:v>
                </c:pt>
                <c:pt idx="156">
                  <c:v>0.18644653</c:v>
                </c:pt>
                <c:pt idx="157">
                  <c:v>0.18465972</c:v>
                </c:pt>
                <c:pt idx="158">
                  <c:v>0.18289730000000001</c:v>
                </c:pt>
                <c:pt idx="159">
                  <c:v>0.18115887</c:v>
                </c:pt>
                <c:pt idx="160">
                  <c:v>0.17944404999999999</c:v>
                </c:pt>
                <c:pt idx="161">
                  <c:v>0.17775247</c:v>
                </c:pt>
                <c:pt idx="162">
                  <c:v>0.17608375000000001</c:v>
                </c:pt>
                <c:pt idx="163">
                  <c:v>0.17443755</c:v>
                </c:pt>
                <c:pt idx="164">
                  <c:v>0.17281348999999999</c:v>
                </c:pt>
                <c:pt idx="165">
                  <c:v>0.17121123999999999</c:v>
                </c:pt>
                <c:pt idx="166">
                  <c:v>0.16963046000000001</c:v>
                </c:pt>
                <c:pt idx="167">
                  <c:v>0.16807079</c:v>
                </c:pt>
                <c:pt idx="168">
                  <c:v>0.16653192</c:v>
                </c:pt>
                <c:pt idx="169">
                  <c:v>0.16501352</c:v>
                </c:pt>
                <c:pt idx="170">
                  <c:v>0.16351528000000001</c:v>
                </c:pt>
                <c:pt idx="171">
                  <c:v>0.16203686</c:v>
                </c:pt>
                <c:pt idx="172">
                  <c:v>0.16057798000000001</c:v>
                </c:pt>
                <c:pt idx="173">
                  <c:v>0.15913832999999999</c:v>
                </c:pt>
                <c:pt idx="174">
                  <c:v>0.15771760000000001</c:v>
                </c:pt>
                <c:pt idx="175">
                  <c:v>0.15631550999999999</c:v>
                </c:pt>
                <c:pt idx="176">
                  <c:v>0.15493177</c:v>
                </c:pt>
                <c:pt idx="177">
                  <c:v>0.15356610000000001</c:v>
                </c:pt>
                <c:pt idx="178">
                  <c:v>0.15221820999999999</c:v>
                </c:pt>
                <c:pt idx="179">
                  <c:v>0.15088784999999999</c:v>
                </c:pt>
                <c:pt idx="180">
                  <c:v>0.14957472999999999</c:v>
                </c:pt>
                <c:pt idx="181">
                  <c:v>0.14827860000000001</c:v>
                </c:pt>
                <c:pt idx="182">
                  <c:v>0.14699919</c:v>
                </c:pt>
                <c:pt idx="183">
                  <c:v>0.14573625000000001</c:v>
                </c:pt>
                <c:pt idx="184">
                  <c:v>0.14448954</c:v>
                </c:pt>
                <c:pt idx="185">
                  <c:v>0.14325879999999999</c:v>
                </c:pt>
                <c:pt idx="186">
                  <c:v>0.14204379</c:v>
                </c:pt>
                <c:pt idx="187">
                  <c:v>0.14084427999999999</c:v>
                </c:pt>
                <c:pt idx="188">
                  <c:v>0.13966002999999999</c:v>
                </c:pt>
                <c:pt idx="189">
                  <c:v>0.13849080999999999</c:v>
                </c:pt>
                <c:pt idx="190">
                  <c:v>0.1373364</c:v>
                </c:pt>
                <c:pt idx="191">
                  <c:v>0.13619656999999999</c:v>
                </c:pt>
                <c:pt idx="192">
                  <c:v>0.1350711</c:v>
                </c:pt>
                <c:pt idx="193">
                  <c:v>0.13395978</c:v>
                </c:pt>
                <c:pt idx="194">
                  <c:v>0.13286239999999999</c:v>
                </c:pt>
                <c:pt idx="195">
                  <c:v>0.13177875</c:v>
                </c:pt>
                <c:pt idx="196">
                  <c:v>0.13070862999999999</c:v>
                </c:pt>
                <c:pt idx="197">
                  <c:v>0.12965182</c:v>
                </c:pt>
                <c:pt idx="198">
                  <c:v>0.12860815</c:v>
                </c:pt>
                <c:pt idx="199">
                  <c:v>0.12757740000000001</c:v>
                </c:pt>
                <c:pt idx="200">
                  <c:v>0.12655939999999999</c:v>
                </c:pt>
                <c:pt idx="201">
                  <c:v>0.12555395</c:v>
                </c:pt>
                <c:pt idx="202">
                  <c:v>0.12456086</c:v>
                </c:pt>
                <c:pt idx="203">
                  <c:v>0.12357996</c:v>
                </c:pt>
                <c:pt idx="204">
                  <c:v>0.12261105999999999</c:v>
                </c:pt>
                <c:pt idx="205">
                  <c:v>0.12165399</c:v>
                </c:pt>
                <c:pt idx="206">
                  <c:v>0.12070858</c:v>
                </c:pt>
                <c:pt idx="207">
                  <c:v>0.11977465</c:v>
                </c:pt>
                <c:pt idx="208">
                  <c:v>0.11885204000000001</c:v>
                </c:pt>
                <c:pt idx="209">
                  <c:v>0.11794058</c:v>
                </c:pt>
                <c:pt idx="210">
                  <c:v>0.11704009999999999</c:v>
                </c:pt>
                <c:pt idx="211">
                  <c:v>0.11615046</c:v>
                </c:pt>
                <c:pt idx="212">
                  <c:v>0.11527149</c:v>
                </c:pt>
                <c:pt idx="213">
                  <c:v>0.11440304</c:v>
                </c:pt>
                <c:pt idx="214">
                  <c:v>0.11354495000000001</c:v>
                </c:pt>
                <c:pt idx="215">
                  <c:v>0.11269707</c:v>
                </c:pt>
                <c:pt idx="216">
                  <c:v>0.11185926</c:v>
                </c:pt>
                <c:pt idx="217">
                  <c:v>0.11103138</c:v>
                </c:pt>
                <c:pt idx="218">
                  <c:v>0.11021327</c:v>
                </c:pt>
                <c:pt idx="219">
                  <c:v>0.1094048</c:v>
                </c:pt>
                <c:pt idx="220">
                  <c:v>0.10860583</c:v>
                </c:pt>
                <c:pt idx="221">
                  <c:v>0.10781622</c:v>
                </c:pt>
                <c:pt idx="222">
                  <c:v>0.10703583999999999</c:v>
                </c:pt>
                <c:pt idx="223">
                  <c:v>0.10626455999999999</c:v>
                </c:pt>
                <c:pt idx="224">
                  <c:v>0.10550225000000001</c:v>
                </c:pt>
                <c:pt idx="225">
                  <c:v>0.10474878</c:v>
                </c:pt>
                <c:pt idx="226">
                  <c:v>0.10400402</c:v>
                </c:pt>
                <c:pt idx="227">
                  <c:v>0.10326784999999999</c:v>
                </c:pt>
                <c:pt idx="228">
                  <c:v>0.10254015</c:v>
                </c:pt>
                <c:pt idx="229">
                  <c:v>0.1018208</c:v>
                </c:pt>
                <c:pt idx="230">
                  <c:v>0.10110967999999999</c:v>
                </c:pt>
                <c:pt idx="231">
                  <c:v>0.10040667</c:v>
                </c:pt>
                <c:pt idx="232">
                  <c:v>9.9711649999999999E-2</c:v>
                </c:pt>
                <c:pt idx="233">
                  <c:v>9.9024529999999999E-2</c:v>
                </c:pt>
                <c:pt idx="234">
                  <c:v>9.8345180000000004E-2</c:v>
                </c:pt>
                <c:pt idx="235">
                  <c:v>9.7673499999999996E-2</c:v>
                </c:pt>
                <c:pt idx="236">
                  <c:v>9.7009369999999998E-2</c:v>
                </c:pt>
                <c:pt idx="237">
                  <c:v>9.6352699999999999E-2</c:v>
                </c:pt>
                <c:pt idx="238">
                  <c:v>9.5703369999999996E-2</c:v>
                </c:pt>
                <c:pt idx="239">
                  <c:v>9.5061290000000007E-2</c:v>
                </c:pt>
                <c:pt idx="240">
                  <c:v>9.4426350000000006E-2</c:v>
                </c:pt>
                <c:pt idx="241">
                  <c:v>9.379846E-2</c:v>
                </c:pt>
                <c:pt idx="242">
                  <c:v>9.317752E-2</c:v>
                </c:pt>
                <c:pt idx="243">
                  <c:v>9.2563419999999993E-2</c:v>
                </c:pt>
                <c:pt idx="244">
                  <c:v>9.1956079999999996E-2</c:v>
                </c:pt>
                <c:pt idx="245">
                  <c:v>9.1355400000000003E-2</c:v>
                </c:pt>
                <c:pt idx="246">
                  <c:v>9.0761289999999994E-2</c:v>
                </c:pt>
                <c:pt idx="247">
                  <c:v>9.0173660000000003E-2</c:v>
                </c:pt>
                <c:pt idx="248">
                  <c:v>8.9592409999999997E-2</c:v>
                </c:pt>
                <c:pt idx="249">
                  <c:v>8.9017470000000001E-2</c:v>
                </c:pt>
                <c:pt idx="250">
                  <c:v>8.8448739999999998E-2</c:v>
                </c:pt>
                <c:pt idx="251">
                  <c:v>8.7886140000000001E-2</c:v>
                </c:pt>
                <c:pt idx="252">
                  <c:v>8.7329580000000004E-2</c:v>
                </c:pt>
                <c:pt idx="253">
                  <c:v>8.6778980000000006E-2</c:v>
                </c:pt>
                <c:pt idx="254">
                  <c:v>8.6234270000000002E-2</c:v>
                </c:pt>
                <c:pt idx="255">
                  <c:v>8.5695350000000003E-2</c:v>
                </c:pt>
                <c:pt idx="256">
                  <c:v>8.5162150000000006E-2</c:v>
                </c:pt>
                <c:pt idx="257">
                  <c:v>8.4634600000000004E-2</c:v>
                </c:pt>
                <c:pt idx="258">
                  <c:v>8.4112610000000004E-2</c:v>
                </c:pt>
                <c:pt idx="259">
                  <c:v>8.3596110000000001E-2</c:v>
                </c:pt>
                <c:pt idx="260">
                  <c:v>8.3085019999999996E-2</c:v>
                </c:pt>
                <c:pt idx="261">
                  <c:v>8.2579280000000005E-2</c:v>
                </c:pt>
                <c:pt idx="262">
                  <c:v>8.2078810000000002E-2</c:v>
                </c:pt>
                <c:pt idx="263">
                  <c:v>8.1583530000000001E-2</c:v>
                </c:pt>
                <c:pt idx="264">
                  <c:v>8.1093380000000007E-2</c:v>
                </c:pt>
                <c:pt idx="265">
                  <c:v>8.0608289999999999E-2</c:v>
                </c:pt>
                <c:pt idx="266">
                  <c:v>8.0128199999999997E-2</c:v>
                </c:pt>
                <c:pt idx="267">
                  <c:v>7.9653020000000005E-2</c:v>
                </c:pt>
                <c:pt idx="268">
                  <c:v>7.9182710000000003E-2</c:v>
                </c:pt>
                <c:pt idx="269">
                  <c:v>7.8717179999999998E-2</c:v>
                </c:pt>
                <c:pt idx="270">
                  <c:v>7.8256389999999995E-2</c:v>
                </c:pt>
                <c:pt idx="271">
                  <c:v>7.7800250000000001E-2</c:v>
                </c:pt>
                <c:pt idx="272">
                  <c:v>7.7348730000000004E-2</c:v>
                </c:pt>
                <c:pt idx="273">
                  <c:v>7.6901739999999996E-2</c:v>
                </c:pt>
                <c:pt idx="274">
                  <c:v>7.6459230000000003E-2</c:v>
                </c:pt>
                <c:pt idx="275">
                  <c:v>7.6021149999999996E-2</c:v>
                </c:pt>
                <c:pt idx="276">
                  <c:v>7.5587429999999997E-2</c:v>
                </c:pt>
                <c:pt idx="277">
                  <c:v>7.5158009999999997E-2</c:v>
                </c:pt>
                <c:pt idx="278">
                  <c:v>7.4732839999999995E-2</c:v>
                </c:pt>
                <c:pt idx="279">
                  <c:v>7.4311859999999993E-2</c:v>
                </c:pt>
                <c:pt idx="280">
                  <c:v>7.3895020000000006E-2</c:v>
                </c:pt>
                <c:pt idx="281">
                  <c:v>7.3482259999999994E-2</c:v>
                </c:pt>
                <c:pt idx="282">
                  <c:v>7.3073529999999998E-2</c:v>
                </c:pt>
                <c:pt idx="283">
                  <c:v>7.2668769999999994E-2</c:v>
                </c:pt>
                <c:pt idx="284">
                  <c:v>7.2267940000000003E-2</c:v>
                </c:pt>
                <c:pt idx="285">
                  <c:v>7.1870980000000001E-2</c:v>
                </c:pt>
                <c:pt idx="286">
                  <c:v>7.1477840000000001E-2</c:v>
                </c:pt>
                <c:pt idx="287">
                  <c:v>7.1088470000000001E-2</c:v>
                </c:pt>
                <c:pt idx="288">
                  <c:v>7.070282E-2</c:v>
                </c:pt>
                <c:pt idx="289">
                  <c:v>7.0320850000000004E-2</c:v>
                </c:pt>
                <c:pt idx="290">
                  <c:v>6.9942500000000005E-2</c:v>
                </c:pt>
                <c:pt idx="291">
                  <c:v>6.9567729999999994E-2</c:v>
                </c:pt>
                <c:pt idx="292">
                  <c:v>6.9196489999999999E-2</c:v>
                </c:pt>
                <c:pt idx="293">
                  <c:v>6.8828739999999999E-2</c:v>
                </c:pt>
                <c:pt idx="294">
                  <c:v>6.8464430000000007E-2</c:v>
                </c:pt>
                <c:pt idx="295">
                  <c:v>6.8103520000000001E-2</c:v>
                </c:pt>
                <c:pt idx="296">
                  <c:v>6.7745959999999994E-2</c:v>
                </c:pt>
                <c:pt idx="297">
                  <c:v>6.7391709999999994E-2</c:v>
                </c:pt>
                <c:pt idx="298">
                  <c:v>6.7040730000000007E-2</c:v>
                </c:pt>
                <c:pt idx="299">
                  <c:v>6.6692979999999999E-2</c:v>
                </c:pt>
                <c:pt idx="300">
                  <c:v>6.6348409999999997E-2</c:v>
                </c:pt>
                <c:pt idx="301">
                  <c:v>6.6006980000000007E-2</c:v>
                </c:pt>
                <c:pt idx="302">
                  <c:v>6.5668660000000004E-2</c:v>
                </c:pt>
                <c:pt idx="303">
                  <c:v>6.53334E-2</c:v>
                </c:pt>
                <c:pt idx="304">
                  <c:v>6.5001160000000002E-2</c:v>
                </c:pt>
                <c:pt idx="305">
                  <c:v>6.4671919999999994E-2</c:v>
                </c:pt>
                <c:pt idx="306">
                  <c:v>6.4345620000000006E-2</c:v>
                </c:pt>
                <c:pt idx="307">
                  <c:v>6.4022229999999999E-2</c:v>
                </c:pt>
                <c:pt idx="308">
                  <c:v>6.3701720000000003E-2</c:v>
                </c:pt>
                <c:pt idx="309">
                  <c:v>6.3384040000000003E-2</c:v>
                </c:pt>
                <c:pt idx="310">
                  <c:v>6.3069169999999994E-2</c:v>
                </c:pt>
                <c:pt idx="311">
                  <c:v>6.2757069999999998E-2</c:v>
                </c:pt>
                <c:pt idx="312">
                  <c:v>6.2447700000000002E-2</c:v>
                </c:pt>
                <c:pt idx="313">
                  <c:v>6.2141019999999998E-2</c:v>
                </c:pt>
                <c:pt idx="314">
                  <c:v>6.1837009999999998E-2</c:v>
                </c:pt>
                <c:pt idx="315">
                  <c:v>6.1535640000000003E-2</c:v>
                </c:pt>
                <c:pt idx="316">
                  <c:v>6.1236859999999997E-2</c:v>
                </c:pt>
                <c:pt idx="317">
                  <c:v>6.0940649999999999E-2</c:v>
                </c:pt>
                <c:pt idx="318">
                  <c:v>6.0646970000000001E-2</c:v>
                </c:pt>
                <c:pt idx="319">
                  <c:v>6.0355789999999999E-2</c:v>
                </c:pt>
                <c:pt idx="320">
                  <c:v>6.0067089999999997E-2</c:v>
                </c:pt>
                <c:pt idx="321">
                  <c:v>5.978083E-2</c:v>
                </c:pt>
                <c:pt idx="322">
                  <c:v>5.9496979999999998E-2</c:v>
                </c:pt>
                <c:pt idx="323">
                  <c:v>5.9215509999999999E-2</c:v>
                </c:pt>
                <c:pt idx="324">
                  <c:v>5.8936389999999998E-2</c:v>
                </c:pt>
                <c:pt idx="325">
                  <c:v>5.8659589999999998E-2</c:v>
                </c:pt>
                <c:pt idx="326">
                  <c:v>5.8385090000000001E-2</c:v>
                </c:pt>
                <c:pt idx="327">
                  <c:v>5.8112860000000002E-2</c:v>
                </c:pt>
                <c:pt idx="328">
                  <c:v>5.7842869999999998E-2</c:v>
                </c:pt>
                <c:pt idx="329">
                  <c:v>5.7575090000000002E-2</c:v>
                </c:pt>
                <c:pt idx="330">
                  <c:v>5.7309489999999998E-2</c:v>
                </c:pt>
                <c:pt idx="331">
                  <c:v>5.7046050000000001E-2</c:v>
                </c:pt>
                <c:pt idx="332">
                  <c:v>5.6784750000000002E-2</c:v>
                </c:pt>
                <c:pt idx="333">
                  <c:v>5.6525550000000001E-2</c:v>
                </c:pt>
                <c:pt idx="334">
                  <c:v>5.6268430000000001E-2</c:v>
                </c:pt>
                <c:pt idx="335">
                  <c:v>5.601337E-2</c:v>
                </c:pt>
                <c:pt idx="336">
                  <c:v>5.5760339999999999E-2</c:v>
                </c:pt>
                <c:pt idx="337">
                  <c:v>5.5509309999999999E-2</c:v>
                </c:pt>
                <c:pt idx="338">
                  <c:v>5.526027E-2</c:v>
                </c:pt>
                <c:pt idx="339">
                  <c:v>5.5013189999999997E-2</c:v>
                </c:pt>
                <c:pt idx="340">
                  <c:v>5.4768039999999997E-2</c:v>
                </c:pt>
                <c:pt idx="341">
                  <c:v>5.452481E-2</c:v>
                </c:pt>
                <c:pt idx="342">
                  <c:v>5.428347E-2</c:v>
                </c:pt>
                <c:pt idx="343">
                  <c:v>5.404399E-2</c:v>
                </c:pt>
                <c:pt idx="344">
                  <c:v>5.3806359999999998E-2</c:v>
                </c:pt>
                <c:pt idx="345">
                  <c:v>5.3570550000000002E-2</c:v>
                </c:pt>
                <c:pt idx="346">
                  <c:v>5.3336550000000003E-2</c:v>
                </c:pt>
                <c:pt idx="347">
                  <c:v>5.3104329999999998E-2</c:v>
                </c:pt>
                <c:pt idx="348">
                  <c:v>5.2873860000000002E-2</c:v>
                </c:pt>
                <c:pt idx="349">
                  <c:v>5.264514E-2</c:v>
                </c:pt>
                <c:pt idx="350">
                  <c:v>5.241813E-2</c:v>
                </c:pt>
                <c:pt idx="351">
                  <c:v>5.2192830000000003E-2</c:v>
                </c:pt>
                <c:pt idx="352">
                  <c:v>5.19692E-2</c:v>
                </c:pt>
                <c:pt idx="353">
                  <c:v>5.174724E-2</c:v>
                </c:pt>
                <c:pt idx="354">
                  <c:v>5.1526910000000002E-2</c:v>
                </c:pt>
                <c:pt idx="355">
                  <c:v>5.130821E-2</c:v>
                </c:pt>
                <c:pt idx="356">
                  <c:v>5.1091110000000002E-2</c:v>
                </c:pt>
                <c:pt idx="357">
                  <c:v>5.0875589999999998E-2</c:v>
                </c:pt>
                <c:pt idx="358">
                  <c:v>5.0661640000000001E-2</c:v>
                </c:pt>
                <c:pt idx="359">
                  <c:v>5.0449239999999999E-2</c:v>
                </c:pt>
                <c:pt idx="360">
                  <c:v>5.0238369999999997E-2</c:v>
                </c:pt>
                <c:pt idx="361">
                  <c:v>5.0029009999999999E-2</c:v>
                </c:pt>
                <c:pt idx="362">
                  <c:v>4.982114E-2</c:v>
                </c:pt>
                <c:pt idx="363">
                  <c:v>4.9614760000000001E-2</c:v>
                </c:pt>
                <c:pt idx="364">
                  <c:v>4.9409839999999997E-2</c:v>
                </c:pt>
                <c:pt idx="365">
                  <c:v>4.9206369999999999E-2</c:v>
                </c:pt>
                <c:pt idx="366">
                  <c:v>4.9004319999999997E-2</c:v>
                </c:pt>
                <c:pt idx="367">
                  <c:v>4.8803689999999997E-2</c:v>
                </c:pt>
                <c:pt idx="368">
                  <c:v>4.860445E-2</c:v>
                </c:pt>
                <c:pt idx="369">
                  <c:v>4.8406600000000001E-2</c:v>
                </c:pt>
                <c:pt idx="370">
                  <c:v>4.821011E-2</c:v>
                </c:pt>
                <c:pt idx="371">
                  <c:v>4.8014979999999999E-2</c:v>
                </c:pt>
                <c:pt idx="372">
                  <c:v>4.7821179999999998E-2</c:v>
                </c:pt>
                <c:pt idx="373">
                  <c:v>4.7628700000000003E-2</c:v>
                </c:pt>
                <c:pt idx="374">
                  <c:v>4.7437529999999999E-2</c:v>
                </c:pt>
                <c:pt idx="375">
                  <c:v>4.7247650000000002E-2</c:v>
                </c:pt>
                <c:pt idx="376">
                  <c:v>4.7059040000000003E-2</c:v>
                </c:pt>
                <c:pt idx="377">
                  <c:v>4.6871709999999997E-2</c:v>
                </c:pt>
                <c:pt idx="378">
                  <c:v>4.6685619999999997E-2</c:v>
                </c:pt>
                <c:pt idx="379">
                  <c:v>4.6500769999999997E-2</c:v>
                </c:pt>
                <c:pt idx="380">
                  <c:v>4.631714E-2</c:v>
                </c:pt>
                <c:pt idx="381">
                  <c:v>4.6134719999999997E-2</c:v>
                </c:pt>
                <c:pt idx="382">
                  <c:v>4.5953500000000001E-2</c:v>
                </c:pt>
                <c:pt idx="383">
                  <c:v>4.5773460000000002E-2</c:v>
                </c:pt>
                <c:pt idx="384">
                  <c:v>4.5594599999999999E-2</c:v>
                </c:pt>
                <c:pt idx="385">
                  <c:v>4.5416890000000001E-2</c:v>
                </c:pt>
                <c:pt idx="386">
                  <c:v>4.5240330000000002E-2</c:v>
                </c:pt>
                <c:pt idx="387">
                  <c:v>4.5064899999999998E-2</c:v>
                </c:pt>
                <c:pt idx="388">
                  <c:v>4.4890590000000001E-2</c:v>
                </c:pt>
                <c:pt idx="389">
                  <c:v>4.4717390000000003E-2</c:v>
                </c:pt>
                <c:pt idx="390">
                  <c:v>4.4545290000000001E-2</c:v>
                </c:pt>
                <c:pt idx="391">
                  <c:v>4.4374280000000002E-2</c:v>
                </c:pt>
                <c:pt idx="392">
                  <c:v>4.4204340000000002E-2</c:v>
                </c:pt>
                <c:pt idx="393">
                  <c:v>4.4035459999999998E-2</c:v>
                </c:pt>
                <c:pt idx="394">
                  <c:v>4.3867639999999999E-2</c:v>
                </c:pt>
                <c:pt idx="395">
                  <c:v>4.3700860000000001E-2</c:v>
                </c:pt>
                <c:pt idx="396">
                  <c:v>4.3535110000000002E-2</c:v>
                </c:pt>
                <c:pt idx="397">
                  <c:v>4.3370369999999998E-2</c:v>
                </c:pt>
                <c:pt idx="398">
                  <c:v>4.3206649999999999E-2</c:v>
                </c:pt>
                <c:pt idx="399">
                  <c:v>4.3043930000000001E-2</c:v>
                </c:pt>
                <c:pt idx="400">
                  <c:v>4.2882190000000001E-2</c:v>
                </c:pt>
                <c:pt idx="401">
                  <c:v>4.2721429999999998E-2</c:v>
                </c:pt>
                <c:pt idx="402">
                  <c:v>4.2561639999999998E-2</c:v>
                </c:pt>
                <c:pt idx="403">
                  <c:v>4.2402809999999999E-2</c:v>
                </c:pt>
                <c:pt idx="404">
                  <c:v>4.224493E-2</c:v>
                </c:pt>
                <c:pt idx="405">
                  <c:v>4.2087979999999997E-2</c:v>
                </c:pt>
                <c:pt idx="406">
                  <c:v>4.1931969999999999E-2</c:v>
                </c:pt>
                <c:pt idx="407">
                  <c:v>4.1776870000000001E-2</c:v>
                </c:pt>
                <c:pt idx="408">
                  <c:v>4.1622689999999997E-2</c:v>
                </c:pt>
                <c:pt idx="409">
                  <c:v>4.1469409999999998E-2</c:v>
                </c:pt>
                <c:pt idx="410">
                  <c:v>4.1317010000000001E-2</c:v>
                </c:pt>
                <c:pt idx="411">
                  <c:v>4.1165510000000002E-2</c:v>
                </c:pt>
                <c:pt idx="412">
                  <c:v>4.1014879999999997E-2</c:v>
                </c:pt>
                <c:pt idx="413">
                  <c:v>4.0865110000000003E-2</c:v>
                </c:pt>
                <c:pt idx="414">
                  <c:v>4.0716200000000001E-2</c:v>
                </c:pt>
                <c:pt idx="415">
                  <c:v>4.0568140000000003E-2</c:v>
                </c:pt>
                <c:pt idx="416">
                  <c:v>4.0420919999999999E-2</c:v>
                </c:pt>
                <c:pt idx="417">
                  <c:v>4.0274530000000003E-2</c:v>
                </c:pt>
                <c:pt idx="418">
                  <c:v>4.012897E-2</c:v>
                </c:pt>
                <c:pt idx="419">
                  <c:v>3.9984230000000003E-2</c:v>
                </c:pt>
                <c:pt idx="420">
                  <c:v>3.984029E-2</c:v>
                </c:pt>
                <c:pt idx="421">
                  <c:v>3.969715E-2</c:v>
                </c:pt>
                <c:pt idx="422">
                  <c:v>3.9554810000000003E-2</c:v>
                </c:pt>
                <c:pt idx="423">
                  <c:v>3.9413249999999997E-2</c:v>
                </c:pt>
                <c:pt idx="424">
                  <c:v>3.9272469999999997E-2</c:v>
                </c:pt>
                <c:pt idx="425">
                  <c:v>3.9132449999999999E-2</c:v>
                </c:pt>
                <c:pt idx="426">
                  <c:v>3.899321E-2</c:v>
                </c:pt>
                <c:pt idx="427">
                  <c:v>3.8854710000000001E-2</c:v>
                </c:pt>
                <c:pt idx="428">
                  <c:v>3.8716970000000003E-2</c:v>
                </c:pt>
                <c:pt idx="429">
                  <c:v>3.8579969999999998E-2</c:v>
                </c:pt>
                <c:pt idx="430">
                  <c:v>3.8443699999999997E-2</c:v>
                </c:pt>
                <c:pt idx="431">
                  <c:v>3.8308160000000001E-2</c:v>
                </c:pt>
                <c:pt idx="432">
                  <c:v>3.817334E-2</c:v>
                </c:pt>
                <c:pt idx="433">
                  <c:v>3.803923E-2</c:v>
                </c:pt>
                <c:pt idx="434">
                  <c:v>3.7905830000000001E-2</c:v>
                </c:pt>
                <c:pt idx="435">
                  <c:v>3.7773139999999997E-2</c:v>
                </c:pt>
                <c:pt idx="436">
                  <c:v>3.7641130000000002E-2</c:v>
                </c:pt>
                <c:pt idx="437">
                  <c:v>3.7509819999999999E-2</c:v>
                </c:pt>
                <c:pt idx="438">
                  <c:v>3.737919E-2</c:v>
                </c:pt>
                <c:pt idx="439">
                  <c:v>3.7249230000000001E-2</c:v>
                </c:pt>
                <c:pt idx="440">
                  <c:v>3.7119939999999997E-2</c:v>
                </c:pt>
                <c:pt idx="441">
                  <c:v>3.6991320000000001E-2</c:v>
                </c:pt>
                <c:pt idx="442">
                  <c:v>3.6863350000000003E-2</c:v>
                </c:pt>
                <c:pt idx="443">
                  <c:v>3.6736030000000003E-2</c:v>
                </c:pt>
                <c:pt idx="444">
                  <c:v>3.6609360000000001E-2</c:v>
                </c:pt>
                <c:pt idx="445">
                  <c:v>3.6483330000000001E-2</c:v>
                </c:pt>
                <c:pt idx="446">
                  <c:v>3.6357939999999998E-2</c:v>
                </c:pt>
                <c:pt idx="447">
                  <c:v>3.6233170000000002E-2</c:v>
                </c:pt>
                <c:pt idx="448">
                  <c:v>3.610903E-2</c:v>
                </c:pt>
                <c:pt idx="449">
                  <c:v>3.5985499999999997E-2</c:v>
                </c:pt>
                <c:pt idx="450">
                  <c:v>3.586259E-2</c:v>
                </c:pt>
                <c:pt idx="451">
                  <c:v>3.5740279999999999E-2</c:v>
                </c:pt>
                <c:pt idx="452">
                  <c:v>3.5618579999999997E-2</c:v>
                </c:pt>
                <c:pt idx="453">
                  <c:v>3.5497470000000003E-2</c:v>
                </c:pt>
                <c:pt idx="454">
                  <c:v>3.5376949999999997E-2</c:v>
                </c:pt>
                <c:pt idx="455">
                  <c:v>3.525702E-2</c:v>
                </c:pt>
                <c:pt idx="456">
                  <c:v>3.5137670000000003E-2</c:v>
                </c:pt>
                <c:pt idx="457">
                  <c:v>3.5018899999999999E-2</c:v>
                </c:pt>
                <c:pt idx="458">
                  <c:v>3.49007E-2</c:v>
                </c:pt>
                <c:pt idx="459">
                  <c:v>3.4783059999999998E-2</c:v>
                </c:pt>
                <c:pt idx="460">
                  <c:v>3.4665990000000001E-2</c:v>
                </c:pt>
                <c:pt idx="461">
                  <c:v>3.4549469999999999E-2</c:v>
                </c:pt>
                <c:pt idx="462">
                  <c:v>3.4433510000000001E-2</c:v>
                </c:pt>
                <c:pt idx="463">
                  <c:v>3.4318090000000002E-2</c:v>
                </c:pt>
                <c:pt idx="464">
                  <c:v>3.4203209999999998E-2</c:v>
                </c:pt>
                <c:pt idx="465">
                  <c:v>3.4088880000000002E-2</c:v>
                </c:pt>
                <c:pt idx="466">
                  <c:v>3.3975079999999998E-2</c:v>
                </c:pt>
                <c:pt idx="467">
                  <c:v>3.3861809999999999E-2</c:v>
                </c:pt>
                <c:pt idx="468">
                  <c:v>3.3749059999999997E-2</c:v>
                </c:pt>
                <c:pt idx="469">
                  <c:v>3.3636840000000001E-2</c:v>
                </c:pt>
                <c:pt idx="470">
                  <c:v>3.352513E-2</c:v>
                </c:pt>
                <c:pt idx="471">
                  <c:v>3.3413940000000003E-2</c:v>
                </c:pt>
                <c:pt idx="472">
                  <c:v>3.330325E-2</c:v>
                </c:pt>
                <c:pt idx="473">
                  <c:v>3.3193069999999998E-2</c:v>
                </c:pt>
                <c:pt idx="474">
                  <c:v>3.3083389999999997E-2</c:v>
                </c:pt>
                <c:pt idx="475">
                  <c:v>3.2974200000000002E-2</c:v>
                </c:pt>
                <c:pt idx="476">
                  <c:v>3.2865510000000001E-2</c:v>
                </c:pt>
                <c:pt idx="477">
                  <c:v>3.2757309999999998E-2</c:v>
                </c:pt>
                <c:pt idx="478">
                  <c:v>3.2649589999999999E-2</c:v>
                </c:pt>
                <c:pt idx="479">
                  <c:v>3.2542359999999999E-2</c:v>
                </c:pt>
                <c:pt idx="480">
                  <c:v>3.2435600000000002E-2</c:v>
                </c:pt>
                <c:pt idx="481">
                  <c:v>3.232931E-2</c:v>
                </c:pt>
                <c:pt idx="482">
                  <c:v>3.2223500000000002E-2</c:v>
                </c:pt>
                <c:pt idx="483">
                  <c:v>3.2118149999999998E-2</c:v>
                </c:pt>
                <c:pt idx="484">
                  <c:v>3.2013260000000002E-2</c:v>
                </c:pt>
                <c:pt idx="485">
                  <c:v>3.1908840000000001E-2</c:v>
                </c:pt>
                <c:pt idx="486">
                  <c:v>3.1804869999999999E-2</c:v>
                </c:pt>
                <c:pt idx="487">
                  <c:v>3.1701350000000003E-2</c:v>
                </c:pt>
                <c:pt idx="488">
                  <c:v>3.1598279999999999E-2</c:v>
                </c:pt>
                <c:pt idx="489">
                  <c:v>3.149565E-2</c:v>
                </c:pt>
                <c:pt idx="490">
                  <c:v>3.139347E-2</c:v>
                </c:pt>
                <c:pt idx="491">
                  <c:v>3.1291729999999997E-2</c:v>
                </c:pt>
                <c:pt idx="492">
                  <c:v>3.119042E-2</c:v>
                </c:pt>
                <c:pt idx="493">
                  <c:v>3.1089550000000001E-2</c:v>
                </c:pt>
                <c:pt idx="494">
                  <c:v>3.0989099999999999E-2</c:v>
                </c:pt>
                <c:pt idx="495">
                  <c:v>3.0889079999999999E-2</c:v>
                </c:pt>
                <c:pt idx="496">
                  <c:v>3.0789480000000001E-2</c:v>
                </c:pt>
                <c:pt idx="497">
                  <c:v>3.0690309999999998E-2</c:v>
                </c:pt>
                <c:pt idx="498">
                  <c:v>3.0591549999999999E-2</c:v>
                </c:pt>
                <c:pt idx="499">
                  <c:v>3.0493200000000002E-2</c:v>
                </c:pt>
                <c:pt idx="500">
                  <c:v>3.0395269999999999E-2</c:v>
                </c:pt>
                <c:pt idx="501">
                  <c:v>3.029774E-2</c:v>
                </c:pt>
                <c:pt idx="502">
                  <c:v>3.0200620000000001E-2</c:v>
                </c:pt>
                <c:pt idx="503">
                  <c:v>3.0103899999999999E-2</c:v>
                </c:pt>
                <c:pt idx="504">
                  <c:v>3.0007579999999999E-2</c:v>
                </c:pt>
                <c:pt idx="505">
                  <c:v>2.9911650000000001E-2</c:v>
                </c:pt>
                <c:pt idx="506">
                  <c:v>2.9816120000000002E-2</c:v>
                </c:pt>
                <c:pt idx="507">
                  <c:v>2.9720980000000001E-2</c:v>
                </c:pt>
                <c:pt idx="508">
                  <c:v>2.962623E-2</c:v>
                </c:pt>
                <c:pt idx="509">
                  <c:v>2.9531870000000002E-2</c:v>
                </c:pt>
                <c:pt idx="510">
                  <c:v>2.9437890000000001E-2</c:v>
                </c:pt>
                <c:pt idx="511">
                  <c:v>2.934428E-2</c:v>
                </c:pt>
                <c:pt idx="512">
                  <c:v>2.9251059999999999E-2</c:v>
                </c:pt>
                <c:pt idx="513">
                  <c:v>2.915821E-2</c:v>
                </c:pt>
                <c:pt idx="514">
                  <c:v>2.9065730000000001E-2</c:v>
                </c:pt>
                <c:pt idx="515">
                  <c:v>2.897363E-2</c:v>
                </c:pt>
                <c:pt idx="516">
                  <c:v>2.888189E-2</c:v>
                </c:pt>
                <c:pt idx="517">
                  <c:v>2.8790509999999998E-2</c:v>
                </c:pt>
                <c:pt idx="518">
                  <c:v>2.8699499999999999E-2</c:v>
                </c:pt>
                <c:pt idx="519">
                  <c:v>2.8608850000000002E-2</c:v>
                </c:pt>
                <c:pt idx="520">
                  <c:v>2.8518559999999998E-2</c:v>
                </c:pt>
                <c:pt idx="521">
                  <c:v>2.8428620000000002E-2</c:v>
                </c:pt>
                <c:pt idx="522">
                  <c:v>2.8339039999999999E-2</c:v>
                </c:pt>
                <c:pt idx="523">
                  <c:v>2.8249799999999999E-2</c:v>
                </c:pt>
                <c:pt idx="524">
                  <c:v>2.8160919999999999E-2</c:v>
                </c:pt>
                <c:pt idx="525">
                  <c:v>2.8072380000000001E-2</c:v>
                </c:pt>
                <c:pt idx="526">
                  <c:v>2.7984189999999999E-2</c:v>
                </c:pt>
                <c:pt idx="527">
                  <c:v>2.7896339999999999E-2</c:v>
                </c:pt>
                <c:pt idx="528">
                  <c:v>2.7808820000000001E-2</c:v>
                </c:pt>
                <c:pt idx="529">
                  <c:v>2.772165E-2</c:v>
                </c:pt>
                <c:pt idx="530">
                  <c:v>2.7634809999999999E-2</c:v>
                </c:pt>
                <c:pt idx="531">
                  <c:v>2.7548309999999999E-2</c:v>
                </c:pt>
                <c:pt idx="532">
                  <c:v>2.7462130000000001E-2</c:v>
                </c:pt>
                <c:pt idx="533">
                  <c:v>2.7376290000000001E-2</c:v>
                </c:pt>
                <c:pt idx="534">
                  <c:v>2.7290769999999999E-2</c:v>
                </c:pt>
                <c:pt idx="535">
                  <c:v>2.720558E-2</c:v>
                </c:pt>
                <c:pt idx="536">
                  <c:v>2.7120709999999999E-2</c:v>
                </c:pt>
                <c:pt idx="537">
                  <c:v>2.703616E-2</c:v>
                </c:pt>
                <c:pt idx="538">
                  <c:v>2.6951929999999999E-2</c:v>
                </c:pt>
                <c:pt idx="539">
                  <c:v>2.6868019999999999E-2</c:v>
                </c:pt>
                <c:pt idx="540">
                  <c:v>2.678442E-2</c:v>
                </c:pt>
                <c:pt idx="541">
                  <c:v>2.6701140000000002E-2</c:v>
                </c:pt>
                <c:pt idx="542">
                  <c:v>2.661817E-2</c:v>
                </c:pt>
                <c:pt idx="543">
                  <c:v>2.65355E-2</c:v>
                </c:pt>
                <c:pt idx="544">
                  <c:v>2.6453150000000002E-2</c:v>
                </c:pt>
                <c:pt idx="545">
                  <c:v>2.6371100000000001E-2</c:v>
                </c:pt>
                <c:pt idx="546">
                  <c:v>2.6289360000000001E-2</c:v>
                </c:pt>
                <c:pt idx="547">
                  <c:v>2.6207919999999999E-2</c:v>
                </c:pt>
                <c:pt idx="548">
                  <c:v>2.6126770000000001E-2</c:v>
                </c:pt>
                <c:pt idx="549">
                  <c:v>2.6045929999999998E-2</c:v>
                </c:pt>
                <c:pt idx="550">
                  <c:v>2.5965390000000001E-2</c:v>
                </c:pt>
                <c:pt idx="551">
                  <c:v>2.5885140000000001E-2</c:v>
                </c:pt>
                <c:pt idx="552">
                  <c:v>2.580518E-2</c:v>
                </c:pt>
                <c:pt idx="553">
                  <c:v>2.5725520000000002E-2</c:v>
                </c:pt>
                <c:pt idx="554">
                  <c:v>2.5646140000000001E-2</c:v>
                </c:pt>
                <c:pt idx="555">
                  <c:v>2.5567059999999999E-2</c:v>
                </c:pt>
                <c:pt idx="556">
                  <c:v>2.5488259999999999E-2</c:v>
                </c:pt>
                <c:pt idx="557">
                  <c:v>2.5409749999999998E-2</c:v>
                </c:pt>
                <c:pt idx="558">
                  <c:v>2.533152E-2</c:v>
                </c:pt>
                <c:pt idx="559">
                  <c:v>2.5253569999999999E-2</c:v>
                </c:pt>
                <c:pt idx="560">
                  <c:v>2.5175909999999999E-2</c:v>
                </c:pt>
                <c:pt idx="561">
                  <c:v>2.5098519999999999E-2</c:v>
                </c:pt>
                <c:pt idx="562">
                  <c:v>2.5021410000000001E-2</c:v>
                </c:pt>
                <c:pt idx="563">
                  <c:v>2.4944580000000001E-2</c:v>
                </c:pt>
                <c:pt idx="564">
                  <c:v>2.4868020000000001E-2</c:v>
                </c:pt>
                <c:pt idx="565">
                  <c:v>2.479174E-2</c:v>
                </c:pt>
                <c:pt idx="566">
                  <c:v>2.471572E-2</c:v>
                </c:pt>
                <c:pt idx="567">
                  <c:v>2.4639979999999999E-2</c:v>
                </c:pt>
                <c:pt idx="568">
                  <c:v>2.45645E-2</c:v>
                </c:pt>
                <c:pt idx="569">
                  <c:v>2.448929E-2</c:v>
                </c:pt>
                <c:pt idx="570">
                  <c:v>2.4414350000000001E-2</c:v>
                </c:pt>
                <c:pt idx="571">
                  <c:v>2.4339670000000001E-2</c:v>
                </c:pt>
                <c:pt idx="572">
                  <c:v>2.426526E-2</c:v>
                </c:pt>
                <c:pt idx="573">
                  <c:v>2.41911E-2</c:v>
                </c:pt>
                <c:pt idx="574">
                  <c:v>2.411721E-2</c:v>
                </c:pt>
                <c:pt idx="575">
                  <c:v>2.4043579999999998E-2</c:v>
                </c:pt>
                <c:pt idx="576">
                  <c:v>2.3970200000000001E-2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E-9648-8C3D-7E07CE7AC4B8}"/>
            </c:ext>
          </c:extLst>
        </c:ser>
        <c:ser>
          <c:idx val="1"/>
          <c:order val="1"/>
          <c:tx>
            <c:strRef>
              <c:f>'Healthy Human (IV &amp; PO)'!$C$2</c:f>
              <c:strCache>
                <c:ptCount val="1"/>
                <c:pt idx="0">
                  <c:v>invivo_ng_mL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'Healthy Human (IV &amp; PO)'!$A$3:$A$579</c:f>
              <c:numCache>
                <c:formatCode>General</c:formatCode>
                <c:ptCount val="57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504.99999998999999</c:v>
                </c:pt>
                <c:pt idx="102">
                  <c:v>509.99999998999999</c:v>
                </c:pt>
                <c:pt idx="103">
                  <c:v>514.99999998999999</c:v>
                </c:pt>
                <c:pt idx="104">
                  <c:v>519.99999998999999</c:v>
                </c:pt>
                <c:pt idx="105">
                  <c:v>524.99999998999999</c:v>
                </c:pt>
                <c:pt idx="106">
                  <c:v>529.99999998999999</c:v>
                </c:pt>
                <c:pt idx="107">
                  <c:v>534.99999998999999</c:v>
                </c:pt>
                <c:pt idx="108">
                  <c:v>539.99999998999999</c:v>
                </c:pt>
                <c:pt idx="109">
                  <c:v>544.99999998999999</c:v>
                </c:pt>
                <c:pt idx="110">
                  <c:v>549.99999998999999</c:v>
                </c:pt>
                <c:pt idx="111">
                  <c:v>554.99999998999999</c:v>
                </c:pt>
                <c:pt idx="112">
                  <c:v>559.99999998999999</c:v>
                </c:pt>
                <c:pt idx="113">
                  <c:v>564.99999998999999</c:v>
                </c:pt>
                <c:pt idx="114">
                  <c:v>569.99999998999999</c:v>
                </c:pt>
                <c:pt idx="115">
                  <c:v>574.99999998999999</c:v>
                </c:pt>
                <c:pt idx="116">
                  <c:v>579.99999998999999</c:v>
                </c:pt>
                <c:pt idx="117">
                  <c:v>584.99999998999999</c:v>
                </c:pt>
                <c:pt idx="118">
                  <c:v>589.99999998999999</c:v>
                </c:pt>
                <c:pt idx="119">
                  <c:v>594.99999998999999</c:v>
                </c:pt>
                <c:pt idx="120">
                  <c:v>599.99999998999999</c:v>
                </c:pt>
                <c:pt idx="121">
                  <c:v>604.99999998999999</c:v>
                </c:pt>
                <c:pt idx="122">
                  <c:v>609.99999998999999</c:v>
                </c:pt>
                <c:pt idx="123">
                  <c:v>614.99999998999999</c:v>
                </c:pt>
                <c:pt idx="124">
                  <c:v>619.99999998999999</c:v>
                </c:pt>
                <c:pt idx="125">
                  <c:v>624.99999998999999</c:v>
                </c:pt>
                <c:pt idx="126">
                  <c:v>629.99999998999999</c:v>
                </c:pt>
                <c:pt idx="127">
                  <c:v>634.99999998999999</c:v>
                </c:pt>
                <c:pt idx="128">
                  <c:v>639.99999998999999</c:v>
                </c:pt>
                <c:pt idx="129">
                  <c:v>644.99999998999999</c:v>
                </c:pt>
                <c:pt idx="130">
                  <c:v>649.99999998999999</c:v>
                </c:pt>
                <c:pt idx="131">
                  <c:v>654.99999998999999</c:v>
                </c:pt>
                <c:pt idx="132">
                  <c:v>659.99999998999999</c:v>
                </c:pt>
                <c:pt idx="133">
                  <c:v>664.99999998999999</c:v>
                </c:pt>
                <c:pt idx="134">
                  <c:v>669.99999998999999</c:v>
                </c:pt>
                <c:pt idx="135">
                  <c:v>674.99999998999999</c:v>
                </c:pt>
                <c:pt idx="136">
                  <c:v>679.99999998999999</c:v>
                </c:pt>
                <c:pt idx="137">
                  <c:v>684.99999998999999</c:v>
                </c:pt>
                <c:pt idx="138">
                  <c:v>689.99999998999999</c:v>
                </c:pt>
                <c:pt idx="139">
                  <c:v>694.99999998999999</c:v>
                </c:pt>
                <c:pt idx="140">
                  <c:v>699.99999998999999</c:v>
                </c:pt>
                <c:pt idx="141">
                  <c:v>704.99999998999999</c:v>
                </c:pt>
                <c:pt idx="142">
                  <c:v>709.99999998999999</c:v>
                </c:pt>
                <c:pt idx="143">
                  <c:v>714.99999998999999</c:v>
                </c:pt>
                <c:pt idx="144">
                  <c:v>719.99999998999999</c:v>
                </c:pt>
                <c:pt idx="145">
                  <c:v>724.99999998999999</c:v>
                </c:pt>
                <c:pt idx="146">
                  <c:v>729.99999998999999</c:v>
                </c:pt>
                <c:pt idx="147">
                  <c:v>734.99999998999999</c:v>
                </c:pt>
                <c:pt idx="148">
                  <c:v>739.99999998999999</c:v>
                </c:pt>
                <c:pt idx="149">
                  <c:v>744.99999998999999</c:v>
                </c:pt>
                <c:pt idx="150">
                  <c:v>749.99999998999999</c:v>
                </c:pt>
                <c:pt idx="151">
                  <c:v>754.99999998999999</c:v>
                </c:pt>
                <c:pt idx="152">
                  <c:v>759.99999998999999</c:v>
                </c:pt>
                <c:pt idx="153">
                  <c:v>764.99999998999999</c:v>
                </c:pt>
                <c:pt idx="154">
                  <c:v>769.99999998999999</c:v>
                </c:pt>
                <c:pt idx="155">
                  <c:v>774.99999998999999</c:v>
                </c:pt>
                <c:pt idx="156">
                  <c:v>779.99999998999999</c:v>
                </c:pt>
                <c:pt idx="157">
                  <c:v>784.99999998999999</c:v>
                </c:pt>
                <c:pt idx="158">
                  <c:v>789.99999998999999</c:v>
                </c:pt>
                <c:pt idx="159">
                  <c:v>794.99999998999999</c:v>
                </c:pt>
                <c:pt idx="160">
                  <c:v>799.99999998999999</c:v>
                </c:pt>
                <c:pt idx="161">
                  <c:v>804.99999998999999</c:v>
                </c:pt>
                <c:pt idx="162">
                  <c:v>809.99999998999999</c:v>
                </c:pt>
                <c:pt idx="163">
                  <c:v>814.99999998999999</c:v>
                </c:pt>
                <c:pt idx="164">
                  <c:v>819.99999998999999</c:v>
                </c:pt>
                <c:pt idx="165">
                  <c:v>824.99999998999999</c:v>
                </c:pt>
                <c:pt idx="166">
                  <c:v>829.99999998999999</c:v>
                </c:pt>
                <c:pt idx="167">
                  <c:v>834.99999998999999</c:v>
                </c:pt>
                <c:pt idx="168">
                  <c:v>839.99999998999999</c:v>
                </c:pt>
                <c:pt idx="169">
                  <c:v>844.99999998999999</c:v>
                </c:pt>
                <c:pt idx="170">
                  <c:v>849.99999998999999</c:v>
                </c:pt>
                <c:pt idx="171">
                  <c:v>854.99999998999999</c:v>
                </c:pt>
                <c:pt idx="172">
                  <c:v>859.99999998999999</c:v>
                </c:pt>
                <c:pt idx="173">
                  <c:v>864.99999998999999</c:v>
                </c:pt>
                <c:pt idx="174">
                  <c:v>869.99999998999999</c:v>
                </c:pt>
                <c:pt idx="175">
                  <c:v>874.99999998999999</c:v>
                </c:pt>
                <c:pt idx="176">
                  <c:v>879.99999998999999</c:v>
                </c:pt>
                <c:pt idx="177">
                  <c:v>884.99999998999999</c:v>
                </c:pt>
                <c:pt idx="178">
                  <c:v>889.99999998999999</c:v>
                </c:pt>
                <c:pt idx="179">
                  <c:v>894.99999998999999</c:v>
                </c:pt>
                <c:pt idx="180">
                  <c:v>899.99999998999999</c:v>
                </c:pt>
                <c:pt idx="181">
                  <c:v>904.99999998999999</c:v>
                </c:pt>
                <c:pt idx="182">
                  <c:v>909.99999998999999</c:v>
                </c:pt>
                <c:pt idx="183">
                  <c:v>914.99999998999999</c:v>
                </c:pt>
                <c:pt idx="184">
                  <c:v>919.99999998999999</c:v>
                </c:pt>
                <c:pt idx="185">
                  <c:v>924.99999998999999</c:v>
                </c:pt>
                <c:pt idx="186">
                  <c:v>929.99999997999998</c:v>
                </c:pt>
                <c:pt idx="187">
                  <c:v>934.99999997999998</c:v>
                </c:pt>
                <c:pt idx="188">
                  <c:v>939.99999997999998</c:v>
                </c:pt>
                <c:pt idx="189">
                  <c:v>944.99999997999998</c:v>
                </c:pt>
                <c:pt idx="190">
                  <c:v>949.99999997999998</c:v>
                </c:pt>
                <c:pt idx="191">
                  <c:v>954.99999997999998</c:v>
                </c:pt>
                <c:pt idx="192">
                  <c:v>959.99999997999998</c:v>
                </c:pt>
                <c:pt idx="193">
                  <c:v>964.99999997999998</c:v>
                </c:pt>
                <c:pt idx="194">
                  <c:v>969.99999997999998</c:v>
                </c:pt>
                <c:pt idx="195">
                  <c:v>974.99999997999998</c:v>
                </c:pt>
                <c:pt idx="196">
                  <c:v>979.99999997999998</c:v>
                </c:pt>
                <c:pt idx="197">
                  <c:v>984.99999997999998</c:v>
                </c:pt>
                <c:pt idx="198">
                  <c:v>989.99999997999998</c:v>
                </c:pt>
                <c:pt idx="199">
                  <c:v>994.99999997999998</c:v>
                </c:pt>
                <c:pt idx="200">
                  <c:v>999.99999997999998</c:v>
                </c:pt>
                <c:pt idx="201">
                  <c:v>1004.99999998</c:v>
                </c:pt>
                <c:pt idx="202">
                  <c:v>1009.99999998</c:v>
                </c:pt>
                <c:pt idx="203">
                  <c:v>1014.99999998</c:v>
                </c:pt>
                <c:pt idx="204">
                  <c:v>1019.99999998</c:v>
                </c:pt>
                <c:pt idx="205">
                  <c:v>1024.99999998</c:v>
                </c:pt>
                <c:pt idx="206">
                  <c:v>1029.99999998</c:v>
                </c:pt>
                <c:pt idx="207">
                  <c:v>1034.99999998</c:v>
                </c:pt>
                <c:pt idx="208">
                  <c:v>1039.99999998</c:v>
                </c:pt>
                <c:pt idx="209">
                  <c:v>1044.99999998</c:v>
                </c:pt>
                <c:pt idx="210">
                  <c:v>1049.99999998</c:v>
                </c:pt>
                <c:pt idx="211">
                  <c:v>1054.99999998</c:v>
                </c:pt>
                <c:pt idx="212">
                  <c:v>1059.99999998</c:v>
                </c:pt>
                <c:pt idx="213">
                  <c:v>1064.99999998</c:v>
                </c:pt>
                <c:pt idx="214">
                  <c:v>1069.99999998</c:v>
                </c:pt>
                <c:pt idx="215">
                  <c:v>1074.99999998</c:v>
                </c:pt>
                <c:pt idx="216">
                  <c:v>1079.99999998</c:v>
                </c:pt>
                <c:pt idx="217">
                  <c:v>1084.99999998</c:v>
                </c:pt>
                <c:pt idx="218">
                  <c:v>1089.99999998</c:v>
                </c:pt>
                <c:pt idx="219">
                  <c:v>1094.99999998</c:v>
                </c:pt>
                <c:pt idx="220">
                  <c:v>1099.99999998</c:v>
                </c:pt>
                <c:pt idx="221">
                  <c:v>1104.99999998</c:v>
                </c:pt>
                <c:pt idx="222">
                  <c:v>1109.99999998</c:v>
                </c:pt>
                <c:pt idx="223">
                  <c:v>1114.99999998</c:v>
                </c:pt>
                <c:pt idx="224">
                  <c:v>1119.99999998</c:v>
                </c:pt>
                <c:pt idx="225">
                  <c:v>1124.99999998</c:v>
                </c:pt>
                <c:pt idx="226">
                  <c:v>1129.99999998</c:v>
                </c:pt>
                <c:pt idx="227">
                  <c:v>1134.99999998</c:v>
                </c:pt>
                <c:pt idx="228">
                  <c:v>1139.99999998</c:v>
                </c:pt>
                <c:pt idx="229">
                  <c:v>1144.99999998</c:v>
                </c:pt>
                <c:pt idx="230">
                  <c:v>1149.99999998</c:v>
                </c:pt>
                <c:pt idx="231">
                  <c:v>1154.99999998</c:v>
                </c:pt>
                <c:pt idx="232">
                  <c:v>1159.99999998</c:v>
                </c:pt>
                <c:pt idx="233">
                  <c:v>1164.99999998</c:v>
                </c:pt>
                <c:pt idx="234">
                  <c:v>1169.99999998</c:v>
                </c:pt>
                <c:pt idx="235">
                  <c:v>1174.99999998</c:v>
                </c:pt>
                <c:pt idx="236">
                  <c:v>1179.99999998</c:v>
                </c:pt>
                <c:pt idx="237">
                  <c:v>1184.99999998</c:v>
                </c:pt>
                <c:pt idx="238">
                  <c:v>1189.99999998</c:v>
                </c:pt>
                <c:pt idx="239">
                  <c:v>1194.99999998</c:v>
                </c:pt>
                <c:pt idx="240">
                  <c:v>1199.99999998</c:v>
                </c:pt>
                <c:pt idx="241">
                  <c:v>1204.99999998</c:v>
                </c:pt>
                <c:pt idx="242">
                  <c:v>1209.99999998</c:v>
                </c:pt>
                <c:pt idx="243">
                  <c:v>1214.99999998</c:v>
                </c:pt>
                <c:pt idx="244">
                  <c:v>1219.99999998</c:v>
                </c:pt>
                <c:pt idx="245">
                  <c:v>1224.99999998</c:v>
                </c:pt>
                <c:pt idx="246">
                  <c:v>1229.99999998</c:v>
                </c:pt>
                <c:pt idx="247">
                  <c:v>1234.99999998</c:v>
                </c:pt>
                <c:pt idx="248">
                  <c:v>1239.99999998</c:v>
                </c:pt>
                <c:pt idx="249">
                  <c:v>1244.99999998</c:v>
                </c:pt>
                <c:pt idx="250">
                  <c:v>1249.99999998</c:v>
                </c:pt>
                <c:pt idx="251">
                  <c:v>1254.99999998</c:v>
                </c:pt>
                <c:pt idx="252">
                  <c:v>1259.99999998</c:v>
                </c:pt>
                <c:pt idx="253">
                  <c:v>1264.99999998</c:v>
                </c:pt>
                <c:pt idx="254">
                  <c:v>1269.99999998</c:v>
                </c:pt>
                <c:pt idx="255">
                  <c:v>1274.99999998</c:v>
                </c:pt>
                <c:pt idx="256">
                  <c:v>1279.99999998</c:v>
                </c:pt>
                <c:pt idx="257">
                  <c:v>1284.99999998</c:v>
                </c:pt>
                <c:pt idx="258">
                  <c:v>1289.99999998</c:v>
                </c:pt>
                <c:pt idx="259">
                  <c:v>1294.99999998</c:v>
                </c:pt>
                <c:pt idx="260">
                  <c:v>1299.99999998</c:v>
                </c:pt>
                <c:pt idx="261">
                  <c:v>1304.99999998</c:v>
                </c:pt>
                <c:pt idx="262">
                  <c:v>1309.99999998</c:v>
                </c:pt>
                <c:pt idx="263">
                  <c:v>1314.99999998</c:v>
                </c:pt>
                <c:pt idx="264">
                  <c:v>1319.99999998</c:v>
                </c:pt>
                <c:pt idx="265">
                  <c:v>1324.99999998</c:v>
                </c:pt>
                <c:pt idx="266">
                  <c:v>1329.99999998</c:v>
                </c:pt>
                <c:pt idx="267">
                  <c:v>1334.99999998</c:v>
                </c:pt>
                <c:pt idx="268">
                  <c:v>1339.99999998</c:v>
                </c:pt>
                <c:pt idx="269">
                  <c:v>1344.99999998</c:v>
                </c:pt>
                <c:pt idx="270">
                  <c:v>1349.9999999700001</c:v>
                </c:pt>
                <c:pt idx="271">
                  <c:v>1354.9999999700001</c:v>
                </c:pt>
                <c:pt idx="272">
                  <c:v>1359.9999999700001</c:v>
                </c:pt>
                <c:pt idx="273">
                  <c:v>1364.9999999700001</c:v>
                </c:pt>
                <c:pt idx="274">
                  <c:v>1369.9999999700001</c:v>
                </c:pt>
                <c:pt idx="275">
                  <c:v>1374.9999999700001</c:v>
                </c:pt>
                <c:pt idx="276">
                  <c:v>1379.9999999700001</c:v>
                </c:pt>
                <c:pt idx="277">
                  <c:v>1384.9999999700001</c:v>
                </c:pt>
                <c:pt idx="278">
                  <c:v>1389.9999999700001</c:v>
                </c:pt>
                <c:pt idx="279">
                  <c:v>1394.9999999700001</c:v>
                </c:pt>
                <c:pt idx="280">
                  <c:v>1399.9999999700001</c:v>
                </c:pt>
                <c:pt idx="281">
                  <c:v>1404.9999999700001</c:v>
                </c:pt>
                <c:pt idx="282">
                  <c:v>1409.9999999700001</c:v>
                </c:pt>
                <c:pt idx="283">
                  <c:v>1414.9999999700001</c:v>
                </c:pt>
                <c:pt idx="284">
                  <c:v>1419.9999999700001</c:v>
                </c:pt>
                <c:pt idx="285">
                  <c:v>1424.9999999700001</c:v>
                </c:pt>
                <c:pt idx="286">
                  <c:v>1429.9999999700001</c:v>
                </c:pt>
                <c:pt idx="287">
                  <c:v>1434.9999999700001</c:v>
                </c:pt>
                <c:pt idx="288">
                  <c:v>1439.9999999700001</c:v>
                </c:pt>
                <c:pt idx="289">
                  <c:v>1444.9999999700001</c:v>
                </c:pt>
                <c:pt idx="290">
                  <c:v>1449.9999999700001</c:v>
                </c:pt>
                <c:pt idx="291">
                  <c:v>1454.9999999700001</c:v>
                </c:pt>
                <c:pt idx="292">
                  <c:v>1459.9999999700001</c:v>
                </c:pt>
                <c:pt idx="293">
                  <c:v>1464.9999999700001</c:v>
                </c:pt>
                <c:pt idx="294">
                  <c:v>1469.9999999700001</c:v>
                </c:pt>
                <c:pt idx="295">
                  <c:v>1474.9999999700001</c:v>
                </c:pt>
                <c:pt idx="296">
                  <c:v>1479.9999999700001</c:v>
                </c:pt>
                <c:pt idx="297">
                  <c:v>1484.9999999700001</c:v>
                </c:pt>
                <c:pt idx="298">
                  <c:v>1489.9999999700001</c:v>
                </c:pt>
                <c:pt idx="299">
                  <c:v>1494.9999999700001</c:v>
                </c:pt>
                <c:pt idx="300">
                  <c:v>1499.9999999700001</c:v>
                </c:pt>
                <c:pt idx="301">
                  <c:v>1504.9999999700001</c:v>
                </c:pt>
                <c:pt idx="302">
                  <c:v>1509.9999999700001</c:v>
                </c:pt>
                <c:pt idx="303">
                  <c:v>1514.9999999700001</c:v>
                </c:pt>
                <c:pt idx="304">
                  <c:v>1519.9999999700001</c:v>
                </c:pt>
                <c:pt idx="305">
                  <c:v>1524.9999999700001</c:v>
                </c:pt>
                <c:pt idx="306">
                  <c:v>1529.9999999700001</c:v>
                </c:pt>
                <c:pt idx="307">
                  <c:v>1534.9999999700001</c:v>
                </c:pt>
                <c:pt idx="308">
                  <c:v>1539.9999999700001</c:v>
                </c:pt>
                <c:pt idx="309">
                  <c:v>1544.9999999700001</c:v>
                </c:pt>
                <c:pt idx="310">
                  <c:v>1549.9999999700001</c:v>
                </c:pt>
                <c:pt idx="311">
                  <c:v>1554.9999999700001</c:v>
                </c:pt>
                <c:pt idx="312">
                  <c:v>1559.9999999700001</c:v>
                </c:pt>
                <c:pt idx="313">
                  <c:v>1564.9999999700001</c:v>
                </c:pt>
                <c:pt idx="314">
                  <c:v>1569.9999999700001</c:v>
                </c:pt>
                <c:pt idx="315">
                  <c:v>1574.9999999700001</c:v>
                </c:pt>
                <c:pt idx="316">
                  <c:v>1579.9999999700001</c:v>
                </c:pt>
                <c:pt idx="317">
                  <c:v>1584.9999999700001</c:v>
                </c:pt>
                <c:pt idx="318">
                  <c:v>1589.9999999700001</c:v>
                </c:pt>
                <c:pt idx="319">
                  <c:v>1594.9999999700001</c:v>
                </c:pt>
                <c:pt idx="320">
                  <c:v>1599.9999999700001</c:v>
                </c:pt>
                <c:pt idx="321">
                  <c:v>1604.9999999700001</c:v>
                </c:pt>
                <c:pt idx="322">
                  <c:v>1609.9999999700001</c:v>
                </c:pt>
                <c:pt idx="323">
                  <c:v>1614.9999999700001</c:v>
                </c:pt>
                <c:pt idx="324">
                  <c:v>1619.9999999700001</c:v>
                </c:pt>
                <c:pt idx="325">
                  <c:v>1624.9999999700001</c:v>
                </c:pt>
                <c:pt idx="326">
                  <c:v>1629.9999999700001</c:v>
                </c:pt>
                <c:pt idx="327">
                  <c:v>1634.9999999700001</c:v>
                </c:pt>
                <c:pt idx="328">
                  <c:v>1639.9999999700001</c:v>
                </c:pt>
                <c:pt idx="329">
                  <c:v>1644.9999999700001</c:v>
                </c:pt>
                <c:pt idx="330">
                  <c:v>1649.9999999700001</c:v>
                </c:pt>
                <c:pt idx="331">
                  <c:v>1654.9999999700001</c:v>
                </c:pt>
                <c:pt idx="332">
                  <c:v>1659.9999999700001</c:v>
                </c:pt>
                <c:pt idx="333">
                  <c:v>1664.9999999700001</c:v>
                </c:pt>
                <c:pt idx="334">
                  <c:v>1669.9999999700001</c:v>
                </c:pt>
                <c:pt idx="335">
                  <c:v>1674.9999999700001</c:v>
                </c:pt>
                <c:pt idx="336">
                  <c:v>1679.9999999700001</c:v>
                </c:pt>
                <c:pt idx="337">
                  <c:v>1684.9999999700001</c:v>
                </c:pt>
                <c:pt idx="338">
                  <c:v>1689.9999999700001</c:v>
                </c:pt>
                <c:pt idx="339">
                  <c:v>1694.9999999700001</c:v>
                </c:pt>
                <c:pt idx="340">
                  <c:v>1699.9999999700001</c:v>
                </c:pt>
                <c:pt idx="341">
                  <c:v>1704.9999999700001</c:v>
                </c:pt>
                <c:pt idx="342">
                  <c:v>1709.9999999700001</c:v>
                </c:pt>
                <c:pt idx="343">
                  <c:v>1714.9999999700001</c:v>
                </c:pt>
                <c:pt idx="344">
                  <c:v>1719.9999999700001</c:v>
                </c:pt>
                <c:pt idx="345">
                  <c:v>1724.9999999700001</c:v>
                </c:pt>
                <c:pt idx="346">
                  <c:v>1729.9999999700001</c:v>
                </c:pt>
                <c:pt idx="347">
                  <c:v>1734.9999999700001</c:v>
                </c:pt>
                <c:pt idx="348">
                  <c:v>1739.9999999700001</c:v>
                </c:pt>
                <c:pt idx="349">
                  <c:v>1744.9999999700001</c:v>
                </c:pt>
                <c:pt idx="350">
                  <c:v>1749.9999999700001</c:v>
                </c:pt>
                <c:pt idx="351">
                  <c:v>1754.9999999700001</c:v>
                </c:pt>
                <c:pt idx="352">
                  <c:v>1759.9999999700001</c:v>
                </c:pt>
                <c:pt idx="353">
                  <c:v>1764.9999999700001</c:v>
                </c:pt>
                <c:pt idx="354">
                  <c:v>1769.9999999700001</c:v>
                </c:pt>
                <c:pt idx="355">
                  <c:v>1774.99999996</c:v>
                </c:pt>
                <c:pt idx="356">
                  <c:v>1779.99999996</c:v>
                </c:pt>
                <c:pt idx="357">
                  <c:v>1784.99999996</c:v>
                </c:pt>
                <c:pt idx="358">
                  <c:v>1789.99999996</c:v>
                </c:pt>
                <c:pt idx="359">
                  <c:v>1794.99999996</c:v>
                </c:pt>
                <c:pt idx="360">
                  <c:v>1799.99999996</c:v>
                </c:pt>
                <c:pt idx="361">
                  <c:v>1804.99999996</c:v>
                </c:pt>
                <c:pt idx="362">
                  <c:v>1809.99999996</c:v>
                </c:pt>
                <c:pt idx="363">
                  <c:v>1814.99999996</c:v>
                </c:pt>
                <c:pt idx="364">
                  <c:v>1819.99999996</c:v>
                </c:pt>
                <c:pt idx="365">
                  <c:v>1824.99999996</c:v>
                </c:pt>
                <c:pt idx="366">
                  <c:v>1829.99999996</c:v>
                </c:pt>
                <c:pt idx="367">
                  <c:v>1834.99999996</c:v>
                </c:pt>
                <c:pt idx="368">
                  <c:v>1839.99999996</c:v>
                </c:pt>
                <c:pt idx="369">
                  <c:v>1844.99999996</c:v>
                </c:pt>
                <c:pt idx="370">
                  <c:v>1849.99999996</c:v>
                </c:pt>
                <c:pt idx="371">
                  <c:v>1854.99999996</c:v>
                </c:pt>
                <c:pt idx="372">
                  <c:v>1859.99999996</c:v>
                </c:pt>
                <c:pt idx="373">
                  <c:v>1864.99999996</c:v>
                </c:pt>
                <c:pt idx="374">
                  <c:v>1869.99999996</c:v>
                </c:pt>
                <c:pt idx="375">
                  <c:v>1874.99999996</c:v>
                </c:pt>
                <c:pt idx="376">
                  <c:v>1879.99999996</c:v>
                </c:pt>
                <c:pt idx="377">
                  <c:v>1884.99999996</c:v>
                </c:pt>
                <c:pt idx="378">
                  <c:v>1889.99999996</c:v>
                </c:pt>
                <c:pt idx="379">
                  <c:v>1894.99999996</c:v>
                </c:pt>
                <c:pt idx="380">
                  <c:v>1899.99999996</c:v>
                </c:pt>
                <c:pt idx="381">
                  <c:v>1904.99999996</c:v>
                </c:pt>
                <c:pt idx="382">
                  <c:v>1909.99999996</c:v>
                </c:pt>
                <c:pt idx="383">
                  <c:v>1914.99999996</c:v>
                </c:pt>
                <c:pt idx="384">
                  <c:v>1919.99999996</c:v>
                </c:pt>
                <c:pt idx="385">
                  <c:v>1924.99999996</c:v>
                </c:pt>
                <c:pt idx="386">
                  <c:v>1929.99999996</c:v>
                </c:pt>
                <c:pt idx="387">
                  <c:v>1934.99999996</c:v>
                </c:pt>
                <c:pt idx="388">
                  <c:v>1939.99999996</c:v>
                </c:pt>
                <c:pt idx="389">
                  <c:v>1944.99999996</c:v>
                </c:pt>
                <c:pt idx="390">
                  <c:v>1949.99999996</c:v>
                </c:pt>
                <c:pt idx="391">
                  <c:v>1954.99999996</c:v>
                </c:pt>
                <c:pt idx="392">
                  <c:v>1959.99999996</c:v>
                </c:pt>
                <c:pt idx="393">
                  <c:v>1964.99999996</c:v>
                </c:pt>
                <c:pt idx="394">
                  <c:v>1969.99999996</c:v>
                </c:pt>
                <c:pt idx="395">
                  <c:v>1974.99999996</c:v>
                </c:pt>
                <c:pt idx="396">
                  <c:v>1979.99999996</c:v>
                </c:pt>
                <c:pt idx="397">
                  <c:v>1984.99999996</c:v>
                </c:pt>
                <c:pt idx="398">
                  <c:v>1989.99999996</c:v>
                </c:pt>
                <c:pt idx="399">
                  <c:v>1994.99999996</c:v>
                </c:pt>
                <c:pt idx="400">
                  <c:v>1999.99999996</c:v>
                </c:pt>
                <c:pt idx="401">
                  <c:v>2004.99999996</c:v>
                </c:pt>
                <c:pt idx="402">
                  <c:v>2009.99999996</c:v>
                </c:pt>
                <c:pt idx="403">
                  <c:v>2014.99999996</c:v>
                </c:pt>
                <c:pt idx="404">
                  <c:v>2019.99999996</c:v>
                </c:pt>
                <c:pt idx="405">
                  <c:v>2024.99999996</c:v>
                </c:pt>
                <c:pt idx="406">
                  <c:v>2029.99999996</c:v>
                </c:pt>
                <c:pt idx="407">
                  <c:v>2034.99999996</c:v>
                </c:pt>
                <c:pt idx="408">
                  <c:v>2039.99999996</c:v>
                </c:pt>
                <c:pt idx="409">
                  <c:v>2044.99999996</c:v>
                </c:pt>
                <c:pt idx="410">
                  <c:v>2049.99999996</c:v>
                </c:pt>
                <c:pt idx="411">
                  <c:v>2054.99999996</c:v>
                </c:pt>
                <c:pt idx="412">
                  <c:v>2059.99999996</c:v>
                </c:pt>
                <c:pt idx="413">
                  <c:v>2064.99999996</c:v>
                </c:pt>
                <c:pt idx="414">
                  <c:v>2069.99999996</c:v>
                </c:pt>
                <c:pt idx="415">
                  <c:v>2074.99999996</c:v>
                </c:pt>
                <c:pt idx="416">
                  <c:v>2079.9999999699999</c:v>
                </c:pt>
                <c:pt idx="417">
                  <c:v>2084.9999999699999</c:v>
                </c:pt>
                <c:pt idx="418">
                  <c:v>2089.9999999699999</c:v>
                </c:pt>
                <c:pt idx="419">
                  <c:v>2094.9999999699999</c:v>
                </c:pt>
                <c:pt idx="420">
                  <c:v>2099.9999999699999</c:v>
                </c:pt>
                <c:pt idx="421">
                  <c:v>2104.9999999699999</c:v>
                </c:pt>
                <c:pt idx="422">
                  <c:v>2109.9999999699999</c:v>
                </c:pt>
                <c:pt idx="423">
                  <c:v>2114.9999999699999</c:v>
                </c:pt>
                <c:pt idx="424">
                  <c:v>2119.9999999699999</c:v>
                </c:pt>
                <c:pt idx="425">
                  <c:v>2124.9999999699999</c:v>
                </c:pt>
                <c:pt idx="426">
                  <c:v>2129.9999999800002</c:v>
                </c:pt>
                <c:pt idx="427">
                  <c:v>2134.9999999800002</c:v>
                </c:pt>
                <c:pt idx="428">
                  <c:v>2139.9999999800002</c:v>
                </c:pt>
                <c:pt idx="429">
                  <c:v>2144.9999999800002</c:v>
                </c:pt>
                <c:pt idx="430">
                  <c:v>2149.9999999800002</c:v>
                </c:pt>
                <c:pt idx="431">
                  <c:v>2154.9999999800002</c:v>
                </c:pt>
                <c:pt idx="432">
                  <c:v>2159.9999999800002</c:v>
                </c:pt>
                <c:pt idx="433">
                  <c:v>2164.9999999800002</c:v>
                </c:pt>
                <c:pt idx="434">
                  <c:v>2169.9999999800002</c:v>
                </c:pt>
                <c:pt idx="435">
                  <c:v>2174.9999999800002</c:v>
                </c:pt>
                <c:pt idx="436">
                  <c:v>2179.9999999900001</c:v>
                </c:pt>
                <c:pt idx="437">
                  <c:v>2184.9999999900001</c:v>
                </c:pt>
                <c:pt idx="438">
                  <c:v>2189.9999999900001</c:v>
                </c:pt>
                <c:pt idx="439">
                  <c:v>2194.9999999900001</c:v>
                </c:pt>
                <c:pt idx="440">
                  <c:v>2199.9999999900001</c:v>
                </c:pt>
                <c:pt idx="441">
                  <c:v>2204.9999999900001</c:v>
                </c:pt>
                <c:pt idx="442">
                  <c:v>2209.9999999900001</c:v>
                </c:pt>
                <c:pt idx="443">
                  <c:v>2214.9999999900001</c:v>
                </c:pt>
                <c:pt idx="444">
                  <c:v>2219.9999999900001</c:v>
                </c:pt>
                <c:pt idx="445">
                  <c:v>2224.9999999900001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2280.0000000099999</c:v>
                </c:pt>
                <c:pt idx="457">
                  <c:v>2285.0000000099999</c:v>
                </c:pt>
                <c:pt idx="458">
                  <c:v>2290.0000000099999</c:v>
                </c:pt>
                <c:pt idx="459">
                  <c:v>2295.0000000099999</c:v>
                </c:pt>
                <c:pt idx="460">
                  <c:v>2300.0000000099999</c:v>
                </c:pt>
                <c:pt idx="461">
                  <c:v>2305.0000000099999</c:v>
                </c:pt>
                <c:pt idx="462">
                  <c:v>2310.0000000099999</c:v>
                </c:pt>
                <c:pt idx="463">
                  <c:v>2315.0000000099999</c:v>
                </c:pt>
                <c:pt idx="464">
                  <c:v>2320.0000000099999</c:v>
                </c:pt>
                <c:pt idx="465">
                  <c:v>2325.0000000099999</c:v>
                </c:pt>
                <c:pt idx="466">
                  <c:v>2330.0000000199998</c:v>
                </c:pt>
                <c:pt idx="467">
                  <c:v>2335.0000000199998</c:v>
                </c:pt>
                <c:pt idx="468">
                  <c:v>2340.0000000199998</c:v>
                </c:pt>
                <c:pt idx="469">
                  <c:v>2345.0000000199998</c:v>
                </c:pt>
                <c:pt idx="470">
                  <c:v>2350.0000000199998</c:v>
                </c:pt>
                <c:pt idx="471">
                  <c:v>2355.0000000199998</c:v>
                </c:pt>
                <c:pt idx="472">
                  <c:v>2360.0000000199998</c:v>
                </c:pt>
                <c:pt idx="473">
                  <c:v>2365.0000000199998</c:v>
                </c:pt>
                <c:pt idx="474">
                  <c:v>2370.0000000199998</c:v>
                </c:pt>
                <c:pt idx="475">
                  <c:v>2375.0000000300001</c:v>
                </c:pt>
                <c:pt idx="476">
                  <c:v>2380.0000000300001</c:v>
                </c:pt>
                <c:pt idx="477">
                  <c:v>2385.0000000300001</c:v>
                </c:pt>
                <c:pt idx="478">
                  <c:v>2390.0000000300001</c:v>
                </c:pt>
                <c:pt idx="479">
                  <c:v>2395.0000000300001</c:v>
                </c:pt>
                <c:pt idx="480">
                  <c:v>2400.0000000300001</c:v>
                </c:pt>
                <c:pt idx="481">
                  <c:v>2405.0000000300001</c:v>
                </c:pt>
                <c:pt idx="482">
                  <c:v>2410.0000000300001</c:v>
                </c:pt>
                <c:pt idx="483">
                  <c:v>2415.0000000300001</c:v>
                </c:pt>
                <c:pt idx="484">
                  <c:v>2420.0000000300001</c:v>
                </c:pt>
                <c:pt idx="485">
                  <c:v>2425.00000004</c:v>
                </c:pt>
                <c:pt idx="486">
                  <c:v>2430.00000004</c:v>
                </c:pt>
                <c:pt idx="487">
                  <c:v>2435.00000004</c:v>
                </c:pt>
                <c:pt idx="488">
                  <c:v>2440.00000004</c:v>
                </c:pt>
                <c:pt idx="489">
                  <c:v>2445.00000004</c:v>
                </c:pt>
                <c:pt idx="490">
                  <c:v>2450.00000004</c:v>
                </c:pt>
                <c:pt idx="491">
                  <c:v>2455.00000004</c:v>
                </c:pt>
                <c:pt idx="492">
                  <c:v>2460.00000004</c:v>
                </c:pt>
                <c:pt idx="493">
                  <c:v>2465.00000004</c:v>
                </c:pt>
                <c:pt idx="494">
                  <c:v>2470.00000004</c:v>
                </c:pt>
                <c:pt idx="495">
                  <c:v>2475.0000000499999</c:v>
                </c:pt>
                <c:pt idx="496">
                  <c:v>2480.0000000499999</c:v>
                </c:pt>
                <c:pt idx="497">
                  <c:v>2485.0000000499999</c:v>
                </c:pt>
                <c:pt idx="498">
                  <c:v>2490.0000000499999</c:v>
                </c:pt>
                <c:pt idx="499">
                  <c:v>2495.0000000499999</c:v>
                </c:pt>
                <c:pt idx="500">
                  <c:v>2500.0000000499999</c:v>
                </c:pt>
                <c:pt idx="501">
                  <c:v>2505.0000000499999</c:v>
                </c:pt>
                <c:pt idx="502">
                  <c:v>2510.0000000499999</c:v>
                </c:pt>
                <c:pt idx="503">
                  <c:v>2515.0000000499999</c:v>
                </c:pt>
                <c:pt idx="504">
                  <c:v>2520.0000000499999</c:v>
                </c:pt>
                <c:pt idx="505">
                  <c:v>2525.0000000599998</c:v>
                </c:pt>
                <c:pt idx="506">
                  <c:v>2530.0000000599998</c:v>
                </c:pt>
                <c:pt idx="507">
                  <c:v>2535.0000000599998</c:v>
                </c:pt>
                <c:pt idx="508">
                  <c:v>2540.0000000599998</c:v>
                </c:pt>
                <c:pt idx="509">
                  <c:v>2545.0000000599998</c:v>
                </c:pt>
                <c:pt idx="510">
                  <c:v>2550.0000000599998</c:v>
                </c:pt>
                <c:pt idx="511">
                  <c:v>2555.0000000599998</c:v>
                </c:pt>
                <c:pt idx="512">
                  <c:v>2560.0000000599998</c:v>
                </c:pt>
                <c:pt idx="513">
                  <c:v>2565.0000000599998</c:v>
                </c:pt>
                <c:pt idx="514">
                  <c:v>2570.0000000599998</c:v>
                </c:pt>
                <c:pt idx="515">
                  <c:v>2575.0000000700002</c:v>
                </c:pt>
                <c:pt idx="516">
                  <c:v>2580.0000000700002</c:v>
                </c:pt>
                <c:pt idx="517">
                  <c:v>2585.0000000700002</c:v>
                </c:pt>
                <c:pt idx="518">
                  <c:v>2590.0000000700002</c:v>
                </c:pt>
                <c:pt idx="519">
                  <c:v>2595.0000000700002</c:v>
                </c:pt>
                <c:pt idx="520">
                  <c:v>2600.0000000700002</c:v>
                </c:pt>
                <c:pt idx="521">
                  <c:v>2605.0000000700002</c:v>
                </c:pt>
                <c:pt idx="522">
                  <c:v>2610.0000000700002</c:v>
                </c:pt>
                <c:pt idx="523">
                  <c:v>2615.0000000700002</c:v>
                </c:pt>
                <c:pt idx="524">
                  <c:v>2620.0000000800001</c:v>
                </c:pt>
                <c:pt idx="525">
                  <c:v>2625.0000000800001</c:v>
                </c:pt>
                <c:pt idx="526">
                  <c:v>2630.0000000800001</c:v>
                </c:pt>
                <c:pt idx="527">
                  <c:v>2635.0000000800001</c:v>
                </c:pt>
                <c:pt idx="528">
                  <c:v>2640.0000000800001</c:v>
                </c:pt>
                <c:pt idx="529">
                  <c:v>2645.0000000800001</c:v>
                </c:pt>
                <c:pt idx="530">
                  <c:v>2650.0000000800001</c:v>
                </c:pt>
                <c:pt idx="531">
                  <c:v>2655.0000000800001</c:v>
                </c:pt>
                <c:pt idx="532">
                  <c:v>2660.0000000800001</c:v>
                </c:pt>
                <c:pt idx="533">
                  <c:v>2665.0000000800001</c:v>
                </c:pt>
                <c:pt idx="534">
                  <c:v>2670.00000009</c:v>
                </c:pt>
                <c:pt idx="535">
                  <c:v>2675.00000009</c:v>
                </c:pt>
                <c:pt idx="536">
                  <c:v>2680.00000009</c:v>
                </c:pt>
                <c:pt idx="537">
                  <c:v>2685.00000009</c:v>
                </c:pt>
                <c:pt idx="538">
                  <c:v>2690.00000009</c:v>
                </c:pt>
                <c:pt idx="539">
                  <c:v>2695.00000009</c:v>
                </c:pt>
                <c:pt idx="540">
                  <c:v>2700.00000009</c:v>
                </c:pt>
                <c:pt idx="541">
                  <c:v>2705.00000009</c:v>
                </c:pt>
                <c:pt idx="542">
                  <c:v>2710.00000009</c:v>
                </c:pt>
                <c:pt idx="543">
                  <c:v>2715.00000009</c:v>
                </c:pt>
                <c:pt idx="544">
                  <c:v>2720.0000000999999</c:v>
                </c:pt>
                <c:pt idx="545">
                  <c:v>2725.0000000999999</c:v>
                </c:pt>
                <c:pt idx="546">
                  <c:v>2730.0000000999999</c:v>
                </c:pt>
                <c:pt idx="547">
                  <c:v>2735.0000000999999</c:v>
                </c:pt>
                <c:pt idx="548">
                  <c:v>2740.0000000999999</c:v>
                </c:pt>
                <c:pt idx="549">
                  <c:v>2745.0000000999999</c:v>
                </c:pt>
                <c:pt idx="550">
                  <c:v>2750.0000000999999</c:v>
                </c:pt>
                <c:pt idx="551">
                  <c:v>2755.0000000999999</c:v>
                </c:pt>
                <c:pt idx="552">
                  <c:v>2760.0000000999999</c:v>
                </c:pt>
                <c:pt idx="553">
                  <c:v>2765.0000000999999</c:v>
                </c:pt>
                <c:pt idx="554">
                  <c:v>2770.0000001100002</c:v>
                </c:pt>
                <c:pt idx="555">
                  <c:v>2775.0000001100002</c:v>
                </c:pt>
                <c:pt idx="556">
                  <c:v>2780.0000001100002</c:v>
                </c:pt>
                <c:pt idx="557">
                  <c:v>2785.0000001100002</c:v>
                </c:pt>
                <c:pt idx="558">
                  <c:v>2790.0000001100002</c:v>
                </c:pt>
                <c:pt idx="559">
                  <c:v>2795.0000001100002</c:v>
                </c:pt>
                <c:pt idx="560">
                  <c:v>2800.0000001100002</c:v>
                </c:pt>
                <c:pt idx="561">
                  <c:v>2805.0000001100002</c:v>
                </c:pt>
                <c:pt idx="562">
                  <c:v>2810.0000001100002</c:v>
                </c:pt>
                <c:pt idx="563">
                  <c:v>2815.0000001100002</c:v>
                </c:pt>
                <c:pt idx="564">
                  <c:v>2820.0000001200001</c:v>
                </c:pt>
                <c:pt idx="565">
                  <c:v>2825.0000001200001</c:v>
                </c:pt>
                <c:pt idx="566">
                  <c:v>2830.0000001200001</c:v>
                </c:pt>
                <c:pt idx="567">
                  <c:v>2835.0000001200001</c:v>
                </c:pt>
                <c:pt idx="568">
                  <c:v>2840.0000001200001</c:v>
                </c:pt>
                <c:pt idx="569">
                  <c:v>2845.0000001200001</c:v>
                </c:pt>
                <c:pt idx="570">
                  <c:v>2850.0000001200001</c:v>
                </c:pt>
                <c:pt idx="571">
                  <c:v>2855.0000001200001</c:v>
                </c:pt>
                <c:pt idx="572">
                  <c:v>2860.0000001200001</c:v>
                </c:pt>
                <c:pt idx="573">
                  <c:v>2865.0000001200001</c:v>
                </c:pt>
                <c:pt idx="574">
                  <c:v>2870.00000013</c:v>
                </c:pt>
                <c:pt idx="575">
                  <c:v>2875.00000013</c:v>
                </c:pt>
                <c:pt idx="576">
                  <c:v>2880.00000013</c:v>
                </c:pt>
              </c:numCache>
            </c:numRef>
          </c:xVal>
          <c:yVal>
            <c:numRef>
              <c:f>'Healthy Human (IV &amp; PO)'!$C$3:$C$579</c:f>
              <c:numCache>
                <c:formatCode>General</c:formatCode>
                <c:ptCount val="577"/>
                <c:pt idx="0">
                  <c:v>#N/A</c:v>
                </c:pt>
                <c:pt idx="1">
                  <c:v>8</c:v>
                </c:pt>
                <c:pt idx="2">
                  <c:v>6.8</c:v>
                </c:pt>
                <c:pt idx="3">
                  <c:v>4.5</c:v>
                </c:pt>
                <c:pt idx="4">
                  <c:v>#N/A</c:v>
                </c:pt>
                <c:pt idx="5">
                  <c:v>#N/A</c:v>
                </c:pt>
                <c:pt idx="6">
                  <c:v>2.7</c:v>
                </c:pt>
                <c:pt idx="7">
                  <c:v>#N/A</c:v>
                </c:pt>
                <c:pt idx="8">
                  <c:v>#N/A</c:v>
                </c:pt>
                <c:pt idx="9">
                  <c:v>2</c:v>
                </c:pt>
                <c:pt idx="10">
                  <c:v>#N/A</c:v>
                </c:pt>
                <c:pt idx="11">
                  <c:v>#N/A</c:v>
                </c:pt>
                <c:pt idx="12">
                  <c:v>1.6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1.1000000000000001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0.9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0.65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0.35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0.22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0.12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0.05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E-9648-8C3D-7E07CE7A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0975"/>
        <c:axId val="569310783"/>
      </c:scatterChart>
      <c:valAx>
        <c:axId val="568680975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9310783"/>
        <c:crosses val="autoZero"/>
        <c:crossBetween val="midCat"/>
      </c:valAx>
      <c:valAx>
        <c:axId val="569310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Plasma Concentration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6868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153</xdr:row>
      <xdr:rowOff>203200</xdr:rowOff>
    </xdr:from>
    <xdr:to>
      <xdr:col>5</xdr:col>
      <xdr:colOff>215900</xdr:colOff>
      <xdr:row>168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5F3EB-C52A-DF74-D194-15630FC54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58012</xdr:colOff>
      <xdr:row>583</xdr:row>
      <xdr:rowOff>117906</xdr:rowOff>
    </xdr:from>
    <xdr:to>
      <xdr:col>19</xdr:col>
      <xdr:colOff>313581</xdr:colOff>
      <xdr:row>599</xdr:row>
      <xdr:rowOff>188148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CF53A7-033B-E5A4-81DA-07E22BA8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62715</xdr:colOff>
      <xdr:row>583</xdr:row>
      <xdr:rowOff>109752</xdr:rowOff>
    </xdr:from>
    <xdr:to>
      <xdr:col>7</xdr:col>
      <xdr:colOff>172468</xdr:colOff>
      <xdr:row>600</xdr:row>
      <xdr:rowOff>94074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760303-480B-A342-8D39-E7947F2A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DF08-D4F2-754E-B6FF-DAB7C9EE89E3}">
  <dimension ref="A1:U151"/>
  <sheetViews>
    <sheetView topLeftCell="A109" zoomScale="75" workbookViewId="0">
      <selection activeCell="N138" sqref="N138"/>
    </sheetView>
  </sheetViews>
  <sheetFormatPr baseColWidth="10" defaultRowHeight="16" x14ac:dyDescent="0.2"/>
  <sheetData>
    <row r="1" spans="1:5" x14ac:dyDescent="0.2">
      <c r="A1" s="1" t="s">
        <v>7</v>
      </c>
      <c r="B1" s="1" t="s">
        <v>0</v>
      </c>
      <c r="C1" s="1" t="s">
        <v>1</v>
      </c>
      <c r="D1" s="1" t="s">
        <v>3</v>
      </c>
      <c r="E1" t="s">
        <v>4</v>
      </c>
    </row>
    <row r="2" spans="1:5" x14ac:dyDescent="0.2">
      <c r="A2">
        <v>0</v>
      </c>
      <c r="B2">
        <v>0</v>
      </c>
      <c r="C2" s="3" t="e">
        <v>#N/A</v>
      </c>
      <c r="D2" t="e">
        <f>IFERROR(B2/C2, NA())</f>
        <v>#N/A</v>
      </c>
      <c r="E2" t="e">
        <f>IFERROR(ABS(LOG10(D2)), NA())</f>
        <v>#N/A</v>
      </c>
    </row>
    <row r="3" spans="1:5" x14ac:dyDescent="0.2">
      <c r="A3">
        <v>1</v>
      </c>
      <c r="B3">
        <v>4140.6421116199999</v>
      </c>
      <c r="C3">
        <v>1027.4000000000001</v>
      </c>
      <c r="D3">
        <f t="shared" ref="D3" si="0">IFERROR(B3/C3, NA())</f>
        <v>4.0302142414054893</v>
      </c>
      <c r="E3">
        <f t="shared" ref="E3:E66" si="1">IFERROR(ABS(LOG10(D3)), NA())</f>
        <v>0.60532813333393942</v>
      </c>
    </row>
    <row r="4" spans="1:5" x14ac:dyDescent="0.2">
      <c r="A4">
        <v>2</v>
      </c>
      <c r="B4">
        <v>1225.18165006</v>
      </c>
      <c r="C4" s="3" t="e">
        <v>#N/A</v>
      </c>
      <c r="D4" t="e">
        <f t="shared" ref="D4:D67" si="2">IFERROR(B4/C4, NA())</f>
        <v>#N/A</v>
      </c>
      <c r="E4" t="e">
        <f t="shared" si="1"/>
        <v>#N/A</v>
      </c>
    </row>
    <row r="5" spans="1:5" x14ac:dyDescent="0.2">
      <c r="A5">
        <v>3</v>
      </c>
      <c r="B5">
        <v>839.19212922999998</v>
      </c>
      <c r="C5" s="3" t="e">
        <v>#N/A</v>
      </c>
      <c r="D5" t="e">
        <f t="shared" si="2"/>
        <v>#N/A</v>
      </c>
      <c r="E5" t="e">
        <f t="shared" si="1"/>
        <v>#N/A</v>
      </c>
    </row>
    <row r="6" spans="1:5" x14ac:dyDescent="0.2">
      <c r="A6">
        <v>4</v>
      </c>
      <c r="B6">
        <v>666.59624916999996</v>
      </c>
      <c r="C6" s="3" t="e">
        <v>#N/A</v>
      </c>
      <c r="D6" t="e">
        <f t="shared" si="2"/>
        <v>#N/A</v>
      </c>
      <c r="E6" t="e">
        <f t="shared" si="1"/>
        <v>#N/A</v>
      </c>
    </row>
    <row r="7" spans="1:5" x14ac:dyDescent="0.2">
      <c r="A7">
        <v>5</v>
      </c>
      <c r="B7">
        <v>573.85196560999998</v>
      </c>
      <c r="C7" s="3" t="e">
        <v>#N/A</v>
      </c>
      <c r="D7" t="e">
        <f t="shared" si="2"/>
        <v>#N/A</v>
      </c>
      <c r="E7" t="e">
        <f t="shared" si="1"/>
        <v>#N/A</v>
      </c>
    </row>
    <row r="8" spans="1:5" x14ac:dyDescent="0.2">
      <c r="A8">
        <v>6</v>
      </c>
      <c r="B8">
        <v>515.96227365000004</v>
      </c>
      <c r="C8" s="3" t="e">
        <v>#N/A</v>
      </c>
      <c r="D8" t="e">
        <f t="shared" si="2"/>
        <v>#N/A</v>
      </c>
      <c r="E8" t="e">
        <f t="shared" si="1"/>
        <v>#N/A</v>
      </c>
    </row>
    <row r="9" spans="1:5" x14ac:dyDescent="0.2">
      <c r="A9">
        <v>7</v>
      </c>
      <c r="B9">
        <v>475.51614489000002</v>
      </c>
      <c r="C9" s="3" t="e">
        <v>#N/A</v>
      </c>
      <c r="D9" t="e">
        <f t="shared" si="2"/>
        <v>#N/A</v>
      </c>
      <c r="E9" t="e">
        <f t="shared" si="1"/>
        <v>#N/A</v>
      </c>
    </row>
    <row r="10" spans="1:5" x14ac:dyDescent="0.2">
      <c r="A10">
        <v>8</v>
      </c>
      <c r="B10">
        <v>444.81036044000001</v>
      </c>
      <c r="C10" s="3" t="e">
        <v>#N/A</v>
      </c>
      <c r="D10" t="e">
        <f t="shared" si="2"/>
        <v>#N/A</v>
      </c>
      <c r="E10" t="e">
        <f t="shared" si="1"/>
        <v>#N/A</v>
      </c>
    </row>
    <row r="11" spans="1:5" x14ac:dyDescent="0.2">
      <c r="A11">
        <v>9</v>
      </c>
      <c r="B11">
        <v>420.03134856999998</v>
      </c>
      <c r="C11" s="3" t="e">
        <v>#N/A</v>
      </c>
      <c r="D11" t="e">
        <f t="shared" si="2"/>
        <v>#N/A</v>
      </c>
      <c r="E11" t="e">
        <f t="shared" si="1"/>
        <v>#N/A</v>
      </c>
    </row>
    <row r="12" spans="1:5" x14ac:dyDescent="0.2">
      <c r="A12">
        <v>10</v>
      </c>
      <c r="B12">
        <v>399.12535516000003</v>
      </c>
      <c r="C12" s="3" t="e">
        <v>#N/A</v>
      </c>
      <c r="D12" t="e">
        <f t="shared" si="2"/>
        <v>#N/A</v>
      </c>
      <c r="E12" t="e">
        <f t="shared" si="1"/>
        <v>#N/A</v>
      </c>
    </row>
    <row r="13" spans="1:5" x14ac:dyDescent="0.2">
      <c r="A13">
        <v>11</v>
      </c>
      <c r="B13">
        <v>380.91486708999997</v>
      </c>
      <c r="C13" s="3" t="e">
        <v>#N/A</v>
      </c>
      <c r="D13" t="e">
        <f t="shared" si="2"/>
        <v>#N/A</v>
      </c>
      <c r="E13" t="e">
        <f t="shared" si="1"/>
        <v>#N/A</v>
      </c>
    </row>
    <row r="14" spans="1:5" x14ac:dyDescent="0.2">
      <c r="A14">
        <v>12</v>
      </c>
      <c r="B14">
        <v>364.68942332</v>
      </c>
      <c r="C14" s="3" t="e">
        <v>#N/A</v>
      </c>
      <c r="D14" t="e">
        <f t="shared" si="2"/>
        <v>#N/A</v>
      </c>
      <c r="E14" t="e">
        <f t="shared" si="1"/>
        <v>#N/A</v>
      </c>
    </row>
    <row r="15" spans="1:5" x14ac:dyDescent="0.2">
      <c r="A15">
        <v>13</v>
      </c>
      <c r="B15">
        <v>349.99975990000002</v>
      </c>
      <c r="C15" s="3" t="e">
        <v>#N/A</v>
      </c>
      <c r="D15" t="e">
        <f t="shared" si="2"/>
        <v>#N/A</v>
      </c>
      <c r="E15" t="e">
        <f t="shared" si="1"/>
        <v>#N/A</v>
      </c>
    </row>
    <row r="16" spans="1:5" x14ac:dyDescent="0.2">
      <c r="A16">
        <v>14</v>
      </c>
      <c r="B16">
        <v>336.54818361000002</v>
      </c>
      <c r="C16" s="3" t="e">
        <v>#N/A</v>
      </c>
      <c r="D16" t="e">
        <f t="shared" si="2"/>
        <v>#N/A</v>
      </c>
      <c r="E16" t="e">
        <f t="shared" si="1"/>
        <v>#N/A</v>
      </c>
    </row>
    <row r="17" spans="1:17" x14ac:dyDescent="0.2">
      <c r="A17">
        <v>15</v>
      </c>
      <c r="B17">
        <v>324.12789149000002</v>
      </c>
      <c r="C17">
        <v>356.8</v>
      </c>
      <c r="D17">
        <f t="shared" si="2"/>
        <v>0.90843018915358753</v>
      </c>
      <c r="E17">
        <f t="shared" si="1"/>
        <v>4.1708441641910038E-2</v>
      </c>
    </row>
    <row r="18" spans="1:17" x14ac:dyDescent="0.2">
      <c r="A18">
        <v>16</v>
      </c>
      <c r="B18">
        <v>312.58842686999998</v>
      </c>
      <c r="C18" s="3" t="e">
        <v>#N/A</v>
      </c>
      <c r="D18" t="e">
        <f t="shared" si="2"/>
        <v>#N/A</v>
      </c>
      <c r="E18" t="e">
        <f t="shared" si="1"/>
        <v>#N/A</v>
      </c>
    </row>
    <row r="19" spans="1:17" x14ac:dyDescent="0.2">
      <c r="A19">
        <v>17</v>
      </c>
      <c r="B19">
        <v>301.81555046</v>
      </c>
      <c r="C19" s="3" t="e">
        <v>#N/A</v>
      </c>
      <c r="D19" t="e">
        <f t="shared" si="2"/>
        <v>#N/A</v>
      </c>
      <c r="E19" t="e">
        <f t="shared" si="1"/>
        <v>#N/A</v>
      </c>
    </row>
    <row r="20" spans="1:17" x14ac:dyDescent="0.2">
      <c r="A20">
        <v>18</v>
      </c>
      <c r="B20">
        <v>291.71924272000001</v>
      </c>
      <c r="C20" s="3" t="e">
        <v>#N/A</v>
      </c>
      <c r="D20" t="e">
        <f t="shared" si="2"/>
        <v>#N/A</v>
      </c>
      <c r="E20" t="e">
        <f t="shared" si="1"/>
        <v>#N/A</v>
      </c>
    </row>
    <row r="21" spans="1:17" x14ac:dyDescent="0.2">
      <c r="A21">
        <v>19</v>
      </c>
      <c r="B21">
        <v>282.22637367999999</v>
      </c>
      <c r="C21" s="3" t="e">
        <v>#N/A</v>
      </c>
      <c r="D21" t="e">
        <f t="shared" si="2"/>
        <v>#N/A</v>
      </c>
      <c r="E21" t="e">
        <f t="shared" si="1"/>
        <v>#N/A</v>
      </c>
    </row>
    <row r="22" spans="1:17" x14ac:dyDescent="0.2">
      <c r="A22">
        <v>20</v>
      </c>
      <c r="B22">
        <v>273.27609398999999</v>
      </c>
      <c r="C22" s="3" t="e">
        <v>#N/A</v>
      </c>
      <c r="D22" t="e">
        <f t="shared" si="2"/>
        <v>#N/A</v>
      </c>
      <c r="E22" t="e">
        <f t="shared" si="1"/>
        <v>#N/A</v>
      </c>
    </row>
    <row r="23" spans="1:17" x14ac:dyDescent="0.2">
      <c r="A23">
        <v>21</v>
      </c>
      <c r="B23">
        <v>264.81683858999997</v>
      </c>
      <c r="C23" s="3" t="e">
        <v>#N/A</v>
      </c>
      <c r="D23" t="e">
        <f t="shared" si="2"/>
        <v>#N/A</v>
      </c>
      <c r="E23" t="e">
        <f t="shared" si="1"/>
        <v>#N/A</v>
      </c>
    </row>
    <row r="24" spans="1:17" x14ac:dyDescent="0.2">
      <c r="A24">
        <v>22</v>
      </c>
      <c r="B24">
        <v>256.80430418999998</v>
      </c>
      <c r="C24" s="3" t="e">
        <v>#N/A</v>
      </c>
      <c r="D24" t="e">
        <f t="shared" si="2"/>
        <v>#N/A</v>
      </c>
      <c r="E24" t="e">
        <f t="shared" si="1"/>
        <v>#N/A</v>
      </c>
    </row>
    <row r="25" spans="1:17" x14ac:dyDescent="0.2">
      <c r="A25">
        <v>23</v>
      </c>
      <c r="B25">
        <v>249.20002862000001</v>
      </c>
      <c r="C25" s="3" t="e">
        <v>#N/A</v>
      </c>
      <c r="D25" t="e">
        <f t="shared" si="2"/>
        <v>#N/A</v>
      </c>
      <c r="E25" t="e">
        <f t="shared" si="1"/>
        <v>#N/A</v>
      </c>
    </row>
    <row r="26" spans="1:17" x14ac:dyDescent="0.2">
      <c r="A26">
        <v>24</v>
      </c>
      <c r="B26">
        <v>241.97035252000001</v>
      </c>
      <c r="C26" s="3" t="e">
        <v>#N/A</v>
      </c>
      <c r="D26" t="e">
        <f t="shared" si="2"/>
        <v>#N/A</v>
      </c>
      <c r="E26" t="e">
        <f t="shared" si="1"/>
        <v>#N/A</v>
      </c>
    </row>
    <row r="27" spans="1:17" x14ac:dyDescent="0.2">
      <c r="A27">
        <v>25</v>
      </c>
      <c r="B27">
        <v>235.08563232</v>
      </c>
      <c r="C27" s="3" t="e">
        <v>#N/A</v>
      </c>
      <c r="D27" t="e">
        <f t="shared" si="2"/>
        <v>#N/A</v>
      </c>
      <c r="E27" t="e">
        <f t="shared" si="1"/>
        <v>#N/A</v>
      </c>
    </row>
    <row r="28" spans="1:17" x14ac:dyDescent="0.2">
      <c r="A28">
        <v>26</v>
      </c>
      <c r="B28">
        <v>228.51962451</v>
      </c>
      <c r="C28" s="3" t="e">
        <v>#N/A</v>
      </c>
      <c r="D28" t="e">
        <f t="shared" si="2"/>
        <v>#N/A</v>
      </c>
      <c r="E28" t="e">
        <f t="shared" si="1"/>
        <v>#N/A</v>
      </c>
      <c r="I28" s="9"/>
      <c r="J28" s="9"/>
      <c r="K28" s="9"/>
      <c r="M28" s="5"/>
      <c r="Q28" s="5"/>
    </row>
    <row r="29" spans="1:17" x14ac:dyDescent="0.2">
      <c r="A29">
        <v>27</v>
      </c>
      <c r="B29">
        <v>222.24899133</v>
      </c>
      <c r="C29" s="3" t="e">
        <v>#N/A</v>
      </c>
      <c r="D29" t="e">
        <f t="shared" si="2"/>
        <v>#N/A</v>
      </c>
      <c r="E29" t="e">
        <f t="shared" si="1"/>
        <v>#N/A</v>
      </c>
      <c r="I29" s="9"/>
      <c r="J29" s="9"/>
      <c r="K29" s="9"/>
    </row>
    <row r="30" spans="1:17" x14ac:dyDescent="0.2">
      <c r="A30">
        <v>28</v>
      </c>
      <c r="B30">
        <v>216.25289599999999</v>
      </c>
      <c r="C30" s="3" t="e">
        <v>#N/A</v>
      </c>
      <c r="D30" t="e">
        <f t="shared" si="2"/>
        <v>#N/A</v>
      </c>
      <c r="E30" t="e">
        <f t="shared" si="1"/>
        <v>#N/A</v>
      </c>
      <c r="I30" s="9"/>
      <c r="J30" s="9"/>
      <c r="K30" s="9"/>
    </row>
    <row r="31" spans="1:17" x14ac:dyDescent="0.2">
      <c r="A31">
        <v>29</v>
      </c>
      <c r="B31">
        <v>210.51266597</v>
      </c>
      <c r="C31" s="3" t="e">
        <v>#N/A</v>
      </c>
      <c r="D31" t="e">
        <f t="shared" si="2"/>
        <v>#N/A</v>
      </c>
      <c r="E31" t="e">
        <f t="shared" si="1"/>
        <v>#N/A</v>
      </c>
      <c r="I31" s="9"/>
      <c r="J31" s="9"/>
      <c r="K31" s="9"/>
    </row>
    <row r="32" spans="1:17" x14ac:dyDescent="0.2">
      <c r="A32">
        <v>30</v>
      </c>
      <c r="B32">
        <v>205.01150989000001</v>
      </c>
      <c r="C32">
        <v>190</v>
      </c>
      <c r="D32">
        <f t="shared" si="2"/>
        <v>1.0790079467894738</v>
      </c>
      <c r="E32">
        <f t="shared" si="1"/>
        <v>3.3024643231667129E-2</v>
      </c>
      <c r="I32" s="9"/>
      <c r="J32" s="9"/>
      <c r="K32" s="9"/>
    </row>
    <row r="33" spans="1:17" x14ac:dyDescent="0.2">
      <c r="A33">
        <v>31</v>
      </c>
      <c r="B33">
        <v>199.73427753999999</v>
      </c>
      <c r="C33" s="3" t="e">
        <v>#N/A</v>
      </c>
      <c r="D33" t="e">
        <f t="shared" si="2"/>
        <v>#N/A</v>
      </c>
      <c r="E33" t="e">
        <f t="shared" si="1"/>
        <v>#N/A</v>
      </c>
      <c r="I33" s="9"/>
      <c r="J33" s="9"/>
      <c r="K33" s="9"/>
    </row>
    <row r="34" spans="1:17" x14ac:dyDescent="0.2">
      <c r="A34">
        <v>32</v>
      </c>
      <c r="B34">
        <v>194.66725496999999</v>
      </c>
      <c r="C34" s="3" t="e">
        <v>#N/A</v>
      </c>
      <c r="D34" t="e">
        <f t="shared" si="2"/>
        <v>#N/A</v>
      </c>
      <c r="E34" t="e">
        <f t="shared" si="1"/>
        <v>#N/A</v>
      </c>
      <c r="I34" s="9"/>
      <c r="J34" s="9"/>
      <c r="K34" s="9"/>
    </row>
    <row r="35" spans="1:17" x14ac:dyDescent="0.2">
      <c r="A35">
        <v>33</v>
      </c>
      <c r="B35">
        <v>189.79798898999999</v>
      </c>
      <c r="C35" s="3" t="e">
        <v>#N/A</v>
      </c>
      <c r="D35" t="e">
        <f t="shared" si="2"/>
        <v>#N/A</v>
      </c>
      <c r="E35" t="e">
        <f t="shared" si="1"/>
        <v>#N/A</v>
      </c>
      <c r="I35" s="9"/>
      <c r="J35" s="9"/>
      <c r="K35" s="9"/>
    </row>
    <row r="36" spans="1:17" x14ac:dyDescent="0.2">
      <c r="A36">
        <v>34</v>
      </c>
      <c r="B36">
        <v>185.11513614</v>
      </c>
      <c r="C36" s="3" t="e">
        <v>#N/A</v>
      </c>
      <c r="D36" t="e">
        <f t="shared" si="2"/>
        <v>#N/A</v>
      </c>
      <c r="E36" t="e">
        <f t="shared" si="1"/>
        <v>#N/A</v>
      </c>
      <c r="I36" s="9"/>
      <c r="J36" s="9"/>
      <c r="K36" s="9"/>
    </row>
    <row r="37" spans="1:17" x14ac:dyDescent="0.2">
      <c r="A37">
        <v>35</v>
      </c>
      <c r="B37">
        <v>180.60833241</v>
      </c>
      <c r="C37" s="3" t="e">
        <v>#N/A</v>
      </c>
      <c r="D37" t="e">
        <f t="shared" si="2"/>
        <v>#N/A</v>
      </c>
      <c r="E37" t="e">
        <f t="shared" si="1"/>
        <v>#N/A</v>
      </c>
      <c r="I37" s="9"/>
      <c r="J37" s="9"/>
      <c r="K37" s="9"/>
    </row>
    <row r="38" spans="1:17" x14ac:dyDescent="0.2">
      <c r="A38">
        <v>36</v>
      </c>
      <c r="B38">
        <v>176.26808052000001</v>
      </c>
      <c r="C38" s="3" t="e">
        <v>#N/A</v>
      </c>
      <c r="D38" t="e">
        <f t="shared" si="2"/>
        <v>#N/A</v>
      </c>
      <c r="E38" t="e">
        <f t="shared" si="1"/>
        <v>#N/A</v>
      </c>
      <c r="I38" s="9"/>
      <c r="J38" s="9"/>
      <c r="K38" s="9"/>
    </row>
    <row r="39" spans="1:17" x14ac:dyDescent="0.2">
      <c r="A39">
        <v>37</v>
      </c>
      <c r="B39">
        <v>172.08565222999999</v>
      </c>
      <c r="C39" s="3" t="e">
        <v>#N/A</v>
      </c>
      <c r="D39" t="e">
        <f t="shared" si="2"/>
        <v>#N/A</v>
      </c>
      <c r="E39" t="e">
        <f t="shared" si="1"/>
        <v>#N/A</v>
      </c>
      <c r="I39" s="9"/>
      <c r="J39" s="9"/>
      <c r="K39" s="9"/>
    </row>
    <row r="40" spans="1:17" x14ac:dyDescent="0.2">
      <c r="A40">
        <v>38</v>
      </c>
      <c r="B40">
        <v>168.05300353000001</v>
      </c>
      <c r="C40" s="3" t="e">
        <v>#N/A</v>
      </c>
      <c r="D40" t="e">
        <f t="shared" si="2"/>
        <v>#N/A</v>
      </c>
      <c r="E40" t="e">
        <f t="shared" si="1"/>
        <v>#N/A</v>
      </c>
      <c r="M40" s="5"/>
      <c r="Q40" s="5"/>
    </row>
    <row r="41" spans="1:17" x14ac:dyDescent="0.2">
      <c r="A41">
        <v>39</v>
      </c>
      <c r="B41">
        <v>164.16270073999999</v>
      </c>
      <c r="C41" s="3" t="e">
        <v>#N/A</v>
      </c>
      <c r="D41" t="e">
        <f t="shared" si="2"/>
        <v>#N/A</v>
      </c>
      <c r="E41" t="e">
        <f t="shared" si="1"/>
        <v>#N/A</v>
      </c>
    </row>
    <row r="42" spans="1:17" x14ac:dyDescent="0.2">
      <c r="A42">
        <v>40</v>
      </c>
      <c r="B42">
        <v>160.40785614000001</v>
      </c>
      <c r="C42" s="3" t="e">
        <v>#N/A</v>
      </c>
      <c r="D42" t="e">
        <f t="shared" si="2"/>
        <v>#N/A</v>
      </c>
      <c r="E42" t="e">
        <f t="shared" si="1"/>
        <v>#N/A</v>
      </c>
      <c r="M42" s="5"/>
      <c r="Q42" s="5"/>
    </row>
    <row r="43" spans="1:17" x14ac:dyDescent="0.2">
      <c r="A43">
        <v>41</v>
      </c>
      <c r="B43">
        <v>156.78207171</v>
      </c>
      <c r="C43" s="3" t="e">
        <v>#N/A</v>
      </c>
      <c r="D43" t="e">
        <f t="shared" si="2"/>
        <v>#N/A</v>
      </c>
      <c r="E43" t="e">
        <f t="shared" si="1"/>
        <v>#N/A</v>
      </c>
    </row>
    <row r="44" spans="1:17" x14ac:dyDescent="0.2">
      <c r="A44">
        <v>42</v>
      </c>
      <c r="B44">
        <v>153.27938986999999</v>
      </c>
      <c r="C44" s="3" t="e">
        <v>#N/A</v>
      </c>
      <c r="D44" t="e">
        <f t="shared" si="2"/>
        <v>#N/A</v>
      </c>
      <c r="E44" t="e">
        <f t="shared" si="1"/>
        <v>#N/A</v>
      </c>
      <c r="M44" s="5"/>
    </row>
    <row r="45" spans="1:17" x14ac:dyDescent="0.2">
      <c r="A45">
        <v>43</v>
      </c>
      <c r="B45">
        <v>149.89425029</v>
      </c>
      <c r="C45" s="3" t="e">
        <v>#N/A</v>
      </c>
      <c r="D45" t="e">
        <f t="shared" si="2"/>
        <v>#N/A</v>
      </c>
      <c r="E45" t="e">
        <f t="shared" si="1"/>
        <v>#N/A</v>
      </c>
    </row>
    <row r="46" spans="1:17" x14ac:dyDescent="0.2">
      <c r="A46">
        <v>44</v>
      </c>
      <c r="B46">
        <v>146.62145193000001</v>
      </c>
      <c r="C46" s="3" t="e">
        <v>#N/A</v>
      </c>
      <c r="D46" t="e">
        <f t="shared" si="2"/>
        <v>#N/A</v>
      </c>
      <c r="E46" t="e">
        <f t="shared" si="1"/>
        <v>#N/A</v>
      </c>
    </row>
    <row r="47" spans="1:17" x14ac:dyDescent="0.2">
      <c r="A47">
        <v>45</v>
      </c>
      <c r="B47">
        <v>143.45611958999999</v>
      </c>
      <c r="C47" s="3" t="e">
        <v>#N/A</v>
      </c>
      <c r="D47" t="e">
        <f t="shared" si="2"/>
        <v>#N/A</v>
      </c>
      <c r="E47" t="e">
        <f t="shared" si="1"/>
        <v>#N/A</v>
      </c>
    </row>
    <row r="48" spans="1:17" x14ac:dyDescent="0.2">
      <c r="A48">
        <v>46</v>
      </c>
      <c r="B48">
        <v>140.39367446</v>
      </c>
      <c r="C48" s="3" t="e">
        <v>#N/A</v>
      </c>
      <c r="D48" t="e">
        <f t="shared" si="2"/>
        <v>#N/A</v>
      </c>
      <c r="E48" t="e">
        <f t="shared" si="1"/>
        <v>#N/A</v>
      </c>
      <c r="I48" s="5"/>
      <c r="J48" s="5"/>
      <c r="K48" s="5"/>
      <c r="L48" s="5"/>
      <c r="M48" s="5"/>
    </row>
    <row r="49" spans="1:21" x14ac:dyDescent="0.2">
      <c r="A49">
        <v>47</v>
      </c>
      <c r="B49">
        <v>137.42980793000001</v>
      </c>
      <c r="C49" s="3" t="e">
        <v>#N/A</v>
      </c>
      <c r="D49" t="e">
        <f t="shared" si="2"/>
        <v>#N/A</v>
      </c>
      <c r="E49" t="e">
        <f t="shared" si="1"/>
        <v>#N/A</v>
      </c>
      <c r="J49" s="5"/>
      <c r="K49" s="10"/>
      <c r="L49" s="5"/>
      <c r="M49" s="5"/>
    </row>
    <row r="50" spans="1:21" x14ac:dyDescent="0.2">
      <c r="A50">
        <v>48</v>
      </c>
      <c r="B50">
        <v>134.56045854999999</v>
      </c>
      <c r="C50" s="3" t="e">
        <v>#N/A</v>
      </c>
      <c r="D50" t="e">
        <f t="shared" si="2"/>
        <v>#N/A</v>
      </c>
      <c r="E50" t="e">
        <f t="shared" si="1"/>
        <v>#N/A</v>
      </c>
      <c r="J50" s="5"/>
      <c r="K50" s="5"/>
      <c r="L50" s="5"/>
      <c r="M50" s="10"/>
    </row>
    <row r="51" spans="1:21" x14ac:dyDescent="0.2">
      <c r="A51">
        <v>49</v>
      </c>
      <c r="B51">
        <v>131.78179143</v>
      </c>
      <c r="C51" s="3" t="e">
        <v>#N/A</v>
      </c>
      <c r="D51" t="e">
        <f t="shared" si="2"/>
        <v>#N/A</v>
      </c>
      <c r="E51" t="e">
        <f t="shared" si="1"/>
        <v>#N/A</v>
      </c>
      <c r="J51" s="5"/>
      <c r="K51" s="10"/>
      <c r="L51" s="5"/>
      <c r="M51" s="10"/>
    </row>
    <row r="52" spans="1:21" x14ac:dyDescent="0.2">
      <c r="A52">
        <v>50</v>
      </c>
      <c r="B52">
        <v>129.09017993000001</v>
      </c>
      <c r="C52" s="3" t="e">
        <v>#N/A</v>
      </c>
      <c r="D52" t="e">
        <f t="shared" si="2"/>
        <v>#N/A</v>
      </c>
      <c r="E52" t="e">
        <f t="shared" si="1"/>
        <v>#N/A</v>
      </c>
    </row>
    <row r="53" spans="1:21" x14ac:dyDescent="0.2">
      <c r="A53">
        <v>51</v>
      </c>
      <c r="B53">
        <v>126.48218936000001</v>
      </c>
      <c r="C53" s="3" t="e">
        <v>#N/A</v>
      </c>
      <c r="D53" t="e">
        <f t="shared" si="2"/>
        <v>#N/A</v>
      </c>
      <c r="E53" t="e">
        <f t="shared" si="1"/>
        <v>#N/A</v>
      </c>
    </row>
    <row r="54" spans="1:21" x14ac:dyDescent="0.2">
      <c r="A54">
        <v>52</v>
      </c>
      <c r="B54">
        <v>123.95456235</v>
      </c>
      <c r="C54" s="3" t="e">
        <v>#N/A</v>
      </c>
      <c r="D54" t="e">
        <f t="shared" si="2"/>
        <v>#N/A</v>
      </c>
      <c r="E54" t="e">
        <f t="shared" si="1"/>
        <v>#N/A</v>
      </c>
    </row>
    <row r="55" spans="1:21" x14ac:dyDescent="0.2">
      <c r="A55">
        <v>53</v>
      </c>
      <c r="B55">
        <v>121.50420573</v>
      </c>
      <c r="C55" s="3" t="e">
        <v>#N/A</v>
      </c>
      <c r="D55" t="e">
        <f t="shared" si="2"/>
        <v>#N/A</v>
      </c>
      <c r="E55" t="e">
        <f t="shared" si="1"/>
        <v>#N/A</v>
      </c>
    </row>
    <row r="56" spans="1:21" x14ac:dyDescent="0.2">
      <c r="A56">
        <v>54</v>
      </c>
      <c r="B56">
        <v>119.12817875</v>
      </c>
      <c r="C56" s="3" t="e">
        <v>#N/A</v>
      </c>
      <c r="D56" t="e">
        <f t="shared" si="2"/>
        <v>#N/A</v>
      </c>
      <c r="E56" t="e">
        <f t="shared" si="1"/>
        <v>#N/A</v>
      </c>
      <c r="M56" s="5"/>
    </row>
    <row r="57" spans="1:21" x14ac:dyDescent="0.2">
      <c r="A57">
        <v>55</v>
      </c>
      <c r="B57">
        <v>116.82368246999999</v>
      </c>
      <c r="C57" s="3" t="e">
        <v>#N/A</v>
      </c>
      <c r="D57" t="e">
        <f t="shared" si="2"/>
        <v>#N/A</v>
      </c>
      <c r="E57" t="e">
        <f t="shared" si="1"/>
        <v>#N/A</v>
      </c>
    </row>
    <row r="58" spans="1:21" x14ac:dyDescent="0.2">
      <c r="A58">
        <v>56</v>
      </c>
      <c r="B58">
        <v>114.58805015</v>
      </c>
      <c r="C58" s="3" t="e">
        <v>#N/A</v>
      </c>
      <c r="D58" t="e">
        <f t="shared" si="2"/>
        <v>#N/A</v>
      </c>
      <c r="E58" t="e">
        <f t="shared" si="1"/>
        <v>#N/A</v>
      </c>
      <c r="I58" s="5"/>
      <c r="M58" s="5"/>
    </row>
    <row r="59" spans="1:21" x14ac:dyDescent="0.2">
      <c r="A59">
        <v>57</v>
      </c>
      <c r="B59">
        <v>112.41873855999999</v>
      </c>
      <c r="C59" s="3" t="e">
        <v>#N/A</v>
      </c>
      <c r="D59" t="e">
        <f t="shared" si="2"/>
        <v>#N/A</v>
      </c>
      <c r="E59" t="e">
        <f t="shared" si="1"/>
        <v>#N/A</v>
      </c>
    </row>
    <row r="60" spans="1:21" x14ac:dyDescent="0.2">
      <c r="A60">
        <v>58</v>
      </c>
      <c r="B60">
        <v>110.31332007</v>
      </c>
      <c r="C60" s="3" t="e">
        <v>#N/A</v>
      </c>
      <c r="D60" t="e">
        <f t="shared" si="2"/>
        <v>#N/A</v>
      </c>
      <c r="E60" t="e">
        <f t="shared" si="1"/>
        <v>#N/A</v>
      </c>
      <c r="I60" s="5"/>
    </row>
    <row r="61" spans="1:21" x14ac:dyDescent="0.2">
      <c r="A61">
        <v>59</v>
      </c>
      <c r="B61">
        <v>108.26947551000001</v>
      </c>
      <c r="C61" s="3" t="e">
        <v>#N/A</v>
      </c>
      <c r="D61" t="e">
        <f t="shared" si="2"/>
        <v>#N/A</v>
      </c>
      <c r="E61" t="e">
        <f t="shared" si="1"/>
        <v>#N/A</v>
      </c>
    </row>
    <row r="62" spans="1:21" x14ac:dyDescent="0.2">
      <c r="A62">
        <v>60</v>
      </c>
      <c r="B62">
        <v>106.28498754</v>
      </c>
      <c r="C62" s="2">
        <v>110</v>
      </c>
      <c r="D62">
        <f t="shared" si="2"/>
        <v>0.96622715945454551</v>
      </c>
      <c r="E62">
        <f t="shared" si="1"/>
        <v>1.4920759195323116E-2</v>
      </c>
    </row>
    <row r="63" spans="1:21" x14ac:dyDescent="0.2">
      <c r="A63">
        <v>61</v>
      </c>
      <c r="B63">
        <v>104.35773474</v>
      </c>
      <c r="C63" s="3" t="e">
        <v>#N/A</v>
      </c>
      <c r="D63" t="e">
        <f t="shared" si="2"/>
        <v>#N/A</v>
      </c>
      <c r="E63" t="e">
        <f t="shared" si="1"/>
        <v>#N/A</v>
      </c>
      <c r="I63" s="5"/>
      <c r="J63" s="5"/>
      <c r="K63" s="5"/>
      <c r="L63" s="5"/>
      <c r="M63" s="5"/>
      <c r="N63" s="5"/>
      <c r="P63" s="5"/>
      <c r="Q63" s="5"/>
      <c r="R63" s="5"/>
      <c r="S63" s="5"/>
      <c r="T63" s="5"/>
      <c r="U63" s="5"/>
    </row>
    <row r="64" spans="1:21" x14ac:dyDescent="0.2">
      <c r="A64">
        <v>62</v>
      </c>
      <c r="B64">
        <v>102.48568603</v>
      </c>
      <c r="C64" s="3" t="e">
        <v>#N/A</v>
      </c>
      <c r="D64" t="e">
        <f t="shared" si="2"/>
        <v>#N/A</v>
      </c>
      <c r="E64" t="e">
        <f t="shared" si="1"/>
        <v>#N/A</v>
      </c>
      <c r="K64" s="5"/>
      <c r="L64" s="5"/>
      <c r="M64" s="5"/>
      <c r="N64" s="11"/>
      <c r="R64" s="5"/>
      <c r="S64" s="5"/>
      <c r="T64" s="5"/>
      <c r="U64" s="11"/>
    </row>
    <row r="65" spans="1:21" x14ac:dyDescent="0.2">
      <c r="A65">
        <v>63</v>
      </c>
      <c r="B65">
        <v>100.66689567</v>
      </c>
      <c r="C65" s="3" t="e">
        <v>#N/A</v>
      </c>
      <c r="D65" t="e">
        <f t="shared" si="2"/>
        <v>#N/A</v>
      </c>
      <c r="E65" t="e">
        <f t="shared" si="1"/>
        <v>#N/A</v>
      </c>
      <c r="K65" s="5"/>
      <c r="L65" s="11"/>
      <c r="M65" s="5"/>
      <c r="N65" s="5"/>
      <c r="R65" s="5"/>
      <c r="S65" s="5"/>
      <c r="T65" s="5"/>
      <c r="U65" s="5"/>
    </row>
    <row r="66" spans="1:21" x14ac:dyDescent="0.2">
      <c r="A66">
        <v>64</v>
      </c>
      <c r="B66">
        <v>98.899498579999999</v>
      </c>
      <c r="C66" s="3" t="e">
        <v>#N/A</v>
      </c>
      <c r="D66" t="e">
        <f t="shared" si="2"/>
        <v>#N/A</v>
      </c>
      <c r="E66" t="e">
        <f t="shared" si="1"/>
        <v>#N/A</v>
      </c>
      <c r="K66" s="5"/>
      <c r="L66" s="11"/>
      <c r="M66" s="5"/>
      <c r="N66" s="11"/>
      <c r="R66" s="5"/>
      <c r="S66" s="5"/>
      <c r="T66" s="5"/>
      <c r="U66" s="11"/>
    </row>
    <row r="67" spans="1:21" x14ac:dyDescent="0.2">
      <c r="A67">
        <v>65</v>
      </c>
      <c r="B67">
        <v>97.181706030000001</v>
      </c>
      <c r="C67" s="3" t="e">
        <v>#N/A</v>
      </c>
      <c r="D67" t="e">
        <f t="shared" si="2"/>
        <v>#N/A</v>
      </c>
      <c r="E67" t="e">
        <f t="shared" ref="E67:E122" si="3">IFERROR(ABS(LOG10(D67)), NA())</f>
        <v>#N/A</v>
      </c>
      <c r="J67" s="6"/>
      <c r="K67" s="7"/>
      <c r="L67" s="5"/>
      <c r="M67" s="7"/>
      <c r="N67" s="10"/>
      <c r="Q67" s="6"/>
      <c r="R67" s="7"/>
      <c r="S67" s="7"/>
      <c r="T67" s="7"/>
      <c r="U67" s="10"/>
    </row>
    <row r="68" spans="1:21" x14ac:dyDescent="0.2">
      <c r="A68">
        <v>66</v>
      </c>
      <c r="B68">
        <v>95.511801719999994</v>
      </c>
      <c r="C68" s="3" t="e">
        <v>#N/A</v>
      </c>
      <c r="D68" t="e">
        <f t="shared" ref="D68:D122" si="4">IFERROR(B68/C68, NA())</f>
        <v>#N/A</v>
      </c>
      <c r="E68" t="e">
        <f t="shared" si="3"/>
        <v>#N/A</v>
      </c>
    </row>
    <row r="69" spans="1:21" x14ac:dyDescent="0.2">
      <c r="A69">
        <v>67</v>
      </c>
      <c r="B69">
        <v>93.888137990000004</v>
      </c>
      <c r="C69" s="3" t="e">
        <v>#N/A</v>
      </c>
      <c r="D69" t="e">
        <f t="shared" si="4"/>
        <v>#N/A</v>
      </c>
      <c r="E69" t="e">
        <f t="shared" si="3"/>
        <v>#N/A</v>
      </c>
    </row>
    <row r="70" spans="1:21" x14ac:dyDescent="0.2">
      <c r="A70">
        <v>68</v>
      </c>
      <c r="B70">
        <v>92.309132520000006</v>
      </c>
      <c r="C70" s="3" t="e">
        <v>#N/A</v>
      </c>
      <c r="D70" t="e">
        <f t="shared" si="4"/>
        <v>#N/A</v>
      </c>
      <c r="E70" t="e">
        <f t="shared" si="3"/>
        <v>#N/A</v>
      </c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21" x14ac:dyDescent="0.2">
      <c r="A71">
        <v>69</v>
      </c>
      <c r="B71">
        <v>90.773265010000003</v>
      </c>
      <c r="C71" s="3" t="e">
        <v>#N/A</v>
      </c>
      <c r="D71" t="e">
        <f t="shared" si="4"/>
        <v>#N/A</v>
      </c>
      <c r="E71" t="e">
        <f t="shared" si="3"/>
        <v>#N/A</v>
      </c>
      <c r="O71" s="9"/>
      <c r="R71" s="9"/>
    </row>
    <row r="72" spans="1:21" x14ac:dyDescent="0.2">
      <c r="A72">
        <v>70</v>
      </c>
      <c r="B72">
        <v>89.279074309999999</v>
      </c>
      <c r="C72" s="3" t="e">
        <v>#N/A</v>
      </c>
      <c r="D72" t="e">
        <f t="shared" si="4"/>
        <v>#N/A</v>
      </c>
      <c r="E72" t="e">
        <f t="shared" si="3"/>
        <v>#N/A</v>
      </c>
      <c r="O72" s="9"/>
      <c r="R72" s="9"/>
    </row>
    <row r="73" spans="1:21" x14ac:dyDescent="0.2">
      <c r="A73">
        <v>71</v>
      </c>
      <c r="B73">
        <v>87.825155559999999</v>
      </c>
      <c r="C73" s="3" t="e">
        <v>#N/A</v>
      </c>
      <c r="D73" t="e">
        <f t="shared" si="4"/>
        <v>#N/A</v>
      </c>
      <c r="E73" t="e">
        <f t="shared" si="3"/>
        <v>#N/A</v>
      </c>
      <c r="O73" s="9"/>
      <c r="R73" s="9"/>
    </row>
    <row r="74" spans="1:21" x14ac:dyDescent="0.2">
      <c r="A74">
        <v>72</v>
      </c>
      <c r="B74">
        <v>86.41015763</v>
      </c>
      <c r="C74" s="3" t="e">
        <v>#N/A</v>
      </c>
      <c r="D74" t="e">
        <f t="shared" si="4"/>
        <v>#N/A</v>
      </c>
      <c r="E74" t="e">
        <f t="shared" si="3"/>
        <v>#N/A</v>
      </c>
      <c r="J74" s="6"/>
      <c r="K74" s="6"/>
      <c r="L74" s="6"/>
      <c r="O74" s="9"/>
      <c r="R74" s="9"/>
    </row>
    <row r="75" spans="1:21" x14ac:dyDescent="0.2">
      <c r="A75">
        <v>73</v>
      </c>
      <c r="B75">
        <v>85.032780680000002</v>
      </c>
      <c r="C75" s="3" t="e">
        <v>#N/A</v>
      </c>
      <c r="D75" t="e">
        <f t="shared" si="4"/>
        <v>#N/A</v>
      </c>
      <c r="E75" t="e">
        <f t="shared" si="3"/>
        <v>#N/A</v>
      </c>
      <c r="O75" s="9"/>
    </row>
    <row r="76" spans="1:21" x14ac:dyDescent="0.2">
      <c r="A76">
        <v>74</v>
      </c>
      <c r="B76">
        <v>83.691773800000007</v>
      </c>
      <c r="C76" s="3" t="e">
        <v>#N/A</v>
      </c>
      <c r="D76" t="e">
        <f t="shared" si="4"/>
        <v>#N/A</v>
      </c>
      <c r="E76" t="e">
        <f t="shared" si="3"/>
        <v>#N/A</v>
      </c>
    </row>
    <row r="77" spans="1:21" x14ac:dyDescent="0.2">
      <c r="A77">
        <v>75</v>
      </c>
      <c r="B77">
        <v>82.385932960000005</v>
      </c>
      <c r="C77" s="3" t="e">
        <v>#N/A</v>
      </c>
      <c r="D77" t="e">
        <f t="shared" si="4"/>
        <v>#N/A</v>
      </c>
      <c r="E77" t="e">
        <f t="shared" si="3"/>
        <v>#N/A</v>
      </c>
    </row>
    <row r="78" spans="1:21" x14ac:dyDescent="0.2">
      <c r="A78">
        <v>76</v>
      </c>
      <c r="B78">
        <v>81.114098839999997</v>
      </c>
      <c r="C78" s="3" t="e">
        <v>#N/A</v>
      </c>
      <c r="D78" t="e">
        <f t="shared" si="4"/>
        <v>#N/A</v>
      </c>
      <c r="E78" t="e">
        <f t="shared" si="3"/>
        <v>#N/A</v>
      </c>
    </row>
    <row r="79" spans="1:21" x14ac:dyDescent="0.2">
      <c r="A79">
        <v>77</v>
      </c>
      <c r="B79">
        <v>79.875155039999996</v>
      </c>
      <c r="C79" s="3" t="e">
        <v>#N/A</v>
      </c>
      <c r="D79" t="e">
        <f t="shared" si="4"/>
        <v>#N/A</v>
      </c>
      <c r="E79" t="e">
        <f t="shared" si="3"/>
        <v>#N/A</v>
      </c>
    </row>
    <row r="80" spans="1:21" x14ac:dyDescent="0.2">
      <c r="A80">
        <v>78</v>
      </c>
      <c r="B80">
        <v>78.668026179999998</v>
      </c>
      <c r="C80" s="3" t="e">
        <v>#N/A</v>
      </c>
      <c r="D80" t="e">
        <f t="shared" si="4"/>
        <v>#N/A</v>
      </c>
      <c r="E80" t="e">
        <f t="shared" si="3"/>
        <v>#N/A</v>
      </c>
    </row>
    <row r="81" spans="1:5" x14ac:dyDescent="0.2">
      <c r="A81">
        <v>79</v>
      </c>
      <c r="B81">
        <v>77.491676190000007</v>
      </c>
      <c r="C81" s="3" t="e">
        <v>#N/A</v>
      </c>
      <c r="D81" t="e">
        <f t="shared" si="4"/>
        <v>#N/A</v>
      </c>
      <c r="E81" t="e">
        <f t="shared" si="3"/>
        <v>#N/A</v>
      </c>
    </row>
    <row r="82" spans="1:5" x14ac:dyDescent="0.2">
      <c r="A82">
        <v>80</v>
      </c>
      <c r="B82">
        <v>76.345106720000004</v>
      </c>
      <c r="C82" s="3" t="e">
        <v>#N/A</v>
      </c>
      <c r="D82" t="e">
        <f t="shared" si="4"/>
        <v>#N/A</v>
      </c>
      <c r="E82" t="e">
        <f t="shared" si="3"/>
        <v>#N/A</v>
      </c>
    </row>
    <row r="83" spans="1:5" x14ac:dyDescent="0.2">
      <c r="A83">
        <v>81</v>
      </c>
      <c r="B83">
        <v>75.227355579999994</v>
      </c>
      <c r="C83" s="3" t="e">
        <v>#N/A</v>
      </c>
      <c r="D83" t="e">
        <f t="shared" si="4"/>
        <v>#N/A</v>
      </c>
      <c r="E83" t="e">
        <f t="shared" si="3"/>
        <v>#N/A</v>
      </c>
    </row>
    <row r="84" spans="1:5" x14ac:dyDescent="0.2">
      <c r="A84">
        <v>82</v>
      </c>
      <c r="B84">
        <v>74.137495240000007</v>
      </c>
      <c r="C84" s="3" t="e">
        <v>#N/A</v>
      </c>
      <c r="D84" t="e">
        <f t="shared" si="4"/>
        <v>#N/A</v>
      </c>
      <c r="E84" t="e">
        <f t="shared" si="3"/>
        <v>#N/A</v>
      </c>
    </row>
    <row r="85" spans="1:5" x14ac:dyDescent="0.2">
      <c r="A85">
        <v>83</v>
      </c>
      <c r="B85">
        <v>73.074631499999995</v>
      </c>
      <c r="C85" s="3" t="e">
        <v>#N/A</v>
      </c>
      <c r="D85" t="e">
        <f t="shared" si="4"/>
        <v>#N/A</v>
      </c>
      <c r="E85" t="e">
        <f t="shared" si="3"/>
        <v>#N/A</v>
      </c>
    </row>
    <row r="86" spans="1:5" x14ac:dyDescent="0.2">
      <c r="A86">
        <v>84</v>
      </c>
      <c r="B86">
        <v>72.037902099999997</v>
      </c>
      <c r="C86" s="3" t="e">
        <v>#N/A</v>
      </c>
      <c r="D86" t="e">
        <f t="shared" si="4"/>
        <v>#N/A</v>
      </c>
      <c r="E86" t="e">
        <f t="shared" si="3"/>
        <v>#N/A</v>
      </c>
    </row>
    <row r="87" spans="1:5" x14ac:dyDescent="0.2">
      <c r="A87">
        <v>85</v>
      </c>
      <c r="B87">
        <v>71.026475529999999</v>
      </c>
      <c r="C87" s="3" t="e">
        <v>#N/A</v>
      </c>
      <c r="D87" t="e">
        <f t="shared" si="4"/>
        <v>#N/A</v>
      </c>
      <c r="E87" t="e">
        <f t="shared" si="3"/>
        <v>#N/A</v>
      </c>
    </row>
    <row r="88" spans="1:5" x14ac:dyDescent="0.2">
      <c r="A88">
        <v>86</v>
      </c>
      <c r="B88">
        <v>70.039549750000006</v>
      </c>
      <c r="C88" s="3" t="e">
        <v>#N/A</v>
      </c>
      <c r="D88" t="e">
        <f t="shared" si="4"/>
        <v>#N/A</v>
      </c>
      <c r="E88" t="e">
        <f t="shared" si="3"/>
        <v>#N/A</v>
      </c>
    </row>
    <row r="89" spans="1:5" x14ac:dyDescent="0.2">
      <c r="A89">
        <v>87</v>
      </c>
      <c r="B89">
        <v>69.076351099999997</v>
      </c>
      <c r="C89" s="3" t="e">
        <v>#N/A</v>
      </c>
      <c r="D89" t="e">
        <f t="shared" si="4"/>
        <v>#N/A</v>
      </c>
      <c r="E89" t="e">
        <f t="shared" si="3"/>
        <v>#N/A</v>
      </c>
    </row>
    <row r="90" spans="1:5" x14ac:dyDescent="0.2">
      <c r="A90">
        <v>88</v>
      </c>
      <c r="B90">
        <v>68.136133169999994</v>
      </c>
      <c r="C90" s="3" t="e">
        <v>#N/A</v>
      </c>
      <c r="D90" t="e">
        <f t="shared" si="4"/>
        <v>#N/A</v>
      </c>
      <c r="E90" t="e">
        <f t="shared" si="3"/>
        <v>#N/A</v>
      </c>
    </row>
    <row r="91" spans="1:5" x14ac:dyDescent="0.2">
      <c r="A91">
        <v>89</v>
      </c>
      <c r="B91">
        <v>67.218175799999997</v>
      </c>
      <c r="C91" s="3" t="e">
        <v>#N/A</v>
      </c>
      <c r="D91" t="e">
        <f t="shared" si="4"/>
        <v>#N/A</v>
      </c>
      <c r="E91" t="e">
        <f t="shared" si="3"/>
        <v>#N/A</v>
      </c>
    </row>
    <row r="92" spans="1:5" x14ac:dyDescent="0.2">
      <c r="A92">
        <v>90</v>
      </c>
      <c r="B92">
        <v>66.321784019999996</v>
      </c>
      <c r="C92" s="3" t="e">
        <v>#N/A</v>
      </c>
      <c r="D92" t="e">
        <f t="shared" si="4"/>
        <v>#N/A</v>
      </c>
      <c r="E92" t="e">
        <f t="shared" si="3"/>
        <v>#N/A</v>
      </c>
    </row>
    <row r="93" spans="1:5" x14ac:dyDescent="0.2">
      <c r="A93">
        <v>91</v>
      </c>
      <c r="B93">
        <v>65.446287139999995</v>
      </c>
      <c r="C93" s="3" t="e">
        <v>#N/A</v>
      </c>
      <c r="D93" t="e">
        <f t="shared" si="4"/>
        <v>#N/A</v>
      </c>
      <c r="E93" t="e">
        <f t="shared" si="3"/>
        <v>#N/A</v>
      </c>
    </row>
    <row r="94" spans="1:5" x14ac:dyDescent="0.2">
      <c r="A94">
        <v>92</v>
      </c>
      <c r="B94">
        <v>64.591037819999997</v>
      </c>
      <c r="C94" s="3" t="e">
        <v>#N/A</v>
      </c>
      <c r="D94" t="e">
        <f t="shared" si="4"/>
        <v>#N/A</v>
      </c>
      <c r="E94" t="e">
        <f t="shared" si="3"/>
        <v>#N/A</v>
      </c>
    </row>
    <row r="95" spans="1:5" x14ac:dyDescent="0.2">
      <c r="A95">
        <v>93</v>
      </c>
      <c r="B95">
        <v>63.755411199999998</v>
      </c>
      <c r="C95" s="3" t="e">
        <v>#N/A</v>
      </c>
      <c r="D95" t="e">
        <f t="shared" si="4"/>
        <v>#N/A</v>
      </c>
      <c r="E95" t="e">
        <f t="shared" si="3"/>
        <v>#N/A</v>
      </c>
    </row>
    <row r="96" spans="1:5" x14ac:dyDescent="0.2">
      <c r="A96">
        <v>94</v>
      </c>
      <c r="B96">
        <v>62.938804050000002</v>
      </c>
      <c r="C96" s="3" t="e">
        <v>#N/A</v>
      </c>
      <c r="D96" t="e">
        <f t="shared" si="4"/>
        <v>#N/A</v>
      </c>
      <c r="E96" t="e">
        <f t="shared" si="3"/>
        <v>#N/A</v>
      </c>
    </row>
    <row r="97" spans="1:5" x14ac:dyDescent="0.2">
      <c r="A97">
        <v>95</v>
      </c>
      <c r="B97">
        <v>62.140633970000003</v>
      </c>
      <c r="C97" s="3" t="e">
        <v>#N/A</v>
      </c>
      <c r="D97" t="e">
        <f t="shared" si="4"/>
        <v>#N/A</v>
      </c>
      <c r="E97" t="e">
        <f t="shared" si="3"/>
        <v>#N/A</v>
      </c>
    </row>
    <row r="98" spans="1:5" x14ac:dyDescent="0.2">
      <c r="A98">
        <v>96</v>
      </c>
      <c r="B98">
        <v>61.360338640000002</v>
      </c>
      <c r="C98" s="3" t="e">
        <v>#N/A</v>
      </c>
      <c r="D98" t="e">
        <f t="shared" si="4"/>
        <v>#N/A</v>
      </c>
      <c r="E98" t="e">
        <f t="shared" si="3"/>
        <v>#N/A</v>
      </c>
    </row>
    <row r="99" spans="1:5" x14ac:dyDescent="0.2">
      <c r="A99">
        <v>97</v>
      </c>
      <c r="B99">
        <v>60.597375040000003</v>
      </c>
      <c r="C99" s="3" t="e">
        <v>#N/A</v>
      </c>
      <c r="D99" t="e">
        <f t="shared" si="4"/>
        <v>#N/A</v>
      </c>
      <c r="E99" t="e">
        <f t="shared" si="3"/>
        <v>#N/A</v>
      </c>
    </row>
    <row r="100" spans="1:5" x14ac:dyDescent="0.2">
      <c r="A100">
        <v>98</v>
      </c>
      <c r="B100">
        <v>59.851218770000003</v>
      </c>
      <c r="C100" s="3" t="e">
        <v>#N/A</v>
      </c>
      <c r="D100" t="e">
        <f t="shared" si="4"/>
        <v>#N/A</v>
      </c>
      <c r="E100" t="e">
        <f t="shared" si="3"/>
        <v>#N/A</v>
      </c>
    </row>
    <row r="101" spans="1:5" x14ac:dyDescent="0.2">
      <c r="A101">
        <v>99</v>
      </c>
      <c r="B101">
        <v>59.121363389999999</v>
      </c>
      <c r="C101" s="3" t="e">
        <v>#N/A</v>
      </c>
      <c r="D101" t="e">
        <f t="shared" si="4"/>
        <v>#N/A</v>
      </c>
      <c r="E101" t="e">
        <f t="shared" si="3"/>
        <v>#N/A</v>
      </c>
    </row>
    <row r="102" spans="1:5" x14ac:dyDescent="0.2">
      <c r="A102">
        <v>100</v>
      </c>
      <c r="B102">
        <v>58.407319690000001</v>
      </c>
      <c r="C102" s="3" t="e">
        <v>#N/A</v>
      </c>
      <c r="D102" t="e">
        <f t="shared" si="4"/>
        <v>#N/A</v>
      </c>
      <c r="E102" t="e">
        <f t="shared" si="3"/>
        <v>#N/A</v>
      </c>
    </row>
    <row r="103" spans="1:5" x14ac:dyDescent="0.2">
      <c r="A103">
        <v>101</v>
      </c>
      <c r="B103">
        <v>57.708615170000002</v>
      </c>
      <c r="C103" s="3" t="e">
        <v>#N/A</v>
      </c>
      <c r="D103" t="e">
        <f t="shared" si="4"/>
        <v>#N/A</v>
      </c>
      <c r="E103" t="e">
        <f t="shared" si="3"/>
        <v>#N/A</v>
      </c>
    </row>
    <row r="104" spans="1:5" x14ac:dyDescent="0.2">
      <c r="A104">
        <v>102</v>
      </c>
      <c r="B104">
        <v>57.024793330000001</v>
      </c>
      <c r="C104" s="3" t="e">
        <v>#N/A</v>
      </c>
      <c r="D104" t="e">
        <f t="shared" si="4"/>
        <v>#N/A</v>
      </c>
      <c r="E104" t="e">
        <f t="shared" si="3"/>
        <v>#N/A</v>
      </c>
    </row>
    <row r="105" spans="1:5" x14ac:dyDescent="0.2">
      <c r="A105">
        <v>103</v>
      </c>
      <c r="B105">
        <v>56.355413159999998</v>
      </c>
      <c r="C105" s="3" t="e">
        <v>#N/A</v>
      </c>
      <c r="D105" t="e">
        <f t="shared" si="4"/>
        <v>#N/A</v>
      </c>
      <c r="E105" t="e">
        <f t="shared" si="3"/>
        <v>#N/A</v>
      </c>
    </row>
    <row r="106" spans="1:5" x14ac:dyDescent="0.2">
      <c r="A106">
        <v>104</v>
      </c>
      <c r="B106">
        <v>55.700048559999999</v>
      </c>
      <c r="C106" s="3" t="e">
        <v>#N/A</v>
      </c>
      <c r="D106" t="e">
        <f t="shared" si="4"/>
        <v>#N/A</v>
      </c>
      <c r="E106" t="e">
        <f t="shared" si="3"/>
        <v>#N/A</v>
      </c>
    </row>
    <row r="107" spans="1:5" x14ac:dyDescent="0.2">
      <c r="A107">
        <v>105</v>
      </c>
      <c r="B107">
        <v>55.058287800000002</v>
      </c>
      <c r="C107" s="3" t="e">
        <v>#N/A</v>
      </c>
      <c r="D107" t="e">
        <f t="shared" si="4"/>
        <v>#N/A</v>
      </c>
      <c r="E107" t="e">
        <f t="shared" si="3"/>
        <v>#N/A</v>
      </c>
    </row>
    <row r="108" spans="1:5" x14ac:dyDescent="0.2">
      <c r="A108">
        <v>106</v>
      </c>
      <c r="B108">
        <v>54.42973302</v>
      </c>
      <c r="C108" s="3" t="e">
        <v>#N/A</v>
      </c>
      <c r="D108" t="e">
        <f t="shared" si="4"/>
        <v>#N/A</v>
      </c>
      <c r="E108" t="e">
        <f t="shared" si="3"/>
        <v>#N/A</v>
      </c>
    </row>
    <row r="109" spans="1:5" x14ac:dyDescent="0.2">
      <c r="A109">
        <v>107</v>
      </c>
      <c r="B109">
        <v>53.813999719999998</v>
      </c>
      <c r="C109" s="3" t="e">
        <v>#N/A</v>
      </c>
      <c r="D109" t="e">
        <f t="shared" si="4"/>
        <v>#N/A</v>
      </c>
      <c r="E109" t="e">
        <f t="shared" si="3"/>
        <v>#N/A</v>
      </c>
    </row>
    <row r="110" spans="1:5" x14ac:dyDescent="0.2">
      <c r="A110">
        <v>108</v>
      </c>
      <c r="B110">
        <v>53.210716290000001</v>
      </c>
      <c r="C110" s="3" t="e">
        <v>#N/A</v>
      </c>
      <c r="D110" t="e">
        <f t="shared" si="4"/>
        <v>#N/A</v>
      </c>
      <c r="E110" t="e">
        <f t="shared" si="3"/>
        <v>#N/A</v>
      </c>
    </row>
    <row r="111" spans="1:5" x14ac:dyDescent="0.2">
      <c r="A111">
        <v>109</v>
      </c>
      <c r="B111">
        <v>52.619523540000003</v>
      </c>
      <c r="C111" s="3" t="e">
        <v>#N/A</v>
      </c>
      <c r="D111" t="e">
        <f t="shared" si="4"/>
        <v>#N/A</v>
      </c>
      <c r="E111" t="e">
        <f t="shared" si="3"/>
        <v>#N/A</v>
      </c>
    </row>
    <row r="112" spans="1:5" x14ac:dyDescent="0.2">
      <c r="A112">
        <v>110</v>
      </c>
      <c r="B112">
        <v>52.040074269999998</v>
      </c>
      <c r="C112" s="3" t="e">
        <v>#N/A</v>
      </c>
      <c r="D112" t="e">
        <f t="shared" si="4"/>
        <v>#N/A</v>
      </c>
      <c r="E112" t="e">
        <f t="shared" si="3"/>
        <v>#N/A</v>
      </c>
    </row>
    <row r="113" spans="1:15" x14ac:dyDescent="0.2">
      <c r="A113">
        <v>111</v>
      </c>
      <c r="B113">
        <v>51.472032849999998</v>
      </c>
      <c r="C113" s="3" t="e">
        <v>#N/A</v>
      </c>
      <c r="D113" t="e">
        <f t="shared" si="4"/>
        <v>#N/A</v>
      </c>
      <c r="E113" t="e">
        <f t="shared" si="3"/>
        <v>#N/A</v>
      </c>
    </row>
    <row r="114" spans="1:15" x14ac:dyDescent="0.2">
      <c r="A114">
        <v>112</v>
      </c>
      <c r="B114">
        <v>50.915074789999998</v>
      </c>
      <c r="C114" s="3" t="e">
        <v>#N/A</v>
      </c>
      <c r="D114" t="e">
        <f t="shared" si="4"/>
        <v>#N/A</v>
      </c>
      <c r="E114" t="e">
        <f t="shared" si="3"/>
        <v>#N/A</v>
      </c>
    </row>
    <row r="115" spans="1:15" x14ac:dyDescent="0.2">
      <c r="A115">
        <v>113</v>
      </c>
      <c r="B115">
        <v>50.368886369999998</v>
      </c>
      <c r="C115" s="3" t="e">
        <v>#N/A</v>
      </c>
      <c r="D115" t="e">
        <f t="shared" si="4"/>
        <v>#N/A</v>
      </c>
      <c r="E115" t="e">
        <f t="shared" si="3"/>
        <v>#N/A</v>
      </c>
    </row>
    <row r="116" spans="1:15" x14ac:dyDescent="0.2">
      <c r="A116">
        <v>114</v>
      </c>
      <c r="B116">
        <v>49.833164250000003</v>
      </c>
      <c r="C116" s="3" t="e">
        <v>#N/A</v>
      </c>
      <c r="D116" t="e">
        <f t="shared" si="4"/>
        <v>#N/A</v>
      </c>
      <c r="E116" t="e">
        <f t="shared" si="3"/>
        <v>#N/A</v>
      </c>
    </row>
    <row r="117" spans="1:15" x14ac:dyDescent="0.2">
      <c r="A117">
        <v>115</v>
      </c>
      <c r="B117">
        <v>49.307615079999998</v>
      </c>
      <c r="C117" s="3" t="e">
        <v>#N/A</v>
      </c>
      <c r="D117" t="e">
        <f t="shared" si="4"/>
        <v>#N/A</v>
      </c>
      <c r="E117" t="e">
        <f t="shared" si="3"/>
        <v>#N/A</v>
      </c>
    </row>
    <row r="118" spans="1:15" x14ac:dyDescent="0.2">
      <c r="A118">
        <v>116</v>
      </c>
      <c r="B118">
        <v>48.791955209999998</v>
      </c>
      <c r="C118" s="3" t="e">
        <v>#N/A</v>
      </c>
      <c r="D118" t="e">
        <f t="shared" si="4"/>
        <v>#N/A</v>
      </c>
      <c r="E118" t="e">
        <f t="shared" si="3"/>
        <v>#N/A</v>
      </c>
    </row>
    <row r="119" spans="1:15" x14ac:dyDescent="0.2">
      <c r="A119">
        <v>117</v>
      </c>
      <c r="B119">
        <v>48.285910270000002</v>
      </c>
      <c r="C119" s="3" t="e">
        <v>#N/A</v>
      </c>
      <c r="D119" t="e">
        <f t="shared" si="4"/>
        <v>#N/A</v>
      </c>
      <c r="E119" t="e">
        <f t="shared" si="3"/>
        <v>#N/A</v>
      </c>
    </row>
    <row r="120" spans="1:15" x14ac:dyDescent="0.2">
      <c r="A120">
        <v>118</v>
      </c>
      <c r="B120">
        <v>47.789214909999998</v>
      </c>
      <c r="C120" s="3" t="e">
        <v>#N/A</v>
      </c>
      <c r="D120" t="e">
        <f t="shared" si="4"/>
        <v>#N/A</v>
      </c>
      <c r="E120" t="e">
        <f t="shared" si="3"/>
        <v>#N/A</v>
      </c>
    </row>
    <row r="121" spans="1:15" x14ac:dyDescent="0.2">
      <c r="A121">
        <v>119</v>
      </c>
      <c r="B121">
        <v>47.301612460000001</v>
      </c>
      <c r="C121" s="3" t="e">
        <v>#N/A</v>
      </c>
      <c r="D121" t="e">
        <f t="shared" si="4"/>
        <v>#N/A</v>
      </c>
      <c r="E121" t="e">
        <f t="shared" si="3"/>
        <v>#N/A</v>
      </c>
    </row>
    <row r="122" spans="1:15" x14ac:dyDescent="0.2">
      <c r="A122">
        <v>120</v>
      </c>
      <c r="B122">
        <v>46.822854620000001</v>
      </c>
      <c r="C122" s="2">
        <v>38</v>
      </c>
      <c r="D122">
        <f t="shared" si="4"/>
        <v>1.2321803847368422</v>
      </c>
      <c r="E122">
        <f t="shared" si="3"/>
        <v>9.0674290913845781E-2</v>
      </c>
    </row>
    <row r="124" spans="1:15" x14ac:dyDescent="0.2">
      <c r="A124" t="s">
        <v>2</v>
      </c>
      <c r="B124" cm="1">
        <f t="array" ref="B124">10^(AVERAGE(IF(ISNUMBER(E2:E121),E2:E121)))</f>
        <v>1.4919198571125205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">
      <c r="A125" t="s">
        <v>5</v>
      </c>
      <c r="B125" cm="1">
        <f t="array" ref="B125">SUMPRODUCT(--ISNUMBER(B2:B122), --ISNUMBER(C2:C122),
            --(IFERROR(B2:B122/C2:C122,0)&gt;=0.5),
            --(IFERROR(B2:B122/C2:C122,0)&lt;=2))
 / SUMPRODUCT(--ISNUMBER(B2:B121), --ISNUMBER(C2:C121))</f>
        <v>1</v>
      </c>
      <c r="L125" s="9"/>
      <c r="O125" s="9"/>
    </row>
    <row r="126" spans="1:15" x14ac:dyDescent="0.2">
      <c r="A126" t="s">
        <v>6</v>
      </c>
      <c r="B126" cm="1">
        <f t="array" ref="B126">SUMPRODUCT(--ISNUMBER(B2:B122), --ISNUMBER(C2:C122),
            --(IFERROR(B2:B122/C2:C122,0)&gt;=0.33),
            --(IFERROR(B2:B122/C2:C122,0)&lt;=3))
 / SUMPRODUCT(--ISNUMBER(B2:B121), --ISNUMBER(C2:C121))</f>
        <v>1</v>
      </c>
      <c r="L126" s="9"/>
      <c r="O126" s="9"/>
    </row>
    <row r="127" spans="1:15" x14ac:dyDescent="0.2">
      <c r="L127" s="9"/>
      <c r="O127" s="9"/>
    </row>
    <row r="128" spans="1:15" x14ac:dyDescent="0.2">
      <c r="G128" s="6"/>
      <c r="H128" s="6"/>
      <c r="I128" s="6"/>
      <c r="L128" s="9"/>
      <c r="O128" s="9"/>
    </row>
    <row r="129" spans="1:15" x14ac:dyDescent="0.2">
      <c r="A129" t="s">
        <v>62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1:15" x14ac:dyDescent="0.2">
      <c r="A130" s="5" t="s">
        <v>17</v>
      </c>
      <c r="B130" s="5" t="s">
        <v>0</v>
      </c>
      <c r="C130" s="5" t="s">
        <v>1</v>
      </c>
      <c r="D130" s="5" t="s">
        <v>20</v>
      </c>
      <c r="L130" s="9"/>
      <c r="O130" s="9"/>
    </row>
    <row r="131" spans="1:15" x14ac:dyDescent="0.2">
      <c r="A131" s="5" t="s">
        <v>49</v>
      </c>
      <c r="B131" s="5" cm="1">
        <f t="array" ref="B131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28293.970256754863</v>
      </c>
      <c r="C131" s="5" cm="1">
        <f t="array" ref="C131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24254.954588156132</v>
      </c>
      <c r="D131" s="6">
        <v>27122</v>
      </c>
      <c r="G131" s="6"/>
      <c r="H131" s="6"/>
      <c r="I131" s="6"/>
      <c r="L131" s="9"/>
      <c r="O131" s="9"/>
    </row>
    <row r="132" spans="1:15" x14ac:dyDescent="0.2">
      <c r="A132" s="5" t="s">
        <v>51</v>
      </c>
      <c r="B132" s="5" cm="1">
        <f t="array" ref="B132">_xlfn.LET(
  _xlpm.t, _xlfn._xlws.FILTER(A2:A122, ISNUMBER(B2:B122)),
  _xlpm.c, _xlfn._xlws.FILTER(B2:B122, ISNUMBER(B2:B122)),
  _xlpm.k, 5,
  _xlpm.Ke, -INDEX(LINEST(LN(_xlfn.TAKE(_xlpm.c,-_xlpm.k)), _xlfn.TAKE(_xlpm.t,-_xlpm.k)),1),
  LN(2)/_xlpm.Ke
)</f>
        <v>67.306655154831404</v>
      </c>
      <c r="C132" s="5" cm="1">
        <f t="array" ref="C132">_xlfn.LET(
  _xlpm.tnum, _xlfn._xlws.FILTER(A2:A122, ISNUMBER(C2:C122)),
  _xlpm.cnum, _xlfn._xlws.FILTER(C2:C122, ISNUMBER(C2:C122)),
  _xlpm.k, 5,
  _xlpm.Ke, -INDEX(LINEST(LN(_xlfn.TAKE(_xlpm.cnum,-_xlpm.k)), _xlfn.TAKE(_xlpm.tnum,-_xlpm.k)),1),
  LN(2)/_xlpm.Ke
)</f>
        <v>27.808966168161817</v>
      </c>
      <c r="D132">
        <v>40</v>
      </c>
      <c r="H132" s="5"/>
      <c r="I132" s="5"/>
      <c r="J132" s="5"/>
    </row>
    <row r="133" spans="1:15" x14ac:dyDescent="0.2">
      <c r="A133" t="s">
        <v>14</v>
      </c>
      <c r="B133" s="13" cm="1">
        <f t="array" ref="B133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625000 / _xlpm.AUCinf /0.25
)</f>
        <v>88.358048634166266</v>
      </c>
      <c r="C133" s="13" cm="1">
        <f t="array" ref="C133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625000 / _xlpm.AUCinf /0.25
)</f>
        <v>103.07172462078194</v>
      </c>
      <c r="D133">
        <v>92.2</v>
      </c>
      <c r="H133" s="5"/>
      <c r="L133" s="5"/>
    </row>
    <row r="134" spans="1:15" x14ac:dyDescent="0.2">
      <c r="A134" s="5" t="s">
        <v>60</v>
      </c>
      <c r="B134" s="5" cm="1">
        <f t="array" ref="B134">_xlfn.LET(
  _xlpm.t, _xlfn._xlws.FILTER(A2:A122, ISNUMBER(B2:B122)),
  _xlpm.c, _xlfn._xlws.FILTER(B2:B122, ISNUMBER(B2:B122)),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625000 / _xlpm.AUCinf,
  _xlpm.CL / _xlpm.Ke /1000
)</f>
        <v>2.1449574045621222</v>
      </c>
      <c r="C134" s="5" cm="1">
        <f t="array" ref="C134">_xlfn.LET(
  _xlpm.t, _xlfn._xlws.FILTER(A2:A122, ISNUMBER(C2:C122)),
  _xlpm.c, _xlfn._xlws.FILTER(C2:C122, ISNUMBER(C2:C122)),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625000 / _xlpm.AUCinf,
  _xlpm.CL / _xlpm.Ke /1000
)</f>
        <v>1.033805728156435</v>
      </c>
      <c r="E134" s="9"/>
      <c r="F134" s="9"/>
      <c r="G134" s="9"/>
      <c r="H134" s="5"/>
    </row>
    <row r="135" spans="1:15" x14ac:dyDescent="0.2">
      <c r="A135" s="5" t="s">
        <v>61</v>
      </c>
      <c r="B135">
        <f>B134/0.25</f>
        <v>8.579829618248489</v>
      </c>
      <c r="C135">
        <f>C134/0.25</f>
        <v>4.13522291262574</v>
      </c>
      <c r="D135">
        <v>5.3</v>
      </c>
      <c r="E135" s="9"/>
      <c r="F135" s="9"/>
      <c r="G135" s="9"/>
    </row>
    <row r="136" spans="1:15" x14ac:dyDescent="0.2">
      <c r="H136" s="5"/>
      <c r="I136" s="5"/>
      <c r="J136" s="5"/>
      <c r="K136" s="5"/>
    </row>
    <row r="137" spans="1:15" x14ac:dyDescent="0.2">
      <c r="D137" s="5"/>
      <c r="E137" s="5"/>
      <c r="F137" s="5"/>
      <c r="G137" s="5"/>
      <c r="H137" s="5"/>
      <c r="I137" s="5"/>
      <c r="J137" s="5"/>
      <c r="K137" s="5"/>
      <c r="L137" s="5"/>
    </row>
    <row r="138" spans="1:15" x14ac:dyDescent="0.2">
      <c r="A138" s="8" t="s">
        <v>16</v>
      </c>
      <c r="B138" s="5" t="s">
        <v>38</v>
      </c>
      <c r="C138" s="5" t="s">
        <v>36</v>
      </c>
      <c r="D138" s="5" t="s">
        <v>37</v>
      </c>
      <c r="E138" s="5" t="s">
        <v>39</v>
      </c>
      <c r="F138" s="5" t="s">
        <v>40</v>
      </c>
      <c r="G138" s="5" t="s">
        <v>41</v>
      </c>
      <c r="H138" s="5" t="s">
        <v>52</v>
      </c>
      <c r="I138" s="5" t="s">
        <v>33</v>
      </c>
      <c r="J138" s="5" t="s">
        <v>34</v>
      </c>
      <c r="K138" s="5" t="s">
        <v>35</v>
      </c>
      <c r="L138" s="5" t="s">
        <v>53</v>
      </c>
    </row>
    <row r="139" spans="1:15" x14ac:dyDescent="0.2">
      <c r="A139" t="s">
        <v>10</v>
      </c>
      <c r="B139">
        <f>B131</f>
        <v>28293.970256754863</v>
      </c>
      <c r="C139">
        <f>C131</f>
        <v>24254.954588156132</v>
      </c>
      <c r="D139" s="6">
        <v>27122</v>
      </c>
      <c r="E139">
        <f>B139/C139</f>
        <v>1.1665233242931328</v>
      </c>
      <c r="F139">
        <f>MAX(B139/C139, C139/B139)</f>
        <v>1.1665233242931328</v>
      </c>
      <c r="G139" t="b">
        <f>IF(OR(C139=0,ISNA(C139),C139=""),"—",IF(MAX(B139/C139,C139/B139)&lt;=2,TRUE,FALSE))</f>
        <v>1</v>
      </c>
      <c r="H139" t="b">
        <f>IF(OR(C139=0,ISNA(C139),C139=""),"—",IF(MAX(B139/C139,C139/B139)&lt;=3,TRUE,FALSE))</f>
        <v>1</v>
      </c>
      <c r="I139">
        <f>B139/D139</f>
        <v>1.0432110558496741</v>
      </c>
      <c r="J139">
        <f>MAX(B139/D139, D139/B139)</f>
        <v>1.0432110558496741</v>
      </c>
      <c r="K139" t="b">
        <f>IF(OR(D139=0,ISNA(D139),D139=""),"—",IF(MAX(B139/D139,D139/B139)&lt;=2,TRUE,FALSE))</f>
        <v>1</v>
      </c>
      <c r="L139" t="b">
        <f>IF(OR(D139=0,ISNA(D139),D139=""),"—",IF(MAX(B139/D139,D139/B139)&lt;=3,TRUE,FALSE))</f>
        <v>1</v>
      </c>
    </row>
    <row r="140" spans="1:15" x14ac:dyDescent="0.2">
      <c r="A140" t="s">
        <v>15</v>
      </c>
      <c r="B140" s="12">
        <f>B133</f>
        <v>88.358048634166266</v>
      </c>
      <c r="C140" s="12">
        <f>C133</f>
        <v>103.07172462078194</v>
      </c>
      <c r="D140">
        <v>92.2</v>
      </c>
      <c r="E140">
        <f>B140/C140</f>
        <v>0.85724818284791748</v>
      </c>
      <c r="F140">
        <f>MAX(B140/C140, C140/B140)</f>
        <v>1.1665233242931328</v>
      </c>
      <c r="G140" t="b">
        <f>IF(OR(C140=0,ISNA(C140),C140=""),"—",IF(MAX(B140/C140,C140/B140)&lt;=2,TRUE,FALSE))</f>
        <v>1</v>
      </c>
      <c r="H140" t="b">
        <f>IF(OR(C140=0,ISNA(C140),C140=""),"—",IF(MAX(B140/C140,C140/B140)&lt;=3,TRUE,FALSE))</f>
        <v>1</v>
      </c>
      <c r="I140">
        <f>B140/D140</f>
        <v>0.95833024548987267</v>
      </c>
      <c r="J140">
        <f>MAX(B140/D140, D140/B140)</f>
        <v>1.0434816230691193</v>
      </c>
      <c r="K140" t="b">
        <f>IF(OR(D140=0,ISNA(D140),D140=""),"—",IF(MAX(B140/D140,D140/B140)&lt;=2,TRUE,FALSE))</f>
        <v>1</v>
      </c>
      <c r="L140" t="b">
        <f t="shared" ref="L140:L142" si="5">IF(OR(D140=0,ISNA(D140),D140=""),"—",IF(MAX(B140/D140,D140/B140)&lt;=3,TRUE,FALSE))</f>
        <v>1</v>
      </c>
    </row>
    <row r="141" spans="1:15" x14ac:dyDescent="0.2">
      <c r="A141" t="s">
        <v>61</v>
      </c>
      <c r="B141">
        <f>B135</f>
        <v>8.579829618248489</v>
      </c>
      <c r="C141">
        <f>C135</f>
        <v>4.13522291262574</v>
      </c>
      <c r="D141">
        <v>5.3</v>
      </c>
      <c r="E141">
        <f>B141/C141</f>
        <v>2.0748167147295478</v>
      </c>
      <c r="F141">
        <f>MAX(B141/C141, C141/B141)</f>
        <v>2.0748167147295478</v>
      </c>
      <c r="G141" t="b">
        <f>IF(OR(C141=0,ISNA(C141),C141=""),"—",IF(MAX(B141/C141,C141/B141)&lt;=2,TRUE,FALSE))</f>
        <v>0</v>
      </c>
      <c r="H141" t="b">
        <f>IF(OR(C141=0,ISNA(C141),C141=""),"—",IF(MAX(B141/C141,C141/B141)&lt;=3,TRUE,FALSE))</f>
        <v>1</v>
      </c>
      <c r="I141">
        <f>B141/D141</f>
        <v>1.6188357770280168</v>
      </c>
      <c r="J141">
        <f>MAX(B141/D141, D141/B141)</f>
        <v>1.6188357770280168</v>
      </c>
      <c r="K141" t="b">
        <f>IF(OR(D141=0,ISNA(D141),D141=""),"—",IF(MAX(B141/D141,D141/B141)&lt;=2,TRUE,FALSE))</f>
        <v>1</v>
      </c>
      <c r="L141" t="b">
        <f t="shared" si="5"/>
        <v>1</v>
      </c>
    </row>
    <row r="142" spans="1:15" x14ac:dyDescent="0.2">
      <c r="A142" t="s">
        <v>13</v>
      </c>
      <c r="B142">
        <f>B132</f>
        <v>67.306655154831404</v>
      </c>
      <c r="C142">
        <f>C132</f>
        <v>27.808966168161817</v>
      </c>
      <c r="D142">
        <v>40</v>
      </c>
      <c r="E142">
        <f>B142/C142</f>
        <v>2.4203220913652683</v>
      </c>
      <c r="F142">
        <f>MAX(B142/C142, C142/B142)</f>
        <v>2.4203220913652683</v>
      </c>
      <c r="G142" t="b">
        <f>IF(OR(C142=0,ISNA(C142),C142=""),"—",IF(MAX(B142/C142,C142/B142)&lt;=2,TRUE,FALSE))</f>
        <v>0</v>
      </c>
      <c r="H142" t="b">
        <f>IF(OR(C142=0,ISNA(C142),C142=""),"—",IF(MAX(B142/C142,C142/B142)&lt;=3,TRUE,FALSE))</f>
        <v>1</v>
      </c>
      <c r="I142">
        <f t="shared" ref="I142" si="6">B142/D142</f>
        <v>1.6826663788707852</v>
      </c>
      <c r="J142">
        <f>MAX(B142/D142, D142/B142)</f>
        <v>1.6826663788707852</v>
      </c>
      <c r="K142" t="b">
        <f>IF(OR(D142=0,ISNA(D142),D142=""),"—",IF(MAX(B142/D142,D142/B142)&lt;=2,TRUE,FALSE))</f>
        <v>1</v>
      </c>
      <c r="L142" t="b">
        <f t="shared" si="5"/>
        <v>1</v>
      </c>
    </row>
    <row r="143" spans="1:15" x14ac:dyDescent="0.2">
      <c r="A143" s="5"/>
      <c r="B143" s="5"/>
      <c r="E143" s="5"/>
      <c r="H143" s="5"/>
    </row>
    <row r="144" spans="1:15" x14ac:dyDescent="0.2">
      <c r="A144" s="5" t="s">
        <v>43</v>
      </c>
      <c r="J144" s="9"/>
    </row>
    <row r="145" spans="1:12" x14ac:dyDescent="0.2">
      <c r="B145" s="13" t="s">
        <v>2</v>
      </c>
      <c r="C145" t="s">
        <v>54</v>
      </c>
      <c r="D145" t="s">
        <v>55</v>
      </c>
      <c r="J145" s="9"/>
    </row>
    <row r="146" spans="1:12" x14ac:dyDescent="0.2">
      <c r="A146" t="s">
        <v>44</v>
      </c>
      <c r="B146" s="5" cm="1">
        <f t="array" ref="B146">10^(AVERAGE(IF(ISNUMBER(F139:F142),ABS(LOG10(F139:F142)))))</f>
        <v>1.6168135459278128</v>
      </c>
      <c r="C146">
        <f>COUNTIF(F139:F142,"&lt;=2")/COUNTA(F139:F142)</f>
        <v>0.5</v>
      </c>
      <c r="D146">
        <f>COUNTIF(F139:F142,"&lt;=3")/COUNTA(F139:F142)</f>
        <v>1</v>
      </c>
      <c r="E146" s="9"/>
      <c r="I146" s="9"/>
      <c r="J146" s="9"/>
      <c r="L146" s="8"/>
    </row>
    <row r="147" spans="1:12" x14ac:dyDescent="0.2">
      <c r="A147" t="s">
        <v>45</v>
      </c>
      <c r="B147" s="5" cm="1">
        <f t="array" ref="B147">10^(AVERAGE(IF(ISNUMBER(J139:J142),ABS(LOG10(J139:J142)))))</f>
        <v>1.3122435576349141</v>
      </c>
      <c r="C147">
        <f>COUNTIF(J139:J142,"&lt;=2")/COUNTA(J139:J142)</f>
        <v>1</v>
      </c>
      <c r="D147">
        <f>COUNTIF(J139:J142,"&lt;=3")/COUNTA(J139:J142)</f>
        <v>1</v>
      </c>
      <c r="E147" s="9"/>
      <c r="H147" s="9"/>
      <c r="I147" s="9"/>
      <c r="J147" s="9"/>
    </row>
    <row r="148" spans="1:12" x14ac:dyDescent="0.2">
      <c r="B148" s="5"/>
      <c r="D148" s="5"/>
      <c r="E148" s="5"/>
      <c r="F148" s="5"/>
      <c r="G148" s="5"/>
      <c r="H148" s="5"/>
      <c r="I148" s="5"/>
      <c r="J148" s="5"/>
    </row>
    <row r="149" spans="1:12" x14ac:dyDescent="0.2">
      <c r="A149" s="5" t="s">
        <v>43</v>
      </c>
      <c r="B149" s="5"/>
      <c r="C149" s="5"/>
    </row>
    <row r="150" spans="1:12" x14ac:dyDescent="0.2">
      <c r="A150" t="s">
        <v>64</v>
      </c>
    </row>
    <row r="151" spans="1:12" x14ac:dyDescent="0.2">
      <c r="A151" t="s">
        <v>63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E35A-5EC1-C245-8F69-4B3CA276E9B9}">
  <dimension ref="A1:Z637"/>
  <sheetViews>
    <sheetView tabSelected="1" topLeftCell="A590" zoomScale="81" workbookViewId="0">
      <selection activeCell="K606" sqref="K606"/>
    </sheetView>
  </sheetViews>
  <sheetFormatPr baseColWidth="10" defaultRowHeight="16" x14ac:dyDescent="0.2"/>
  <sheetData>
    <row r="1" spans="1:17" x14ac:dyDescent="0.2">
      <c r="A1" s="8" t="s">
        <v>11</v>
      </c>
      <c r="H1" s="9"/>
      <c r="K1" s="4"/>
      <c r="M1" s="8" t="s">
        <v>12</v>
      </c>
      <c r="P1" s="4"/>
    </row>
    <row r="2" spans="1:17" x14ac:dyDescent="0.2">
      <c r="A2" t="s">
        <v>7</v>
      </c>
      <c r="B2" s="1" t="s">
        <v>0</v>
      </c>
      <c r="C2" s="1" t="s">
        <v>1</v>
      </c>
      <c r="D2" s="1" t="s">
        <v>3</v>
      </c>
      <c r="E2" t="s">
        <v>4</v>
      </c>
      <c r="I2" s="1"/>
      <c r="J2" s="1"/>
      <c r="K2" s="1"/>
      <c r="M2" t="s">
        <v>7</v>
      </c>
      <c r="N2" s="1" t="s">
        <v>0</v>
      </c>
      <c r="O2" s="1" t="s">
        <v>1</v>
      </c>
      <c r="P2" s="1" t="s">
        <v>3</v>
      </c>
      <c r="Q2" t="s">
        <v>4</v>
      </c>
    </row>
    <row r="3" spans="1:17" x14ac:dyDescent="0.2">
      <c r="A3">
        <v>0</v>
      </c>
      <c r="B3">
        <v>34.54493085</v>
      </c>
      <c r="C3" t="e">
        <v>#N/A</v>
      </c>
      <c r="D3" t="e">
        <f>IFERROR(B3/C3, NA())</f>
        <v>#N/A</v>
      </c>
      <c r="E3" t="e">
        <f>IFERROR(ABS(LOG10(D3)), NA())</f>
        <v>#N/A</v>
      </c>
      <c r="M3">
        <v>0</v>
      </c>
      <c r="N3">
        <v>0</v>
      </c>
      <c r="O3" t="e">
        <v>#N/A</v>
      </c>
      <c r="P3" t="e">
        <f>IFERROR(N3/O3, NA())</f>
        <v>#N/A</v>
      </c>
      <c r="Q3" t="e">
        <f>IFERROR(ABS(LOG10(P3)), NA())</f>
        <v>#N/A</v>
      </c>
    </row>
    <row r="4" spans="1:17" x14ac:dyDescent="0.2">
      <c r="A4">
        <v>5</v>
      </c>
      <c r="B4">
        <v>6.7732393599999998</v>
      </c>
      <c r="C4">
        <v>8</v>
      </c>
      <c r="D4">
        <f t="shared" ref="D4:D67" si="0">IFERROR(B4/C4, NA())</f>
        <v>0.84665491999999998</v>
      </c>
      <c r="E4">
        <f t="shared" ref="E4:E67" si="1">IFERROR(ABS(LOG10(D4)), NA())</f>
        <v>7.2293563550004297E-2</v>
      </c>
      <c r="M4">
        <v>5</v>
      </c>
      <c r="N4">
        <v>1.1170263899999999</v>
      </c>
      <c r="O4">
        <v>5</v>
      </c>
      <c r="P4">
        <f t="shared" ref="P4:P67" si="2">IFERROR(N4/O4, NA())</f>
        <v>0.22340527799999998</v>
      </c>
      <c r="Q4">
        <f t="shared" ref="Q4:Q67" si="3">IFERROR(ABS(LOG10(P4)), NA())</f>
        <v>0.65090657079427583</v>
      </c>
    </row>
    <row r="5" spans="1:17" x14ac:dyDescent="0.2">
      <c r="A5">
        <v>10</v>
      </c>
      <c r="B5">
        <v>4.3451411799999997</v>
      </c>
      <c r="C5">
        <v>6.8</v>
      </c>
      <c r="D5">
        <f t="shared" si="0"/>
        <v>0.63899134999999996</v>
      </c>
      <c r="E5">
        <f t="shared" si="1"/>
        <v>0.19450502082860321</v>
      </c>
      <c r="M5">
        <v>10</v>
      </c>
      <c r="N5">
        <v>3.51140834</v>
      </c>
      <c r="O5" t="e">
        <v>#N/A</v>
      </c>
      <c r="P5" t="e">
        <f t="shared" si="2"/>
        <v>#N/A</v>
      </c>
      <c r="Q5" t="e">
        <f t="shared" si="3"/>
        <v>#N/A</v>
      </c>
    </row>
    <row r="6" spans="1:17" x14ac:dyDescent="0.2">
      <c r="A6">
        <v>15</v>
      </c>
      <c r="B6">
        <v>3.4441308899999998</v>
      </c>
      <c r="C6">
        <v>4.5</v>
      </c>
      <c r="D6">
        <f t="shared" si="0"/>
        <v>0.76536241999999999</v>
      </c>
      <c r="E6">
        <f t="shared" si="1"/>
        <v>0.11613286584722135</v>
      </c>
      <c r="M6">
        <v>15</v>
      </c>
      <c r="N6">
        <v>5.9813019299999999</v>
      </c>
      <c r="O6">
        <v>12</v>
      </c>
      <c r="P6">
        <f t="shared" si="2"/>
        <v>0.49844182749999999</v>
      </c>
      <c r="Q6">
        <f t="shared" si="3"/>
        <v>0.30238552034120264</v>
      </c>
    </row>
    <row r="7" spans="1:17" x14ac:dyDescent="0.2">
      <c r="A7">
        <v>20</v>
      </c>
      <c r="B7">
        <v>2.9705520700000001</v>
      </c>
      <c r="C7" t="e">
        <v>#N/A</v>
      </c>
      <c r="D7" t="e">
        <f t="shared" si="0"/>
        <v>#N/A</v>
      </c>
      <c r="E7" t="e">
        <f t="shared" si="1"/>
        <v>#N/A</v>
      </c>
      <c r="M7">
        <v>20</v>
      </c>
      <c r="N7">
        <v>8.1614970099999997</v>
      </c>
      <c r="O7" t="e">
        <v>#N/A</v>
      </c>
      <c r="P7" t="e">
        <f t="shared" si="2"/>
        <v>#N/A</v>
      </c>
      <c r="Q7" t="e">
        <f t="shared" si="3"/>
        <v>#N/A</v>
      </c>
    </row>
    <row r="8" spans="1:17" x14ac:dyDescent="0.2">
      <c r="A8">
        <v>25</v>
      </c>
      <c r="B8">
        <v>2.6524971800000001</v>
      </c>
      <c r="C8" t="e">
        <v>#N/A</v>
      </c>
      <c r="D8" t="e">
        <f t="shared" si="0"/>
        <v>#N/A</v>
      </c>
      <c r="E8" t="e">
        <f t="shared" si="1"/>
        <v>#N/A</v>
      </c>
      <c r="M8">
        <v>25</v>
      </c>
      <c r="N8">
        <v>9.9918099900000001</v>
      </c>
      <c r="O8" t="e">
        <v>#N/A</v>
      </c>
      <c r="P8" t="e">
        <f t="shared" si="2"/>
        <v>#N/A</v>
      </c>
      <c r="Q8" t="e">
        <f t="shared" si="3"/>
        <v>#N/A</v>
      </c>
    </row>
    <row r="9" spans="1:17" x14ac:dyDescent="0.2">
      <c r="A9">
        <v>30</v>
      </c>
      <c r="B9">
        <v>2.4116982</v>
      </c>
      <c r="C9">
        <v>2.7</v>
      </c>
      <c r="D9">
        <f t="shared" si="0"/>
        <v>0.89322155555555549</v>
      </c>
      <c r="E9">
        <f t="shared" si="1"/>
        <v>4.9040804917802862E-2</v>
      </c>
      <c r="M9">
        <v>30</v>
      </c>
      <c r="N9">
        <v>11.500181380000001</v>
      </c>
      <c r="O9">
        <v>15</v>
      </c>
      <c r="P9">
        <f t="shared" si="2"/>
        <v>0.76667875866666668</v>
      </c>
      <c r="Q9">
        <f t="shared" si="3"/>
        <v>0.1153865689879888</v>
      </c>
    </row>
    <row r="10" spans="1:17" x14ac:dyDescent="0.2">
      <c r="A10">
        <v>35</v>
      </c>
      <c r="B10">
        <v>2.2187833299999999</v>
      </c>
      <c r="C10" t="e">
        <v>#N/A</v>
      </c>
      <c r="D10" t="e">
        <f t="shared" si="0"/>
        <v>#N/A</v>
      </c>
      <c r="E10" t="e">
        <f t="shared" si="1"/>
        <v>#N/A</v>
      </c>
      <c r="M10">
        <v>35</v>
      </c>
      <c r="N10">
        <v>12.73321359</v>
      </c>
      <c r="O10" t="e">
        <v>#N/A</v>
      </c>
      <c r="P10" t="e">
        <f t="shared" si="2"/>
        <v>#N/A</v>
      </c>
      <c r="Q10" t="e">
        <f t="shared" si="3"/>
        <v>#N/A</v>
      </c>
    </row>
    <row r="11" spans="1:17" x14ac:dyDescent="0.2">
      <c r="A11">
        <v>40</v>
      </c>
      <c r="B11">
        <v>2.0593312400000001</v>
      </c>
      <c r="C11" t="e">
        <v>#N/A</v>
      </c>
      <c r="D11" t="e">
        <f t="shared" si="0"/>
        <v>#N/A</v>
      </c>
      <c r="E11" t="e">
        <f t="shared" si="1"/>
        <v>#N/A</v>
      </c>
      <c r="M11">
        <v>40</v>
      </c>
      <c r="N11">
        <v>13.736425430000001</v>
      </c>
      <c r="O11" t="e">
        <v>#N/A</v>
      </c>
      <c r="P11" t="e">
        <f t="shared" si="2"/>
        <v>#N/A</v>
      </c>
      <c r="Q11" t="e">
        <f t="shared" si="3"/>
        <v>#N/A</v>
      </c>
    </row>
    <row r="12" spans="1:17" x14ac:dyDescent="0.2">
      <c r="A12">
        <v>45</v>
      </c>
      <c r="B12">
        <v>1.9248039400000001</v>
      </c>
      <c r="C12">
        <v>2</v>
      </c>
      <c r="D12">
        <f t="shared" si="0"/>
        <v>0.96240197000000005</v>
      </c>
      <c r="E12">
        <f t="shared" si="1"/>
        <v>1.6643496683118444E-2</v>
      </c>
      <c r="M12">
        <v>45</v>
      </c>
      <c r="N12">
        <v>14.54947153</v>
      </c>
      <c r="O12" t="e">
        <v>#N/A</v>
      </c>
      <c r="P12" t="e">
        <f t="shared" si="2"/>
        <v>#N/A</v>
      </c>
      <c r="Q12" t="e">
        <f t="shared" si="3"/>
        <v>#N/A</v>
      </c>
    </row>
    <row r="13" spans="1:17" x14ac:dyDescent="0.2">
      <c r="A13">
        <v>50</v>
      </c>
      <c r="B13">
        <v>1.80957849</v>
      </c>
      <c r="C13" t="e">
        <v>#N/A</v>
      </c>
      <c r="D13" t="e">
        <f t="shared" si="0"/>
        <v>#N/A</v>
      </c>
      <c r="E13" t="e">
        <f t="shared" si="1"/>
        <v>#N/A</v>
      </c>
      <c r="M13">
        <v>50</v>
      </c>
      <c r="N13">
        <v>15.205622959999999</v>
      </c>
      <c r="O13" t="e">
        <v>#N/A</v>
      </c>
      <c r="P13" t="e">
        <f t="shared" si="2"/>
        <v>#N/A</v>
      </c>
      <c r="Q13" t="e">
        <f t="shared" si="3"/>
        <v>#N/A</v>
      </c>
    </row>
    <row r="14" spans="1:17" x14ac:dyDescent="0.2">
      <c r="A14">
        <v>55</v>
      </c>
      <c r="B14">
        <v>1.70971435</v>
      </c>
      <c r="C14" t="e">
        <v>#N/A</v>
      </c>
      <c r="D14" t="e">
        <f t="shared" si="0"/>
        <v>#N/A</v>
      </c>
      <c r="E14" t="e">
        <f t="shared" si="1"/>
        <v>#N/A</v>
      </c>
      <c r="M14">
        <v>55</v>
      </c>
      <c r="N14">
        <v>15.73238422</v>
      </c>
      <c r="O14" t="e">
        <v>#N/A</v>
      </c>
      <c r="P14" t="e">
        <f t="shared" si="2"/>
        <v>#N/A</v>
      </c>
      <c r="Q14" t="e">
        <f t="shared" si="3"/>
        <v>#N/A</v>
      </c>
    </row>
    <row r="15" spans="1:17" x14ac:dyDescent="0.2">
      <c r="A15">
        <v>60</v>
      </c>
      <c r="B15">
        <v>1.6223313399999999</v>
      </c>
      <c r="C15">
        <v>1.6</v>
      </c>
      <c r="D15">
        <f t="shared" si="0"/>
        <v>1.0139570874999999</v>
      </c>
      <c r="E15">
        <f t="shared" si="1"/>
        <v>6.0195752573587984E-3</v>
      </c>
      <c r="M15">
        <v>60</v>
      </c>
      <c r="N15">
        <v>16.15234439</v>
      </c>
      <c r="O15">
        <v>20</v>
      </c>
      <c r="P15">
        <f t="shared" si="2"/>
        <v>0.80761721949999998</v>
      </c>
      <c r="Q15">
        <f t="shared" si="3"/>
        <v>9.2794429879331439E-2</v>
      </c>
    </row>
    <row r="16" spans="1:17" x14ac:dyDescent="0.2">
      <c r="A16">
        <v>65</v>
      </c>
      <c r="B16">
        <v>1.5452547700000001</v>
      </c>
      <c r="C16" t="e">
        <v>#N/A</v>
      </c>
      <c r="D16" t="e">
        <f t="shared" si="0"/>
        <v>#N/A</v>
      </c>
      <c r="E16" t="e">
        <f t="shared" si="1"/>
        <v>#N/A</v>
      </c>
      <c r="M16">
        <v>65</v>
      </c>
      <c r="N16">
        <v>16.484001230000001</v>
      </c>
      <c r="O16" t="e">
        <v>#N/A</v>
      </c>
      <c r="P16" t="e">
        <f t="shared" si="2"/>
        <v>#N/A</v>
      </c>
      <c r="Q16" t="e">
        <f t="shared" si="3"/>
        <v>#N/A</v>
      </c>
    </row>
    <row r="17" spans="1:17" x14ac:dyDescent="0.2">
      <c r="A17">
        <v>70</v>
      </c>
      <c r="B17">
        <v>1.47679838</v>
      </c>
      <c r="C17" t="e">
        <v>#N/A</v>
      </c>
      <c r="D17" t="e">
        <f t="shared" si="0"/>
        <v>#N/A</v>
      </c>
      <c r="E17" t="e">
        <f t="shared" si="1"/>
        <v>#N/A</v>
      </c>
      <c r="M17">
        <v>70</v>
      </c>
      <c r="N17">
        <v>16.742486840000002</v>
      </c>
      <c r="O17" t="e">
        <v>#N/A</v>
      </c>
      <c r="P17" t="e">
        <f t="shared" si="2"/>
        <v>#N/A</v>
      </c>
      <c r="Q17" t="e">
        <f t="shared" si="3"/>
        <v>#N/A</v>
      </c>
    </row>
    <row r="18" spans="1:17" x14ac:dyDescent="0.2">
      <c r="A18">
        <v>75</v>
      </c>
      <c r="B18">
        <v>1.4156255900000001</v>
      </c>
      <c r="C18" t="e">
        <v>#N/A</v>
      </c>
      <c r="D18" t="e">
        <f t="shared" si="0"/>
        <v>#N/A</v>
      </c>
      <c r="E18" t="e">
        <f t="shared" si="1"/>
        <v>#N/A</v>
      </c>
      <c r="M18">
        <v>75</v>
      </c>
      <c r="N18">
        <v>16.940182289999999</v>
      </c>
      <c r="O18" t="e">
        <v>#N/A</v>
      </c>
      <c r="P18" t="e">
        <f t="shared" si="2"/>
        <v>#N/A</v>
      </c>
      <c r="Q18" t="e">
        <f t="shared" si="3"/>
        <v>#N/A</v>
      </c>
    </row>
    <row r="19" spans="1:17" x14ac:dyDescent="0.2">
      <c r="A19">
        <v>80</v>
      </c>
      <c r="B19">
        <v>1.36065763</v>
      </c>
      <c r="C19" t="e">
        <v>#N/A</v>
      </c>
      <c r="D19" t="e">
        <f t="shared" si="0"/>
        <v>#N/A</v>
      </c>
      <c r="E19" t="e">
        <f t="shared" si="1"/>
        <v>#N/A</v>
      </c>
      <c r="M19">
        <v>80</v>
      </c>
      <c r="N19">
        <v>17.087228060000001</v>
      </c>
      <c r="O19" t="e">
        <v>#N/A</v>
      </c>
      <c r="P19" t="e">
        <f t="shared" si="2"/>
        <v>#N/A</v>
      </c>
      <c r="Q19" t="e">
        <f t="shared" si="3"/>
        <v>#N/A</v>
      </c>
    </row>
    <row r="20" spans="1:17" x14ac:dyDescent="0.2">
      <c r="A20">
        <v>85</v>
      </c>
      <c r="B20">
        <v>1.31101092</v>
      </c>
      <c r="C20" t="e">
        <v>#N/A</v>
      </c>
      <c r="D20" t="e">
        <f t="shared" si="0"/>
        <v>#N/A</v>
      </c>
      <c r="E20" t="e">
        <f t="shared" si="1"/>
        <v>#N/A</v>
      </c>
      <c r="M20">
        <v>85</v>
      </c>
      <c r="N20">
        <v>17.191943259999999</v>
      </c>
      <c r="O20" t="e">
        <v>#N/A</v>
      </c>
      <c r="P20" t="e">
        <f t="shared" si="2"/>
        <v>#N/A</v>
      </c>
      <c r="Q20" t="e">
        <f t="shared" si="3"/>
        <v>#N/A</v>
      </c>
    </row>
    <row r="21" spans="1:17" x14ac:dyDescent="0.2">
      <c r="A21">
        <v>90</v>
      </c>
      <c r="B21">
        <v>1.26595317</v>
      </c>
      <c r="C21">
        <v>1.1000000000000001</v>
      </c>
      <c r="D21">
        <f t="shared" si="0"/>
        <v>1.1508665181818181</v>
      </c>
      <c r="E21">
        <f t="shared" si="1"/>
        <v>6.1024955446686562E-2</v>
      </c>
      <c r="M21">
        <v>90</v>
      </c>
      <c r="N21">
        <v>17.261167329999999</v>
      </c>
      <c r="O21">
        <v>18</v>
      </c>
      <c r="P21">
        <f t="shared" si="2"/>
        <v>0.95895374055555549</v>
      </c>
      <c r="Q21">
        <f t="shared" si="3"/>
        <v>1.8202342470651771E-2</v>
      </c>
    </row>
    <row r="22" spans="1:17" x14ac:dyDescent="0.2">
      <c r="A22">
        <v>95</v>
      </c>
      <c r="B22">
        <v>1.2248716100000001</v>
      </c>
      <c r="C22" t="e">
        <v>#N/A</v>
      </c>
      <c r="D22" t="e">
        <f t="shared" si="0"/>
        <v>#N/A</v>
      </c>
      <c r="E22" t="e">
        <f t="shared" si="1"/>
        <v>#N/A</v>
      </c>
      <c r="M22">
        <v>95</v>
      </c>
      <c r="N22">
        <v>17.300537479999999</v>
      </c>
      <c r="O22" t="e">
        <v>#N/A</v>
      </c>
      <c r="P22" t="e">
        <f t="shared" si="2"/>
        <v>#N/A</v>
      </c>
      <c r="Q22" t="e">
        <f t="shared" si="3"/>
        <v>#N/A</v>
      </c>
    </row>
    <row r="23" spans="1:17" x14ac:dyDescent="0.2">
      <c r="A23">
        <v>100</v>
      </c>
      <c r="B23">
        <v>1.1872495700000001</v>
      </c>
      <c r="C23" t="e">
        <v>#N/A</v>
      </c>
      <c r="D23" t="e">
        <f t="shared" si="0"/>
        <v>#N/A</v>
      </c>
      <c r="E23" t="e">
        <f t="shared" si="1"/>
        <v>#N/A</v>
      </c>
      <c r="M23">
        <v>100</v>
      </c>
      <c r="N23">
        <v>17.31471324</v>
      </c>
      <c r="O23" t="e">
        <v>#N/A</v>
      </c>
      <c r="P23" t="e">
        <f t="shared" si="2"/>
        <v>#N/A</v>
      </c>
      <c r="Q23" t="e">
        <f t="shared" si="3"/>
        <v>#N/A</v>
      </c>
    </row>
    <row r="24" spans="1:17" x14ac:dyDescent="0.2">
      <c r="A24">
        <v>105</v>
      </c>
      <c r="B24">
        <v>1.1526486899999999</v>
      </c>
      <c r="C24" t="e">
        <v>#N/A</v>
      </c>
      <c r="D24" t="e">
        <f t="shared" si="0"/>
        <v>#N/A</v>
      </c>
      <c r="E24" t="e">
        <f t="shared" si="1"/>
        <v>#N/A</v>
      </c>
      <c r="M24">
        <v>105</v>
      </c>
      <c r="N24">
        <v>17.307557939999999</v>
      </c>
      <c r="O24" t="e">
        <v>#N/A</v>
      </c>
      <c r="P24" t="e">
        <f t="shared" si="2"/>
        <v>#N/A</v>
      </c>
      <c r="Q24" t="e">
        <f t="shared" si="3"/>
        <v>#N/A</v>
      </c>
    </row>
    <row r="25" spans="1:17" x14ac:dyDescent="0.2">
      <c r="A25">
        <v>110</v>
      </c>
      <c r="B25">
        <v>1.12069511</v>
      </c>
      <c r="C25" t="e">
        <v>#N/A</v>
      </c>
      <c r="D25" t="e">
        <f t="shared" si="0"/>
        <v>#N/A</v>
      </c>
      <c r="E25" t="e">
        <f t="shared" si="1"/>
        <v>#N/A</v>
      </c>
      <c r="M25">
        <v>110</v>
      </c>
      <c r="N25">
        <v>17.28228541</v>
      </c>
      <c r="O25" t="e">
        <v>#N/A</v>
      </c>
      <c r="P25" t="e">
        <f t="shared" si="2"/>
        <v>#N/A</v>
      </c>
      <c r="Q25" t="e">
        <f t="shared" si="3"/>
        <v>#N/A</v>
      </c>
    </row>
    <row r="26" spans="1:17" x14ac:dyDescent="0.2">
      <c r="A26">
        <v>115</v>
      </c>
      <c r="B26">
        <v>1.09106868</v>
      </c>
      <c r="C26" t="e">
        <v>#N/A</v>
      </c>
      <c r="D26" t="e">
        <f t="shared" si="0"/>
        <v>#N/A</v>
      </c>
      <c r="E26" t="e">
        <f t="shared" si="1"/>
        <v>#N/A</v>
      </c>
      <c r="M26">
        <v>115</v>
      </c>
      <c r="N26">
        <v>17.24157842</v>
      </c>
      <c r="O26" t="e">
        <v>#N/A</v>
      </c>
      <c r="P26" t="e">
        <f t="shared" si="2"/>
        <v>#N/A</v>
      </c>
      <c r="Q26" t="e">
        <f t="shared" si="3"/>
        <v>#N/A</v>
      </c>
    </row>
    <row r="27" spans="1:17" x14ac:dyDescent="0.2">
      <c r="A27">
        <v>120</v>
      </c>
      <c r="B27">
        <v>1.0634942000000001</v>
      </c>
      <c r="C27">
        <v>0.9</v>
      </c>
      <c r="D27">
        <f t="shared" si="0"/>
        <v>1.1816602222222223</v>
      </c>
      <c r="E27">
        <f t="shared" si="1"/>
        <v>7.2492616285211628E-2</v>
      </c>
      <c r="M27">
        <v>120</v>
      </c>
      <c r="N27">
        <v>17.18768455</v>
      </c>
      <c r="O27">
        <v>14</v>
      </c>
      <c r="P27">
        <f t="shared" si="2"/>
        <v>1.2276917535714287</v>
      </c>
      <c r="Q27">
        <f t="shared" si="3"/>
        <v>8.9089338688323291E-2</v>
      </c>
    </row>
    <row r="28" spans="1:17" x14ac:dyDescent="0.2">
      <c r="A28">
        <v>125</v>
      </c>
      <c r="B28">
        <v>1.03773443</v>
      </c>
      <c r="C28" t="e">
        <v>#N/A</v>
      </c>
      <c r="D28" t="e">
        <f t="shared" si="0"/>
        <v>#N/A</v>
      </c>
      <c r="E28" t="e">
        <f t="shared" si="1"/>
        <v>#N/A</v>
      </c>
      <c r="M28">
        <v>125</v>
      </c>
      <c r="N28">
        <v>17.122493739999999</v>
      </c>
      <c r="O28" t="e">
        <v>#N/A</v>
      </c>
      <c r="P28" t="e">
        <f t="shared" si="2"/>
        <v>#N/A</v>
      </c>
      <c r="Q28" t="e">
        <f t="shared" si="3"/>
        <v>#N/A</v>
      </c>
    </row>
    <row r="29" spans="1:17" x14ac:dyDescent="0.2">
      <c r="A29">
        <v>130</v>
      </c>
      <c r="B29">
        <v>1.01358426</v>
      </c>
      <c r="C29" t="e">
        <v>#N/A</v>
      </c>
      <c r="D29" t="e">
        <f t="shared" si="0"/>
        <v>#N/A</v>
      </c>
      <c r="E29" t="e">
        <f t="shared" si="1"/>
        <v>#N/A</v>
      </c>
      <c r="M29">
        <v>130</v>
      </c>
      <c r="N29">
        <v>17.047601190000002</v>
      </c>
      <c r="O29" t="e">
        <v>#N/A</v>
      </c>
      <c r="P29" t="e">
        <f t="shared" si="2"/>
        <v>#N/A</v>
      </c>
      <c r="Q29" t="e">
        <f t="shared" si="3"/>
        <v>#N/A</v>
      </c>
    </row>
    <row r="30" spans="1:17" x14ac:dyDescent="0.2">
      <c r="A30">
        <v>135</v>
      </c>
      <c r="B30">
        <v>0.99086596999999998</v>
      </c>
      <c r="C30" t="e">
        <v>#N/A</v>
      </c>
      <c r="D30" t="e">
        <f t="shared" si="0"/>
        <v>#N/A</v>
      </c>
      <c r="E30" t="e">
        <f t="shared" si="1"/>
        <v>#N/A</v>
      </c>
      <c r="M30">
        <v>135</v>
      </c>
      <c r="N30">
        <v>16.964358489999999</v>
      </c>
      <c r="O30" t="e">
        <v>#N/A</v>
      </c>
      <c r="P30" t="e">
        <f t="shared" si="2"/>
        <v>#N/A</v>
      </c>
      <c r="Q30" t="e">
        <f t="shared" si="3"/>
        <v>#N/A</v>
      </c>
    </row>
    <row r="31" spans="1:17" x14ac:dyDescent="0.2">
      <c r="A31">
        <v>140</v>
      </c>
      <c r="B31">
        <v>0.96942519000000005</v>
      </c>
      <c r="C31" t="e">
        <v>#N/A</v>
      </c>
      <c r="D31" t="e">
        <f t="shared" si="0"/>
        <v>#N/A</v>
      </c>
      <c r="E31" t="e">
        <f t="shared" si="1"/>
        <v>#N/A</v>
      </c>
      <c r="M31">
        <v>140</v>
      </c>
      <c r="N31">
        <v>16.873915199999999</v>
      </c>
      <c r="O31" t="e">
        <v>#N/A</v>
      </c>
      <c r="P31" t="e">
        <f t="shared" si="2"/>
        <v>#N/A</v>
      </c>
      <c r="Q31" t="e">
        <f t="shared" si="3"/>
        <v>#N/A</v>
      </c>
    </row>
    <row r="32" spans="1:17" x14ac:dyDescent="0.2">
      <c r="A32">
        <v>145</v>
      </c>
      <c r="B32">
        <v>0.94912759999999996</v>
      </c>
      <c r="C32" t="e">
        <v>#N/A</v>
      </c>
      <c r="D32" t="e">
        <f t="shared" si="0"/>
        <v>#N/A</v>
      </c>
      <c r="E32" t="e">
        <f t="shared" si="1"/>
        <v>#N/A</v>
      </c>
      <c r="M32">
        <v>145</v>
      </c>
      <c r="N32">
        <v>16.77725285</v>
      </c>
      <c r="O32" t="e">
        <v>#N/A</v>
      </c>
      <c r="P32" t="e">
        <f t="shared" si="2"/>
        <v>#N/A</v>
      </c>
      <c r="Q32" t="e">
        <f t="shared" si="3"/>
        <v>#N/A</v>
      </c>
    </row>
    <row r="33" spans="1:17" x14ac:dyDescent="0.2">
      <c r="A33">
        <v>150</v>
      </c>
      <c r="B33">
        <v>0.92985607999999997</v>
      </c>
      <c r="C33" t="e">
        <v>#N/A</v>
      </c>
      <c r="D33" t="e">
        <f t="shared" si="0"/>
        <v>#N/A</v>
      </c>
      <c r="E33" t="e">
        <f t="shared" si="1"/>
        <v>#N/A</v>
      </c>
      <c r="M33">
        <v>150</v>
      </c>
      <c r="N33">
        <v>16.675212649999999</v>
      </c>
      <c r="O33" t="e">
        <v>#N/A</v>
      </c>
      <c r="P33" t="e">
        <f t="shared" si="2"/>
        <v>#N/A</v>
      </c>
      <c r="Q33" t="e">
        <f t="shared" si="3"/>
        <v>#N/A</v>
      </c>
    </row>
    <row r="34" spans="1:17" x14ac:dyDescent="0.2">
      <c r="A34">
        <v>155</v>
      </c>
      <c r="B34">
        <v>0.91150836000000002</v>
      </c>
      <c r="C34" t="e">
        <v>#N/A</v>
      </c>
      <c r="D34" t="e">
        <f t="shared" si="0"/>
        <v>#N/A</v>
      </c>
      <c r="E34" t="e">
        <f t="shared" si="1"/>
        <v>#N/A</v>
      </c>
      <c r="M34">
        <v>155</v>
      </c>
      <c r="N34">
        <v>16.568518350000002</v>
      </c>
      <c r="O34" t="e">
        <v>#N/A</v>
      </c>
      <c r="P34" t="e">
        <f t="shared" si="2"/>
        <v>#N/A</v>
      </c>
      <c r="Q34" t="e">
        <f t="shared" si="3"/>
        <v>#N/A</v>
      </c>
    </row>
    <row r="35" spans="1:17" x14ac:dyDescent="0.2">
      <c r="A35">
        <v>160</v>
      </c>
      <c r="B35">
        <v>0.89399492999999997</v>
      </c>
      <c r="C35" t="e">
        <v>#N/A</v>
      </c>
      <c r="D35" t="e">
        <f t="shared" si="0"/>
        <v>#N/A</v>
      </c>
      <c r="E35" t="e">
        <f t="shared" si="1"/>
        <v>#N/A</v>
      </c>
      <c r="M35">
        <v>160</v>
      </c>
      <c r="N35">
        <v>16.457794929999999</v>
      </c>
      <c r="O35" t="e">
        <v>#N/A</v>
      </c>
      <c r="P35" t="e">
        <f t="shared" si="2"/>
        <v>#N/A</v>
      </c>
      <c r="Q35" t="e">
        <f t="shared" si="3"/>
        <v>#N/A</v>
      </c>
    </row>
    <row r="36" spans="1:17" x14ac:dyDescent="0.2">
      <c r="A36">
        <v>165</v>
      </c>
      <c r="B36">
        <v>0.87723735000000003</v>
      </c>
      <c r="C36" t="e">
        <v>#N/A</v>
      </c>
      <c r="D36" t="e">
        <f t="shared" si="0"/>
        <v>#N/A</v>
      </c>
      <c r="E36" t="e">
        <f t="shared" si="1"/>
        <v>#N/A</v>
      </c>
      <c r="M36">
        <v>165</v>
      </c>
      <c r="N36">
        <v>16.343584119999999</v>
      </c>
      <c r="O36" t="e">
        <v>#N/A</v>
      </c>
      <c r="P36" t="e">
        <f t="shared" si="2"/>
        <v>#N/A</v>
      </c>
      <c r="Q36" t="e">
        <f t="shared" si="3"/>
        <v>#N/A</v>
      </c>
    </row>
    <row r="37" spans="1:17" x14ac:dyDescent="0.2">
      <c r="A37">
        <v>170</v>
      </c>
      <c r="B37">
        <v>0.86116676000000003</v>
      </c>
      <c r="C37" t="e">
        <v>#N/A</v>
      </c>
      <c r="D37" t="e">
        <f t="shared" si="0"/>
        <v>#N/A</v>
      </c>
      <c r="E37" t="e">
        <f t="shared" si="1"/>
        <v>#N/A</v>
      </c>
      <c r="M37">
        <v>170</v>
      </c>
      <c r="N37">
        <v>16.22635717</v>
      </c>
      <c r="O37" t="e">
        <v>#N/A</v>
      </c>
      <c r="P37" t="e">
        <f t="shared" si="2"/>
        <v>#N/A</v>
      </c>
      <c r="Q37" t="e">
        <f t="shared" si="3"/>
        <v>#N/A</v>
      </c>
    </row>
    <row r="38" spans="1:17" x14ac:dyDescent="0.2">
      <c r="A38">
        <v>175</v>
      </c>
      <c r="B38">
        <v>0.84572261000000004</v>
      </c>
      <c r="C38" t="e">
        <v>#N/A</v>
      </c>
      <c r="D38" t="e">
        <f t="shared" si="0"/>
        <v>#N/A</v>
      </c>
      <c r="E38" t="e">
        <f t="shared" si="1"/>
        <v>#N/A</v>
      </c>
      <c r="M38">
        <v>175</v>
      </c>
      <c r="N38">
        <v>16.106525489999999</v>
      </c>
      <c r="O38" t="e">
        <v>#N/A</v>
      </c>
      <c r="P38" t="e">
        <f t="shared" si="2"/>
        <v>#N/A</v>
      </c>
      <c r="Q38" t="e">
        <f t="shared" si="3"/>
        <v>#N/A</v>
      </c>
    </row>
    <row r="39" spans="1:17" x14ac:dyDescent="0.2">
      <c r="A39">
        <v>180</v>
      </c>
      <c r="B39">
        <v>0.83085154999999999</v>
      </c>
      <c r="C39">
        <v>0.65</v>
      </c>
      <c r="D39">
        <f t="shared" si="0"/>
        <v>1.2782331538461538</v>
      </c>
      <c r="E39">
        <f t="shared" si="1"/>
        <v>0.10661007776089224</v>
      </c>
      <c r="M39">
        <v>180</v>
      </c>
      <c r="N39">
        <v>15.9844495</v>
      </c>
      <c r="O39">
        <v>10</v>
      </c>
      <c r="P39">
        <f t="shared" si="2"/>
        <v>1.59844495</v>
      </c>
      <c r="Q39">
        <f t="shared" si="3"/>
        <v>0.2036976838839564</v>
      </c>
    </row>
    <row r="40" spans="1:17" x14ac:dyDescent="0.2">
      <c r="A40">
        <v>185</v>
      </c>
      <c r="B40">
        <v>0.81650654</v>
      </c>
      <c r="C40" t="e">
        <v>#N/A</v>
      </c>
      <c r="D40" t="e">
        <f t="shared" si="0"/>
        <v>#N/A</v>
      </c>
      <c r="E40" t="e">
        <f t="shared" si="1"/>
        <v>#N/A</v>
      </c>
      <c r="M40">
        <v>185</v>
      </c>
      <c r="N40">
        <v>15.86044605</v>
      </c>
      <c r="O40" t="e">
        <v>#N/A</v>
      </c>
      <c r="P40" t="e">
        <f t="shared" si="2"/>
        <v>#N/A</v>
      </c>
      <c r="Q40" t="e">
        <f t="shared" si="3"/>
        <v>#N/A</v>
      </c>
    </row>
    <row r="41" spans="1:17" x14ac:dyDescent="0.2">
      <c r="A41">
        <v>190</v>
      </c>
      <c r="B41">
        <v>0.80264597000000004</v>
      </c>
      <c r="C41" t="e">
        <v>#N/A</v>
      </c>
      <c r="D41" t="e">
        <f t="shared" si="0"/>
        <v>#N/A</v>
      </c>
      <c r="E41" t="e">
        <f t="shared" si="1"/>
        <v>#N/A</v>
      </c>
      <c r="M41">
        <v>190</v>
      </c>
      <c r="N41">
        <v>15.734794600000001</v>
      </c>
      <c r="O41" t="e">
        <v>#N/A</v>
      </c>
      <c r="P41" t="e">
        <f t="shared" si="2"/>
        <v>#N/A</v>
      </c>
      <c r="Q41" t="e">
        <f t="shared" si="3"/>
        <v>#N/A</v>
      </c>
    </row>
    <row r="42" spans="1:17" x14ac:dyDescent="0.2">
      <c r="A42">
        <v>195</v>
      </c>
      <c r="B42">
        <v>0.78923303</v>
      </c>
      <c r="C42" t="e">
        <v>#N/A</v>
      </c>
      <c r="D42" t="e">
        <f t="shared" si="0"/>
        <v>#N/A</v>
      </c>
      <c r="E42" t="e">
        <f t="shared" si="1"/>
        <v>#N/A</v>
      </c>
      <c r="M42">
        <v>195</v>
      </c>
      <c r="N42">
        <v>15.607742399999999</v>
      </c>
      <c r="O42" t="e">
        <v>#N/A</v>
      </c>
      <c r="P42" t="e">
        <f t="shared" si="2"/>
        <v>#N/A</v>
      </c>
      <c r="Q42" t="e">
        <f t="shared" si="3"/>
        <v>#N/A</v>
      </c>
    </row>
    <row r="43" spans="1:17" x14ac:dyDescent="0.2">
      <c r="A43">
        <v>200</v>
      </c>
      <c r="B43">
        <v>0.77623503000000005</v>
      </c>
      <c r="C43" t="e">
        <v>#N/A</v>
      </c>
      <c r="D43" t="e">
        <f t="shared" si="0"/>
        <v>#N/A</v>
      </c>
      <c r="E43" t="e">
        <f t="shared" si="1"/>
        <v>#N/A</v>
      </c>
      <c r="M43">
        <v>200</v>
      </c>
      <c r="N43">
        <v>15.479508969999999</v>
      </c>
      <c r="O43" t="e">
        <v>#N/A</v>
      </c>
      <c r="P43" t="e">
        <f t="shared" si="2"/>
        <v>#N/A</v>
      </c>
      <c r="Q43" t="e">
        <f t="shared" si="3"/>
        <v>#N/A</v>
      </c>
    </row>
    <row r="44" spans="1:17" x14ac:dyDescent="0.2">
      <c r="A44">
        <v>205</v>
      </c>
      <c r="B44">
        <v>0.76362295000000002</v>
      </c>
      <c r="C44" t="e">
        <v>#N/A</v>
      </c>
      <c r="D44" t="e">
        <f t="shared" si="0"/>
        <v>#N/A</v>
      </c>
      <c r="E44" t="e">
        <f t="shared" si="1"/>
        <v>#N/A</v>
      </c>
      <c r="M44">
        <v>205</v>
      </c>
      <c r="N44">
        <v>15.35028973</v>
      </c>
      <c r="O44" t="e">
        <v>#N/A</v>
      </c>
      <c r="P44" t="e">
        <f t="shared" si="2"/>
        <v>#N/A</v>
      </c>
      <c r="Q44" t="e">
        <f t="shared" si="3"/>
        <v>#N/A</v>
      </c>
    </row>
    <row r="45" spans="1:17" x14ac:dyDescent="0.2">
      <c r="A45">
        <v>210</v>
      </c>
      <c r="B45">
        <v>0.75137092999999999</v>
      </c>
      <c r="C45" t="e">
        <v>#N/A</v>
      </c>
      <c r="D45" t="e">
        <f t="shared" si="0"/>
        <v>#N/A</v>
      </c>
      <c r="E45" t="e">
        <f t="shared" si="1"/>
        <v>#N/A</v>
      </c>
      <c r="M45">
        <v>210</v>
      </c>
      <c r="N45">
        <v>15.22025921</v>
      </c>
      <c r="O45" t="e">
        <v>#N/A</v>
      </c>
      <c r="P45" t="e">
        <f t="shared" si="2"/>
        <v>#N/A</v>
      </c>
      <c r="Q45" t="e">
        <f t="shared" si="3"/>
        <v>#N/A</v>
      </c>
    </row>
    <row r="46" spans="1:17" x14ac:dyDescent="0.2">
      <c r="A46">
        <v>215</v>
      </c>
      <c r="B46">
        <v>0.73945590000000005</v>
      </c>
      <c r="C46" t="e">
        <v>#N/A</v>
      </c>
      <c r="D46" t="e">
        <f t="shared" si="0"/>
        <v>#N/A</v>
      </c>
      <c r="E46" t="e">
        <f t="shared" si="1"/>
        <v>#N/A</v>
      </c>
      <c r="M46">
        <v>215</v>
      </c>
      <c r="N46">
        <v>15.08957371</v>
      </c>
      <c r="O46" t="e">
        <v>#N/A</v>
      </c>
      <c r="P46" t="e">
        <f t="shared" si="2"/>
        <v>#N/A</v>
      </c>
      <c r="Q46" t="e">
        <f t="shared" si="3"/>
        <v>#N/A</v>
      </c>
    </row>
    <row r="47" spans="1:17" x14ac:dyDescent="0.2">
      <c r="A47">
        <v>220</v>
      </c>
      <c r="B47">
        <v>0.72785723000000002</v>
      </c>
      <c r="C47" t="e">
        <v>#N/A</v>
      </c>
      <c r="D47" t="e">
        <f t="shared" si="0"/>
        <v>#N/A</v>
      </c>
      <c r="E47" t="e">
        <f t="shared" si="1"/>
        <v>#N/A</v>
      </c>
      <c r="M47">
        <v>220</v>
      </c>
      <c r="N47">
        <v>14.958373630000001</v>
      </c>
      <c r="O47" t="e">
        <v>#N/A</v>
      </c>
      <c r="P47" t="e">
        <f t="shared" si="2"/>
        <v>#N/A</v>
      </c>
      <c r="Q47" t="e">
        <f t="shared" si="3"/>
        <v>#N/A</v>
      </c>
    </row>
    <row r="48" spans="1:17" x14ac:dyDescent="0.2">
      <c r="A48">
        <v>225</v>
      </c>
      <c r="B48">
        <v>0.71655641000000003</v>
      </c>
      <c r="C48" t="e">
        <v>#N/A</v>
      </c>
      <c r="D48" t="e">
        <f t="shared" si="0"/>
        <v>#N/A</v>
      </c>
      <c r="E48" t="e">
        <f t="shared" si="1"/>
        <v>#N/A</v>
      </c>
      <c r="M48">
        <v>225</v>
      </c>
      <c r="N48">
        <v>14.82678538</v>
      </c>
      <c r="O48" t="e">
        <v>#N/A</v>
      </c>
      <c r="P48" t="e">
        <f t="shared" si="2"/>
        <v>#N/A</v>
      </c>
      <c r="Q48" t="e">
        <f t="shared" si="3"/>
        <v>#N/A</v>
      </c>
    </row>
    <row r="49" spans="1:17" x14ac:dyDescent="0.2">
      <c r="A49">
        <v>230</v>
      </c>
      <c r="B49">
        <v>0.70553684000000005</v>
      </c>
      <c r="C49" t="e">
        <v>#N/A</v>
      </c>
      <c r="D49" t="e">
        <f t="shared" si="0"/>
        <v>#N/A</v>
      </c>
      <c r="E49" t="e">
        <f t="shared" si="1"/>
        <v>#N/A</v>
      </c>
      <c r="M49">
        <v>230</v>
      </c>
      <c r="N49">
        <v>14.69492311</v>
      </c>
      <c r="O49" t="e">
        <v>#N/A</v>
      </c>
      <c r="P49" t="e">
        <f t="shared" si="2"/>
        <v>#N/A</v>
      </c>
      <c r="Q49" t="e">
        <f t="shared" si="3"/>
        <v>#N/A</v>
      </c>
    </row>
    <row r="50" spans="1:17" x14ac:dyDescent="0.2">
      <c r="A50">
        <v>235</v>
      </c>
      <c r="B50">
        <v>0.69478355999999997</v>
      </c>
      <c r="C50" t="e">
        <v>#N/A</v>
      </c>
      <c r="D50" t="e">
        <f t="shared" si="0"/>
        <v>#N/A</v>
      </c>
      <c r="E50" t="e">
        <f t="shared" si="1"/>
        <v>#N/A</v>
      </c>
      <c r="M50">
        <v>235</v>
      </c>
      <c r="N50">
        <v>14.56289012</v>
      </c>
      <c r="O50" t="e">
        <v>#N/A</v>
      </c>
      <c r="P50" t="e">
        <f t="shared" si="2"/>
        <v>#N/A</v>
      </c>
      <c r="Q50" t="e">
        <f t="shared" si="3"/>
        <v>#N/A</v>
      </c>
    </row>
    <row r="51" spans="1:17" x14ac:dyDescent="0.2">
      <c r="A51">
        <v>240</v>
      </c>
      <c r="B51">
        <v>0.68428303999999995</v>
      </c>
      <c r="C51" t="e">
        <v>#N/A</v>
      </c>
      <c r="D51" t="e">
        <f t="shared" si="0"/>
        <v>#N/A</v>
      </c>
      <c r="E51" t="e">
        <f t="shared" si="1"/>
        <v>#N/A</v>
      </c>
      <c r="M51">
        <v>240</v>
      </c>
      <c r="N51">
        <v>14.43078015</v>
      </c>
      <c r="O51">
        <v>7</v>
      </c>
      <c r="P51">
        <f t="shared" si="2"/>
        <v>2.0615400214285713</v>
      </c>
      <c r="Q51">
        <f t="shared" si="3"/>
        <v>0.31419177033644236</v>
      </c>
    </row>
    <row r="52" spans="1:17" x14ac:dyDescent="0.2">
      <c r="A52">
        <v>245</v>
      </c>
      <c r="B52">
        <v>0.67402306999999995</v>
      </c>
      <c r="C52" t="e">
        <v>#N/A</v>
      </c>
      <c r="D52" t="e">
        <f t="shared" si="0"/>
        <v>#N/A</v>
      </c>
      <c r="E52" t="e">
        <f t="shared" si="1"/>
        <v>#N/A</v>
      </c>
      <c r="M52">
        <v>245</v>
      </c>
      <c r="N52">
        <v>14.29867844</v>
      </c>
      <c r="O52" t="e">
        <v>#N/A</v>
      </c>
      <c r="P52" t="e">
        <f t="shared" si="2"/>
        <v>#N/A</v>
      </c>
      <c r="Q52" t="e">
        <f t="shared" si="3"/>
        <v>#N/A</v>
      </c>
    </row>
    <row r="53" spans="1:17" x14ac:dyDescent="0.2">
      <c r="A53">
        <v>250</v>
      </c>
      <c r="B53">
        <v>0.66399253999999996</v>
      </c>
      <c r="C53" t="e">
        <v>#N/A</v>
      </c>
      <c r="D53" t="e">
        <f t="shared" si="0"/>
        <v>#N/A</v>
      </c>
      <c r="E53" t="e">
        <f t="shared" si="1"/>
        <v>#N/A</v>
      </c>
      <c r="M53">
        <v>250</v>
      </c>
      <c r="N53">
        <v>14.16666268</v>
      </c>
      <c r="O53" t="e">
        <v>#N/A</v>
      </c>
      <c r="P53" t="e">
        <f t="shared" si="2"/>
        <v>#N/A</v>
      </c>
      <c r="Q53" t="e">
        <f t="shared" si="3"/>
        <v>#N/A</v>
      </c>
    </row>
    <row r="54" spans="1:17" x14ac:dyDescent="0.2">
      <c r="A54">
        <v>255</v>
      </c>
      <c r="B54">
        <v>0.65418133999999994</v>
      </c>
      <c r="C54" t="e">
        <v>#N/A</v>
      </c>
      <c r="D54" t="e">
        <f t="shared" si="0"/>
        <v>#N/A</v>
      </c>
      <c r="E54" t="e">
        <f t="shared" si="1"/>
        <v>#N/A</v>
      </c>
      <c r="M54">
        <v>255</v>
      </c>
      <c r="N54">
        <v>14.03480379</v>
      </c>
      <c r="O54" t="e">
        <v>#N/A</v>
      </c>
      <c r="P54" t="e">
        <f t="shared" si="2"/>
        <v>#N/A</v>
      </c>
      <c r="Q54" t="e">
        <f t="shared" si="3"/>
        <v>#N/A</v>
      </c>
    </row>
    <row r="55" spans="1:17" x14ac:dyDescent="0.2">
      <c r="A55">
        <v>260</v>
      </c>
      <c r="B55">
        <v>0.64458024000000003</v>
      </c>
      <c r="C55" t="e">
        <v>#N/A</v>
      </c>
      <c r="D55" t="e">
        <f t="shared" si="0"/>
        <v>#N/A</v>
      </c>
      <c r="E55" t="e">
        <f t="shared" si="1"/>
        <v>#N/A</v>
      </c>
      <c r="M55">
        <v>260</v>
      </c>
      <c r="N55">
        <v>13.90316668</v>
      </c>
      <c r="O55" t="e">
        <v>#N/A</v>
      </c>
      <c r="P55" t="e">
        <f t="shared" si="2"/>
        <v>#N/A</v>
      </c>
      <c r="Q55" t="e">
        <f t="shared" si="3"/>
        <v>#N/A</v>
      </c>
    </row>
    <row r="56" spans="1:17" x14ac:dyDescent="0.2">
      <c r="A56">
        <v>265</v>
      </c>
      <c r="B56">
        <v>0.63518081000000004</v>
      </c>
      <c r="C56" t="e">
        <v>#N/A</v>
      </c>
      <c r="D56" t="e">
        <f t="shared" si="0"/>
        <v>#N/A</v>
      </c>
      <c r="E56" t="e">
        <f t="shared" si="1"/>
        <v>#N/A</v>
      </c>
      <c r="M56">
        <v>265</v>
      </c>
      <c r="N56">
        <v>13.77181086</v>
      </c>
      <c r="O56" t="e">
        <v>#N/A</v>
      </c>
      <c r="P56" t="e">
        <f t="shared" si="2"/>
        <v>#N/A</v>
      </c>
      <c r="Q56" t="e">
        <f t="shared" si="3"/>
        <v>#N/A</v>
      </c>
    </row>
    <row r="57" spans="1:17" x14ac:dyDescent="0.2">
      <c r="A57">
        <v>270</v>
      </c>
      <c r="B57">
        <v>0.62597526999999997</v>
      </c>
      <c r="C57" t="e">
        <v>#N/A</v>
      </c>
      <c r="D57" t="e">
        <f t="shared" si="0"/>
        <v>#N/A</v>
      </c>
      <c r="E57" t="e">
        <f t="shared" si="1"/>
        <v>#N/A</v>
      </c>
      <c r="M57">
        <v>270</v>
      </c>
      <c r="N57">
        <v>13.64079095</v>
      </c>
      <c r="O57" t="e">
        <v>#N/A</v>
      </c>
      <c r="P57" t="e">
        <f t="shared" si="2"/>
        <v>#N/A</v>
      </c>
      <c r="Q57" t="e">
        <f t="shared" si="3"/>
        <v>#N/A</v>
      </c>
    </row>
    <row r="58" spans="1:17" x14ac:dyDescent="0.2">
      <c r="A58">
        <v>275</v>
      </c>
      <c r="B58">
        <v>0.61695648999999997</v>
      </c>
      <c r="C58" t="e">
        <v>#N/A</v>
      </c>
      <c r="D58" t="e">
        <f t="shared" si="0"/>
        <v>#N/A</v>
      </c>
      <c r="E58" t="e">
        <f t="shared" si="1"/>
        <v>#N/A</v>
      </c>
      <c r="M58">
        <v>275</v>
      </c>
      <c r="N58">
        <v>13.5101572</v>
      </c>
      <c r="O58" t="e">
        <v>#N/A</v>
      </c>
      <c r="P58" t="e">
        <f t="shared" si="2"/>
        <v>#N/A</v>
      </c>
      <c r="Q58" t="e">
        <f t="shared" si="3"/>
        <v>#N/A</v>
      </c>
    </row>
    <row r="59" spans="1:17" x14ac:dyDescent="0.2">
      <c r="A59">
        <v>280</v>
      </c>
      <c r="B59">
        <v>0.60811788</v>
      </c>
      <c r="C59" t="e">
        <v>#N/A</v>
      </c>
      <c r="D59" t="e">
        <f t="shared" si="0"/>
        <v>#N/A</v>
      </c>
      <c r="E59" t="e">
        <f t="shared" si="1"/>
        <v>#N/A</v>
      </c>
      <c r="M59">
        <v>280</v>
      </c>
      <c r="N59">
        <v>13.37995585</v>
      </c>
      <c r="O59" t="e">
        <v>#N/A</v>
      </c>
      <c r="P59" t="e">
        <f t="shared" si="2"/>
        <v>#N/A</v>
      </c>
      <c r="Q59" t="e">
        <f t="shared" si="3"/>
        <v>#N/A</v>
      </c>
    </row>
    <row r="60" spans="1:17" x14ac:dyDescent="0.2">
      <c r="A60">
        <v>285</v>
      </c>
      <c r="B60">
        <v>0.59945329999999997</v>
      </c>
      <c r="C60" t="e">
        <v>#N/A</v>
      </c>
      <c r="D60" t="e">
        <f t="shared" si="0"/>
        <v>#N/A</v>
      </c>
      <c r="E60" t="e">
        <f t="shared" si="1"/>
        <v>#N/A</v>
      </c>
      <c r="M60">
        <v>285</v>
      </c>
      <c r="N60">
        <v>13.25022959</v>
      </c>
      <c r="O60" t="e">
        <v>#N/A</v>
      </c>
      <c r="P60" t="e">
        <f t="shared" si="2"/>
        <v>#N/A</v>
      </c>
      <c r="Q60" t="e">
        <f t="shared" si="3"/>
        <v>#N/A</v>
      </c>
    </row>
    <row r="61" spans="1:17" x14ac:dyDescent="0.2">
      <c r="A61">
        <v>290</v>
      </c>
      <c r="B61">
        <v>0.59095708000000002</v>
      </c>
      <c r="C61" t="e">
        <v>#N/A</v>
      </c>
      <c r="D61" t="e">
        <f t="shared" si="0"/>
        <v>#N/A</v>
      </c>
      <c r="E61" t="e">
        <f t="shared" si="1"/>
        <v>#N/A</v>
      </c>
      <c r="M61">
        <v>290</v>
      </c>
      <c r="N61">
        <v>13.121017780000001</v>
      </c>
      <c r="O61" t="e">
        <v>#N/A</v>
      </c>
      <c r="P61" t="e">
        <f t="shared" si="2"/>
        <v>#N/A</v>
      </c>
      <c r="Q61" t="e">
        <f t="shared" si="3"/>
        <v>#N/A</v>
      </c>
    </row>
    <row r="62" spans="1:17" x14ac:dyDescent="0.2">
      <c r="A62">
        <v>295</v>
      </c>
      <c r="B62">
        <v>0.58262391999999996</v>
      </c>
      <c r="C62" t="e">
        <v>#N/A</v>
      </c>
      <c r="D62" t="e">
        <f t="shared" si="0"/>
        <v>#N/A</v>
      </c>
      <c r="E62" t="e">
        <f t="shared" si="1"/>
        <v>#N/A</v>
      </c>
      <c r="M62">
        <v>295</v>
      </c>
      <c r="N62">
        <v>12.992356819999999</v>
      </c>
      <c r="O62" t="e">
        <v>#N/A</v>
      </c>
      <c r="P62" t="e">
        <f t="shared" si="2"/>
        <v>#N/A</v>
      </c>
      <c r="Q62" t="e">
        <f t="shared" si="3"/>
        <v>#N/A</v>
      </c>
    </row>
    <row r="63" spans="1:17" x14ac:dyDescent="0.2">
      <c r="A63">
        <v>300</v>
      </c>
      <c r="B63">
        <v>0.57444885999999995</v>
      </c>
      <c r="C63">
        <v>0.35</v>
      </c>
      <c r="D63">
        <f t="shared" si="0"/>
        <v>1.641282457142857</v>
      </c>
      <c r="E63">
        <f t="shared" si="1"/>
        <v>0.21518332756282935</v>
      </c>
      <c r="M63">
        <v>300</v>
      </c>
      <c r="N63">
        <v>12.864280369999999</v>
      </c>
      <c r="O63" t="e">
        <v>#N/A</v>
      </c>
      <c r="P63" t="e">
        <f t="shared" si="2"/>
        <v>#N/A</v>
      </c>
      <c r="Q63" t="e">
        <f t="shared" si="3"/>
        <v>#N/A</v>
      </c>
    </row>
    <row r="64" spans="1:17" x14ac:dyDescent="0.2">
      <c r="A64">
        <v>305</v>
      </c>
      <c r="B64">
        <v>0.56642727000000004</v>
      </c>
      <c r="C64" t="e">
        <v>#N/A</v>
      </c>
      <c r="D64" t="e">
        <f t="shared" si="0"/>
        <v>#N/A</v>
      </c>
      <c r="E64" t="e">
        <f t="shared" si="1"/>
        <v>#N/A</v>
      </c>
      <c r="M64">
        <v>305</v>
      </c>
      <c r="N64">
        <v>12.736819580000001</v>
      </c>
      <c r="O64" t="e">
        <v>#N/A</v>
      </c>
      <c r="P64" t="e">
        <f t="shared" si="2"/>
        <v>#N/A</v>
      </c>
      <c r="Q64" t="e">
        <f t="shared" si="3"/>
        <v>#N/A</v>
      </c>
    </row>
    <row r="65" spans="1:17" x14ac:dyDescent="0.2">
      <c r="A65">
        <v>310</v>
      </c>
      <c r="B65">
        <v>0.55855476999999998</v>
      </c>
      <c r="C65" t="e">
        <v>#N/A</v>
      </c>
      <c r="D65" t="e">
        <f t="shared" si="0"/>
        <v>#N/A</v>
      </c>
      <c r="E65" t="e">
        <f t="shared" si="1"/>
        <v>#N/A</v>
      </c>
      <c r="M65">
        <v>310</v>
      </c>
      <c r="N65">
        <v>12.610003300000001</v>
      </c>
      <c r="O65" t="e">
        <v>#N/A</v>
      </c>
      <c r="P65" t="e">
        <f t="shared" si="2"/>
        <v>#N/A</v>
      </c>
      <c r="Q65" t="e">
        <f t="shared" si="3"/>
        <v>#N/A</v>
      </c>
    </row>
    <row r="66" spans="1:17" x14ac:dyDescent="0.2">
      <c r="A66">
        <v>315</v>
      </c>
      <c r="B66">
        <v>0.55082724000000005</v>
      </c>
      <c r="C66" t="e">
        <v>#N/A</v>
      </c>
      <c r="D66" t="e">
        <f t="shared" si="0"/>
        <v>#N/A</v>
      </c>
      <c r="E66" t="e">
        <f t="shared" si="1"/>
        <v>#N/A</v>
      </c>
      <c r="M66">
        <v>315</v>
      </c>
      <c r="N66">
        <v>12.483858250000001</v>
      </c>
      <c r="O66" t="e">
        <v>#N/A</v>
      </c>
      <c r="P66" t="e">
        <f t="shared" si="2"/>
        <v>#N/A</v>
      </c>
      <c r="Q66" t="e">
        <f t="shared" si="3"/>
        <v>#N/A</v>
      </c>
    </row>
    <row r="67" spans="1:17" x14ac:dyDescent="0.2">
      <c r="A67">
        <v>320</v>
      </c>
      <c r="B67">
        <v>0.54324081000000002</v>
      </c>
      <c r="C67" t="e">
        <v>#N/A</v>
      </c>
      <c r="D67" t="e">
        <f t="shared" si="0"/>
        <v>#N/A</v>
      </c>
      <c r="E67" t="e">
        <f t="shared" si="1"/>
        <v>#N/A</v>
      </c>
      <c r="M67">
        <v>320</v>
      </c>
      <c r="N67">
        <v>12.358409180000001</v>
      </c>
      <c r="O67" t="e">
        <v>#N/A</v>
      </c>
      <c r="P67" t="e">
        <f t="shared" si="2"/>
        <v>#N/A</v>
      </c>
      <c r="Q67" t="e">
        <f t="shared" si="3"/>
        <v>#N/A</v>
      </c>
    </row>
    <row r="68" spans="1:17" x14ac:dyDescent="0.2">
      <c r="A68">
        <v>325</v>
      </c>
      <c r="B68">
        <v>0.53579177</v>
      </c>
      <c r="C68" t="e">
        <v>#N/A</v>
      </c>
      <c r="D68" t="e">
        <f t="shared" ref="D68:D131" si="4">IFERROR(B68/C68, NA())</f>
        <v>#N/A</v>
      </c>
      <c r="E68" t="e">
        <f t="shared" ref="E68:E131" si="5">IFERROR(ABS(LOG10(D68)), NA())</f>
        <v>#N/A</v>
      </c>
      <c r="M68">
        <v>325</v>
      </c>
      <c r="N68">
        <v>12.233679049999999</v>
      </c>
      <c r="O68" t="e">
        <v>#N/A</v>
      </c>
      <c r="P68" t="e">
        <f t="shared" ref="P68:P131" si="6">IFERROR(N68/O68, NA())</f>
        <v>#N/A</v>
      </c>
      <c r="Q68" t="e">
        <f t="shared" ref="Q68:Q131" si="7">IFERROR(ABS(LOG10(P68)), NA())</f>
        <v>#N/A</v>
      </c>
    </row>
    <row r="69" spans="1:17" x14ac:dyDescent="0.2">
      <c r="A69">
        <v>330</v>
      </c>
      <c r="B69">
        <v>0.52847664000000005</v>
      </c>
      <c r="C69" t="e">
        <v>#N/A</v>
      </c>
      <c r="D69" t="e">
        <f t="shared" si="4"/>
        <v>#N/A</v>
      </c>
      <c r="E69" t="e">
        <f t="shared" si="5"/>
        <v>#N/A</v>
      </c>
      <c r="M69">
        <v>330</v>
      </c>
      <c r="N69">
        <v>12.10968911</v>
      </c>
      <c r="O69" t="e">
        <v>#N/A</v>
      </c>
      <c r="P69" t="e">
        <f t="shared" si="6"/>
        <v>#N/A</v>
      </c>
      <c r="Q69" t="e">
        <f t="shared" si="7"/>
        <v>#N/A</v>
      </c>
    </row>
    <row r="70" spans="1:17" x14ac:dyDescent="0.2">
      <c r="A70">
        <v>335</v>
      </c>
      <c r="B70">
        <v>0.52129205999999995</v>
      </c>
      <c r="C70" t="e">
        <v>#N/A</v>
      </c>
      <c r="D70" t="e">
        <f t="shared" si="4"/>
        <v>#N/A</v>
      </c>
      <c r="E70" t="e">
        <f t="shared" si="5"/>
        <v>#N/A</v>
      </c>
      <c r="M70">
        <v>335</v>
      </c>
      <c r="N70">
        <v>11.98645904</v>
      </c>
      <c r="O70" t="e">
        <v>#N/A</v>
      </c>
      <c r="P70" t="e">
        <f t="shared" si="6"/>
        <v>#N/A</v>
      </c>
      <c r="Q70" t="e">
        <f t="shared" si="7"/>
        <v>#N/A</v>
      </c>
    </row>
    <row r="71" spans="1:17" x14ac:dyDescent="0.2">
      <c r="A71">
        <v>340</v>
      </c>
      <c r="B71">
        <v>0.51423487999999995</v>
      </c>
      <c r="C71" t="e">
        <v>#N/A</v>
      </c>
      <c r="D71" t="e">
        <f t="shared" si="4"/>
        <v>#N/A</v>
      </c>
      <c r="E71" t="e">
        <f t="shared" si="5"/>
        <v>#N/A</v>
      </c>
      <c r="M71">
        <v>340</v>
      </c>
      <c r="N71">
        <v>11.86400707</v>
      </c>
      <c r="O71" t="e">
        <v>#N/A</v>
      </c>
      <c r="P71" t="e">
        <f t="shared" si="6"/>
        <v>#N/A</v>
      </c>
      <c r="Q71" t="e">
        <f t="shared" si="7"/>
        <v>#N/A</v>
      </c>
    </row>
    <row r="72" spans="1:17" x14ac:dyDescent="0.2">
      <c r="A72">
        <v>345</v>
      </c>
      <c r="B72">
        <v>0.50730202999999996</v>
      </c>
      <c r="C72" t="e">
        <v>#N/A</v>
      </c>
      <c r="D72" t="e">
        <f t="shared" si="4"/>
        <v>#N/A</v>
      </c>
      <c r="E72" t="e">
        <f t="shared" si="5"/>
        <v>#N/A</v>
      </c>
      <c r="M72">
        <v>345</v>
      </c>
      <c r="N72">
        <v>11.742350050000001</v>
      </c>
      <c r="O72" t="e">
        <v>#N/A</v>
      </c>
      <c r="P72" t="e">
        <f t="shared" si="6"/>
        <v>#N/A</v>
      </c>
      <c r="Q72" t="e">
        <f t="shared" si="7"/>
        <v>#N/A</v>
      </c>
    </row>
    <row r="73" spans="1:17" x14ac:dyDescent="0.2">
      <c r="A73">
        <v>350</v>
      </c>
      <c r="B73">
        <v>0.50049063000000005</v>
      </c>
      <c r="C73" t="e">
        <v>#N/A</v>
      </c>
      <c r="D73" t="e">
        <f t="shared" si="4"/>
        <v>#N/A</v>
      </c>
      <c r="E73" t="e">
        <f t="shared" si="5"/>
        <v>#N/A</v>
      </c>
      <c r="M73">
        <v>350</v>
      </c>
      <c r="N73">
        <v>11.621503580000001</v>
      </c>
      <c r="O73" t="e">
        <v>#N/A</v>
      </c>
      <c r="P73" t="e">
        <f t="shared" si="6"/>
        <v>#N/A</v>
      </c>
      <c r="Q73" t="e">
        <f t="shared" si="7"/>
        <v>#N/A</v>
      </c>
    </row>
    <row r="74" spans="1:17" x14ac:dyDescent="0.2">
      <c r="A74">
        <v>355</v>
      </c>
      <c r="B74">
        <v>0.49379785999999998</v>
      </c>
      <c r="C74" t="e">
        <v>#N/A</v>
      </c>
      <c r="D74" t="e">
        <f t="shared" si="4"/>
        <v>#N/A</v>
      </c>
      <c r="E74" t="e">
        <f t="shared" si="5"/>
        <v>#N/A</v>
      </c>
      <c r="M74">
        <v>355</v>
      </c>
      <c r="N74">
        <v>11.501482019999999</v>
      </c>
      <c r="O74" t="e">
        <v>#N/A</v>
      </c>
      <c r="P74" t="e">
        <f t="shared" si="6"/>
        <v>#N/A</v>
      </c>
      <c r="Q74" t="e">
        <f t="shared" si="7"/>
        <v>#N/A</v>
      </c>
    </row>
    <row r="75" spans="1:17" x14ac:dyDescent="0.2">
      <c r="A75">
        <v>360</v>
      </c>
      <c r="B75">
        <v>0.48722104999999999</v>
      </c>
      <c r="C75" t="e">
        <v>#N/A</v>
      </c>
      <c r="D75" t="e">
        <f t="shared" si="4"/>
        <v>#N/A</v>
      </c>
      <c r="E75" t="e">
        <f t="shared" si="5"/>
        <v>#N/A</v>
      </c>
      <c r="M75">
        <v>360</v>
      </c>
      <c r="N75">
        <v>11.382298629999999</v>
      </c>
      <c r="O75" t="e">
        <v>#N/A</v>
      </c>
      <c r="P75" t="e">
        <f t="shared" si="6"/>
        <v>#N/A</v>
      </c>
      <c r="Q75" t="e">
        <f t="shared" si="7"/>
        <v>#N/A</v>
      </c>
    </row>
    <row r="76" spans="1:17" x14ac:dyDescent="0.2">
      <c r="A76">
        <v>365</v>
      </c>
      <c r="B76">
        <v>0.48075761</v>
      </c>
      <c r="C76" t="e">
        <v>#N/A</v>
      </c>
      <c r="D76" t="e">
        <f t="shared" si="4"/>
        <v>#N/A</v>
      </c>
      <c r="E76" t="e">
        <f t="shared" si="5"/>
        <v>#N/A</v>
      </c>
      <c r="M76">
        <v>365</v>
      </c>
      <c r="N76">
        <v>11.26396561</v>
      </c>
      <c r="O76" t="e">
        <v>#N/A</v>
      </c>
      <c r="P76" t="e">
        <f t="shared" si="6"/>
        <v>#N/A</v>
      </c>
      <c r="Q76" t="e">
        <f t="shared" si="7"/>
        <v>#N/A</v>
      </c>
    </row>
    <row r="77" spans="1:17" x14ac:dyDescent="0.2">
      <c r="A77">
        <v>370</v>
      </c>
      <c r="B77">
        <v>0.47440504999999999</v>
      </c>
      <c r="C77" t="e">
        <v>#N/A</v>
      </c>
      <c r="D77" t="e">
        <f t="shared" si="4"/>
        <v>#N/A</v>
      </c>
      <c r="E77" t="e">
        <f t="shared" si="5"/>
        <v>#N/A</v>
      </c>
      <c r="M77">
        <v>370</v>
      </c>
      <c r="N77">
        <v>11.146494150000001</v>
      </c>
      <c r="O77" t="e">
        <v>#N/A</v>
      </c>
      <c r="P77" t="e">
        <f t="shared" si="6"/>
        <v>#N/A</v>
      </c>
      <c r="Q77" t="e">
        <f t="shared" si="7"/>
        <v>#N/A</v>
      </c>
    </row>
    <row r="78" spans="1:17" x14ac:dyDescent="0.2">
      <c r="A78">
        <v>375</v>
      </c>
      <c r="B78">
        <v>0.46816097000000001</v>
      </c>
      <c r="C78" t="e">
        <v>#N/A</v>
      </c>
      <c r="D78" t="e">
        <f t="shared" si="4"/>
        <v>#N/A</v>
      </c>
      <c r="E78" t="e">
        <f t="shared" si="5"/>
        <v>#N/A</v>
      </c>
      <c r="M78">
        <v>375</v>
      </c>
      <c r="N78">
        <v>11.02989451</v>
      </c>
      <c r="O78" t="e">
        <v>#N/A</v>
      </c>
      <c r="P78" t="e">
        <f t="shared" si="6"/>
        <v>#N/A</v>
      </c>
      <c r="Q78" t="e">
        <f t="shared" si="7"/>
        <v>#N/A</v>
      </c>
    </row>
    <row r="79" spans="1:17" x14ac:dyDescent="0.2">
      <c r="A79">
        <v>380</v>
      </c>
      <c r="B79">
        <v>0.46202304999999999</v>
      </c>
      <c r="C79" t="e">
        <v>#N/A</v>
      </c>
      <c r="D79" t="e">
        <f t="shared" si="4"/>
        <v>#N/A</v>
      </c>
      <c r="E79" t="e">
        <f t="shared" si="5"/>
        <v>#N/A</v>
      </c>
      <c r="M79">
        <v>380</v>
      </c>
      <c r="N79">
        <v>10.914176060000001</v>
      </c>
      <c r="O79" t="e">
        <v>#N/A</v>
      </c>
      <c r="P79" t="e">
        <f t="shared" si="6"/>
        <v>#N/A</v>
      </c>
      <c r="Q79" t="e">
        <f t="shared" si="7"/>
        <v>#N/A</v>
      </c>
    </row>
    <row r="80" spans="1:17" x14ac:dyDescent="0.2">
      <c r="A80">
        <v>385</v>
      </c>
      <c r="B80">
        <v>0.45598903000000002</v>
      </c>
      <c r="C80" t="e">
        <v>#N/A</v>
      </c>
      <c r="D80" t="e">
        <f t="shared" si="4"/>
        <v>#N/A</v>
      </c>
      <c r="E80" t="e">
        <f t="shared" si="5"/>
        <v>#N/A</v>
      </c>
      <c r="M80">
        <v>385</v>
      </c>
      <c r="N80">
        <v>10.799347320000001</v>
      </c>
      <c r="O80" t="e">
        <v>#N/A</v>
      </c>
      <c r="P80" t="e">
        <f t="shared" si="6"/>
        <v>#N/A</v>
      </c>
      <c r="Q80" t="e">
        <f t="shared" si="7"/>
        <v>#N/A</v>
      </c>
    </row>
    <row r="81" spans="1:17" x14ac:dyDescent="0.2">
      <c r="A81">
        <v>390</v>
      </c>
      <c r="B81">
        <v>0.45005675000000001</v>
      </c>
      <c r="C81" t="e">
        <v>#N/A</v>
      </c>
      <c r="D81" t="e">
        <f t="shared" si="4"/>
        <v>#N/A</v>
      </c>
      <c r="E81" t="e">
        <f t="shared" si="5"/>
        <v>#N/A</v>
      </c>
      <c r="M81">
        <v>390</v>
      </c>
      <c r="N81">
        <v>10.685416010000001</v>
      </c>
      <c r="O81" t="e">
        <v>#N/A</v>
      </c>
      <c r="P81" t="e">
        <f t="shared" si="6"/>
        <v>#N/A</v>
      </c>
      <c r="Q81" t="e">
        <f t="shared" si="7"/>
        <v>#N/A</v>
      </c>
    </row>
    <row r="82" spans="1:17" x14ac:dyDescent="0.2">
      <c r="A82">
        <v>395</v>
      </c>
      <c r="B82">
        <v>0.44422408000000002</v>
      </c>
      <c r="C82" t="e">
        <v>#N/A</v>
      </c>
      <c r="D82" t="e">
        <f t="shared" si="4"/>
        <v>#N/A</v>
      </c>
      <c r="E82" t="e">
        <f t="shared" si="5"/>
        <v>#N/A</v>
      </c>
      <c r="M82">
        <v>395</v>
      </c>
      <c r="N82">
        <v>10.57238911</v>
      </c>
      <c r="O82" t="e">
        <v>#N/A</v>
      </c>
      <c r="P82" t="e">
        <f t="shared" si="6"/>
        <v>#N/A</v>
      </c>
      <c r="Q82" t="e">
        <f t="shared" si="7"/>
        <v>#N/A</v>
      </c>
    </row>
    <row r="83" spans="1:17" x14ac:dyDescent="0.2">
      <c r="A83">
        <v>400</v>
      </c>
      <c r="B83">
        <v>0.43848899000000002</v>
      </c>
      <c r="C83" t="e">
        <v>#N/A</v>
      </c>
      <c r="D83" t="e">
        <f t="shared" si="4"/>
        <v>#N/A</v>
      </c>
      <c r="E83" t="e">
        <f t="shared" si="5"/>
        <v>#N/A</v>
      </c>
      <c r="M83">
        <v>400</v>
      </c>
      <c r="N83">
        <v>10.460272870000001</v>
      </c>
      <c r="O83" t="e">
        <v>#N/A</v>
      </c>
      <c r="P83" t="e">
        <f t="shared" si="6"/>
        <v>#N/A</v>
      </c>
      <c r="Q83" t="e">
        <f t="shared" si="7"/>
        <v>#N/A</v>
      </c>
    </row>
    <row r="84" spans="1:17" x14ac:dyDescent="0.2">
      <c r="A84">
        <v>405</v>
      </c>
      <c r="B84">
        <v>0.43284949</v>
      </c>
      <c r="C84" t="e">
        <v>#N/A</v>
      </c>
      <c r="D84" t="e">
        <f t="shared" si="4"/>
        <v>#N/A</v>
      </c>
      <c r="E84" t="e">
        <f t="shared" si="5"/>
        <v>#N/A</v>
      </c>
      <c r="M84">
        <v>405</v>
      </c>
      <c r="N84">
        <v>10.349072870000001</v>
      </c>
      <c r="O84" t="e">
        <v>#N/A</v>
      </c>
      <c r="P84" t="e">
        <f t="shared" si="6"/>
        <v>#N/A</v>
      </c>
      <c r="Q84" t="e">
        <f t="shared" si="7"/>
        <v>#N/A</v>
      </c>
    </row>
    <row r="85" spans="1:17" x14ac:dyDescent="0.2">
      <c r="A85">
        <v>410</v>
      </c>
      <c r="B85">
        <v>0.42730363999999998</v>
      </c>
      <c r="C85" t="e">
        <v>#N/A</v>
      </c>
      <c r="D85" t="e">
        <f t="shared" si="4"/>
        <v>#N/A</v>
      </c>
      <c r="E85" t="e">
        <f t="shared" si="5"/>
        <v>#N/A</v>
      </c>
      <c r="M85">
        <v>410</v>
      </c>
      <c r="N85">
        <v>10.23879404</v>
      </c>
      <c r="O85" t="e">
        <v>#N/A</v>
      </c>
      <c r="P85" t="e">
        <f t="shared" si="6"/>
        <v>#N/A</v>
      </c>
      <c r="Q85" t="e">
        <f t="shared" si="7"/>
        <v>#N/A</v>
      </c>
    </row>
    <row r="86" spans="1:17" x14ac:dyDescent="0.2">
      <c r="A86">
        <v>415</v>
      </c>
      <c r="B86">
        <v>0.42184957000000001</v>
      </c>
      <c r="C86" t="e">
        <v>#N/A</v>
      </c>
      <c r="D86" t="e">
        <f t="shared" si="4"/>
        <v>#N/A</v>
      </c>
      <c r="E86" t="e">
        <f t="shared" si="5"/>
        <v>#N/A</v>
      </c>
      <c r="M86">
        <v>415</v>
      </c>
      <c r="N86">
        <v>10.12944068</v>
      </c>
      <c r="O86" t="e">
        <v>#N/A</v>
      </c>
      <c r="P86" t="e">
        <f t="shared" si="6"/>
        <v>#N/A</v>
      </c>
      <c r="Q86" t="e">
        <f t="shared" si="7"/>
        <v>#N/A</v>
      </c>
    </row>
    <row r="87" spans="1:17" x14ac:dyDescent="0.2">
      <c r="A87">
        <v>420</v>
      </c>
      <c r="B87">
        <v>0.41648543999999998</v>
      </c>
      <c r="C87" t="e">
        <v>#N/A</v>
      </c>
      <c r="D87" t="e">
        <f t="shared" si="4"/>
        <v>#N/A</v>
      </c>
      <c r="E87" t="e">
        <f t="shared" si="5"/>
        <v>#N/A</v>
      </c>
      <c r="M87">
        <v>420</v>
      </c>
      <c r="N87">
        <v>10.021016530000001</v>
      </c>
      <c r="O87" t="e">
        <v>#N/A</v>
      </c>
      <c r="P87" t="e">
        <f t="shared" si="6"/>
        <v>#N/A</v>
      </c>
      <c r="Q87" t="e">
        <f t="shared" si="7"/>
        <v>#N/A</v>
      </c>
    </row>
    <row r="88" spans="1:17" x14ac:dyDescent="0.2">
      <c r="A88">
        <v>425</v>
      </c>
      <c r="B88">
        <v>0.41120949000000001</v>
      </c>
      <c r="C88" t="e">
        <v>#N/A</v>
      </c>
      <c r="D88" t="e">
        <f t="shared" si="4"/>
        <v>#N/A</v>
      </c>
      <c r="E88" t="e">
        <f t="shared" si="5"/>
        <v>#N/A</v>
      </c>
      <c r="M88">
        <v>425</v>
      </c>
      <c r="N88">
        <v>9.9135247500000006</v>
      </c>
      <c r="O88" t="e">
        <v>#N/A</v>
      </c>
      <c r="P88" t="e">
        <f t="shared" si="6"/>
        <v>#N/A</v>
      </c>
      <c r="Q88" t="e">
        <f t="shared" si="7"/>
        <v>#N/A</v>
      </c>
    </row>
    <row r="89" spans="1:17" x14ac:dyDescent="0.2">
      <c r="A89">
        <v>430</v>
      </c>
      <c r="B89">
        <v>0.40601997000000001</v>
      </c>
      <c r="C89" t="e">
        <v>#N/A</v>
      </c>
      <c r="D89" t="e">
        <f t="shared" si="4"/>
        <v>#N/A</v>
      </c>
      <c r="E89" t="e">
        <f t="shared" si="5"/>
        <v>#N/A</v>
      </c>
      <c r="M89">
        <v>430</v>
      </c>
      <c r="N89">
        <v>9.8069679900000004</v>
      </c>
      <c r="O89" t="e">
        <v>#N/A</v>
      </c>
      <c r="P89" t="e">
        <f t="shared" si="6"/>
        <v>#N/A</v>
      </c>
      <c r="Q89" t="e">
        <f t="shared" si="7"/>
        <v>#N/A</v>
      </c>
    </row>
    <row r="90" spans="1:17" x14ac:dyDescent="0.2">
      <c r="A90">
        <v>435</v>
      </c>
      <c r="B90">
        <v>0.40091520000000003</v>
      </c>
      <c r="C90" t="e">
        <v>#N/A</v>
      </c>
      <c r="D90" t="e">
        <f t="shared" si="4"/>
        <v>#N/A</v>
      </c>
      <c r="E90" t="e">
        <f t="shared" si="5"/>
        <v>#N/A</v>
      </c>
      <c r="M90">
        <v>435</v>
      </c>
      <c r="N90">
        <v>9.7013483699999998</v>
      </c>
      <c r="O90" t="e">
        <v>#N/A</v>
      </c>
      <c r="P90" t="e">
        <f t="shared" si="6"/>
        <v>#N/A</v>
      </c>
      <c r="Q90" t="e">
        <f t="shared" si="7"/>
        <v>#N/A</v>
      </c>
    </row>
    <row r="91" spans="1:17" x14ac:dyDescent="0.2">
      <c r="A91">
        <v>440</v>
      </c>
      <c r="B91">
        <v>0.39589352999999999</v>
      </c>
      <c r="C91" t="e">
        <v>#N/A</v>
      </c>
      <c r="D91" t="e">
        <f t="shared" si="4"/>
        <v>#N/A</v>
      </c>
      <c r="E91" t="e">
        <f t="shared" si="5"/>
        <v>#N/A</v>
      </c>
      <c r="M91">
        <v>440</v>
      </c>
      <c r="N91">
        <v>9.5966675600000002</v>
      </c>
      <c r="O91" t="e">
        <v>#N/A</v>
      </c>
      <c r="P91" t="e">
        <f t="shared" si="6"/>
        <v>#N/A</v>
      </c>
      <c r="Q91" t="e">
        <f t="shared" si="7"/>
        <v>#N/A</v>
      </c>
    </row>
    <row r="92" spans="1:17" x14ac:dyDescent="0.2">
      <c r="A92">
        <v>445</v>
      </c>
      <c r="B92">
        <v>0.39095334999999998</v>
      </c>
      <c r="C92" t="e">
        <v>#N/A</v>
      </c>
      <c r="D92" t="e">
        <f t="shared" si="4"/>
        <v>#N/A</v>
      </c>
      <c r="E92" t="e">
        <f t="shared" si="5"/>
        <v>#N/A</v>
      </c>
      <c r="M92">
        <v>445</v>
      </c>
      <c r="N92">
        <v>9.4929267399999997</v>
      </c>
      <c r="O92" t="e">
        <v>#N/A</v>
      </c>
      <c r="P92" t="e">
        <f t="shared" si="6"/>
        <v>#N/A</v>
      </c>
      <c r="Q92" t="e">
        <f t="shared" si="7"/>
        <v>#N/A</v>
      </c>
    </row>
    <row r="93" spans="1:17" x14ac:dyDescent="0.2">
      <c r="A93">
        <v>450</v>
      </c>
      <c r="B93">
        <v>0.38609310000000002</v>
      </c>
      <c r="C93" t="e">
        <v>#N/A</v>
      </c>
      <c r="D93" t="e">
        <f t="shared" si="4"/>
        <v>#N/A</v>
      </c>
      <c r="E93" t="e">
        <f t="shared" si="5"/>
        <v>#N/A</v>
      </c>
      <c r="M93">
        <v>450</v>
      </c>
      <c r="N93">
        <v>9.3901266799999998</v>
      </c>
      <c r="O93" t="e">
        <v>#N/A</v>
      </c>
      <c r="P93" t="e">
        <f t="shared" si="6"/>
        <v>#N/A</v>
      </c>
      <c r="Q93" t="e">
        <f t="shared" si="7"/>
        <v>#N/A</v>
      </c>
    </row>
    <row r="94" spans="1:17" x14ac:dyDescent="0.2">
      <c r="A94">
        <v>455</v>
      </c>
      <c r="B94">
        <v>0.38131124999999999</v>
      </c>
      <c r="C94" t="e">
        <v>#N/A</v>
      </c>
      <c r="D94" t="e">
        <f t="shared" si="4"/>
        <v>#N/A</v>
      </c>
      <c r="E94" t="e">
        <f t="shared" si="5"/>
        <v>#N/A</v>
      </c>
      <c r="M94">
        <v>455</v>
      </c>
      <c r="N94">
        <v>9.2882677099999995</v>
      </c>
      <c r="O94" t="e">
        <v>#N/A</v>
      </c>
      <c r="P94" t="e">
        <f t="shared" si="6"/>
        <v>#N/A</v>
      </c>
      <c r="Q94" t="e">
        <f t="shared" si="7"/>
        <v>#N/A</v>
      </c>
    </row>
    <row r="95" spans="1:17" x14ac:dyDescent="0.2">
      <c r="A95">
        <v>460</v>
      </c>
      <c r="B95">
        <v>0.37660631</v>
      </c>
      <c r="C95" t="e">
        <v>#N/A</v>
      </c>
      <c r="D95" t="e">
        <f t="shared" si="4"/>
        <v>#N/A</v>
      </c>
      <c r="E95" t="e">
        <f t="shared" si="5"/>
        <v>#N/A</v>
      </c>
      <c r="M95">
        <v>460</v>
      </c>
      <c r="N95">
        <v>9.1873497700000009</v>
      </c>
      <c r="O95" t="e">
        <v>#N/A</v>
      </c>
      <c r="P95" t="e">
        <f t="shared" si="6"/>
        <v>#N/A</v>
      </c>
      <c r="Q95" t="e">
        <f t="shared" si="7"/>
        <v>#N/A</v>
      </c>
    </row>
    <row r="96" spans="1:17" x14ac:dyDescent="0.2">
      <c r="A96">
        <v>465</v>
      </c>
      <c r="B96">
        <v>0.37197680999999999</v>
      </c>
      <c r="C96" t="e">
        <v>#N/A</v>
      </c>
      <c r="D96" t="e">
        <f t="shared" si="4"/>
        <v>#N/A</v>
      </c>
      <c r="E96" t="e">
        <f t="shared" si="5"/>
        <v>#N/A</v>
      </c>
      <c r="M96">
        <v>465</v>
      </c>
      <c r="N96">
        <v>9.0873724199999995</v>
      </c>
      <c r="O96" t="e">
        <v>#N/A</v>
      </c>
      <c r="P96" t="e">
        <f t="shared" si="6"/>
        <v>#N/A</v>
      </c>
      <c r="Q96" t="e">
        <f t="shared" si="7"/>
        <v>#N/A</v>
      </c>
    </row>
    <row r="97" spans="1:17" x14ac:dyDescent="0.2">
      <c r="A97">
        <v>470</v>
      </c>
      <c r="B97">
        <v>0.36742133999999999</v>
      </c>
      <c r="C97" t="e">
        <v>#N/A</v>
      </c>
      <c r="D97" t="e">
        <f t="shared" si="4"/>
        <v>#N/A</v>
      </c>
      <c r="E97" t="e">
        <f t="shared" si="5"/>
        <v>#N/A</v>
      </c>
      <c r="M97">
        <v>470</v>
      </c>
      <c r="N97">
        <v>8.9883348600000001</v>
      </c>
      <c r="O97" t="e">
        <v>#N/A</v>
      </c>
      <c r="P97" t="e">
        <f t="shared" si="6"/>
        <v>#N/A</v>
      </c>
      <c r="Q97" t="e">
        <f t="shared" si="7"/>
        <v>#N/A</v>
      </c>
    </row>
    <row r="98" spans="1:17" x14ac:dyDescent="0.2">
      <c r="A98">
        <v>475</v>
      </c>
      <c r="B98">
        <v>0.36293849</v>
      </c>
      <c r="C98" t="e">
        <v>#N/A</v>
      </c>
      <c r="D98" t="e">
        <f t="shared" si="4"/>
        <v>#N/A</v>
      </c>
      <c r="E98" t="e">
        <f t="shared" si="5"/>
        <v>#N/A</v>
      </c>
      <c r="M98">
        <v>475</v>
      </c>
      <c r="N98">
        <v>8.8902359499999992</v>
      </c>
      <c r="O98" t="e">
        <v>#N/A</v>
      </c>
      <c r="P98" t="e">
        <f t="shared" si="6"/>
        <v>#N/A</v>
      </c>
      <c r="Q98" t="e">
        <f t="shared" si="7"/>
        <v>#N/A</v>
      </c>
    </row>
    <row r="99" spans="1:17" x14ac:dyDescent="0.2">
      <c r="A99">
        <v>480</v>
      </c>
      <c r="B99">
        <v>0.35852690999999998</v>
      </c>
      <c r="C99">
        <v>0.22</v>
      </c>
      <c r="D99">
        <f t="shared" si="4"/>
        <v>1.6296677727272726</v>
      </c>
      <c r="E99">
        <f t="shared" si="5"/>
        <v>0.21209907730129413</v>
      </c>
      <c r="M99">
        <v>480</v>
      </c>
      <c r="N99">
        <v>8.7930742100000003</v>
      </c>
      <c r="O99">
        <v>4</v>
      </c>
      <c r="P99">
        <f t="shared" si="6"/>
        <v>2.1982685525000001</v>
      </c>
      <c r="Q99">
        <f t="shared" si="7"/>
        <v>0.34208074711587444</v>
      </c>
    </row>
    <row r="100" spans="1:17" x14ac:dyDescent="0.2">
      <c r="A100">
        <v>485</v>
      </c>
      <c r="B100">
        <v>0.35418527999999999</v>
      </c>
      <c r="C100" t="e">
        <v>#N/A</v>
      </c>
      <c r="D100" t="e">
        <f t="shared" si="4"/>
        <v>#N/A</v>
      </c>
      <c r="E100" t="e">
        <f t="shared" si="5"/>
        <v>#N/A</v>
      </c>
      <c r="M100">
        <v>485</v>
      </c>
      <c r="N100">
        <v>8.6968478600000001</v>
      </c>
      <c r="O100" t="e">
        <v>#N/A</v>
      </c>
      <c r="P100" t="e">
        <f t="shared" si="6"/>
        <v>#N/A</v>
      </c>
      <c r="Q100" t="e">
        <f t="shared" si="7"/>
        <v>#N/A</v>
      </c>
    </row>
    <row r="101" spans="1:17" x14ac:dyDescent="0.2">
      <c r="A101">
        <v>490</v>
      </c>
      <c r="B101">
        <v>0.34991228000000002</v>
      </c>
      <c r="C101" t="e">
        <v>#N/A</v>
      </c>
      <c r="D101" t="e">
        <f t="shared" si="4"/>
        <v>#N/A</v>
      </c>
      <c r="E101" t="e">
        <f t="shared" si="5"/>
        <v>#N/A</v>
      </c>
      <c r="M101">
        <v>490</v>
      </c>
      <c r="N101">
        <v>8.6015548000000006</v>
      </c>
      <c r="O101" t="e">
        <v>#N/A</v>
      </c>
      <c r="P101" t="e">
        <f t="shared" si="6"/>
        <v>#N/A</v>
      </c>
      <c r="Q101" t="e">
        <f t="shared" si="7"/>
        <v>#N/A</v>
      </c>
    </row>
    <row r="102" spans="1:17" x14ac:dyDescent="0.2">
      <c r="A102">
        <v>495</v>
      </c>
      <c r="B102">
        <v>0.34570665</v>
      </c>
      <c r="C102" t="e">
        <v>#N/A</v>
      </c>
      <c r="D102" t="e">
        <f t="shared" si="4"/>
        <v>#N/A</v>
      </c>
      <c r="E102" t="e">
        <f t="shared" si="5"/>
        <v>#N/A</v>
      </c>
      <c r="M102">
        <v>495</v>
      </c>
      <c r="N102">
        <v>8.5071926700000002</v>
      </c>
      <c r="O102" t="e">
        <v>#N/A</v>
      </c>
      <c r="P102" t="e">
        <f t="shared" si="6"/>
        <v>#N/A</v>
      </c>
      <c r="Q102" t="e">
        <f t="shared" si="7"/>
        <v>#N/A</v>
      </c>
    </row>
    <row r="103" spans="1:17" x14ac:dyDescent="0.2">
      <c r="A103">
        <v>500</v>
      </c>
      <c r="B103">
        <v>0.34156714999999999</v>
      </c>
      <c r="C103" t="e">
        <v>#N/A</v>
      </c>
      <c r="D103" t="e">
        <f t="shared" si="4"/>
        <v>#N/A</v>
      </c>
      <c r="E103" t="e">
        <f t="shared" si="5"/>
        <v>#N/A</v>
      </c>
      <c r="M103">
        <v>500</v>
      </c>
      <c r="N103">
        <v>8.41375882</v>
      </c>
      <c r="O103" t="e">
        <v>#N/A</v>
      </c>
      <c r="P103" t="e">
        <f t="shared" si="6"/>
        <v>#N/A</v>
      </c>
      <c r="Q103" t="e">
        <f t="shared" si="7"/>
        <v>#N/A</v>
      </c>
    </row>
    <row r="104" spans="1:17" x14ac:dyDescent="0.2">
      <c r="A104">
        <v>504.99999998999999</v>
      </c>
      <c r="B104">
        <v>0.33749256</v>
      </c>
      <c r="C104" t="e">
        <v>#N/A</v>
      </c>
      <c r="D104" t="e">
        <f t="shared" si="4"/>
        <v>#N/A</v>
      </c>
      <c r="E104" t="e">
        <f t="shared" si="5"/>
        <v>#N/A</v>
      </c>
      <c r="M104">
        <v>504.99999998999999</v>
      </c>
      <c r="N104">
        <v>8.3212503600000005</v>
      </c>
      <c r="O104" t="e">
        <v>#N/A</v>
      </c>
      <c r="P104" t="e">
        <f t="shared" si="6"/>
        <v>#N/A</v>
      </c>
      <c r="Q104" t="e">
        <f t="shared" si="7"/>
        <v>#N/A</v>
      </c>
    </row>
    <row r="105" spans="1:17" x14ac:dyDescent="0.2">
      <c r="A105">
        <v>509.99999998999999</v>
      </c>
      <c r="B105">
        <v>0.33348168</v>
      </c>
      <c r="C105" t="e">
        <v>#N/A</v>
      </c>
      <c r="D105" t="e">
        <f t="shared" si="4"/>
        <v>#N/A</v>
      </c>
      <c r="E105" t="e">
        <f t="shared" si="5"/>
        <v>#N/A</v>
      </c>
      <c r="M105">
        <v>509.99999998999999</v>
      </c>
      <c r="N105">
        <v>8.2296641299999997</v>
      </c>
      <c r="O105" t="e">
        <v>#N/A</v>
      </c>
      <c r="P105" t="e">
        <f t="shared" si="6"/>
        <v>#N/A</v>
      </c>
      <c r="Q105" t="e">
        <f t="shared" si="7"/>
        <v>#N/A</v>
      </c>
    </row>
    <row r="106" spans="1:17" x14ac:dyDescent="0.2">
      <c r="A106">
        <v>514.99999998999999</v>
      </c>
      <c r="B106">
        <v>0.32953336</v>
      </c>
      <c r="C106" t="e">
        <v>#N/A</v>
      </c>
      <c r="D106" t="e">
        <f t="shared" si="4"/>
        <v>#N/A</v>
      </c>
      <c r="E106" t="e">
        <f t="shared" si="5"/>
        <v>#N/A</v>
      </c>
      <c r="M106">
        <v>514.99999998999999</v>
      </c>
      <c r="N106">
        <v>8.1389967700000003</v>
      </c>
      <c r="O106" t="e">
        <v>#N/A</v>
      </c>
      <c r="P106" t="e">
        <f t="shared" si="6"/>
        <v>#N/A</v>
      </c>
      <c r="Q106" t="e">
        <f t="shared" si="7"/>
        <v>#N/A</v>
      </c>
    </row>
    <row r="107" spans="1:17" x14ac:dyDescent="0.2">
      <c r="A107">
        <v>519.99999998999999</v>
      </c>
      <c r="B107">
        <v>0.32564644999999998</v>
      </c>
      <c r="C107" t="e">
        <v>#N/A</v>
      </c>
      <c r="D107" t="e">
        <f t="shared" si="4"/>
        <v>#N/A</v>
      </c>
      <c r="E107" t="e">
        <f t="shared" si="5"/>
        <v>#N/A</v>
      </c>
      <c r="M107">
        <v>519.99999998999999</v>
      </c>
      <c r="N107">
        <v>8.0492446599999994</v>
      </c>
      <c r="O107" t="e">
        <v>#N/A</v>
      </c>
      <c r="P107" t="e">
        <f t="shared" si="6"/>
        <v>#N/A</v>
      </c>
      <c r="Q107" t="e">
        <f t="shared" si="7"/>
        <v>#N/A</v>
      </c>
    </row>
    <row r="108" spans="1:17" x14ac:dyDescent="0.2">
      <c r="A108">
        <v>524.99999998999999</v>
      </c>
      <c r="B108">
        <v>0.32181985000000002</v>
      </c>
      <c r="C108" t="e">
        <v>#N/A</v>
      </c>
      <c r="D108" t="e">
        <f t="shared" si="4"/>
        <v>#N/A</v>
      </c>
      <c r="E108" t="e">
        <f t="shared" si="5"/>
        <v>#N/A</v>
      </c>
      <c r="M108">
        <v>524.99999998999999</v>
      </c>
      <c r="N108">
        <v>7.9604040100000004</v>
      </c>
      <c r="O108" t="e">
        <v>#N/A</v>
      </c>
      <c r="P108" t="e">
        <f t="shared" si="6"/>
        <v>#N/A</v>
      </c>
      <c r="Q108" t="e">
        <f t="shared" si="7"/>
        <v>#N/A</v>
      </c>
    </row>
    <row r="109" spans="1:17" x14ac:dyDescent="0.2">
      <c r="A109">
        <v>529.99999998999999</v>
      </c>
      <c r="B109">
        <v>0.31805244999999999</v>
      </c>
      <c r="C109" t="e">
        <v>#N/A</v>
      </c>
      <c r="D109" t="e">
        <f t="shared" si="4"/>
        <v>#N/A</v>
      </c>
      <c r="E109" t="e">
        <f t="shared" si="5"/>
        <v>#N/A</v>
      </c>
      <c r="M109">
        <v>529.99999998999999</v>
      </c>
      <c r="N109">
        <v>7.8724707900000004</v>
      </c>
      <c r="O109" t="e">
        <v>#N/A</v>
      </c>
      <c r="P109" t="e">
        <f t="shared" si="6"/>
        <v>#N/A</v>
      </c>
      <c r="Q109" t="e">
        <f t="shared" si="7"/>
        <v>#N/A</v>
      </c>
    </row>
    <row r="110" spans="1:17" x14ac:dyDescent="0.2">
      <c r="A110">
        <v>534.99999998999999</v>
      </c>
      <c r="B110">
        <v>0.31434318999999999</v>
      </c>
      <c r="C110" t="e">
        <v>#N/A</v>
      </c>
      <c r="D110" t="e">
        <f t="shared" si="4"/>
        <v>#N/A</v>
      </c>
      <c r="E110" t="e">
        <f t="shared" si="5"/>
        <v>#N/A</v>
      </c>
      <c r="M110">
        <v>534.99999998999999</v>
      </c>
      <c r="N110">
        <v>7.7854407999999999</v>
      </c>
      <c r="O110" t="e">
        <v>#N/A</v>
      </c>
      <c r="P110" t="e">
        <f t="shared" si="6"/>
        <v>#N/A</v>
      </c>
      <c r="Q110" t="e">
        <f t="shared" si="7"/>
        <v>#N/A</v>
      </c>
    </row>
    <row r="111" spans="1:17" x14ac:dyDescent="0.2">
      <c r="A111">
        <v>539.99999998999999</v>
      </c>
      <c r="B111">
        <v>0.31069102999999998</v>
      </c>
      <c r="C111" t="e">
        <v>#N/A</v>
      </c>
      <c r="D111" t="e">
        <f t="shared" si="4"/>
        <v>#N/A</v>
      </c>
      <c r="E111" t="e">
        <f t="shared" si="5"/>
        <v>#N/A</v>
      </c>
      <c r="M111">
        <v>539.99999998999999</v>
      </c>
      <c r="N111">
        <v>7.6993096699999999</v>
      </c>
      <c r="O111" t="e">
        <v>#N/A</v>
      </c>
      <c r="P111" t="e">
        <f t="shared" si="6"/>
        <v>#N/A</v>
      </c>
      <c r="Q111" t="e">
        <f t="shared" si="7"/>
        <v>#N/A</v>
      </c>
    </row>
    <row r="112" spans="1:17" x14ac:dyDescent="0.2">
      <c r="A112">
        <v>544.99999998999999</v>
      </c>
      <c r="B112">
        <v>0.30709493999999998</v>
      </c>
      <c r="C112" t="e">
        <v>#N/A</v>
      </c>
      <c r="D112" t="e">
        <f t="shared" si="4"/>
        <v>#N/A</v>
      </c>
      <c r="E112" t="e">
        <f t="shared" si="5"/>
        <v>#N/A</v>
      </c>
      <c r="M112">
        <v>544.99999998999999</v>
      </c>
      <c r="N112">
        <v>7.6140728400000004</v>
      </c>
      <c r="O112" t="e">
        <v>#N/A</v>
      </c>
      <c r="P112" t="e">
        <f t="shared" si="6"/>
        <v>#N/A</v>
      </c>
      <c r="Q112" t="e">
        <f t="shared" si="7"/>
        <v>#N/A</v>
      </c>
    </row>
    <row r="113" spans="1:17" x14ac:dyDescent="0.2">
      <c r="A113">
        <v>549.99999998999999</v>
      </c>
      <c r="B113">
        <v>0.30355390999999998</v>
      </c>
      <c r="C113" t="e">
        <v>#N/A</v>
      </c>
      <c r="D113" t="e">
        <f t="shared" si="4"/>
        <v>#N/A</v>
      </c>
      <c r="E113" t="e">
        <f t="shared" si="5"/>
        <v>#N/A</v>
      </c>
      <c r="M113">
        <v>549.99999998999999</v>
      </c>
      <c r="N113">
        <v>7.5297255999999999</v>
      </c>
      <c r="O113" t="e">
        <v>#N/A</v>
      </c>
      <c r="P113" t="e">
        <f t="shared" si="6"/>
        <v>#N/A</v>
      </c>
      <c r="Q113" t="e">
        <f t="shared" si="7"/>
        <v>#N/A</v>
      </c>
    </row>
    <row r="114" spans="1:17" x14ac:dyDescent="0.2">
      <c r="A114">
        <v>554.99999998999999</v>
      </c>
      <c r="B114">
        <v>0.30006696999999999</v>
      </c>
      <c r="C114" t="e">
        <v>#N/A</v>
      </c>
      <c r="D114" t="e">
        <f t="shared" si="4"/>
        <v>#N/A</v>
      </c>
      <c r="E114" t="e">
        <f t="shared" si="5"/>
        <v>#N/A</v>
      </c>
      <c r="M114">
        <v>554.99999998999999</v>
      </c>
      <c r="N114">
        <v>7.4462630900000004</v>
      </c>
      <c r="O114" t="e">
        <v>#N/A</v>
      </c>
      <c r="P114" t="e">
        <f t="shared" si="6"/>
        <v>#N/A</v>
      </c>
      <c r="Q114" t="e">
        <f t="shared" si="7"/>
        <v>#N/A</v>
      </c>
    </row>
    <row r="115" spans="1:17" x14ac:dyDescent="0.2">
      <c r="A115">
        <v>559.99999998999999</v>
      </c>
      <c r="B115">
        <v>0.29663315000000001</v>
      </c>
      <c r="C115" t="e">
        <v>#N/A</v>
      </c>
      <c r="D115" t="e">
        <f t="shared" si="4"/>
        <v>#N/A</v>
      </c>
      <c r="E115" t="e">
        <f t="shared" si="5"/>
        <v>#N/A</v>
      </c>
      <c r="M115">
        <v>559.99999998999999</v>
      </c>
      <c r="N115">
        <v>7.3636802899999996</v>
      </c>
      <c r="O115" t="e">
        <v>#N/A</v>
      </c>
      <c r="P115" t="e">
        <f t="shared" si="6"/>
        <v>#N/A</v>
      </c>
      <c r="Q115" t="e">
        <f t="shared" si="7"/>
        <v>#N/A</v>
      </c>
    </row>
    <row r="116" spans="1:17" x14ac:dyDescent="0.2">
      <c r="A116">
        <v>564.99999998999999</v>
      </c>
      <c r="B116">
        <v>0.2932515</v>
      </c>
      <c r="C116" t="e">
        <v>#N/A</v>
      </c>
      <c r="D116" t="e">
        <f t="shared" si="4"/>
        <v>#N/A</v>
      </c>
      <c r="E116" t="e">
        <f t="shared" si="5"/>
        <v>#N/A</v>
      </c>
      <c r="M116">
        <v>564.99999998999999</v>
      </c>
      <c r="N116">
        <v>7.2819720600000002</v>
      </c>
      <c r="O116" t="e">
        <v>#N/A</v>
      </c>
      <c r="P116" t="e">
        <f t="shared" si="6"/>
        <v>#N/A</v>
      </c>
      <c r="Q116" t="e">
        <f t="shared" si="7"/>
        <v>#N/A</v>
      </c>
    </row>
    <row r="117" spans="1:17" x14ac:dyDescent="0.2">
      <c r="A117">
        <v>569.99999998999999</v>
      </c>
      <c r="B117">
        <v>0.28992111999999998</v>
      </c>
      <c r="C117" t="e">
        <v>#N/A</v>
      </c>
      <c r="D117" t="e">
        <f t="shared" si="4"/>
        <v>#N/A</v>
      </c>
      <c r="E117" t="e">
        <f t="shared" si="5"/>
        <v>#N/A</v>
      </c>
      <c r="M117">
        <v>569.99999998999999</v>
      </c>
      <c r="N117">
        <v>7.2011331199999997</v>
      </c>
      <c r="O117" t="e">
        <v>#N/A</v>
      </c>
      <c r="P117" t="e">
        <f t="shared" si="6"/>
        <v>#N/A</v>
      </c>
      <c r="Q117" t="e">
        <f t="shared" si="7"/>
        <v>#N/A</v>
      </c>
    </row>
    <row r="118" spans="1:17" x14ac:dyDescent="0.2">
      <c r="A118">
        <v>574.99999998999999</v>
      </c>
      <c r="B118">
        <v>0.28664108999999999</v>
      </c>
      <c r="C118" t="e">
        <v>#N/A</v>
      </c>
      <c r="D118" t="e">
        <f t="shared" si="4"/>
        <v>#N/A</v>
      </c>
      <c r="E118" t="e">
        <f t="shared" si="5"/>
        <v>#N/A</v>
      </c>
      <c r="M118">
        <v>574.99999998999999</v>
      </c>
      <c r="N118">
        <v>7.1211580899999998</v>
      </c>
      <c r="O118" t="e">
        <v>#N/A</v>
      </c>
      <c r="P118" t="e">
        <f t="shared" si="6"/>
        <v>#N/A</v>
      </c>
      <c r="Q118" t="e">
        <f t="shared" si="7"/>
        <v>#N/A</v>
      </c>
    </row>
    <row r="119" spans="1:17" x14ac:dyDescent="0.2">
      <c r="A119">
        <v>579.99999998999999</v>
      </c>
      <c r="B119">
        <v>0.28341052</v>
      </c>
      <c r="C119" t="e">
        <v>#N/A</v>
      </c>
      <c r="D119" t="e">
        <f t="shared" si="4"/>
        <v>#N/A</v>
      </c>
      <c r="E119" t="e">
        <f t="shared" si="5"/>
        <v>#N/A</v>
      </c>
      <c r="M119">
        <v>579.99999998999999</v>
      </c>
      <c r="N119">
        <v>7.0420414500000001</v>
      </c>
      <c r="O119" t="e">
        <v>#N/A</v>
      </c>
      <c r="P119" t="e">
        <f t="shared" si="6"/>
        <v>#N/A</v>
      </c>
      <c r="Q119" t="e">
        <f t="shared" si="7"/>
        <v>#N/A</v>
      </c>
    </row>
    <row r="120" spans="1:17" x14ac:dyDescent="0.2">
      <c r="A120">
        <v>584.99999998999999</v>
      </c>
      <c r="B120">
        <v>0.28022856000000002</v>
      </c>
      <c r="C120" t="e">
        <v>#N/A</v>
      </c>
      <c r="D120" t="e">
        <f t="shared" si="4"/>
        <v>#N/A</v>
      </c>
      <c r="E120" t="e">
        <f t="shared" si="5"/>
        <v>#N/A</v>
      </c>
      <c r="M120">
        <v>584.99999998999999</v>
      </c>
      <c r="N120">
        <v>6.9637775900000003</v>
      </c>
      <c r="O120" t="e">
        <v>#N/A</v>
      </c>
      <c r="P120" t="e">
        <f t="shared" si="6"/>
        <v>#N/A</v>
      </c>
      <c r="Q120" t="e">
        <f t="shared" si="7"/>
        <v>#N/A</v>
      </c>
    </row>
    <row r="121" spans="1:17" x14ac:dyDescent="0.2">
      <c r="A121">
        <v>589.99999998999999</v>
      </c>
      <c r="B121">
        <v>0.27709433999999999</v>
      </c>
      <c r="C121" t="e">
        <v>#N/A</v>
      </c>
      <c r="D121" t="e">
        <f t="shared" si="4"/>
        <v>#N/A</v>
      </c>
      <c r="E121" t="e">
        <f t="shared" si="5"/>
        <v>#N/A</v>
      </c>
      <c r="M121">
        <v>589.99999998999999</v>
      </c>
      <c r="N121">
        <v>6.8863607900000003</v>
      </c>
      <c r="O121" t="e">
        <v>#N/A</v>
      </c>
      <c r="P121" t="e">
        <f t="shared" si="6"/>
        <v>#N/A</v>
      </c>
      <c r="Q121" t="e">
        <f t="shared" si="7"/>
        <v>#N/A</v>
      </c>
    </row>
    <row r="122" spans="1:17" x14ac:dyDescent="0.2">
      <c r="A122">
        <v>594.99999998999999</v>
      </c>
      <c r="B122">
        <v>0.27400703999999998</v>
      </c>
      <c r="C122" t="e">
        <v>#N/A</v>
      </c>
      <c r="D122" t="e">
        <f t="shared" si="4"/>
        <v>#N/A</v>
      </c>
      <c r="E122" t="e">
        <f t="shared" si="5"/>
        <v>#N/A</v>
      </c>
      <c r="M122">
        <v>594.99999998999999</v>
      </c>
      <c r="N122">
        <v>6.80978526</v>
      </c>
      <c r="O122" t="e">
        <v>#N/A</v>
      </c>
      <c r="P122" t="e">
        <f t="shared" si="6"/>
        <v>#N/A</v>
      </c>
      <c r="Q122" t="e">
        <f t="shared" si="7"/>
        <v>#N/A</v>
      </c>
    </row>
    <row r="123" spans="1:17" x14ac:dyDescent="0.2">
      <c r="A123">
        <v>599.99999998999999</v>
      </c>
      <c r="B123">
        <v>0.27096583000000002</v>
      </c>
      <c r="C123" t="e">
        <v>#N/A</v>
      </c>
      <c r="D123" t="e">
        <f t="shared" si="4"/>
        <v>#N/A</v>
      </c>
      <c r="E123" t="e">
        <f t="shared" si="5"/>
        <v>#N/A</v>
      </c>
      <c r="M123">
        <v>599.99999998999999</v>
      </c>
      <c r="N123">
        <v>6.7340451000000003</v>
      </c>
      <c r="O123" t="e">
        <v>#N/A</v>
      </c>
      <c r="P123" t="e">
        <f t="shared" si="6"/>
        <v>#N/A</v>
      </c>
      <c r="Q123" t="e">
        <f t="shared" si="7"/>
        <v>#N/A</v>
      </c>
    </row>
    <row r="124" spans="1:17" x14ac:dyDescent="0.2">
      <c r="A124">
        <v>604.99999998999999</v>
      </c>
      <c r="B124">
        <v>0.26796993000000002</v>
      </c>
      <c r="C124" t="e">
        <v>#N/A</v>
      </c>
      <c r="D124" t="e">
        <f t="shared" si="4"/>
        <v>#N/A</v>
      </c>
      <c r="E124" t="e">
        <f t="shared" si="5"/>
        <v>#N/A</v>
      </c>
      <c r="M124">
        <v>604.99999998999999</v>
      </c>
      <c r="N124">
        <v>6.6591343299999997</v>
      </c>
      <c r="O124" t="e">
        <v>#N/A</v>
      </c>
      <c r="P124" t="e">
        <f t="shared" si="6"/>
        <v>#N/A</v>
      </c>
      <c r="Q124" t="e">
        <f t="shared" si="7"/>
        <v>#N/A</v>
      </c>
    </row>
    <row r="125" spans="1:17" x14ac:dyDescent="0.2">
      <c r="A125">
        <v>609.99999998999999</v>
      </c>
      <c r="B125">
        <v>0.26501854000000002</v>
      </c>
      <c r="C125" t="e">
        <v>#N/A</v>
      </c>
      <c r="D125" t="e">
        <f t="shared" si="4"/>
        <v>#N/A</v>
      </c>
      <c r="E125" t="e">
        <f t="shared" si="5"/>
        <v>#N/A</v>
      </c>
      <c r="M125">
        <v>609.99999998999999</v>
      </c>
      <c r="N125">
        <v>6.58504691</v>
      </c>
      <c r="O125" t="e">
        <v>#N/A</v>
      </c>
      <c r="P125" t="e">
        <f t="shared" si="6"/>
        <v>#N/A</v>
      </c>
      <c r="Q125" t="e">
        <f t="shared" si="7"/>
        <v>#N/A</v>
      </c>
    </row>
    <row r="126" spans="1:17" x14ac:dyDescent="0.2">
      <c r="A126">
        <v>614.99999998999999</v>
      </c>
      <c r="B126">
        <v>0.26211088999999999</v>
      </c>
      <c r="C126" t="e">
        <v>#N/A</v>
      </c>
      <c r="D126" t="e">
        <f t="shared" si="4"/>
        <v>#N/A</v>
      </c>
      <c r="E126" t="e">
        <f t="shared" si="5"/>
        <v>#N/A</v>
      </c>
      <c r="M126">
        <v>614.99999998999999</v>
      </c>
      <c r="N126">
        <v>6.5117767200000003</v>
      </c>
      <c r="O126" t="e">
        <v>#N/A</v>
      </c>
      <c r="P126" t="e">
        <f t="shared" si="6"/>
        <v>#N/A</v>
      </c>
      <c r="Q126" t="e">
        <f t="shared" si="7"/>
        <v>#N/A</v>
      </c>
    </row>
    <row r="127" spans="1:17" x14ac:dyDescent="0.2">
      <c r="A127">
        <v>619.99999998999999</v>
      </c>
      <c r="B127">
        <v>0.25924623000000002</v>
      </c>
      <c r="C127" t="e">
        <v>#N/A</v>
      </c>
      <c r="D127" t="e">
        <f t="shared" si="4"/>
        <v>#N/A</v>
      </c>
      <c r="E127" t="e">
        <f t="shared" si="5"/>
        <v>#N/A</v>
      </c>
      <c r="M127">
        <v>619.99999998999999</v>
      </c>
      <c r="N127">
        <v>6.43931758</v>
      </c>
      <c r="O127" t="e">
        <v>#N/A</v>
      </c>
      <c r="P127" t="e">
        <f t="shared" si="6"/>
        <v>#N/A</v>
      </c>
      <c r="Q127" t="e">
        <f t="shared" si="7"/>
        <v>#N/A</v>
      </c>
    </row>
    <row r="128" spans="1:17" x14ac:dyDescent="0.2">
      <c r="A128">
        <v>624.99999998999999</v>
      </c>
      <c r="B128">
        <v>0.25642382000000002</v>
      </c>
      <c r="C128" t="e">
        <v>#N/A</v>
      </c>
      <c r="D128" t="e">
        <f t="shared" si="4"/>
        <v>#N/A</v>
      </c>
      <c r="E128" t="e">
        <f t="shared" si="5"/>
        <v>#N/A</v>
      </c>
      <c r="M128">
        <v>624.99999998999999</v>
      </c>
      <c r="N128">
        <v>6.3676632299999998</v>
      </c>
      <c r="O128" t="e">
        <v>#N/A</v>
      </c>
      <c r="P128" t="e">
        <f t="shared" si="6"/>
        <v>#N/A</v>
      </c>
      <c r="Q128" t="e">
        <f t="shared" si="7"/>
        <v>#N/A</v>
      </c>
    </row>
    <row r="129" spans="1:17" x14ac:dyDescent="0.2">
      <c r="A129">
        <v>629.99999998999999</v>
      </c>
      <c r="B129">
        <v>0.25364294999999998</v>
      </c>
      <c r="C129" t="e">
        <v>#N/A</v>
      </c>
      <c r="D129" t="e">
        <f t="shared" si="4"/>
        <v>#N/A</v>
      </c>
      <c r="E129" t="e">
        <f t="shared" si="5"/>
        <v>#N/A</v>
      </c>
      <c r="M129">
        <v>629.99999998999999</v>
      </c>
      <c r="N129">
        <v>6.2968073999999996</v>
      </c>
      <c r="O129" t="e">
        <v>#N/A</v>
      </c>
      <c r="P129" t="e">
        <f t="shared" si="6"/>
        <v>#N/A</v>
      </c>
      <c r="Q129" t="e">
        <f t="shared" si="7"/>
        <v>#N/A</v>
      </c>
    </row>
    <row r="130" spans="1:17" x14ac:dyDescent="0.2">
      <c r="A130">
        <v>634.99999998999999</v>
      </c>
      <c r="B130">
        <v>0.25090288999999999</v>
      </c>
      <c r="C130" t="e">
        <v>#N/A</v>
      </c>
      <c r="D130" t="e">
        <f t="shared" si="4"/>
        <v>#N/A</v>
      </c>
      <c r="E130" t="e">
        <f t="shared" si="5"/>
        <v>#N/A</v>
      </c>
      <c r="M130">
        <v>634.99999998999999</v>
      </c>
      <c r="N130">
        <v>6.2267437399999999</v>
      </c>
      <c r="O130" t="e">
        <v>#N/A</v>
      </c>
      <c r="P130" t="e">
        <f t="shared" si="6"/>
        <v>#N/A</v>
      </c>
      <c r="Q130" t="e">
        <f t="shared" si="7"/>
        <v>#N/A</v>
      </c>
    </row>
    <row r="131" spans="1:17" x14ac:dyDescent="0.2">
      <c r="A131">
        <v>639.99999998999999</v>
      </c>
      <c r="B131">
        <v>0.24820295000000001</v>
      </c>
      <c r="C131" t="e">
        <v>#N/A</v>
      </c>
      <c r="D131" t="e">
        <f t="shared" si="4"/>
        <v>#N/A</v>
      </c>
      <c r="E131" t="e">
        <f t="shared" si="5"/>
        <v>#N/A</v>
      </c>
      <c r="M131">
        <v>639.99999998999999</v>
      </c>
      <c r="N131">
        <v>6.1574658500000004</v>
      </c>
      <c r="O131" t="e">
        <v>#N/A</v>
      </c>
      <c r="P131" t="e">
        <f t="shared" si="6"/>
        <v>#N/A</v>
      </c>
      <c r="Q131" t="e">
        <f t="shared" si="7"/>
        <v>#N/A</v>
      </c>
    </row>
    <row r="132" spans="1:17" x14ac:dyDescent="0.2">
      <c r="A132">
        <v>644.99999998999999</v>
      </c>
      <c r="B132">
        <v>0.24554244</v>
      </c>
      <c r="C132" t="e">
        <v>#N/A</v>
      </c>
      <c r="D132" t="e">
        <f t="shared" ref="D132:D195" si="8">IFERROR(B132/C132, NA())</f>
        <v>#N/A</v>
      </c>
      <c r="E132" t="e">
        <f t="shared" ref="E132:E195" si="9">IFERROR(ABS(LOG10(D132)), NA())</f>
        <v>#N/A</v>
      </c>
      <c r="M132">
        <v>644.99999998999999</v>
      </c>
      <c r="N132">
        <v>6.0889673100000001</v>
      </c>
      <c r="O132" t="e">
        <v>#N/A</v>
      </c>
      <c r="P132" t="e">
        <f t="shared" ref="P132:P195" si="10">IFERROR(N132/O132, NA())</f>
        <v>#N/A</v>
      </c>
      <c r="Q132" t="e">
        <f t="shared" ref="Q132:Q195" si="11">IFERROR(ABS(LOG10(P132)), NA())</f>
        <v>#N/A</v>
      </c>
    </row>
    <row r="133" spans="1:17" x14ac:dyDescent="0.2">
      <c r="A133">
        <v>649.99999998999999</v>
      </c>
      <c r="B133">
        <v>0.24292071000000001</v>
      </c>
      <c r="C133" t="e">
        <v>#N/A</v>
      </c>
      <c r="D133" t="e">
        <f t="shared" si="8"/>
        <v>#N/A</v>
      </c>
      <c r="E133" t="e">
        <f t="shared" si="9"/>
        <v>#N/A</v>
      </c>
      <c r="M133">
        <v>649.99999998999999</v>
      </c>
      <c r="N133">
        <v>6.0212416500000003</v>
      </c>
      <c r="O133" t="e">
        <v>#N/A</v>
      </c>
      <c r="P133" t="e">
        <f t="shared" si="10"/>
        <v>#N/A</v>
      </c>
      <c r="Q133" t="e">
        <f t="shared" si="11"/>
        <v>#N/A</v>
      </c>
    </row>
    <row r="134" spans="1:17" x14ac:dyDescent="0.2">
      <c r="A134">
        <v>654.99999998999999</v>
      </c>
      <c r="B134">
        <v>0.24033709</v>
      </c>
      <c r="C134" t="e">
        <v>#N/A</v>
      </c>
      <c r="D134" t="e">
        <f t="shared" si="8"/>
        <v>#N/A</v>
      </c>
      <c r="E134" t="e">
        <f t="shared" si="9"/>
        <v>#N/A</v>
      </c>
      <c r="M134">
        <v>654.99999998999999</v>
      </c>
      <c r="N134">
        <v>5.9542823699999996</v>
      </c>
      <c r="O134" t="e">
        <v>#N/A</v>
      </c>
      <c r="P134" t="e">
        <f t="shared" si="10"/>
        <v>#N/A</v>
      </c>
      <c r="Q134" t="e">
        <f t="shared" si="11"/>
        <v>#N/A</v>
      </c>
    </row>
    <row r="135" spans="1:17" x14ac:dyDescent="0.2">
      <c r="A135">
        <v>659.99999998999999</v>
      </c>
      <c r="B135">
        <v>0.23779093000000001</v>
      </c>
      <c r="C135" t="e">
        <v>#N/A</v>
      </c>
      <c r="D135" t="e">
        <f t="shared" si="8"/>
        <v>#N/A</v>
      </c>
      <c r="E135" t="e">
        <f t="shared" si="9"/>
        <v>#N/A</v>
      </c>
      <c r="M135">
        <v>659.99999998999999</v>
      </c>
      <c r="N135">
        <v>5.8880829600000002</v>
      </c>
      <c r="O135" t="e">
        <v>#N/A</v>
      </c>
      <c r="P135" t="e">
        <f t="shared" si="10"/>
        <v>#N/A</v>
      </c>
      <c r="Q135" t="e">
        <f t="shared" si="11"/>
        <v>#N/A</v>
      </c>
    </row>
    <row r="136" spans="1:17" x14ac:dyDescent="0.2">
      <c r="A136">
        <v>664.99999998999999</v>
      </c>
      <c r="B136">
        <v>0.23528162</v>
      </c>
      <c r="C136" t="e">
        <v>#N/A</v>
      </c>
      <c r="D136" t="e">
        <f t="shared" si="8"/>
        <v>#N/A</v>
      </c>
      <c r="E136" t="e">
        <f t="shared" si="9"/>
        <v>#N/A</v>
      </c>
      <c r="M136">
        <v>664.99999998999999</v>
      </c>
      <c r="N136">
        <v>5.8226368600000002</v>
      </c>
      <c r="O136" t="e">
        <v>#N/A</v>
      </c>
      <c r="P136" t="e">
        <f t="shared" si="10"/>
        <v>#N/A</v>
      </c>
      <c r="Q136" t="e">
        <f t="shared" si="11"/>
        <v>#N/A</v>
      </c>
    </row>
    <row r="137" spans="1:17" x14ac:dyDescent="0.2">
      <c r="A137">
        <v>669.99999998999999</v>
      </c>
      <c r="B137">
        <v>0.23280851999999999</v>
      </c>
      <c r="C137" t="e">
        <v>#N/A</v>
      </c>
      <c r="D137" t="e">
        <f t="shared" si="8"/>
        <v>#N/A</v>
      </c>
      <c r="E137" t="e">
        <f t="shared" si="9"/>
        <v>#N/A</v>
      </c>
      <c r="M137">
        <v>669.99999998999999</v>
      </c>
      <c r="N137">
        <v>5.7579374899999998</v>
      </c>
      <c r="O137" t="e">
        <v>#N/A</v>
      </c>
      <c r="P137" t="e">
        <f t="shared" si="10"/>
        <v>#N/A</v>
      </c>
      <c r="Q137" t="e">
        <f t="shared" si="11"/>
        <v>#N/A</v>
      </c>
    </row>
    <row r="138" spans="1:17" x14ac:dyDescent="0.2">
      <c r="A138">
        <v>674.99999998999999</v>
      </c>
      <c r="B138">
        <v>0.23037102000000001</v>
      </c>
      <c r="C138" t="e">
        <v>#N/A</v>
      </c>
      <c r="D138" t="e">
        <f t="shared" si="8"/>
        <v>#N/A</v>
      </c>
      <c r="E138" t="e">
        <f t="shared" si="9"/>
        <v>#N/A</v>
      </c>
      <c r="M138">
        <v>674.99999998999999</v>
      </c>
      <c r="N138">
        <v>5.6939782799999996</v>
      </c>
      <c r="O138" t="e">
        <v>#N/A</v>
      </c>
      <c r="P138" t="e">
        <f t="shared" si="10"/>
        <v>#N/A</v>
      </c>
      <c r="Q138" t="e">
        <f t="shared" si="11"/>
        <v>#N/A</v>
      </c>
    </row>
    <row r="139" spans="1:17" x14ac:dyDescent="0.2">
      <c r="A139">
        <v>679.99999998999999</v>
      </c>
      <c r="B139">
        <v>0.22796854999999999</v>
      </c>
      <c r="C139" t="e">
        <v>#N/A</v>
      </c>
      <c r="D139" t="e">
        <f t="shared" si="8"/>
        <v>#N/A</v>
      </c>
      <c r="E139" t="e">
        <f t="shared" si="9"/>
        <v>#N/A</v>
      </c>
      <c r="M139">
        <v>679.99999998999999</v>
      </c>
      <c r="N139">
        <v>5.6307526299999999</v>
      </c>
      <c r="O139" t="e">
        <v>#N/A</v>
      </c>
      <c r="P139" t="e">
        <f t="shared" si="10"/>
        <v>#N/A</v>
      </c>
      <c r="Q139" t="e">
        <f t="shared" si="11"/>
        <v>#N/A</v>
      </c>
    </row>
    <row r="140" spans="1:17" x14ac:dyDescent="0.2">
      <c r="A140">
        <v>684.99999998999999</v>
      </c>
      <c r="B140">
        <v>0.22560050000000001</v>
      </c>
      <c r="C140" t="e">
        <v>#N/A</v>
      </c>
      <c r="D140" t="e">
        <f t="shared" si="8"/>
        <v>#N/A</v>
      </c>
      <c r="E140" t="e">
        <f t="shared" si="9"/>
        <v>#N/A</v>
      </c>
      <c r="M140">
        <v>684.99999998999999</v>
      </c>
      <c r="N140">
        <v>5.5682539100000001</v>
      </c>
      <c r="O140" t="e">
        <v>#N/A</v>
      </c>
      <c r="P140" t="e">
        <f t="shared" si="10"/>
        <v>#N/A</v>
      </c>
      <c r="Q140" t="e">
        <f t="shared" si="11"/>
        <v>#N/A</v>
      </c>
    </row>
    <row r="141" spans="1:17" x14ac:dyDescent="0.2">
      <c r="A141">
        <v>689.99999998999999</v>
      </c>
      <c r="B141">
        <v>0.2232663</v>
      </c>
      <c r="C141" t="e">
        <v>#N/A</v>
      </c>
      <c r="D141" t="e">
        <f t="shared" si="8"/>
        <v>#N/A</v>
      </c>
      <c r="E141" t="e">
        <f t="shared" si="9"/>
        <v>#N/A</v>
      </c>
      <c r="M141">
        <v>689.99999998999999</v>
      </c>
      <c r="N141">
        <v>5.5064755200000004</v>
      </c>
      <c r="O141" t="e">
        <v>#N/A</v>
      </c>
      <c r="P141" t="e">
        <f t="shared" si="10"/>
        <v>#N/A</v>
      </c>
      <c r="Q141" t="e">
        <f t="shared" si="11"/>
        <v>#N/A</v>
      </c>
    </row>
    <row r="142" spans="1:17" x14ac:dyDescent="0.2">
      <c r="A142">
        <v>694.99999998999999</v>
      </c>
      <c r="B142">
        <v>0.22096540000000001</v>
      </c>
      <c r="C142" t="e">
        <v>#N/A</v>
      </c>
      <c r="D142" t="e">
        <f t="shared" si="8"/>
        <v>#N/A</v>
      </c>
      <c r="E142" t="e">
        <f t="shared" si="9"/>
        <v>#N/A</v>
      </c>
      <c r="M142">
        <v>694.99999998999999</v>
      </c>
      <c r="N142">
        <v>5.4454108200000002</v>
      </c>
      <c r="O142" t="e">
        <v>#N/A</v>
      </c>
      <c r="P142" t="e">
        <f t="shared" si="10"/>
        <v>#N/A</v>
      </c>
      <c r="Q142" t="e">
        <f t="shared" si="11"/>
        <v>#N/A</v>
      </c>
    </row>
    <row r="143" spans="1:17" x14ac:dyDescent="0.2">
      <c r="A143">
        <v>699.99999998999999</v>
      </c>
      <c r="B143">
        <v>0.21869723999999999</v>
      </c>
      <c r="C143" t="e">
        <v>#N/A</v>
      </c>
      <c r="D143" t="e">
        <f t="shared" si="8"/>
        <v>#N/A</v>
      </c>
      <c r="E143" t="e">
        <f t="shared" si="9"/>
        <v>#N/A</v>
      </c>
      <c r="M143">
        <v>699.99999998999999</v>
      </c>
      <c r="N143">
        <v>5.3850531899999998</v>
      </c>
      <c r="O143" t="e">
        <v>#N/A</v>
      </c>
      <c r="P143" t="e">
        <f t="shared" si="10"/>
        <v>#N/A</v>
      </c>
      <c r="Q143" t="e">
        <f t="shared" si="11"/>
        <v>#N/A</v>
      </c>
    </row>
    <row r="144" spans="1:17" x14ac:dyDescent="0.2">
      <c r="A144">
        <v>704.99999998999999</v>
      </c>
      <c r="B144">
        <v>0.21646127000000001</v>
      </c>
      <c r="C144" t="e">
        <v>#N/A</v>
      </c>
      <c r="D144" t="e">
        <f t="shared" si="8"/>
        <v>#N/A</v>
      </c>
      <c r="E144" t="e">
        <f t="shared" si="9"/>
        <v>#N/A</v>
      </c>
      <c r="M144">
        <v>704.99999998999999</v>
      </c>
      <c r="N144">
        <v>5.3253960100000004</v>
      </c>
      <c r="O144" t="e">
        <v>#N/A</v>
      </c>
      <c r="P144" t="e">
        <f t="shared" si="10"/>
        <v>#N/A</v>
      </c>
      <c r="Q144" t="e">
        <f t="shared" si="11"/>
        <v>#N/A</v>
      </c>
    </row>
    <row r="145" spans="1:17" x14ac:dyDescent="0.2">
      <c r="A145">
        <v>709.99999998999999</v>
      </c>
      <c r="B145">
        <v>0.21425696999999999</v>
      </c>
      <c r="C145" t="e">
        <v>#N/A</v>
      </c>
      <c r="D145" t="e">
        <f t="shared" si="8"/>
        <v>#N/A</v>
      </c>
      <c r="E145" t="e">
        <f t="shared" si="9"/>
        <v>#N/A</v>
      </c>
      <c r="M145">
        <v>709.99999998999999</v>
      </c>
      <c r="N145">
        <v>5.2664326600000004</v>
      </c>
      <c r="O145" t="e">
        <v>#N/A</v>
      </c>
      <c r="P145" t="e">
        <f t="shared" si="10"/>
        <v>#N/A</v>
      </c>
      <c r="Q145" t="e">
        <f t="shared" si="11"/>
        <v>#N/A</v>
      </c>
    </row>
    <row r="146" spans="1:17" x14ac:dyDescent="0.2">
      <c r="A146">
        <v>714.99999998999999</v>
      </c>
      <c r="B146">
        <v>0.21208382000000001</v>
      </c>
      <c r="C146" t="e">
        <v>#N/A</v>
      </c>
      <c r="D146" t="e">
        <f t="shared" si="8"/>
        <v>#N/A</v>
      </c>
      <c r="E146" t="e">
        <f t="shared" si="9"/>
        <v>#N/A</v>
      </c>
      <c r="M146">
        <v>714.99999998999999</v>
      </c>
      <c r="N146">
        <v>5.2081565100000002</v>
      </c>
      <c r="O146" t="e">
        <v>#N/A</v>
      </c>
      <c r="P146" t="e">
        <f t="shared" si="10"/>
        <v>#N/A</v>
      </c>
      <c r="Q146" t="e">
        <f t="shared" si="11"/>
        <v>#N/A</v>
      </c>
    </row>
    <row r="147" spans="1:17" x14ac:dyDescent="0.2">
      <c r="A147">
        <v>719.99999998999999</v>
      </c>
      <c r="B147">
        <v>0.2099413</v>
      </c>
      <c r="C147" t="e">
        <v>#N/A</v>
      </c>
      <c r="D147" t="e">
        <f t="shared" si="8"/>
        <v>#N/A</v>
      </c>
      <c r="E147" t="e">
        <f t="shared" si="9"/>
        <v>#N/A</v>
      </c>
      <c r="M147">
        <v>719.99999998999999</v>
      </c>
      <c r="N147">
        <v>5.15056096</v>
      </c>
      <c r="O147" t="e">
        <v>#N/A</v>
      </c>
      <c r="P147" t="e">
        <f t="shared" si="10"/>
        <v>#N/A</v>
      </c>
      <c r="Q147" t="e">
        <f t="shared" si="11"/>
        <v>#N/A</v>
      </c>
    </row>
    <row r="148" spans="1:17" x14ac:dyDescent="0.2">
      <c r="A148">
        <v>724.99999998999999</v>
      </c>
      <c r="B148">
        <v>0.20782891000000001</v>
      </c>
      <c r="C148" t="e">
        <v>#N/A</v>
      </c>
      <c r="D148" t="e">
        <f t="shared" si="8"/>
        <v>#N/A</v>
      </c>
      <c r="E148" t="e">
        <f t="shared" si="9"/>
        <v>#N/A</v>
      </c>
      <c r="M148">
        <v>724.99999998999999</v>
      </c>
      <c r="N148">
        <v>5.0936394099999998</v>
      </c>
      <c r="O148" t="e">
        <v>#N/A</v>
      </c>
      <c r="P148" t="e">
        <f t="shared" si="10"/>
        <v>#N/A</v>
      </c>
      <c r="Q148" t="e">
        <f t="shared" si="11"/>
        <v>#N/A</v>
      </c>
    </row>
    <row r="149" spans="1:17" x14ac:dyDescent="0.2">
      <c r="A149">
        <v>729.99999998999999</v>
      </c>
      <c r="B149">
        <v>0.20574616000000001</v>
      </c>
      <c r="C149" t="e">
        <v>#N/A</v>
      </c>
      <c r="D149" t="e">
        <f t="shared" si="8"/>
        <v>#N/A</v>
      </c>
      <c r="E149" t="e">
        <f t="shared" si="9"/>
        <v>#N/A</v>
      </c>
      <c r="M149">
        <v>729.99999998999999</v>
      </c>
      <c r="N149">
        <v>5.0373852799999996</v>
      </c>
      <c r="O149" t="e">
        <v>#N/A</v>
      </c>
      <c r="P149" t="e">
        <f t="shared" si="10"/>
        <v>#N/A</v>
      </c>
      <c r="Q149" t="e">
        <f t="shared" si="11"/>
        <v>#N/A</v>
      </c>
    </row>
    <row r="150" spans="1:17" x14ac:dyDescent="0.2">
      <c r="A150">
        <v>734.99999998999999</v>
      </c>
      <c r="B150">
        <v>0.20369255999999999</v>
      </c>
      <c r="C150" t="e">
        <v>#N/A</v>
      </c>
      <c r="D150" t="e">
        <f t="shared" si="8"/>
        <v>#N/A</v>
      </c>
      <c r="E150" t="e">
        <f t="shared" si="9"/>
        <v>#N/A</v>
      </c>
      <c r="M150">
        <v>734.99999998999999</v>
      </c>
      <c r="N150">
        <v>4.9817920000000004</v>
      </c>
      <c r="O150" t="e">
        <v>#N/A</v>
      </c>
      <c r="P150" t="e">
        <f t="shared" si="10"/>
        <v>#N/A</v>
      </c>
      <c r="Q150" t="e">
        <f t="shared" si="11"/>
        <v>#N/A</v>
      </c>
    </row>
    <row r="151" spans="1:17" x14ac:dyDescent="0.2">
      <c r="A151">
        <v>739.99999998999999</v>
      </c>
      <c r="B151">
        <v>0.20166765</v>
      </c>
      <c r="C151" t="e">
        <v>#N/A</v>
      </c>
      <c r="D151" t="e">
        <f t="shared" si="8"/>
        <v>#N/A</v>
      </c>
      <c r="E151" t="e">
        <f t="shared" si="9"/>
        <v>#N/A</v>
      </c>
      <c r="M151">
        <v>739.99999998999999</v>
      </c>
      <c r="N151">
        <v>4.9268530100000003</v>
      </c>
      <c r="O151" t="e">
        <v>#N/A</v>
      </c>
      <c r="P151" t="e">
        <f t="shared" si="10"/>
        <v>#N/A</v>
      </c>
      <c r="Q151" t="e">
        <f t="shared" si="11"/>
        <v>#N/A</v>
      </c>
    </row>
    <row r="152" spans="1:17" x14ac:dyDescent="0.2">
      <c r="A152">
        <v>744.99999998999999</v>
      </c>
      <c r="B152">
        <v>0.19967093999999999</v>
      </c>
      <c r="C152" t="e">
        <v>#N/A</v>
      </c>
      <c r="D152" t="e">
        <f t="shared" si="8"/>
        <v>#N/A</v>
      </c>
      <c r="E152" t="e">
        <f t="shared" si="9"/>
        <v>#N/A</v>
      </c>
      <c r="M152">
        <v>744.99999998999999</v>
      </c>
      <c r="N152">
        <v>4.8725617799999998</v>
      </c>
      <c r="O152" t="e">
        <v>#N/A</v>
      </c>
      <c r="P152" t="e">
        <f t="shared" si="10"/>
        <v>#N/A</v>
      </c>
      <c r="Q152" t="e">
        <f t="shared" si="11"/>
        <v>#N/A</v>
      </c>
    </row>
    <row r="153" spans="1:17" x14ac:dyDescent="0.2">
      <c r="A153">
        <v>749.99999998999999</v>
      </c>
      <c r="B153">
        <v>0.19770198999999999</v>
      </c>
      <c r="C153" t="e">
        <v>#N/A</v>
      </c>
      <c r="D153" t="e">
        <f t="shared" si="8"/>
        <v>#N/A</v>
      </c>
      <c r="E153" t="e">
        <f t="shared" si="9"/>
        <v>#N/A</v>
      </c>
      <c r="M153">
        <v>749.99999998999999</v>
      </c>
      <c r="N153">
        <v>4.8189118000000004</v>
      </c>
      <c r="O153" t="e">
        <v>#N/A</v>
      </c>
      <c r="P153" t="e">
        <f t="shared" si="10"/>
        <v>#N/A</v>
      </c>
      <c r="Q153" t="e">
        <f t="shared" si="11"/>
        <v>#N/A</v>
      </c>
    </row>
    <row r="154" spans="1:17" x14ac:dyDescent="0.2">
      <c r="A154">
        <v>754.99999998999999</v>
      </c>
      <c r="B154">
        <v>0.19576034</v>
      </c>
      <c r="C154" t="e">
        <v>#N/A</v>
      </c>
      <c r="D154" t="e">
        <f t="shared" si="8"/>
        <v>#N/A</v>
      </c>
      <c r="E154" t="e">
        <f t="shared" si="9"/>
        <v>#N/A</v>
      </c>
      <c r="M154">
        <v>754.99999998999999</v>
      </c>
      <c r="N154">
        <v>4.7658965599999998</v>
      </c>
      <c r="O154" t="e">
        <v>#N/A</v>
      </c>
      <c r="P154" t="e">
        <f t="shared" si="10"/>
        <v>#N/A</v>
      </c>
      <c r="Q154" t="e">
        <f t="shared" si="11"/>
        <v>#N/A</v>
      </c>
    </row>
    <row r="155" spans="1:17" x14ac:dyDescent="0.2">
      <c r="A155">
        <v>759.99999998999999</v>
      </c>
      <c r="B155">
        <v>0.19384556</v>
      </c>
      <c r="C155" t="e">
        <v>#N/A</v>
      </c>
      <c r="D155" t="e">
        <f t="shared" si="8"/>
        <v>#N/A</v>
      </c>
      <c r="E155" t="e">
        <f t="shared" si="9"/>
        <v>#N/A</v>
      </c>
      <c r="M155">
        <v>759.99999998999999</v>
      </c>
      <c r="N155">
        <v>4.71350961</v>
      </c>
      <c r="O155" t="e">
        <v>#N/A</v>
      </c>
      <c r="P155" t="e">
        <f t="shared" si="10"/>
        <v>#N/A</v>
      </c>
      <c r="Q155" t="e">
        <f t="shared" si="11"/>
        <v>#N/A</v>
      </c>
    </row>
    <row r="156" spans="1:17" x14ac:dyDescent="0.2">
      <c r="A156">
        <v>764.99999998999999</v>
      </c>
      <c r="B156">
        <v>0.19195720999999999</v>
      </c>
      <c r="C156" t="e">
        <v>#N/A</v>
      </c>
      <c r="D156" t="e">
        <f t="shared" si="8"/>
        <v>#N/A</v>
      </c>
      <c r="E156" t="e">
        <f t="shared" si="9"/>
        <v>#N/A</v>
      </c>
      <c r="M156">
        <v>764.99999998999999</v>
      </c>
      <c r="N156">
        <v>4.6617445000000002</v>
      </c>
      <c r="O156" t="e">
        <v>#N/A</v>
      </c>
      <c r="P156" t="e">
        <f t="shared" si="10"/>
        <v>#N/A</v>
      </c>
      <c r="Q156" t="e">
        <f t="shared" si="11"/>
        <v>#N/A</v>
      </c>
    </row>
    <row r="157" spans="1:17" x14ac:dyDescent="0.2">
      <c r="A157">
        <v>769.99999998999999</v>
      </c>
      <c r="B157">
        <v>0.19009486</v>
      </c>
      <c r="C157" t="e">
        <v>#N/A</v>
      </c>
      <c r="D157" t="e">
        <f t="shared" si="8"/>
        <v>#N/A</v>
      </c>
      <c r="E157" t="e">
        <f t="shared" si="9"/>
        <v>#N/A</v>
      </c>
      <c r="M157">
        <v>769.99999998999999</v>
      </c>
      <c r="N157">
        <v>4.6105948100000003</v>
      </c>
      <c r="O157" t="e">
        <v>#N/A</v>
      </c>
      <c r="P157" t="e">
        <f t="shared" si="10"/>
        <v>#N/A</v>
      </c>
      <c r="Q157" t="e">
        <f t="shared" si="11"/>
        <v>#N/A</v>
      </c>
    </row>
    <row r="158" spans="1:17" x14ac:dyDescent="0.2">
      <c r="A158">
        <v>774.99999998999999</v>
      </c>
      <c r="B158">
        <v>0.18825810000000001</v>
      </c>
      <c r="C158" t="e">
        <v>#N/A</v>
      </c>
      <c r="D158" t="e">
        <f t="shared" si="8"/>
        <v>#N/A</v>
      </c>
      <c r="E158" t="e">
        <f t="shared" si="9"/>
        <v>#N/A</v>
      </c>
      <c r="M158">
        <v>774.99999998999999</v>
      </c>
      <c r="N158">
        <v>4.56005415</v>
      </c>
      <c r="O158" t="e">
        <v>#N/A</v>
      </c>
      <c r="P158" t="e">
        <f t="shared" si="10"/>
        <v>#N/A</v>
      </c>
      <c r="Q158" t="e">
        <f t="shared" si="11"/>
        <v>#N/A</v>
      </c>
    </row>
    <row r="159" spans="1:17" x14ac:dyDescent="0.2">
      <c r="A159">
        <v>779.99999998999999</v>
      </c>
      <c r="B159">
        <v>0.18644653</v>
      </c>
      <c r="C159" t="e">
        <v>#N/A</v>
      </c>
      <c r="D159" t="e">
        <f t="shared" si="8"/>
        <v>#N/A</v>
      </c>
      <c r="E159" t="e">
        <f t="shared" si="9"/>
        <v>#N/A</v>
      </c>
      <c r="M159">
        <v>779.99999998999999</v>
      </c>
      <c r="N159">
        <v>4.5101161699999999</v>
      </c>
      <c r="O159" t="e">
        <v>#N/A</v>
      </c>
      <c r="P159" t="e">
        <f t="shared" si="10"/>
        <v>#N/A</v>
      </c>
      <c r="Q159" t="e">
        <f t="shared" si="11"/>
        <v>#N/A</v>
      </c>
    </row>
    <row r="160" spans="1:17" x14ac:dyDescent="0.2">
      <c r="A160">
        <v>784.99999998999999</v>
      </c>
      <c r="B160">
        <v>0.18465972</v>
      </c>
      <c r="C160" t="e">
        <v>#N/A</v>
      </c>
      <c r="D160" t="e">
        <f t="shared" si="8"/>
        <v>#N/A</v>
      </c>
      <c r="E160" t="e">
        <f t="shared" si="9"/>
        <v>#N/A</v>
      </c>
      <c r="M160">
        <v>784.99999998999999</v>
      </c>
      <c r="N160">
        <v>4.4607745300000001</v>
      </c>
      <c r="O160" t="e">
        <v>#N/A</v>
      </c>
      <c r="P160" t="e">
        <f t="shared" si="10"/>
        <v>#N/A</v>
      </c>
      <c r="Q160" t="e">
        <f t="shared" si="11"/>
        <v>#N/A</v>
      </c>
    </row>
    <row r="161" spans="1:17" x14ac:dyDescent="0.2">
      <c r="A161">
        <v>789.99999998999999</v>
      </c>
      <c r="B161">
        <v>0.18289730000000001</v>
      </c>
      <c r="C161" t="e">
        <v>#N/A</v>
      </c>
      <c r="D161" t="e">
        <f t="shared" si="8"/>
        <v>#N/A</v>
      </c>
      <c r="E161" t="e">
        <f t="shared" si="9"/>
        <v>#N/A</v>
      </c>
      <c r="M161">
        <v>789.99999998999999</v>
      </c>
      <c r="N161">
        <v>4.4120229399999999</v>
      </c>
      <c r="O161" t="e">
        <v>#N/A</v>
      </c>
      <c r="P161" t="e">
        <f t="shared" si="10"/>
        <v>#N/A</v>
      </c>
      <c r="Q161" t="e">
        <f t="shared" si="11"/>
        <v>#N/A</v>
      </c>
    </row>
    <row r="162" spans="1:17" x14ac:dyDescent="0.2">
      <c r="A162">
        <v>794.99999998999999</v>
      </c>
      <c r="B162">
        <v>0.18115887</v>
      </c>
      <c r="C162" t="e">
        <v>#N/A</v>
      </c>
      <c r="D162" t="e">
        <f t="shared" si="8"/>
        <v>#N/A</v>
      </c>
      <c r="E162" t="e">
        <f t="shared" si="9"/>
        <v>#N/A</v>
      </c>
      <c r="M162">
        <v>794.99999998999999</v>
      </c>
      <c r="N162">
        <v>4.3638551300000001</v>
      </c>
      <c r="O162" t="e">
        <v>#N/A</v>
      </c>
      <c r="P162" t="e">
        <f t="shared" si="10"/>
        <v>#N/A</v>
      </c>
      <c r="Q162" t="e">
        <f t="shared" si="11"/>
        <v>#N/A</v>
      </c>
    </row>
    <row r="163" spans="1:17" x14ac:dyDescent="0.2">
      <c r="A163">
        <v>799.99999998999999</v>
      </c>
      <c r="B163">
        <v>0.17944404999999999</v>
      </c>
      <c r="C163" t="e">
        <v>#N/A</v>
      </c>
      <c r="D163" t="e">
        <f t="shared" si="8"/>
        <v>#N/A</v>
      </c>
      <c r="E163" t="e">
        <f t="shared" si="9"/>
        <v>#N/A</v>
      </c>
      <c r="M163">
        <v>799.99999998999999</v>
      </c>
      <c r="N163">
        <v>4.3162648800000003</v>
      </c>
      <c r="O163" t="e">
        <v>#N/A</v>
      </c>
      <c r="P163" t="e">
        <f t="shared" si="10"/>
        <v>#N/A</v>
      </c>
      <c r="Q163" t="e">
        <f t="shared" si="11"/>
        <v>#N/A</v>
      </c>
    </row>
    <row r="164" spans="1:17" x14ac:dyDescent="0.2">
      <c r="A164">
        <v>804.99999998999999</v>
      </c>
      <c r="B164">
        <v>0.17775247</v>
      </c>
      <c r="C164" t="e">
        <v>#N/A</v>
      </c>
      <c r="D164" t="e">
        <f t="shared" si="8"/>
        <v>#N/A</v>
      </c>
      <c r="E164" t="e">
        <f t="shared" si="9"/>
        <v>#N/A</v>
      </c>
      <c r="M164">
        <v>804.99999998999999</v>
      </c>
      <c r="N164">
        <v>4.26924598</v>
      </c>
      <c r="O164" t="e">
        <v>#N/A</v>
      </c>
      <c r="P164" t="e">
        <f t="shared" si="10"/>
        <v>#N/A</v>
      </c>
      <c r="Q164" t="e">
        <f t="shared" si="11"/>
        <v>#N/A</v>
      </c>
    </row>
    <row r="165" spans="1:17" x14ac:dyDescent="0.2">
      <c r="A165">
        <v>809.99999998999999</v>
      </c>
      <c r="B165">
        <v>0.17608375000000001</v>
      </c>
      <c r="C165" t="e">
        <v>#N/A</v>
      </c>
      <c r="D165" t="e">
        <f t="shared" si="8"/>
        <v>#N/A</v>
      </c>
      <c r="E165" t="e">
        <f t="shared" si="9"/>
        <v>#N/A</v>
      </c>
      <c r="M165">
        <v>809.99999998999999</v>
      </c>
      <c r="N165">
        <v>4.2227922900000001</v>
      </c>
      <c r="O165" t="e">
        <v>#N/A</v>
      </c>
      <c r="P165" t="e">
        <f t="shared" si="10"/>
        <v>#N/A</v>
      </c>
      <c r="Q165" t="e">
        <f t="shared" si="11"/>
        <v>#N/A</v>
      </c>
    </row>
    <row r="166" spans="1:17" x14ac:dyDescent="0.2">
      <c r="A166">
        <v>814.99999998999999</v>
      </c>
      <c r="B166">
        <v>0.17443755</v>
      </c>
      <c r="C166" t="e">
        <v>#N/A</v>
      </c>
      <c r="D166" t="e">
        <f t="shared" si="8"/>
        <v>#N/A</v>
      </c>
      <c r="E166" t="e">
        <f t="shared" si="9"/>
        <v>#N/A</v>
      </c>
      <c r="M166">
        <v>814.99999998999999</v>
      </c>
      <c r="N166">
        <v>4.1768976799999997</v>
      </c>
      <c r="O166" t="e">
        <v>#N/A</v>
      </c>
      <c r="P166" t="e">
        <f t="shared" si="10"/>
        <v>#N/A</v>
      </c>
      <c r="Q166" t="e">
        <f t="shared" si="11"/>
        <v>#N/A</v>
      </c>
    </row>
    <row r="167" spans="1:17" x14ac:dyDescent="0.2">
      <c r="A167">
        <v>819.99999998999999</v>
      </c>
      <c r="B167">
        <v>0.17281348999999999</v>
      </c>
      <c r="C167" t="e">
        <v>#N/A</v>
      </c>
      <c r="D167" t="e">
        <f t="shared" si="8"/>
        <v>#N/A</v>
      </c>
      <c r="E167" t="e">
        <f t="shared" si="9"/>
        <v>#N/A</v>
      </c>
      <c r="M167">
        <v>819.99999998999999</v>
      </c>
      <c r="N167">
        <v>4.1315560600000003</v>
      </c>
      <c r="O167" t="e">
        <v>#N/A</v>
      </c>
      <c r="P167" t="e">
        <f t="shared" si="10"/>
        <v>#N/A</v>
      </c>
      <c r="Q167" t="e">
        <f t="shared" si="11"/>
        <v>#N/A</v>
      </c>
    </row>
    <row r="168" spans="1:17" x14ac:dyDescent="0.2">
      <c r="A168">
        <v>824.99999998999999</v>
      </c>
      <c r="B168">
        <v>0.17121123999999999</v>
      </c>
      <c r="C168" t="e">
        <v>#N/A</v>
      </c>
      <c r="D168" t="e">
        <f t="shared" si="8"/>
        <v>#N/A</v>
      </c>
      <c r="E168" t="e">
        <f t="shared" si="9"/>
        <v>#N/A</v>
      </c>
      <c r="M168">
        <v>824.99999998999999</v>
      </c>
      <c r="N168">
        <v>4.0867614000000003</v>
      </c>
      <c r="O168" t="e">
        <v>#N/A</v>
      </c>
      <c r="P168" t="e">
        <f t="shared" si="10"/>
        <v>#N/A</v>
      </c>
      <c r="Q168" t="e">
        <f t="shared" si="11"/>
        <v>#N/A</v>
      </c>
    </row>
    <row r="169" spans="1:17" x14ac:dyDescent="0.2">
      <c r="A169">
        <v>829.99999998999999</v>
      </c>
      <c r="B169">
        <v>0.16963046000000001</v>
      </c>
      <c r="C169" t="e">
        <v>#N/A</v>
      </c>
      <c r="D169" t="e">
        <f t="shared" si="8"/>
        <v>#N/A</v>
      </c>
      <c r="E169" t="e">
        <f t="shared" si="9"/>
        <v>#N/A</v>
      </c>
      <c r="M169">
        <v>829.99999998999999</v>
      </c>
      <c r="N169">
        <v>4.0425076799999999</v>
      </c>
      <c r="O169" t="e">
        <v>#N/A</v>
      </c>
      <c r="P169" t="e">
        <f t="shared" si="10"/>
        <v>#N/A</v>
      </c>
      <c r="Q169" t="e">
        <f t="shared" si="11"/>
        <v>#N/A</v>
      </c>
    </row>
    <row r="170" spans="1:17" x14ac:dyDescent="0.2">
      <c r="A170">
        <v>834.99999998999999</v>
      </c>
      <c r="B170">
        <v>0.16807079</v>
      </c>
      <c r="C170" t="e">
        <v>#N/A</v>
      </c>
      <c r="D170" t="e">
        <f t="shared" si="8"/>
        <v>#N/A</v>
      </c>
      <c r="E170" t="e">
        <f t="shared" si="9"/>
        <v>#N/A</v>
      </c>
      <c r="M170">
        <v>834.99999998999999</v>
      </c>
      <c r="N170">
        <v>3.9987889399999998</v>
      </c>
      <c r="O170" t="e">
        <v>#N/A</v>
      </c>
      <c r="P170" t="e">
        <f t="shared" si="10"/>
        <v>#N/A</v>
      </c>
      <c r="Q170" t="e">
        <f t="shared" si="11"/>
        <v>#N/A</v>
      </c>
    </row>
    <row r="171" spans="1:17" x14ac:dyDescent="0.2">
      <c r="A171">
        <v>839.99999998999999</v>
      </c>
      <c r="B171">
        <v>0.16653192</v>
      </c>
      <c r="C171">
        <v>0.12</v>
      </c>
      <c r="D171">
        <f t="shared" si="8"/>
        <v>1.3877660000000001</v>
      </c>
      <c r="E171">
        <f t="shared" si="9"/>
        <v>0.1423162431533512</v>
      </c>
      <c r="M171">
        <v>839.99999998999999</v>
      </c>
      <c r="N171">
        <v>3.9555992600000001</v>
      </c>
      <c r="O171">
        <v>1.5</v>
      </c>
      <c r="P171">
        <f t="shared" si="10"/>
        <v>2.6370661733333334</v>
      </c>
      <c r="Q171">
        <f t="shared" si="11"/>
        <v>0.42112102791741413</v>
      </c>
    </row>
    <row r="172" spans="1:17" x14ac:dyDescent="0.2">
      <c r="A172">
        <v>844.99999998999999</v>
      </c>
      <c r="B172">
        <v>0.16501352</v>
      </c>
      <c r="C172" t="e">
        <v>#N/A</v>
      </c>
      <c r="D172" t="e">
        <f t="shared" si="8"/>
        <v>#N/A</v>
      </c>
      <c r="E172" t="e">
        <f t="shared" si="9"/>
        <v>#N/A</v>
      </c>
      <c r="M172">
        <v>844.99999998999999</v>
      </c>
      <c r="N172">
        <v>3.9129327599999999</v>
      </c>
      <c r="O172" t="e">
        <v>#N/A</v>
      </c>
      <c r="P172" t="e">
        <f t="shared" si="10"/>
        <v>#N/A</v>
      </c>
      <c r="Q172" t="e">
        <f t="shared" si="11"/>
        <v>#N/A</v>
      </c>
    </row>
    <row r="173" spans="1:17" x14ac:dyDescent="0.2">
      <c r="A173">
        <v>849.99999998999999</v>
      </c>
      <c r="B173">
        <v>0.16351528000000001</v>
      </c>
      <c r="C173" t="e">
        <v>#N/A</v>
      </c>
      <c r="D173" t="e">
        <f t="shared" si="8"/>
        <v>#N/A</v>
      </c>
      <c r="E173" t="e">
        <f t="shared" si="9"/>
        <v>#N/A</v>
      </c>
      <c r="M173">
        <v>849.99999998999999</v>
      </c>
      <c r="N173">
        <v>3.8707835799999999</v>
      </c>
      <c r="O173" t="e">
        <v>#N/A</v>
      </c>
      <c r="P173" t="e">
        <f t="shared" si="10"/>
        <v>#N/A</v>
      </c>
      <c r="Q173" t="e">
        <f t="shared" si="11"/>
        <v>#N/A</v>
      </c>
    </row>
    <row r="174" spans="1:17" x14ac:dyDescent="0.2">
      <c r="A174">
        <v>854.99999998999999</v>
      </c>
      <c r="B174">
        <v>0.16203686</v>
      </c>
      <c r="C174" t="e">
        <v>#N/A</v>
      </c>
      <c r="D174" t="e">
        <f t="shared" si="8"/>
        <v>#N/A</v>
      </c>
      <c r="E174" t="e">
        <f t="shared" si="9"/>
        <v>#N/A</v>
      </c>
      <c r="M174">
        <v>854.99999998999999</v>
      </c>
      <c r="N174">
        <v>3.8291459400000001</v>
      </c>
      <c r="O174" t="e">
        <v>#N/A</v>
      </c>
      <c r="P174" t="e">
        <f t="shared" si="10"/>
        <v>#N/A</v>
      </c>
      <c r="Q174" t="e">
        <f t="shared" si="11"/>
        <v>#N/A</v>
      </c>
    </row>
    <row r="175" spans="1:17" x14ac:dyDescent="0.2">
      <c r="A175">
        <v>859.99999998999999</v>
      </c>
      <c r="B175">
        <v>0.16057798000000001</v>
      </c>
      <c r="C175" t="e">
        <v>#N/A</v>
      </c>
      <c r="D175" t="e">
        <f t="shared" si="8"/>
        <v>#N/A</v>
      </c>
      <c r="E175" t="e">
        <f t="shared" si="9"/>
        <v>#N/A</v>
      </c>
      <c r="M175">
        <v>859.99999998999999</v>
      </c>
      <c r="N175">
        <v>3.78801408</v>
      </c>
      <c r="O175" t="e">
        <v>#N/A</v>
      </c>
      <c r="P175" t="e">
        <f t="shared" si="10"/>
        <v>#N/A</v>
      </c>
      <c r="Q175" t="e">
        <f t="shared" si="11"/>
        <v>#N/A</v>
      </c>
    </row>
    <row r="176" spans="1:17" x14ac:dyDescent="0.2">
      <c r="A176">
        <v>864.99999998999999</v>
      </c>
      <c r="B176">
        <v>0.15913832999999999</v>
      </c>
      <c r="C176" t="e">
        <v>#N/A</v>
      </c>
      <c r="D176" t="e">
        <f t="shared" si="8"/>
        <v>#N/A</v>
      </c>
      <c r="E176" t="e">
        <f t="shared" si="9"/>
        <v>#N/A</v>
      </c>
      <c r="M176">
        <v>864.99999998999999</v>
      </c>
      <c r="N176">
        <v>3.7473822800000001</v>
      </c>
      <c r="O176" t="e">
        <v>#N/A</v>
      </c>
      <c r="P176" t="e">
        <f t="shared" si="10"/>
        <v>#N/A</v>
      </c>
      <c r="Q176" t="e">
        <f t="shared" si="11"/>
        <v>#N/A</v>
      </c>
    </row>
    <row r="177" spans="1:17" x14ac:dyDescent="0.2">
      <c r="A177">
        <v>869.99999998999999</v>
      </c>
      <c r="B177">
        <v>0.15771760000000001</v>
      </c>
      <c r="C177" t="e">
        <v>#N/A</v>
      </c>
      <c r="D177" t="e">
        <f t="shared" si="8"/>
        <v>#N/A</v>
      </c>
      <c r="E177" t="e">
        <f t="shared" si="9"/>
        <v>#N/A</v>
      </c>
      <c r="M177">
        <v>869.99999998999999</v>
      </c>
      <c r="N177">
        <v>3.7072448900000001</v>
      </c>
      <c r="O177" t="e">
        <v>#N/A</v>
      </c>
      <c r="P177" t="e">
        <f t="shared" si="10"/>
        <v>#N/A</v>
      </c>
      <c r="Q177" t="e">
        <f t="shared" si="11"/>
        <v>#N/A</v>
      </c>
    </row>
    <row r="178" spans="1:17" x14ac:dyDescent="0.2">
      <c r="A178">
        <v>874.99999998999999</v>
      </c>
      <c r="B178">
        <v>0.15631550999999999</v>
      </c>
      <c r="C178" t="e">
        <v>#N/A</v>
      </c>
      <c r="D178" t="e">
        <f t="shared" si="8"/>
        <v>#N/A</v>
      </c>
      <c r="E178" t="e">
        <f t="shared" si="9"/>
        <v>#N/A</v>
      </c>
      <c r="M178">
        <v>874.99999998999999</v>
      </c>
      <c r="N178">
        <v>3.6675962700000002</v>
      </c>
      <c r="O178" t="e">
        <v>#N/A</v>
      </c>
      <c r="P178" t="e">
        <f t="shared" si="10"/>
        <v>#N/A</v>
      </c>
      <c r="Q178" t="e">
        <f t="shared" si="11"/>
        <v>#N/A</v>
      </c>
    </row>
    <row r="179" spans="1:17" x14ac:dyDescent="0.2">
      <c r="A179">
        <v>879.99999998999999</v>
      </c>
      <c r="B179">
        <v>0.15493177</v>
      </c>
      <c r="C179" t="e">
        <v>#N/A</v>
      </c>
      <c r="D179" t="e">
        <f t="shared" si="8"/>
        <v>#N/A</v>
      </c>
      <c r="E179" t="e">
        <f t="shared" si="9"/>
        <v>#N/A</v>
      </c>
      <c r="M179">
        <v>879.99999998999999</v>
      </c>
      <c r="N179">
        <v>3.62843084</v>
      </c>
      <c r="O179" t="e">
        <v>#N/A</v>
      </c>
      <c r="P179" t="e">
        <f t="shared" si="10"/>
        <v>#N/A</v>
      </c>
      <c r="Q179" t="e">
        <f t="shared" si="11"/>
        <v>#N/A</v>
      </c>
    </row>
    <row r="180" spans="1:17" x14ac:dyDescent="0.2">
      <c r="A180">
        <v>884.99999998999999</v>
      </c>
      <c r="B180">
        <v>0.15356610000000001</v>
      </c>
      <c r="C180" t="e">
        <v>#N/A</v>
      </c>
      <c r="D180" t="e">
        <f t="shared" si="8"/>
        <v>#N/A</v>
      </c>
      <c r="E180" t="e">
        <f t="shared" si="9"/>
        <v>#N/A</v>
      </c>
      <c r="M180">
        <v>884.99999998999999</v>
      </c>
      <c r="N180">
        <v>3.5897430799999999</v>
      </c>
      <c r="O180" t="e">
        <v>#N/A</v>
      </c>
      <c r="P180" t="e">
        <f t="shared" si="10"/>
        <v>#N/A</v>
      </c>
      <c r="Q180" t="e">
        <f t="shared" si="11"/>
        <v>#N/A</v>
      </c>
    </row>
    <row r="181" spans="1:17" x14ac:dyDescent="0.2">
      <c r="A181">
        <v>889.99999998999999</v>
      </c>
      <c r="B181">
        <v>0.15221820999999999</v>
      </c>
      <c r="C181" t="e">
        <v>#N/A</v>
      </c>
      <c r="D181" t="e">
        <f t="shared" si="8"/>
        <v>#N/A</v>
      </c>
      <c r="E181" t="e">
        <f t="shared" si="9"/>
        <v>#N/A</v>
      </c>
      <c r="M181">
        <v>889.99999998999999</v>
      </c>
      <c r="N181">
        <v>3.5515274899999998</v>
      </c>
      <c r="O181" t="e">
        <v>#N/A</v>
      </c>
      <c r="P181" t="e">
        <f t="shared" si="10"/>
        <v>#N/A</v>
      </c>
      <c r="Q181" t="e">
        <f t="shared" si="11"/>
        <v>#N/A</v>
      </c>
    </row>
    <row r="182" spans="1:17" x14ac:dyDescent="0.2">
      <c r="A182">
        <v>894.99999998999999</v>
      </c>
      <c r="B182">
        <v>0.15088784999999999</v>
      </c>
      <c r="C182" t="e">
        <v>#N/A</v>
      </c>
      <c r="D182" t="e">
        <f t="shared" si="8"/>
        <v>#N/A</v>
      </c>
      <c r="E182" t="e">
        <f t="shared" si="9"/>
        <v>#N/A</v>
      </c>
      <c r="M182">
        <v>894.99999998999999</v>
      </c>
      <c r="N182">
        <v>3.51377863</v>
      </c>
      <c r="O182" t="e">
        <v>#N/A</v>
      </c>
      <c r="P182" t="e">
        <f t="shared" si="10"/>
        <v>#N/A</v>
      </c>
      <c r="Q182" t="e">
        <f t="shared" si="11"/>
        <v>#N/A</v>
      </c>
    </row>
    <row r="183" spans="1:17" x14ac:dyDescent="0.2">
      <c r="A183">
        <v>899.99999998999999</v>
      </c>
      <c r="B183">
        <v>0.14957472999999999</v>
      </c>
      <c r="C183" t="e">
        <v>#N/A</v>
      </c>
      <c r="D183" t="e">
        <f t="shared" si="8"/>
        <v>#N/A</v>
      </c>
      <c r="E183" t="e">
        <f t="shared" si="9"/>
        <v>#N/A</v>
      </c>
      <c r="M183">
        <v>899.99999998999999</v>
      </c>
      <c r="N183">
        <v>3.4764911000000001</v>
      </c>
      <c r="O183" t="e">
        <v>#N/A</v>
      </c>
      <c r="P183" t="e">
        <f t="shared" si="10"/>
        <v>#N/A</v>
      </c>
      <c r="Q183" t="e">
        <f t="shared" si="11"/>
        <v>#N/A</v>
      </c>
    </row>
    <row r="184" spans="1:17" x14ac:dyDescent="0.2">
      <c r="A184">
        <v>904.99999998999999</v>
      </c>
      <c r="B184">
        <v>0.14827860000000001</v>
      </c>
      <c r="C184" t="e">
        <v>#N/A</v>
      </c>
      <c r="D184" t="e">
        <f t="shared" si="8"/>
        <v>#N/A</v>
      </c>
      <c r="E184" t="e">
        <f t="shared" si="9"/>
        <v>#N/A</v>
      </c>
      <c r="M184">
        <v>904.99999998999999</v>
      </c>
      <c r="N184">
        <v>3.4396595599999999</v>
      </c>
      <c r="O184" t="e">
        <v>#N/A</v>
      </c>
      <c r="P184" t="e">
        <f t="shared" si="10"/>
        <v>#N/A</v>
      </c>
      <c r="Q184" t="e">
        <f t="shared" si="11"/>
        <v>#N/A</v>
      </c>
    </row>
    <row r="185" spans="1:17" x14ac:dyDescent="0.2">
      <c r="A185">
        <v>909.99999998999999</v>
      </c>
      <c r="B185">
        <v>0.14699919</v>
      </c>
      <c r="C185" t="e">
        <v>#N/A</v>
      </c>
      <c r="D185" t="e">
        <f t="shared" si="8"/>
        <v>#N/A</v>
      </c>
      <c r="E185" t="e">
        <f t="shared" si="9"/>
        <v>#N/A</v>
      </c>
      <c r="M185">
        <v>909.99999998999999</v>
      </c>
      <c r="N185">
        <v>3.4032786900000001</v>
      </c>
      <c r="O185" t="e">
        <v>#N/A</v>
      </c>
      <c r="P185" t="e">
        <f t="shared" si="10"/>
        <v>#N/A</v>
      </c>
      <c r="Q185" t="e">
        <f t="shared" si="11"/>
        <v>#N/A</v>
      </c>
    </row>
    <row r="186" spans="1:17" x14ac:dyDescent="0.2">
      <c r="A186">
        <v>914.99999998999999</v>
      </c>
      <c r="B186">
        <v>0.14573625000000001</v>
      </c>
      <c r="C186" t="e">
        <v>#N/A</v>
      </c>
      <c r="D186" t="e">
        <f t="shared" si="8"/>
        <v>#N/A</v>
      </c>
      <c r="E186" t="e">
        <f t="shared" si="9"/>
        <v>#N/A</v>
      </c>
      <c r="M186">
        <v>914.99999998999999</v>
      </c>
      <c r="N186">
        <v>3.3673432399999998</v>
      </c>
      <c r="O186" t="e">
        <v>#N/A</v>
      </c>
      <c r="P186" t="e">
        <f t="shared" si="10"/>
        <v>#N/A</v>
      </c>
      <c r="Q186" t="e">
        <f t="shared" si="11"/>
        <v>#N/A</v>
      </c>
    </row>
    <row r="187" spans="1:17" x14ac:dyDescent="0.2">
      <c r="A187">
        <v>919.99999998999999</v>
      </c>
      <c r="B187">
        <v>0.14448954</v>
      </c>
      <c r="C187" t="e">
        <v>#N/A</v>
      </c>
      <c r="D187" t="e">
        <f t="shared" si="8"/>
        <v>#N/A</v>
      </c>
      <c r="E187" t="e">
        <f t="shared" si="9"/>
        <v>#N/A</v>
      </c>
      <c r="M187">
        <v>919.99999998999999</v>
      </c>
      <c r="N187">
        <v>3.33184799</v>
      </c>
      <c r="O187" t="e">
        <v>#N/A</v>
      </c>
      <c r="P187" t="e">
        <f t="shared" si="10"/>
        <v>#N/A</v>
      </c>
      <c r="Q187" t="e">
        <f t="shared" si="11"/>
        <v>#N/A</v>
      </c>
    </row>
    <row r="188" spans="1:17" x14ac:dyDescent="0.2">
      <c r="A188">
        <v>924.99999998999999</v>
      </c>
      <c r="B188">
        <v>0.14325879999999999</v>
      </c>
      <c r="C188" t="e">
        <v>#N/A</v>
      </c>
      <c r="D188" t="e">
        <f t="shared" si="8"/>
        <v>#N/A</v>
      </c>
      <c r="E188" t="e">
        <f t="shared" si="9"/>
        <v>#N/A</v>
      </c>
      <c r="M188">
        <v>924.99999998999999</v>
      </c>
      <c r="N188">
        <v>3.2967877799999998</v>
      </c>
      <c r="O188" t="e">
        <v>#N/A</v>
      </c>
      <c r="P188" t="e">
        <f t="shared" si="10"/>
        <v>#N/A</v>
      </c>
      <c r="Q188" t="e">
        <f t="shared" si="11"/>
        <v>#N/A</v>
      </c>
    </row>
    <row r="189" spans="1:17" x14ac:dyDescent="0.2">
      <c r="A189">
        <v>929.99999997999998</v>
      </c>
      <c r="B189">
        <v>0.14204379</v>
      </c>
      <c r="C189" t="e">
        <v>#N/A</v>
      </c>
      <c r="D189" t="e">
        <f t="shared" si="8"/>
        <v>#N/A</v>
      </c>
      <c r="E189" t="e">
        <f t="shared" si="9"/>
        <v>#N/A</v>
      </c>
      <c r="M189">
        <v>929.99999997999998</v>
      </c>
      <c r="N189">
        <v>3.2621574999999998</v>
      </c>
      <c r="O189" t="e">
        <v>#N/A</v>
      </c>
      <c r="P189" t="e">
        <f t="shared" si="10"/>
        <v>#N/A</v>
      </c>
      <c r="Q189" t="e">
        <f t="shared" si="11"/>
        <v>#N/A</v>
      </c>
    </row>
    <row r="190" spans="1:17" x14ac:dyDescent="0.2">
      <c r="A190">
        <v>934.99999997999998</v>
      </c>
      <c r="B190">
        <v>0.14084427999999999</v>
      </c>
      <c r="C190" t="e">
        <v>#N/A</v>
      </c>
      <c r="D190" t="e">
        <f t="shared" si="8"/>
        <v>#N/A</v>
      </c>
      <c r="E190" t="e">
        <f t="shared" si="9"/>
        <v>#N/A</v>
      </c>
      <c r="M190">
        <v>934.99999997999998</v>
      </c>
      <c r="N190">
        <v>3.2279520599999998</v>
      </c>
      <c r="O190" t="e">
        <v>#N/A</v>
      </c>
      <c r="P190" t="e">
        <f t="shared" si="10"/>
        <v>#N/A</v>
      </c>
      <c r="Q190" t="e">
        <f t="shared" si="11"/>
        <v>#N/A</v>
      </c>
    </row>
    <row r="191" spans="1:17" x14ac:dyDescent="0.2">
      <c r="A191">
        <v>939.99999997999998</v>
      </c>
      <c r="B191">
        <v>0.13966002999999999</v>
      </c>
      <c r="C191" t="e">
        <v>#N/A</v>
      </c>
      <c r="D191" t="e">
        <f t="shared" si="8"/>
        <v>#N/A</v>
      </c>
      <c r="E191" t="e">
        <f t="shared" si="9"/>
        <v>#N/A</v>
      </c>
      <c r="M191">
        <v>939.99999997999998</v>
      </c>
      <c r="N191">
        <v>3.1941664400000001</v>
      </c>
      <c r="O191" t="e">
        <v>#N/A</v>
      </c>
      <c r="P191" t="e">
        <f t="shared" si="10"/>
        <v>#N/A</v>
      </c>
      <c r="Q191" t="e">
        <f t="shared" si="11"/>
        <v>#N/A</v>
      </c>
    </row>
    <row r="192" spans="1:17" x14ac:dyDescent="0.2">
      <c r="A192">
        <v>944.99999997999998</v>
      </c>
      <c r="B192">
        <v>0.13849080999999999</v>
      </c>
      <c r="C192" t="e">
        <v>#N/A</v>
      </c>
      <c r="D192" t="e">
        <f t="shared" si="8"/>
        <v>#N/A</v>
      </c>
      <c r="E192" t="e">
        <f t="shared" si="9"/>
        <v>#N/A</v>
      </c>
      <c r="M192">
        <v>944.99999997999998</v>
      </c>
      <c r="N192">
        <v>3.1607956599999998</v>
      </c>
      <c r="O192" t="e">
        <v>#N/A</v>
      </c>
      <c r="P192" t="e">
        <f t="shared" si="10"/>
        <v>#N/A</v>
      </c>
      <c r="Q192" t="e">
        <f t="shared" si="11"/>
        <v>#N/A</v>
      </c>
    </row>
    <row r="193" spans="1:17" x14ac:dyDescent="0.2">
      <c r="A193">
        <v>949.99999997999998</v>
      </c>
      <c r="B193">
        <v>0.1373364</v>
      </c>
      <c r="C193" t="e">
        <v>#N/A</v>
      </c>
      <c r="D193" t="e">
        <f t="shared" si="8"/>
        <v>#N/A</v>
      </c>
      <c r="E193" t="e">
        <f t="shared" si="9"/>
        <v>#N/A</v>
      </c>
      <c r="M193">
        <v>949.99999997999998</v>
      </c>
      <c r="N193">
        <v>3.1278347900000001</v>
      </c>
      <c r="O193" t="e">
        <v>#N/A</v>
      </c>
      <c r="P193" t="e">
        <f t="shared" si="10"/>
        <v>#N/A</v>
      </c>
      <c r="Q193" t="e">
        <f t="shared" si="11"/>
        <v>#N/A</v>
      </c>
    </row>
    <row r="194" spans="1:17" x14ac:dyDescent="0.2">
      <c r="A194">
        <v>954.99999997999998</v>
      </c>
      <c r="B194">
        <v>0.13619656999999999</v>
      </c>
      <c r="C194" t="e">
        <v>#N/A</v>
      </c>
      <c r="D194" t="e">
        <f t="shared" si="8"/>
        <v>#N/A</v>
      </c>
      <c r="E194" t="e">
        <f t="shared" si="9"/>
        <v>#N/A</v>
      </c>
      <c r="M194">
        <v>954.99999997999998</v>
      </c>
      <c r="N194">
        <v>3.09527895</v>
      </c>
      <c r="O194" t="e">
        <v>#N/A</v>
      </c>
      <c r="P194" t="e">
        <f t="shared" si="10"/>
        <v>#N/A</v>
      </c>
      <c r="Q194" t="e">
        <f t="shared" si="11"/>
        <v>#N/A</v>
      </c>
    </row>
    <row r="195" spans="1:17" x14ac:dyDescent="0.2">
      <c r="A195">
        <v>959.99999997999998</v>
      </c>
      <c r="B195">
        <v>0.1350711</v>
      </c>
      <c r="C195" t="e">
        <v>#N/A</v>
      </c>
      <c r="D195" t="e">
        <f t="shared" si="8"/>
        <v>#N/A</v>
      </c>
      <c r="E195" t="e">
        <f t="shared" si="9"/>
        <v>#N/A</v>
      </c>
      <c r="M195">
        <v>959.99999997999998</v>
      </c>
      <c r="N195">
        <v>3.0631232900000001</v>
      </c>
      <c r="O195" t="e">
        <v>#N/A</v>
      </c>
      <c r="P195" t="e">
        <f t="shared" si="10"/>
        <v>#N/A</v>
      </c>
      <c r="Q195" t="e">
        <f t="shared" si="11"/>
        <v>#N/A</v>
      </c>
    </row>
    <row r="196" spans="1:17" x14ac:dyDescent="0.2">
      <c r="A196">
        <v>964.99999997999998</v>
      </c>
      <c r="B196">
        <v>0.13395978</v>
      </c>
      <c r="C196" t="e">
        <v>#N/A</v>
      </c>
      <c r="D196" t="e">
        <f t="shared" ref="D196:D259" si="12">IFERROR(B196/C196, NA())</f>
        <v>#N/A</v>
      </c>
      <c r="E196" t="e">
        <f t="shared" ref="E196:E259" si="13">IFERROR(ABS(LOG10(D196)), NA())</f>
        <v>#N/A</v>
      </c>
      <c r="M196">
        <v>964.99999997999998</v>
      </c>
      <c r="N196">
        <v>3.0313630200000001</v>
      </c>
      <c r="O196" t="e">
        <v>#N/A</v>
      </c>
      <c r="P196" t="e">
        <f t="shared" ref="P196:P259" si="14">IFERROR(N196/O196, NA())</f>
        <v>#N/A</v>
      </c>
      <c r="Q196" t="e">
        <f t="shared" ref="Q196:Q259" si="15">IFERROR(ABS(LOG10(P196)), NA())</f>
        <v>#N/A</v>
      </c>
    </row>
    <row r="197" spans="1:17" x14ac:dyDescent="0.2">
      <c r="A197">
        <v>969.99999997999998</v>
      </c>
      <c r="B197">
        <v>0.13286239999999999</v>
      </c>
      <c r="C197" t="e">
        <v>#N/A</v>
      </c>
      <c r="D197" t="e">
        <f t="shared" si="12"/>
        <v>#N/A</v>
      </c>
      <c r="E197" t="e">
        <f t="shared" si="13"/>
        <v>#N/A</v>
      </c>
      <c r="M197">
        <v>969.99999997999998</v>
      </c>
      <c r="N197">
        <v>2.9999934000000001</v>
      </c>
      <c r="O197" t="e">
        <v>#N/A</v>
      </c>
      <c r="P197" t="e">
        <f t="shared" si="14"/>
        <v>#N/A</v>
      </c>
      <c r="Q197" t="e">
        <f t="shared" si="15"/>
        <v>#N/A</v>
      </c>
    </row>
    <row r="198" spans="1:17" x14ac:dyDescent="0.2">
      <c r="A198">
        <v>974.99999997999998</v>
      </c>
      <c r="B198">
        <v>0.13177875</v>
      </c>
      <c r="C198" t="e">
        <v>#N/A</v>
      </c>
      <c r="D198" t="e">
        <f t="shared" si="12"/>
        <v>#N/A</v>
      </c>
      <c r="E198" t="e">
        <f t="shared" si="13"/>
        <v>#N/A</v>
      </c>
      <c r="M198">
        <v>974.99999997999998</v>
      </c>
      <c r="N198">
        <v>2.9690097299999998</v>
      </c>
      <c r="O198" t="e">
        <v>#N/A</v>
      </c>
      <c r="P198" t="e">
        <f t="shared" si="14"/>
        <v>#N/A</v>
      </c>
      <c r="Q198" t="e">
        <f t="shared" si="15"/>
        <v>#N/A</v>
      </c>
    </row>
    <row r="199" spans="1:17" x14ac:dyDescent="0.2">
      <c r="A199">
        <v>979.99999997999998</v>
      </c>
      <c r="B199">
        <v>0.13070862999999999</v>
      </c>
      <c r="C199" t="e">
        <v>#N/A</v>
      </c>
      <c r="D199" t="e">
        <f t="shared" si="12"/>
        <v>#N/A</v>
      </c>
      <c r="E199" t="e">
        <f t="shared" si="13"/>
        <v>#N/A</v>
      </c>
      <c r="M199">
        <v>979.99999997999998</v>
      </c>
      <c r="N199">
        <v>2.9384073599999998</v>
      </c>
      <c r="O199" t="e">
        <v>#N/A</v>
      </c>
      <c r="P199" t="e">
        <f t="shared" si="14"/>
        <v>#N/A</v>
      </c>
      <c r="Q199" t="e">
        <f t="shared" si="15"/>
        <v>#N/A</v>
      </c>
    </row>
    <row r="200" spans="1:17" x14ac:dyDescent="0.2">
      <c r="A200">
        <v>984.99999997999998</v>
      </c>
      <c r="B200">
        <v>0.12965182</v>
      </c>
      <c r="C200" t="e">
        <v>#N/A</v>
      </c>
      <c r="D200" t="e">
        <f t="shared" si="12"/>
        <v>#N/A</v>
      </c>
      <c r="E200" t="e">
        <f t="shared" si="13"/>
        <v>#N/A</v>
      </c>
      <c r="M200">
        <v>984.99999997999998</v>
      </c>
      <c r="N200">
        <v>2.9081816699999998</v>
      </c>
      <c r="O200" t="e">
        <v>#N/A</v>
      </c>
      <c r="P200" t="e">
        <f t="shared" si="14"/>
        <v>#N/A</v>
      </c>
      <c r="Q200" t="e">
        <f t="shared" si="15"/>
        <v>#N/A</v>
      </c>
    </row>
    <row r="201" spans="1:17" x14ac:dyDescent="0.2">
      <c r="A201">
        <v>989.99999997999998</v>
      </c>
      <c r="B201">
        <v>0.12860815</v>
      </c>
      <c r="C201" t="e">
        <v>#N/A</v>
      </c>
      <c r="D201" t="e">
        <f t="shared" si="12"/>
        <v>#N/A</v>
      </c>
      <c r="E201" t="e">
        <f t="shared" si="13"/>
        <v>#N/A</v>
      </c>
      <c r="M201">
        <v>989.99999997999998</v>
      </c>
      <c r="N201">
        <v>2.87832811</v>
      </c>
      <c r="O201" t="e">
        <v>#N/A</v>
      </c>
      <c r="P201" t="e">
        <f t="shared" si="14"/>
        <v>#N/A</v>
      </c>
      <c r="Q201" t="e">
        <f t="shared" si="15"/>
        <v>#N/A</v>
      </c>
    </row>
    <row r="202" spans="1:17" x14ac:dyDescent="0.2">
      <c r="A202">
        <v>994.99999997999998</v>
      </c>
      <c r="B202">
        <v>0.12757740000000001</v>
      </c>
      <c r="C202" t="e">
        <v>#N/A</v>
      </c>
      <c r="D202" t="e">
        <f t="shared" si="12"/>
        <v>#N/A</v>
      </c>
      <c r="E202" t="e">
        <f t="shared" si="13"/>
        <v>#N/A</v>
      </c>
      <c r="M202">
        <v>994.99999997999998</v>
      </c>
      <c r="N202">
        <v>2.8488421599999998</v>
      </c>
      <c r="O202" t="e">
        <v>#N/A</v>
      </c>
      <c r="P202" t="e">
        <f t="shared" si="14"/>
        <v>#N/A</v>
      </c>
      <c r="Q202" t="e">
        <f t="shared" si="15"/>
        <v>#N/A</v>
      </c>
    </row>
    <row r="203" spans="1:17" x14ac:dyDescent="0.2">
      <c r="A203">
        <v>999.99999997999998</v>
      </c>
      <c r="B203">
        <v>0.12655939999999999</v>
      </c>
      <c r="C203" t="e">
        <v>#N/A</v>
      </c>
      <c r="D203" t="e">
        <f t="shared" si="12"/>
        <v>#N/A</v>
      </c>
      <c r="E203" t="e">
        <f t="shared" si="13"/>
        <v>#N/A</v>
      </c>
      <c r="M203">
        <v>999.99999997999998</v>
      </c>
      <c r="N203">
        <v>2.8197193500000002</v>
      </c>
      <c r="O203" t="e">
        <v>#N/A</v>
      </c>
      <c r="P203" t="e">
        <f t="shared" si="14"/>
        <v>#N/A</v>
      </c>
      <c r="Q203" t="e">
        <f t="shared" si="15"/>
        <v>#N/A</v>
      </c>
    </row>
    <row r="204" spans="1:17" x14ac:dyDescent="0.2">
      <c r="A204">
        <v>1004.99999998</v>
      </c>
      <c r="B204">
        <v>0.12555395</v>
      </c>
      <c r="C204" t="e">
        <v>#N/A</v>
      </c>
      <c r="D204" t="e">
        <f t="shared" si="12"/>
        <v>#N/A</v>
      </c>
      <c r="E204" t="e">
        <f t="shared" si="13"/>
        <v>#N/A</v>
      </c>
      <c r="M204">
        <v>1004.99999998</v>
      </c>
      <c r="N204">
        <v>2.79095527</v>
      </c>
      <c r="O204" t="e">
        <v>#N/A</v>
      </c>
      <c r="P204" t="e">
        <f t="shared" si="14"/>
        <v>#N/A</v>
      </c>
      <c r="Q204" t="e">
        <f t="shared" si="15"/>
        <v>#N/A</v>
      </c>
    </row>
    <row r="205" spans="1:17" x14ac:dyDescent="0.2">
      <c r="A205">
        <v>1009.99999998</v>
      </c>
      <c r="B205">
        <v>0.12456086</v>
      </c>
      <c r="C205" t="e">
        <v>#N/A</v>
      </c>
      <c r="D205" t="e">
        <f t="shared" si="12"/>
        <v>#N/A</v>
      </c>
      <c r="E205" t="e">
        <f t="shared" si="13"/>
        <v>#N/A</v>
      </c>
      <c r="M205">
        <v>1009.99999998</v>
      </c>
      <c r="N205">
        <v>2.7625455300000001</v>
      </c>
      <c r="O205" t="e">
        <v>#N/A</v>
      </c>
      <c r="P205" t="e">
        <f t="shared" si="14"/>
        <v>#N/A</v>
      </c>
      <c r="Q205" t="e">
        <f t="shared" si="15"/>
        <v>#N/A</v>
      </c>
    </row>
    <row r="206" spans="1:17" x14ac:dyDescent="0.2">
      <c r="A206">
        <v>1014.99999998</v>
      </c>
      <c r="B206">
        <v>0.12357996</v>
      </c>
      <c r="C206" t="e">
        <v>#N/A</v>
      </c>
      <c r="D206" t="e">
        <f t="shared" si="12"/>
        <v>#N/A</v>
      </c>
      <c r="E206" t="e">
        <f t="shared" si="13"/>
        <v>#N/A</v>
      </c>
      <c r="M206">
        <v>1014.99999998</v>
      </c>
      <c r="N206">
        <v>2.7344858099999998</v>
      </c>
      <c r="O206" t="e">
        <v>#N/A</v>
      </c>
      <c r="P206" t="e">
        <f t="shared" si="14"/>
        <v>#N/A</v>
      </c>
      <c r="Q206" t="e">
        <f t="shared" si="15"/>
        <v>#N/A</v>
      </c>
    </row>
    <row r="207" spans="1:17" x14ac:dyDescent="0.2">
      <c r="A207">
        <v>1019.99999998</v>
      </c>
      <c r="B207">
        <v>0.12261105999999999</v>
      </c>
      <c r="C207" t="e">
        <v>#N/A</v>
      </c>
      <c r="D207" t="e">
        <f t="shared" si="12"/>
        <v>#N/A</v>
      </c>
      <c r="E207" t="e">
        <f t="shared" si="13"/>
        <v>#N/A</v>
      </c>
      <c r="M207">
        <v>1019.99999998</v>
      </c>
      <c r="N207">
        <v>2.7067718099999998</v>
      </c>
      <c r="O207" t="e">
        <v>#N/A</v>
      </c>
      <c r="P207" t="e">
        <f t="shared" si="14"/>
        <v>#N/A</v>
      </c>
      <c r="Q207" t="e">
        <f t="shared" si="15"/>
        <v>#N/A</v>
      </c>
    </row>
    <row r="208" spans="1:17" x14ac:dyDescent="0.2">
      <c r="A208">
        <v>1024.99999998</v>
      </c>
      <c r="B208">
        <v>0.12165399</v>
      </c>
      <c r="C208" t="e">
        <v>#N/A</v>
      </c>
      <c r="D208" t="e">
        <f t="shared" si="12"/>
        <v>#N/A</v>
      </c>
      <c r="E208" t="e">
        <f t="shared" si="13"/>
        <v>#N/A</v>
      </c>
      <c r="M208">
        <v>1024.99999998</v>
      </c>
      <c r="N208">
        <v>2.6793992900000001</v>
      </c>
      <c r="O208" t="e">
        <v>#N/A</v>
      </c>
      <c r="P208" t="e">
        <f t="shared" si="14"/>
        <v>#N/A</v>
      </c>
      <c r="Q208" t="e">
        <f t="shared" si="15"/>
        <v>#N/A</v>
      </c>
    </row>
    <row r="209" spans="1:17" x14ac:dyDescent="0.2">
      <c r="A209">
        <v>1029.99999998</v>
      </c>
      <c r="B209">
        <v>0.12070858</v>
      </c>
      <c r="C209" t="e">
        <v>#N/A</v>
      </c>
      <c r="D209" t="e">
        <f t="shared" si="12"/>
        <v>#N/A</v>
      </c>
      <c r="E209" t="e">
        <f t="shared" si="13"/>
        <v>#N/A</v>
      </c>
      <c r="M209">
        <v>1029.99999998</v>
      </c>
      <c r="N209">
        <v>2.65236406</v>
      </c>
      <c r="O209" t="e">
        <v>#N/A</v>
      </c>
      <c r="P209" t="e">
        <f t="shared" si="14"/>
        <v>#N/A</v>
      </c>
      <c r="Q209" t="e">
        <f t="shared" si="15"/>
        <v>#N/A</v>
      </c>
    </row>
    <row r="210" spans="1:17" x14ac:dyDescent="0.2">
      <c r="A210">
        <v>1034.99999998</v>
      </c>
      <c r="B210">
        <v>0.11977465</v>
      </c>
      <c r="C210" t="e">
        <v>#N/A</v>
      </c>
      <c r="D210" t="e">
        <f t="shared" si="12"/>
        <v>#N/A</v>
      </c>
      <c r="E210" t="e">
        <f t="shared" si="13"/>
        <v>#N/A</v>
      </c>
      <c r="M210">
        <v>1034.99999998</v>
      </c>
      <c r="N210">
        <v>2.62566196</v>
      </c>
      <c r="O210" t="e">
        <v>#N/A</v>
      </c>
      <c r="P210" t="e">
        <f t="shared" si="14"/>
        <v>#N/A</v>
      </c>
      <c r="Q210" t="e">
        <f t="shared" si="15"/>
        <v>#N/A</v>
      </c>
    </row>
    <row r="211" spans="1:17" x14ac:dyDescent="0.2">
      <c r="A211">
        <v>1039.99999998</v>
      </c>
      <c r="B211">
        <v>0.11885204000000001</v>
      </c>
      <c r="C211" t="e">
        <v>#N/A</v>
      </c>
      <c r="D211" t="e">
        <f t="shared" si="12"/>
        <v>#N/A</v>
      </c>
      <c r="E211" t="e">
        <f t="shared" si="13"/>
        <v>#N/A</v>
      </c>
      <c r="M211">
        <v>1039.99999998</v>
      </c>
      <c r="N211">
        <v>2.59928888</v>
      </c>
      <c r="O211" t="e">
        <v>#N/A</v>
      </c>
      <c r="P211" t="e">
        <f t="shared" si="14"/>
        <v>#N/A</v>
      </c>
      <c r="Q211" t="e">
        <f t="shared" si="15"/>
        <v>#N/A</v>
      </c>
    </row>
    <row r="212" spans="1:17" x14ac:dyDescent="0.2">
      <c r="A212">
        <v>1044.99999998</v>
      </c>
      <c r="B212">
        <v>0.11794058</v>
      </c>
      <c r="C212" t="e">
        <v>#N/A</v>
      </c>
      <c r="D212" t="e">
        <f t="shared" si="12"/>
        <v>#N/A</v>
      </c>
      <c r="E212" t="e">
        <f t="shared" si="13"/>
        <v>#N/A</v>
      </c>
      <c r="M212">
        <v>1044.99999998</v>
      </c>
      <c r="N212">
        <v>2.57324077</v>
      </c>
      <c r="O212" t="e">
        <v>#N/A</v>
      </c>
      <c r="P212" t="e">
        <f t="shared" si="14"/>
        <v>#N/A</v>
      </c>
      <c r="Q212" t="e">
        <f t="shared" si="15"/>
        <v>#N/A</v>
      </c>
    </row>
    <row r="213" spans="1:17" x14ac:dyDescent="0.2">
      <c r="A213">
        <v>1049.99999998</v>
      </c>
      <c r="B213">
        <v>0.11704009999999999</v>
      </c>
      <c r="C213" t="e">
        <v>#N/A</v>
      </c>
      <c r="D213" t="e">
        <f t="shared" si="12"/>
        <v>#N/A</v>
      </c>
      <c r="E213" t="e">
        <f t="shared" si="13"/>
        <v>#N/A</v>
      </c>
      <c r="M213">
        <v>1049.99999998</v>
      </c>
      <c r="N213">
        <v>2.5475135899999999</v>
      </c>
      <c r="O213" t="e">
        <v>#N/A</v>
      </c>
      <c r="P213" t="e">
        <f t="shared" si="14"/>
        <v>#N/A</v>
      </c>
      <c r="Q213" t="e">
        <f t="shared" si="15"/>
        <v>#N/A</v>
      </c>
    </row>
    <row r="214" spans="1:17" x14ac:dyDescent="0.2">
      <c r="A214">
        <v>1054.99999998</v>
      </c>
      <c r="B214">
        <v>0.11615046</v>
      </c>
      <c r="C214" t="e">
        <v>#N/A</v>
      </c>
      <c r="D214" t="e">
        <f t="shared" si="12"/>
        <v>#N/A</v>
      </c>
      <c r="E214" t="e">
        <f t="shared" si="13"/>
        <v>#N/A</v>
      </c>
      <c r="M214">
        <v>1054.99999998</v>
      </c>
      <c r="N214">
        <v>2.5221033799999999</v>
      </c>
      <c r="O214" t="e">
        <v>#N/A</v>
      </c>
      <c r="P214" t="e">
        <f t="shared" si="14"/>
        <v>#N/A</v>
      </c>
      <c r="Q214" t="e">
        <f t="shared" si="15"/>
        <v>#N/A</v>
      </c>
    </row>
    <row r="215" spans="1:17" x14ac:dyDescent="0.2">
      <c r="A215">
        <v>1059.99999998</v>
      </c>
      <c r="B215">
        <v>0.11527149</v>
      </c>
      <c r="C215" t="e">
        <v>#N/A</v>
      </c>
      <c r="D215" t="e">
        <f t="shared" si="12"/>
        <v>#N/A</v>
      </c>
      <c r="E215" t="e">
        <f t="shared" si="13"/>
        <v>#N/A</v>
      </c>
      <c r="M215">
        <v>1059.99999998</v>
      </c>
      <c r="N215">
        <v>2.49700619</v>
      </c>
      <c r="O215" t="e">
        <v>#N/A</v>
      </c>
      <c r="P215" t="e">
        <f t="shared" si="14"/>
        <v>#N/A</v>
      </c>
      <c r="Q215" t="e">
        <f t="shared" si="15"/>
        <v>#N/A</v>
      </c>
    </row>
    <row r="216" spans="1:17" x14ac:dyDescent="0.2">
      <c r="A216">
        <v>1064.99999998</v>
      </c>
      <c r="B216">
        <v>0.11440304</v>
      </c>
      <c r="C216" t="e">
        <v>#N/A</v>
      </c>
      <c r="D216" t="e">
        <f t="shared" si="12"/>
        <v>#N/A</v>
      </c>
      <c r="E216" t="e">
        <f t="shared" si="13"/>
        <v>#N/A</v>
      </c>
      <c r="M216">
        <v>1064.99999998</v>
      </c>
      <c r="N216">
        <v>2.4722181499999998</v>
      </c>
      <c r="O216" t="e">
        <v>#N/A</v>
      </c>
      <c r="P216" t="e">
        <f t="shared" si="14"/>
        <v>#N/A</v>
      </c>
      <c r="Q216" t="e">
        <f t="shared" si="15"/>
        <v>#N/A</v>
      </c>
    </row>
    <row r="217" spans="1:17" x14ac:dyDescent="0.2">
      <c r="A217">
        <v>1069.99999998</v>
      </c>
      <c r="B217">
        <v>0.11354495000000001</v>
      </c>
      <c r="C217" t="e">
        <v>#N/A</v>
      </c>
      <c r="D217" t="e">
        <f t="shared" si="12"/>
        <v>#N/A</v>
      </c>
      <c r="E217" t="e">
        <f t="shared" si="13"/>
        <v>#N/A</v>
      </c>
      <c r="M217">
        <v>1069.99999998</v>
      </c>
      <c r="N217">
        <v>2.4477353900000001</v>
      </c>
      <c r="O217" t="e">
        <v>#N/A</v>
      </c>
      <c r="P217" t="e">
        <f t="shared" si="14"/>
        <v>#N/A</v>
      </c>
      <c r="Q217" t="e">
        <f t="shared" si="15"/>
        <v>#N/A</v>
      </c>
    </row>
    <row r="218" spans="1:17" x14ac:dyDescent="0.2">
      <c r="A218">
        <v>1074.99999998</v>
      </c>
      <c r="B218">
        <v>0.11269707</v>
      </c>
      <c r="C218" t="e">
        <v>#N/A</v>
      </c>
      <c r="D218" t="e">
        <f t="shared" si="12"/>
        <v>#N/A</v>
      </c>
      <c r="E218" t="e">
        <f t="shared" si="13"/>
        <v>#N/A</v>
      </c>
      <c r="M218">
        <v>1074.99999998</v>
      </c>
      <c r="N218">
        <v>2.42355411</v>
      </c>
      <c r="O218" t="e">
        <v>#N/A</v>
      </c>
      <c r="P218" t="e">
        <f t="shared" si="14"/>
        <v>#N/A</v>
      </c>
      <c r="Q218" t="e">
        <f t="shared" si="15"/>
        <v>#N/A</v>
      </c>
    </row>
    <row r="219" spans="1:17" x14ac:dyDescent="0.2">
      <c r="A219">
        <v>1079.99999998</v>
      </c>
      <c r="B219">
        <v>0.11185926</v>
      </c>
      <c r="C219" t="e">
        <v>#N/A</v>
      </c>
      <c r="D219" t="e">
        <f t="shared" si="12"/>
        <v>#N/A</v>
      </c>
      <c r="E219" t="e">
        <f t="shared" si="13"/>
        <v>#N/A</v>
      </c>
      <c r="M219">
        <v>1079.99999998</v>
      </c>
      <c r="N219">
        <v>2.3996705500000002</v>
      </c>
      <c r="O219" t="e">
        <v>#N/A</v>
      </c>
      <c r="P219" t="e">
        <f t="shared" si="14"/>
        <v>#N/A</v>
      </c>
      <c r="Q219" t="e">
        <f t="shared" si="15"/>
        <v>#N/A</v>
      </c>
    </row>
    <row r="220" spans="1:17" x14ac:dyDescent="0.2">
      <c r="A220">
        <v>1084.99999998</v>
      </c>
      <c r="B220">
        <v>0.11103138</v>
      </c>
      <c r="C220" t="e">
        <v>#N/A</v>
      </c>
      <c r="D220" t="e">
        <f t="shared" si="12"/>
        <v>#N/A</v>
      </c>
      <c r="E220" t="e">
        <f t="shared" si="13"/>
        <v>#N/A</v>
      </c>
      <c r="M220">
        <v>1084.99999998</v>
      </c>
      <c r="N220">
        <v>2.3760809900000002</v>
      </c>
      <c r="O220" t="e">
        <v>#N/A</v>
      </c>
      <c r="P220" t="e">
        <f t="shared" si="14"/>
        <v>#N/A</v>
      </c>
      <c r="Q220" t="e">
        <f t="shared" si="15"/>
        <v>#N/A</v>
      </c>
    </row>
    <row r="221" spans="1:17" x14ac:dyDescent="0.2">
      <c r="A221">
        <v>1089.99999998</v>
      </c>
      <c r="B221">
        <v>0.11021327</v>
      </c>
      <c r="C221" t="e">
        <v>#N/A</v>
      </c>
      <c r="D221" t="e">
        <f t="shared" si="12"/>
        <v>#N/A</v>
      </c>
      <c r="E221" t="e">
        <f t="shared" si="13"/>
        <v>#N/A</v>
      </c>
      <c r="M221">
        <v>1089.99999998</v>
      </c>
      <c r="N221">
        <v>2.3527817500000001</v>
      </c>
      <c r="O221" t="e">
        <v>#N/A</v>
      </c>
      <c r="P221" t="e">
        <f t="shared" si="14"/>
        <v>#N/A</v>
      </c>
      <c r="Q221" t="e">
        <f t="shared" si="15"/>
        <v>#N/A</v>
      </c>
    </row>
    <row r="222" spans="1:17" x14ac:dyDescent="0.2">
      <c r="A222">
        <v>1094.99999998</v>
      </c>
      <c r="B222">
        <v>0.1094048</v>
      </c>
      <c r="C222" t="e">
        <v>#N/A</v>
      </c>
      <c r="D222" t="e">
        <f t="shared" si="12"/>
        <v>#N/A</v>
      </c>
      <c r="E222" t="e">
        <f t="shared" si="13"/>
        <v>#N/A</v>
      </c>
      <c r="M222">
        <v>1094.99999998</v>
      </c>
      <c r="N222">
        <v>2.3297691899999999</v>
      </c>
      <c r="O222" t="e">
        <v>#N/A</v>
      </c>
      <c r="P222" t="e">
        <f t="shared" si="14"/>
        <v>#N/A</v>
      </c>
      <c r="Q222" t="e">
        <f t="shared" si="15"/>
        <v>#N/A</v>
      </c>
    </row>
    <row r="223" spans="1:17" x14ac:dyDescent="0.2">
      <c r="A223">
        <v>1099.99999998</v>
      </c>
      <c r="B223">
        <v>0.10860583</v>
      </c>
      <c r="C223" t="e">
        <v>#N/A</v>
      </c>
      <c r="D223" t="e">
        <f t="shared" si="12"/>
        <v>#N/A</v>
      </c>
      <c r="E223" t="e">
        <f t="shared" si="13"/>
        <v>#N/A</v>
      </c>
      <c r="M223">
        <v>1099.99999998</v>
      </c>
      <c r="N223">
        <v>2.3070397100000002</v>
      </c>
      <c r="O223" t="e">
        <v>#N/A</v>
      </c>
      <c r="P223" t="e">
        <f t="shared" si="14"/>
        <v>#N/A</v>
      </c>
      <c r="Q223" t="e">
        <f t="shared" si="15"/>
        <v>#N/A</v>
      </c>
    </row>
    <row r="224" spans="1:17" x14ac:dyDescent="0.2">
      <c r="A224">
        <v>1104.99999998</v>
      </c>
      <c r="B224">
        <v>0.10781622</v>
      </c>
      <c r="C224" t="e">
        <v>#N/A</v>
      </c>
      <c r="D224" t="e">
        <f t="shared" si="12"/>
        <v>#N/A</v>
      </c>
      <c r="E224" t="e">
        <f t="shared" si="13"/>
        <v>#N/A</v>
      </c>
      <c r="M224">
        <v>1104.99999998</v>
      </c>
      <c r="N224">
        <v>2.2845897499999999</v>
      </c>
      <c r="O224" t="e">
        <v>#N/A</v>
      </c>
      <c r="P224" t="e">
        <f t="shared" si="14"/>
        <v>#N/A</v>
      </c>
      <c r="Q224" t="e">
        <f t="shared" si="15"/>
        <v>#N/A</v>
      </c>
    </row>
    <row r="225" spans="1:17" x14ac:dyDescent="0.2">
      <c r="A225">
        <v>1109.99999998</v>
      </c>
      <c r="B225">
        <v>0.10703583999999999</v>
      </c>
      <c r="C225" t="e">
        <v>#N/A</v>
      </c>
      <c r="D225" t="e">
        <f t="shared" si="12"/>
        <v>#N/A</v>
      </c>
      <c r="E225" t="e">
        <f t="shared" si="13"/>
        <v>#N/A</v>
      </c>
      <c r="M225">
        <v>1109.99999998</v>
      </c>
      <c r="N225">
        <v>2.2624157999999999</v>
      </c>
      <c r="O225" t="e">
        <v>#N/A</v>
      </c>
      <c r="P225" t="e">
        <f t="shared" si="14"/>
        <v>#N/A</v>
      </c>
      <c r="Q225" t="e">
        <f t="shared" si="15"/>
        <v>#N/A</v>
      </c>
    </row>
    <row r="226" spans="1:17" x14ac:dyDescent="0.2">
      <c r="A226">
        <v>1114.99999998</v>
      </c>
      <c r="B226">
        <v>0.10626455999999999</v>
      </c>
      <c r="C226" t="e">
        <v>#N/A</v>
      </c>
      <c r="D226" t="e">
        <f t="shared" si="12"/>
        <v>#N/A</v>
      </c>
      <c r="E226" t="e">
        <f t="shared" si="13"/>
        <v>#N/A</v>
      </c>
      <c r="M226">
        <v>1114.99999998</v>
      </c>
      <c r="N226">
        <v>2.24051439</v>
      </c>
      <c r="O226" t="e">
        <v>#N/A</v>
      </c>
      <c r="P226" t="e">
        <f t="shared" si="14"/>
        <v>#N/A</v>
      </c>
      <c r="Q226" t="e">
        <f t="shared" si="15"/>
        <v>#N/A</v>
      </c>
    </row>
    <row r="227" spans="1:17" x14ac:dyDescent="0.2">
      <c r="A227">
        <v>1119.99999998</v>
      </c>
      <c r="B227">
        <v>0.10550225000000001</v>
      </c>
      <c r="C227" t="e">
        <v>#N/A</v>
      </c>
      <c r="D227" t="e">
        <f t="shared" si="12"/>
        <v>#N/A</v>
      </c>
      <c r="E227" t="e">
        <f t="shared" si="13"/>
        <v>#N/A</v>
      </c>
      <c r="M227">
        <v>1119.99999998</v>
      </c>
      <c r="N227">
        <v>2.2188820599999999</v>
      </c>
      <c r="O227" t="e">
        <v>#N/A</v>
      </c>
      <c r="P227" t="e">
        <f t="shared" si="14"/>
        <v>#N/A</v>
      </c>
      <c r="Q227" t="e">
        <f t="shared" si="15"/>
        <v>#N/A</v>
      </c>
    </row>
    <row r="228" spans="1:17" x14ac:dyDescent="0.2">
      <c r="A228">
        <v>1124.99999998</v>
      </c>
      <c r="B228">
        <v>0.10474878</v>
      </c>
      <c r="C228" t="e">
        <v>#N/A</v>
      </c>
      <c r="D228" t="e">
        <f t="shared" si="12"/>
        <v>#N/A</v>
      </c>
      <c r="E228" t="e">
        <f t="shared" si="13"/>
        <v>#N/A</v>
      </c>
      <c r="M228">
        <v>1124.99999998</v>
      </c>
      <c r="N228">
        <v>2.1975154400000001</v>
      </c>
      <c r="O228" t="e">
        <v>#N/A</v>
      </c>
      <c r="P228" t="e">
        <f t="shared" si="14"/>
        <v>#N/A</v>
      </c>
      <c r="Q228" t="e">
        <f t="shared" si="15"/>
        <v>#N/A</v>
      </c>
    </row>
    <row r="229" spans="1:17" x14ac:dyDescent="0.2">
      <c r="A229">
        <v>1129.99999998</v>
      </c>
      <c r="B229">
        <v>0.10400402</v>
      </c>
      <c r="C229" t="e">
        <v>#N/A</v>
      </c>
      <c r="D229" t="e">
        <f t="shared" si="12"/>
        <v>#N/A</v>
      </c>
      <c r="E229" t="e">
        <f t="shared" si="13"/>
        <v>#N/A</v>
      </c>
      <c r="M229">
        <v>1129.99999998</v>
      </c>
      <c r="N229">
        <v>2.1764111499999999</v>
      </c>
      <c r="O229" t="e">
        <v>#N/A</v>
      </c>
      <c r="P229" t="e">
        <f t="shared" si="14"/>
        <v>#N/A</v>
      </c>
      <c r="Q229" t="e">
        <f t="shared" si="15"/>
        <v>#N/A</v>
      </c>
    </row>
    <row r="230" spans="1:17" x14ac:dyDescent="0.2">
      <c r="A230">
        <v>1134.99999998</v>
      </c>
      <c r="B230">
        <v>0.10326784999999999</v>
      </c>
      <c r="C230" t="e">
        <v>#N/A</v>
      </c>
      <c r="D230" t="e">
        <f t="shared" si="12"/>
        <v>#N/A</v>
      </c>
      <c r="E230" t="e">
        <f t="shared" si="13"/>
        <v>#N/A</v>
      </c>
      <c r="M230">
        <v>1134.99999998</v>
      </c>
      <c r="N230">
        <v>2.1555658800000002</v>
      </c>
      <c r="O230" t="e">
        <v>#N/A</v>
      </c>
      <c r="P230" t="e">
        <f t="shared" si="14"/>
        <v>#N/A</v>
      </c>
      <c r="Q230" t="e">
        <f t="shared" si="15"/>
        <v>#N/A</v>
      </c>
    </row>
    <row r="231" spans="1:17" x14ac:dyDescent="0.2">
      <c r="A231">
        <v>1139.99999998</v>
      </c>
      <c r="B231">
        <v>0.10254015</v>
      </c>
      <c r="C231" t="e">
        <v>#N/A</v>
      </c>
      <c r="D231" t="e">
        <f t="shared" si="12"/>
        <v>#N/A</v>
      </c>
      <c r="E231" t="e">
        <f t="shared" si="13"/>
        <v>#N/A</v>
      </c>
      <c r="M231">
        <v>1139.99999998</v>
      </c>
      <c r="N231">
        <v>2.1349763500000001</v>
      </c>
      <c r="O231" t="e">
        <v>#N/A</v>
      </c>
      <c r="P231" t="e">
        <f t="shared" si="14"/>
        <v>#N/A</v>
      </c>
      <c r="Q231" t="e">
        <f t="shared" si="15"/>
        <v>#N/A</v>
      </c>
    </row>
    <row r="232" spans="1:17" x14ac:dyDescent="0.2">
      <c r="A232">
        <v>1144.99999998</v>
      </c>
      <c r="B232">
        <v>0.1018208</v>
      </c>
      <c r="C232" t="e">
        <v>#N/A</v>
      </c>
      <c r="D232" t="e">
        <f t="shared" si="12"/>
        <v>#N/A</v>
      </c>
      <c r="E232" t="e">
        <f t="shared" si="13"/>
        <v>#N/A</v>
      </c>
      <c r="M232">
        <v>1144.99999998</v>
      </c>
      <c r="N232">
        <v>2.1146393099999998</v>
      </c>
      <c r="O232" t="e">
        <v>#N/A</v>
      </c>
      <c r="P232" t="e">
        <f t="shared" si="14"/>
        <v>#N/A</v>
      </c>
      <c r="Q232" t="e">
        <f t="shared" si="15"/>
        <v>#N/A</v>
      </c>
    </row>
    <row r="233" spans="1:17" x14ac:dyDescent="0.2">
      <c r="A233">
        <v>1149.99999998</v>
      </c>
      <c r="B233">
        <v>0.10110967999999999</v>
      </c>
      <c r="C233" t="e">
        <v>#N/A</v>
      </c>
      <c r="D233" t="e">
        <f t="shared" si="12"/>
        <v>#N/A</v>
      </c>
      <c r="E233" t="e">
        <f t="shared" si="13"/>
        <v>#N/A</v>
      </c>
      <c r="M233">
        <v>1149.99999998</v>
      </c>
      <c r="N233">
        <v>2.0945515700000001</v>
      </c>
      <c r="O233" t="e">
        <v>#N/A</v>
      </c>
      <c r="P233" t="e">
        <f t="shared" si="14"/>
        <v>#N/A</v>
      </c>
      <c r="Q233" t="e">
        <f t="shared" si="15"/>
        <v>#N/A</v>
      </c>
    </row>
    <row r="234" spans="1:17" x14ac:dyDescent="0.2">
      <c r="A234">
        <v>1154.99999998</v>
      </c>
      <c r="B234">
        <v>0.10040667</v>
      </c>
      <c r="C234" t="e">
        <v>#N/A</v>
      </c>
      <c r="D234" t="e">
        <f t="shared" si="12"/>
        <v>#N/A</v>
      </c>
      <c r="E234" t="e">
        <f t="shared" si="13"/>
        <v>#N/A</v>
      </c>
      <c r="M234">
        <v>1154.99999998</v>
      </c>
      <c r="N234">
        <v>2.07470994</v>
      </c>
      <c r="O234" t="e">
        <v>#N/A</v>
      </c>
      <c r="P234" t="e">
        <f t="shared" si="14"/>
        <v>#N/A</v>
      </c>
      <c r="Q234" t="e">
        <f t="shared" si="15"/>
        <v>#N/A</v>
      </c>
    </row>
    <row r="235" spans="1:17" x14ac:dyDescent="0.2">
      <c r="A235">
        <v>1159.99999998</v>
      </c>
      <c r="B235">
        <v>9.9711649999999999E-2</v>
      </c>
      <c r="C235" t="e">
        <v>#N/A</v>
      </c>
      <c r="D235" t="e">
        <f t="shared" si="12"/>
        <v>#N/A</v>
      </c>
      <c r="E235" t="e">
        <f t="shared" si="13"/>
        <v>#N/A</v>
      </c>
      <c r="M235">
        <v>1159.99999998</v>
      </c>
      <c r="N235">
        <v>2.05511132</v>
      </c>
      <c r="O235" t="e">
        <v>#N/A</v>
      </c>
      <c r="P235" t="e">
        <f t="shared" si="14"/>
        <v>#N/A</v>
      </c>
      <c r="Q235" t="e">
        <f t="shared" si="15"/>
        <v>#N/A</v>
      </c>
    </row>
    <row r="236" spans="1:17" x14ac:dyDescent="0.2">
      <c r="A236">
        <v>1164.99999998</v>
      </c>
      <c r="B236">
        <v>9.9024529999999999E-2</v>
      </c>
      <c r="C236" t="e">
        <v>#N/A</v>
      </c>
      <c r="D236" t="e">
        <f t="shared" si="12"/>
        <v>#N/A</v>
      </c>
      <c r="E236" t="e">
        <f t="shared" si="13"/>
        <v>#N/A</v>
      </c>
      <c r="M236">
        <v>1164.99999998</v>
      </c>
      <c r="N236">
        <v>2.03575259</v>
      </c>
      <c r="O236" t="e">
        <v>#N/A</v>
      </c>
      <c r="P236" t="e">
        <f t="shared" si="14"/>
        <v>#N/A</v>
      </c>
      <c r="Q236" t="e">
        <f t="shared" si="15"/>
        <v>#N/A</v>
      </c>
    </row>
    <row r="237" spans="1:17" x14ac:dyDescent="0.2">
      <c r="A237">
        <v>1169.99999998</v>
      </c>
      <c r="B237">
        <v>9.8345180000000004E-2</v>
      </c>
      <c r="C237" t="e">
        <v>#N/A</v>
      </c>
      <c r="D237" t="e">
        <f t="shared" si="12"/>
        <v>#N/A</v>
      </c>
      <c r="E237" t="e">
        <f t="shared" si="13"/>
        <v>#N/A</v>
      </c>
      <c r="M237">
        <v>1169.99999998</v>
      </c>
      <c r="N237">
        <v>2.0166306999999999</v>
      </c>
      <c r="O237" t="e">
        <v>#N/A</v>
      </c>
      <c r="P237" t="e">
        <f t="shared" si="14"/>
        <v>#N/A</v>
      </c>
      <c r="Q237" t="e">
        <f t="shared" si="15"/>
        <v>#N/A</v>
      </c>
    </row>
    <row r="238" spans="1:17" x14ac:dyDescent="0.2">
      <c r="A238">
        <v>1174.99999998</v>
      </c>
      <c r="B238">
        <v>9.7673499999999996E-2</v>
      </c>
      <c r="C238" t="e">
        <v>#N/A</v>
      </c>
      <c r="D238" t="e">
        <f t="shared" si="12"/>
        <v>#N/A</v>
      </c>
      <c r="E238" t="e">
        <f t="shared" si="13"/>
        <v>#N/A</v>
      </c>
      <c r="M238">
        <v>1174.99999998</v>
      </c>
      <c r="N238">
        <v>1.99774264</v>
      </c>
      <c r="O238" t="e">
        <v>#N/A</v>
      </c>
      <c r="P238" t="e">
        <f t="shared" si="14"/>
        <v>#N/A</v>
      </c>
      <c r="Q238" t="e">
        <f t="shared" si="15"/>
        <v>#N/A</v>
      </c>
    </row>
    <row r="239" spans="1:17" x14ac:dyDescent="0.2">
      <c r="A239">
        <v>1179.99999998</v>
      </c>
      <c r="B239">
        <v>9.7009369999999998E-2</v>
      </c>
      <c r="C239" t="e">
        <v>#N/A</v>
      </c>
      <c r="D239" t="e">
        <f t="shared" si="12"/>
        <v>#N/A</v>
      </c>
      <c r="E239" t="e">
        <f t="shared" si="13"/>
        <v>#N/A</v>
      </c>
      <c r="M239">
        <v>1179.99999998</v>
      </c>
      <c r="N239">
        <v>1.9790854200000001</v>
      </c>
      <c r="O239" t="e">
        <v>#N/A</v>
      </c>
      <c r="P239" t="e">
        <f t="shared" si="14"/>
        <v>#N/A</v>
      </c>
      <c r="Q239" t="e">
        <f t="shared" si="15"/>
        <v>#N/A</v>
      </c>
    </row>
    <row r="240" spans="1:17" x14ac:dyDescent="0.2">
      <c r="A240">
        <v>1184.99999998</v>
      </c>
      <c r="B240">
        <v>9.6352699999999999E-2</v>
      </c>
      <c r="C240" t="e">
        <v>#N/A</v>
      </c>
      <c r="D240" t="e">
        <f t="shared" si="12"/>
        <v>#N/A</v>
      </c>
      <c r="E240" t="e">
        <f t="shared" si="13"/>
        <v>#N/A</v>
      </c>
      <c r="M240">
        <v>1184.99999998</v>
      </c>
      <c r="N240">
        <v>1.9606560799999999</v>
      </c>
      <c r="O240" t="e">
        <v>#N/A</v>
      </c>
      <c r="P240" t="e">
        <f t="shared" si="14"/>
        <v>#N/A</v>
      </c>
      <c r="Q240" t="e">
        <f t="shared" si="15"/>
        <v>#N/A</v>
      </c>
    </row>
    <row r="241" spans="1:17" x14ac:dyDescent="0.2">
      <c r="A241">
        <v>1189.99999998</v>
      </c>
      <c r="B241">
        <v>9.5703369999999996E-2</v>
      </c>
      <c r="C241" t="e">
        <v>#N/A</v>
      </c>
      <c r="D241" t="e">
        <f t="shared" si="12"/>
        <v>#N/A</v>
      </c>
      <c r="E241" t="e">
        <f t="shared" si="13"/>
        <v>#N/A</v>
      </c>
      <c r="M241">
        <v>1189.99999998</v>
      </c>
      <c r="N241">
        <v>1.9424517299999999</v>
      </c>
      <c r="O241" t="e">
        <v>#N/A</v>
      </c>
      <c r="P241" t="e">
        <f t="shared" si="14"/>
        <v>#N/A</v>
      </c>
      <c r="Q241" t="e">
        <f t="shared" si="15"/>
        <v>#N/A</v>
      </c>
    </row>
    <row r="242" spans="1:17" x14ac:dyDescent="0.2">
      <c r="A242">
        <v>1194.99999998</v>
      </c>
      <c r="B242">
        <v>9.5061290000000007E-2</v>
      </c>
      <c r="C242" t="e">
        <v>#N/A</v>
      </c>
      <c r="D242" t="e">
        <f t="shared" si="12"/>
        <v>#N/A</v>
      </c>
      <c r="E242" t="e">
        <f t="shared" si="13"/>
        <v>#N/A</v>
      </c>
      <c r="M242">
        <v>1194.99999998</v>
      </c>
      <c r="N242">
        <v>1.9244694600000001</v>
      </c>
      <c r="O242" t="e">
        <v>#N/A</v>
      </c>
      <c r="P242" t="e">
        <f t="shared" si="14"/>
        <v>#N/A</v>
      </c>
      <c r="Q242" t="e">
        <f t="shared" si="15"/>
        <v>#N/A</v>
      </c>
    </row>
    <row r="243" spans="1:17" x14ac:dyDescent="0.2">
      <c r="A243">
        <v>1199.99999998</v>
      </c>
      <c r="B243">
        <v>9.4426350000000006E-2</v>
      </c>
      <c r="C243" t="e">
        <v>#N/A</v>
      </c>
      <c r="D243" t="e">
        <f t="shared" si="12"/>
        <v>#N/A</v>
      </c>
      <c r="E243" t="e">
        <f t="shared" si="13"/>
        <v>#N/A</v>
      </c>
      <c r="M243">
        <v>1199.99999998</v>
      </c>
      <c r="N243">
        <v>1.9067064600000001</v>
      </c>
      <c r="O243" t="e">
        <v>#N/A</v>
      </c>
      <c r="P243" t="e">
        <f t="shared" si="14"/>
        <v>#N/A</v>
      </c>
      <c r="Q243" t="e">
        <f t="shared" si="15"/>
        <v>#N/A</v>
      </c>
    </row>
    <row r="244" spans="1:17" x14ac:dyDescent="0.2">
      <c r="A244">
        <v>1204.99999998</v>
      </c>
      <c r="B244">
        <v>9.379846E-2</v>
      </c>
      <c r="C244" t="e">
        <v>#N/A</v>
      </c>
      <c r="D244" t="e">
        <f t="shared" si="12"/>
        <v>#N/A</v>
      </c>
      <c r="E244" t="e">
        <f t="shared" si="13"/>
        <v>#N/A</v>
      </c>
      <c r="M244">
        <v>1204.99999998</v>
      </c>
      <c r="N244">
        <v>1.88915989</v>
      </c>
      <c r="O244" t="e">
        <v>#N/A</v>
      </c>
      <c r="P244" t="e">
        <f t="shared" si="14"/>
        <v>#N/A</v>
      </c>
      <c r="Q244" t="e">
        <f t="shared" si="15"/>
        <v>#N/A</v>
      </c>
    </row>
    <row r="245" spans="1:17" x14ac:dyDescent="0.2">
      <c r="A245">
        <v>1209.99999998</v>
      </c>
      <c r="B245">
        <v>9.317752E-2</v>
      </c>
      <c r="C245" t="e">
        <v>#N/A</v>
      </c>
      <c r="D245" t="e">
        <f t="shared" si="12"/>
        <v>#N/A</v>
      </c>
      <c r="E245" t="e">
        <f t="shared" si="13"/>
        <v>#N/A</v>
      </c>
      <c r="M245">
        <v>1209.99999998</v>
      </c>
      <c r="N245">
        <v>1.87182699</v>
      </c>
      <c r="O245" t="e">
        <v>#N/A</v>
      </c>
      <c r="P245" t="e">
        <f t="shared" si="14"/>
        <v>#N/A</v>
      </c>
      <c r="Q245" t="e">
        <f t="shared" si="15"/>
        <v>#N/A</v>
      </c>
    </row>
    <row r="246" spans="1:17" x14ac:dyDescent="0.2">
      <c r="A246">
        <v>1214.99999998</v>
      </c>
      <c r="B246">
        <v>9.2563419999999993E-2</v>
      </c>
      <c r="C246" t="e">
        <v>#N/A</v>
      </c>
      <c r="D246" t="e">
        <f t="shared" si="12"/>
        <v>#N/A</v>
      </c>
      <c r="E246" t="e">
        <f t="shared" si="13"/>
        <v>#N/A</v>
      </c>
      <c r="M246">
        <v>1214.99999998</v>
      </c>
      <c r="N246">
        <v>1.85470501</v>
      </c>
      <c r="O246" t="e">
        <v>#N/A</v>
      </c>
      <c r="P246" t="e">
        <f t="shared" si="14"/>
        <v>#N/A</v>
      </c>
      <c r="Q246" t="e">
        <f t="shared" si="15"/>
        <v>#N/A</v>
      </c>
    </row>
    <row r="247" spans="1:17" x14ac:dyDescent="0.2">
      <c r="A247">
        <v>1219.99999998</v>
      </c>
      <c r="B247">
        <v>9.1956079999999996E-2</v>
      </c>
      <c r="C247" t="e">
        <v>#N/A</v>
      </c>
      <c r="D247" t="e">
        <f t="shared" si="12"/>
        <v>#N/A</v>
      </c>
      <c r="E247" t="e">
        <f t="shared" si="13"/>
        <v>#N/A</v>
      </c>
      <c r="M247">
        <v>1219.99999998</v>
      </c>
      <c r="N247">
        <v>1.83779125</v>
      </c>
      <c r="O247" t="e">
        <v>#N/A</v>
      </c>
      <c r="P247" t="e">
        <f t="shared" si="14"/>
        <v>#N/A</v>
      </c>
      <c r="Q247" t="e">
        <f t="shared" si="15"/>
        <v>#N/A</v>
      </c>
    </row>
    <row r="248" spans="1:17" x14ac:dyDescent="0.2">
      <c r="A248">
        <v>1224.99999998</v>
      </c>
      <c r="B248">
        <v>9.1355400000000003E-2</v>
      </c>
      <c r="C248" t="e">
        <v>#N/A</v>
      </c>
      <c r="D248" t="e">
        <f t="shared" si="12"/>
        <v>#N/A</v>
      </c>
      <c r="E248" t="e">
        <f t="shared" si="13"/>
        <v>#N/A</v>
      </c>
      <c r="M248">
        <v>1224.99999998</v>
      </c>
      <c r="N248">
        <v>1.82108303</v>
      </c>
      <c r="O248" t="e">
        <v>#N/A</v>
      </c>
      <c r="P248" t="e">
        <f t="shared" si="14"/>
        <v>#N/A</v>
      </c>
      <c r="Q248" t="e">
        <f t="shared" si="15"/>
        <v>#N/A</v>
      </c>
    </row>
    <row r="249" spans="1:17" x14ac:dyDescent="0.2">
      <c r="A249">
        <v>1229.99999998</v>
      </c>
      <c r="B249">
        <v>9.0761289999999994E-2</v>
      </c>
      <c r="C249" t="e">
        <v>#N/A</v>
      </c>
      <c r="D249" t="e">
        <f t="shared" si="12"/>
        <v>#N/A</v>
      </c>
      <c r="E249" t="e">
        <f t="shared" si="13"/>
        <v>#N/A</v>
      </c>
      <c r="M249">
        <v>1229.99999998</v>
      </c>
      <c r="N249">
        <v>1.8045777000000001</v>
      </c>
      <c r="O249" t="e">
        <v>#N/A</v>
      </c>
      <c r="P249" t="e">
        <f t="shared" si="14"/>
        <v>#N/A</v>
      </c>
      <c r="Q249" t="e">
        <f t="shared" si="15"/>
        <v>#N/A</v>
      </c>
    </row>
    <row r="250" spans="1:17" x14ac:dyDescent="0.2">
      <c r="A250">
        <v>1234.99999998</v>
      </c>
      <c r="B250">
        <v>9.0173660000000003E-2</v>
      </c>
      <c r="C250" t="e">
        <v>#N/A</v>
      </c>
      <c r="D250" t="e">
        <f t="shared" si="12"/>
        <v>#N/A</v>
      </c>
      <c r="E250" t="e">
        <f t="shared" si="13"/>
        <v>#N/A</v>
      </c>
      <c r="M250">
        <v>1234.99999998</v>
      </c>
      <c r="N250">
        <v>1.7882726600000001</v>
      </c>
      <c r="O250" t="e">
        <v>#N/A</v>
      </c>
      <c r="P250" t="e">
        <f t="shared" si="14"/>
        <v>#N/A</v>
      </c>
      <c r="Q250" t="e">
        <f t="shared" si="15"/>
        <v>#N/A</v>
      </c>
    </row>
    <row r="251" spans="1:17" x14ac:dyDescent="0.2">
      <c r="A251">
        <v>1239.99999998</v>
      </c>
      <c r="B251">
        <v>8.9592409999999997E-2</v>
      </c>
      <c r="C251" t="e">
        <v>#N/A</v>
      </c>
      <c r="D251" t="e">
        <f t="shared" si="12"/>
        <v>#N/A</v>
      </c>
      <c r="E251" t="e">
        <f t="shared" si="13"/>
        <v>#N/A</v>
      </c>
      <c r="M251">
        <v>1239.99999998</v>
      </c>
      <c r="N251">
        <v>1.7721653100000001</v>
      </c>
      <c r="O251" t="e">
        <v>#N/A</v>
      </c>
      <c r="P251" t="e">
        <f t="shared" si="14"/>
        <v>#N/A</v>
      </c>
      <c r="Q251" t="e">
        <f t="shared" si="15"/>
        <v>#N/A</v>
      </c>
    </row>
    <row r="252" spans="1:17" x14ac:dyDescent="0.2">
      <c r="A252">
        <v>1244.99999998</v>
      </c>
      <c r="B252">
        <v>8.9017470000000001E-2</v>
      </c>
      <c r="C252" t="e">
        <v>#N/A</v>
      </c>
      <c r="D252" t="e">
        <f t="shared" si="12"/>
        <v>#N/A</v>
      </c>
      <c r="E252" t="e">
        <f t="shared" si="13"/>
        <v>#N/A</v>
      </c>
      <c r="M252">
        <v>1244.99999998</v>
      </c>
      <c r="N252">
        <v>1.7562531299999999</v>
      </c>
      <c r="O252" t="e">
        <v>#N/A</v>
      </c>
      <c r="P252" t="e">
        <f t="shared" si="14"/>
        <v>#N/A</v>
      </c>
      <c r="Q252" t="e">
        <f t="shared" si="15"/>
        <v>#N/A</v>
      </c>
    </row>
    <row r="253" spans="1:17" x14ac:dyDescent="0.2">
      <c r="A253">
        <v>1249.99999998</v>
      </c>
      <c r="B253">
        <v>8.8448739999999998E-2</v>
      </c>
      <c r="C253" t="e">
        <v>#N/A</v>
      </c>
      <c r="D253" t="e">
        <f t="shared" si="12"/>
        <v>#N/A</v>
      </c>
      <c r="E253" t="e">
        <f t="shared" si="13"/>
        <v>#N/A</v>
      </c>
      <c r="M253">
        <v>1249.99999998</v>
      </c>
      <c r="N253">
        <v>1.7405335799999999</v>
      </c>
      <c r="O253" t="e">
        <v>#N/A</v>
      </c>
      <c r="P253" t="e">
        <f t="shared" si="14"/>
        <v>#N/A</v>
      </c>
      <c r="Q253" t="e">
        <f t="shared" si="15"/>
        <v>#N/A</v>
      </c>
    </row>
    <row r="254" spans="1:17" x14ac:dyDescent="0.2">
      <c r="A254">
        <v>1254.99999998</v>
      </c>
      <c r="B254">
        <v>8.7886140000000001E-2</v>
      </c>
      <c r="C254" t="e">
        <v>#N/A</v>
      </c>
      <c r="D254" t="e">
        <f t="shared" si="12"/>
        <v>#N/A</v>
      </c>
      <c r="E254" t="e">
        <f t="shared" si="13"/>
        <v>#N/A</v>
      </c>
      <c r="M254">
        <v>1254.99999998</v>
      </c>
      <c r="N254">
        <v>1.7250041899999999</v>
      </c>
      <c r="O254" t="e">
        <v>#N/A</v>
      </c>
      <c r="P254" t="e">
        <f t="shared" si="14"/>
        <v>#N/A</v>
      </c>
      <c r="Q254" t="e">
        <f t="shared" si="15"/>
        <v>#N/A</v>
      </c>
    </row>
    <row r="255" spans="1:17" x14ac:dyDescent="0.2">
      <c r="A255">
        <v>1259.99999998</v>
      </c>
      <c r="B255">
        <v>8.7329580000000004E-2</v>
      </c>
      <c r="C255" t="e">
        <v>#N/A</v>
      </c>
      <c r="D255" t="e">
        <f t="shared" si="12"/>
        <v>#N/A</v>
      </c>
      <c r="E255" t="e">
        <f t="shared" si="13"/>
        <v>#N/A</v>
      </c>
      <c r="M255">
        <v>1259.99999998</v>
      </c>
      <c r="N255">
        <v>1.7096624899999999</v>
      </c>
      <c r="O255" t="e">
        <v>#N/A</v>
      </c>
      <c r="P255" t="e">
        <f t="shared" si="14"/>
        <v>#N/A</v>
      </c>
      <c r="Q255" t="e">
        <f t="shared" si="15"/>
        <v>#N/A</v>
      </c>
    </row>
    <row r="256" spans="1:17" x14ac:dyDescent="0.2">
      <c r="A256">
        <v>1264.99999998</v>
      </c>
      <c r="B256">
        <v>8.6778980000000006E-2</v>
      </c>
      <c r="C256" t="e">
        <v>#N/A</v>
      </c>
      <c r="D256" t="e">
        <f t="shared" si="12"/>
        <v>#N/A</v>
      </c>
      <c r="E256" t="e">
        <f t="shared" si="13"/>
        <v>#N/A</v>
      </c>
      <c r="M256">
        <v>1264.99999998</v>
      </c>
      <c r="N256">
        <v>1.6945060700000001</v>
      </c>
      <c r="O256" t="e">
        <v>#N/A</v>
      </c>
      <c r="P256" t="e">
        <f t="shared" si="14"/>
        <v>#N/A</v>
      </c>
      <c r="Q256" t="e">
        <f t="shared" si="15"/>
        <v>#N/A</v>
      </c>
    </row>
    <row r="257" spans="1:17" x14ac:dyDescent="0.2">
      <c r="A257">
        <v>1269.99999998</v>
      </c>
      <c r="B257">
        <v>8.6234270000000002E-2</v>
      </c>
      <c r="C257" t="e">
        <v>#N/A</v>
      </c>
      <c r="D257" t="e">
        <f t="shared" si="12"/>
        <v>#N/A</v>
      </c>
      <c r="E257" t="e">
        <f t="shared" si="13"/>
        <v>#N/A</v>
      </c>
      <c r="M257">
        <v>1269.99999998</v>
      </c>
      <c r="N257">
        <v>1.6795325299999999</v>
      </c>
      <c r="O257" t="e">
        <v>#N/A</v>
      </c>
      <c r="P257" t="e">
        <f t="shared" si="14"/>
        <v>#N/A</v>
      </c>
      <c r="Q257" t="e">
        <f t="shared" si="15"/>
        <v>#N/A</v>
      </c>
    </row>
    <row r="258" spans="1:17" x14ac:dyDescent="0.2">
      <c r="A258">
        <v>1274.99999998</v>
      </c>
      <c r="B258">
        <v>8.5695350000000003E-2</v>
      </c>
      <c r="C258" t="e">
        <v>#N/A</v>
      </c>
      <c r="D258" t="e">
        <f t="shared" si="12"/>
        <v>#N/A</v>
      </c>
      <c r="E258" t="e">
        <f t="shared" si="13"/>
        <v>#N/A</v>
      </c>
      <c r="M258">
        <v>1274.99999998</v>
      </c>
      <c r="N258">
        <v>1.6647395</v>
      </c>
      <c r="O258" t="e">
        <v>#N/A</v>
      </c>
      <c r="P258" t="e">
        <f t="shared" si="14"/>
        <v>#N/A</v>
      </c>
      <c r="Q258" t="e">
        <f t="shared" si="15"/>
        <v>#N/A</v>
      </c>
    </row>
    <row r="259" spans="1:17" x14ac:dyDescent="0.2">
      <c r="A259">
        <v>1279.99999998</v>
      </c>
      <c r="B259">
        <v>8.5162150000000006E-2</v>
      </c>
      <c r="C259" t="e">
        <v>#N/A</v>
      </c>
      <c r="D259" t="e">
        <f t="shared" si="12"/>
        <v>#N/A</v>
      </c>
      <c r="E259" t="e">
        <f t="shared" si="13"/>
        <v>#N/A</v>
      </c>
      <c r="M259">
        <v>1279.99999998</v>
      </c>
      <c r="N259">
        <v>1.65012465</v>
      </c>
      <c r="O259" t="e">
        <v>#N/A</v>
      </c>
      <c r="P259" t="e">
        <f t="shared" si="14"/>
        <v>#N/A</v>
      </c>
      <c r="Q259" t="e">
        <f t="shared" si="15"/>
        <v>#N/A</v>
      </c>
    </row>
    <row r="260" spans="1:17" x14ac:dyDescent="0.2">
      <c r="A260">
        <v>1284.99999998</v>
      </c>
      <c r="B260">
        <v>8.4634600000000004E-2</v>
      </c>
      <c r="C260" t="e">
        <v>#N/A</v>
      </c>
      <c r="D260" t="e">
        <f t="shared" ref="D260:D323" si="16">IFERROR(B260/C260, NA())</f>
        <v>#N/A</v>
      </c>
      <c r="E260" t="e">
        <f t="shared" ref="E260:E323" si="17">IFERROR(ABS(LOG10(D260)), NA())</f>
        <v>#N/A</v>
      </c>
      <c r="M260">
        <v>1284.99999998</v>
      </c>
      <c r="N260">
        <v>1.6356856799999999</v>
      </c>
      <c r="O260" t="e">
        <v>#N/A</v>
      </c>
      <c r="P260" t="e">
        <f t="shared" ref="P260:P323" si="18">IFERROR(N260/O260, NA())</f>
        <v>#N/A</v>
      </c>
      <c r="Q260" t="e">
        <f t="shared" ref="Q260:Q323" si="19">IFERROR(ABS(LOG10(P260)), NA())</f>
        <v>#N/A</v>
      </c>
    </row>
    <row r="261" spans="1:17" x14ac:dyDescent="0.2">
      <c r="A261">
        <v>1289.99999998</v>
      </c>
      <c r="B261">
        <v>8.4112610000000004E-2</v>
      </c>
      <c r="C261" t="e">
        <v>#N/A</v>
      </c>
      <c r="D261" t="e">
        <f t="shared" si="16"/>
        <v>#N/A</v>
      </c>
      <c r="E261" t="e">
        <f t="shared" si="17"/>
        <v>#N/A</v>
      </c>
      <c r="M261">
        <v>1289.99999998</v>
      </c>
      <c r="N261">
        <v>1.6214203</v>
      </c>
      <c r="O261" t="e">
        <v>#N/A</v>
      </c>
      <c r="P261" t="e">
        <f t="shared" si="18"/>
        <v>#N/A</v>
      </c>
      <c r="Q261" t="e">
        <f t="shared" si="19"/>
        <v>#N/A</v>
      </c>
    </row>
    <row r="262" spans="1:17" x14ac:dyDescent="0.2">
      <c r="A262">
        <v>1294.99999998</v>
      </c>
      <c r="B262">
        <v>8.3596110000000001E-2</v>
      </c>
      <c r="C262" t="e">
        <v>#N/A</v>
      </c>
      <c r="D262" t="e">
        <f t="shared" si="16"/>
        <v>#N/A</v>
      </c>
      <c r="E262" t="e">
        <f t="shared" si="17"/>
        <v>#N/A</v>
      </c>
      <c r="M262">
        <v>1294.99999998</v>
      </c>
      <c r="N262">
        <v>1.6073262699999999</v>
      </c>
      <c r="O262" t="e">
        <v>#N/A</v>
      </c>
      <c r="P262" t="e">
        <f t="shared" si="18"/>
        <v>#N/A</v>
      </c>
      <c r="Q262" t="e">
        <f t="shared" si="19"/>
        <v>#N/A</v>
      </c>
    </row>
    <row r="263" spans="1:17" x14ac:dyDescent="0.2">
      <c r="A263">
        <v>1299.99999998</v>
      </c>
      <c r="B263">
        <v>8.3085019999999996E-2</v>
      </c>
      <c r="C263" t="e">
        <v>#N/A</v>
      </c>
      <c r="D263" t="e">
        <f t="shared" si="16"/>
        <v>#N/A</v>
      </c>
      <c r="E263" t="e">
        <f t="shared" si="17"/>
        <v>#N/A</v>
      </c>
      <c r="M263">
        <v>1299.99999998</v>
      </c>
      <c r="N263">
        <v>1.5934013600000001</v>
      </c>
      <c r="O263" t="e">
        <v>#N/A</v>
      </c>
      <c r="P263" t="e">
        <f t="shared" si="18"/>
        <v>#N/A</v>
      </c>
      <c r="Q263" t="e">
        <f t="shared" si="19"/>
        <v>#N/A</v>
      </c>
    </row>
    <row r="264" spans="1:17" x14ac:dyDescent="0.2">
      <c r="A264">
        <v>1304.99999998</v>
      </c>
      <c r="B264">
        <v>8.2579280000000005E-2</v>
      </c>
      <c r="C264" t="e">
        <v>#N/A</v>
      </c>
      <c r="D264" t="e">
        <f t="shared" si="16"/>
        <v>#N/A</v>
      </c>
      <c r="E264" t="e">
        <f t="shared" si="17"/>
        <v>#N/A</v>
      </c>
      <c r="M264">
        <v>1304.99999998</v>
      </c>
      <c r="N264">
        <v>1.57964338</v>
      </c>
      <c r="O264" t="e">
        <v>#N/A</v>
      </c>
      <c r="P264" t="e">
        <f t="shared" si="18"/>
        <v>#N/A</v>
      </c>
      <c r="Q264" t="e">
        <f t="shared" si="19"/>
        <v>#N/A</v>
      </c>
    </row>
    <row r="265" spans="1:17" x14ac:dyDescent="0.2">
      <c r="A265">
        <v>1309.99999998</v>
      </c>
      <c r="B265">
        <v>8.2078810000000002E-2</v>
      </c>
      <c r="C265" t="e">
        <v>#N/A</v>
      </c>
      <c r="D265" t="e">
        <f t="shared" si="16"/>
        <v>#N/A</v>
      </c>
      <c r="E265" t="e">
        <f t="shared" si="17"/>
        <v>#N/A</v>
      </c>
      <c r="M265">
        <v>1309.99999998</v>
      </c>
      <c r="N265">
        <v>1.56605017</v>
      </c>
      <c r="O265" t="e">
        <v>#N/A</v>
      </c>
      <c r="P265" t="e">
        <f t="shared" si="18"/>
        <v>#N/A</v>
      </c>
      <c r="Q265" t="e">
        <f t="shared" si="19"/>
        <v>#N/A</v>
      </c>
    </row>
    <row r="266" spans="1:17" x14ac:dyDescent="0.2">
      <c r="A266">
        <v>1314.99999998</v>
      </c>
      <c r="B266">
        <v>8.1583530000000001E-2</v>
      </c>
      <c r="C266" t="e">
        <v>#N/A</v>
      </c>
      <c r="D266" t="e">
        <f t="shared" si="16"/>
        <v>#N/A</v>
      </c>
      <c r="E266" t="e">
        <f t="shared" si="17"/>
        <v>#N/A</v>
      </c>
      <c r="M266">
        <v>1314.99999998</v>
      </c>
      <c r="N266">
        <v>1.5526195899999999</v>
      </c>
      <c r="O266" t="e">
        <v>#N/A</v>
      </c>
      <c r="P266" t="e">
        <f t="shared" si="18"/>
        <v>#N/A</v>
      </c>
      <c r="Q266" t="e">
        <f t="shared" si="19"/>
        <v>#N/A</v>
      </c>
    </row>
    <row r="267" spans="1:17" x14ac:dyDescent="0.2">
      <c r="A267">
        <v>1319.99999998</v>
      </c>
      <c r="B267">
        <v>8.1093380000000007E-2</v>
      </c>
      <c r="C267" t="e">
        <v>#N/A</v>
      </c>
      <c r="D267" t="e">
        <f t="shared" si="16"/>
        <v>#N/A</v>
      </c>
      <c r="E267" t="e">
        <f t="shared" si="17"/>
        <v>#N/A</v>
      </c>
      <c r="M267">
        <v>1319.99999998</v>
      </c>
      <c r="N267">
        <v>1.53934953</v>
      </c>
      <c r="O267" t="e">
        <v>#N/A</v>
      </c>
      <c r="P267" t="e">
        <f t="shared" si="18"/>
        <v>#N/A</v>
      </c>
      <c r="Q267" t="e">
        <f t="shared" si="19"/>
        <v>#N/A</v>
      </c>
    </row>
    <row r="268" spans="1:17" x14ac:dyDescent="0.2">
      <c r="A268">
        <v>1324.99999998</v>
      </c>
      <c r="B268">
        <v>8.0608289999999999E-2</v>
      </c>
      <c r="C268" t="e">
        <v>#N/A</v>
      </c>
      <c r="D268" t="e">
        <f t="shared" si="16"/>
        <v>#N/A</v>
      </c>
      <c r="E268" t="e">
        <f t="shared" si="17"/>
        <v>#N/A</v>
      </c>
      <c r="M268">
        <v>1324.99999998</v>
      </c>
      <c r="N268">
        <v>1.5262378999999999</v>
      </c>
      <c r="O268" t="e">
        <v>#N/A</v>
      </c>
      <c r="P268" t="e">
        <f t="shared" si="18"/>
        <v>#N/A</v>
      </c>
      <c r="Q268" t="e">
        <f t="shared" si="19"/>
        <v>#N/A</v>
      </c>
    </row>
    <row r="269" spans="1:17" x14ac:dyDescent="0.2">
      <c r="A269">
        <v>1329.99999998</v>
      </c>
      <c r="B269">
        <v>8.0128199999999997E-2</v>
      </c>
      <c r="C269" t="e">
        <v>#N/A</v>
      </c>
      <c r="D269" t="e">
        <f t="shared" si="16"/>
        <v>#N/A</v>
      </c>
      <c r="E269" t="e">
        <f t="shared" si="17"/>
        <v>#N/A</v>
      </c>
      <c r="M269">
        <v>1329.99999998</v>
      </c>
      <c r="N269">
        <v>1.5132826399999999</v>
      </c>
      <c r="O269" t="e">
        <v>#N/A</v>
      </c>
      <c r="P269" t="e">
        <f t="shared" si="18"/>
        <v>#N/A</v>
      </c>
      <c r="Q269" t="e">
        <f t="shared" si="19"/>
        <v>#N/A</v>
      </c>
    </row>
    <row r="270" spans="1:17" x14ac:dyDescent="0.2">
      <c r="A270">
        <v>1334.99999998</v>
      </c>
      <c r="B270">
        <v>7.9653020000000005E-2</v>
      </c>
      <c r="C270" t="e">
        <v>#N/A</v>
      </c>
      <c r="D270" t="e">
        <f t="shared" si="16"/>
        <v>#N/A</v>
      </c>
      <c r="E270" t="e">
        <f t="shared" si="17"/>
        <v>#N/A</v>
      </c>
      <c r="M270">
        <v>1334.99999998</v>
      </c>
      <c r="N270">
        <v>1.50048172</v>
      </c>
      <c r="O270" t="e">
        <v>#N/A</v>
      </c>
      <c r="P270" t="e">
        <f t="shared" si="18"/>
        <v>#N/A</v>
      </c>
      <c r="Q270" t="e">
        <f t="shared" si="19"/>
        <v>#N/A</v>
      </c>
    </row>
    <row r="271" spans="1:17" x14ac:dyDescent="0.2">
      <c r="A271">
        <v>1339.99999998</v>
      </c>
      <c r="B271">
        <v>7.9182710000000003E-2</v>
      </c>
      <c r="C271" t="e">
        <v>#N/A</v>
      </c>
      <c r="D271" t="e">
        <f t="shared" si="16"/>
        <v>#N/A</v>
      </c>
      <c r="E271" t="e">
        <f t="shared" si="17"/>
        <v>#N/A</v>
      </c>
      <c r="M271">
        <v>1339.99999998</v>
      </c>
      <c r="N271">
        <v>1.48783314</v>
      </c>
      <c r="O271" t="e">
        <v>#N/A</v>
      </c>
      <c r="P271" t="e">
        <f t="shared" si="18"/>
        <v>#N/A</v>
      </c>
      <c r="Q271" t="e">
        <f t="shared" si="19"/>
        <v>#N/A</v>
      </c>
    </row>
    <row r="272" spans="1:17" x14ac:dyDescent="0.2">
      <c r="A272">
        <v>1344.99999998</v>
      </c>
      <c r="B272">
        <v>7.8717179999999998E-2</v>
      </c>
      <c r="C272" t="e">
        <v>#N/A</v>
      </c>
      <c r="D272" t="e">
        <f t="shared" si="16"/>
        <v>#N/A</v>
      </c>
      <c r="E272" t="e">
        <f t="shared" si="17"/>
        <v>#N/A</v>
      </c>
      <c r="M272">
        <v>1344.99999998</v>
      </c>
      <c r="N272">
        <v>1.4753349099999999</v>
      </c>
      <c r="O272" t="e">
        <v>#N/A</v>
      </c>
      <c r="P272" t="e">
        <f t="shared" si="18"/>
        <v>#N/A</v>
      </c>
      <c r="Q272" t="e">
        <f t="shared" si="19"/>
        <v>#N/A</v>
      </c>
    </row>
    <row r="273" spans="1:17" x14ac:dyDescent="0.2">
      <c r="A273">
        <v>1349.9999999700001</v>
      </c>
      <c r="B273">
        <v>7.8256389999999995E-2</v>
      </c>
      <c r="C273" t="e">
        <v>#N/A</v>
      </c>
      <c r="D273" t="e">
        <f t="shared" si="16"/>
        <v>#N/A</v>
      </c>
      <c r="E273" t="e">
        <f t="shared" si="17"/>
        <v>#N/A</v>
      </c>
      <c r="M273">
        <v>1349.9999999700001</v>
      </c>
      <c r="N273">
        <v>1.4629850799999999</v>
      </c>
      <c r="O273" t="e">
        <v>#N/A</v>
      </c>
      <c r="P273" t="e">
        <f t="shared" si="18"/>
        <v>#N/A</v>
      </c>
      <c r="Q273" t="e">
        <f t="shared" si="19"/>
        <v>#N/A</v>
      </c>
    </row>
    <row r="274" spans="1:17" x14ac:dyDescent="0.2">
      <c r="A274">
        <v>1354.9999999700001</v>
      </c>
      <c r="B274">
        <v>7.7800250000000001E-2</v>
      </c>
      <c r="C274" t="e">
        <v>#N/A</v>
      </c>
      <c r="D274" t="e">
        <f t="shared" si="16"/>
        <v>#N/A</v>
      </c>
      <c r="E274" t="e">
        <f t="shared" si="17"/>
        <v>#N/A</v>
      </c>
      <c r="M274">
        <v>1354.9999999700001</v>
      </c>
      <c r="N274">
        <v>1.45078171</v>
      </c>
      <c r="O274" t="e">
        <v>#N/A</v>
      </c>
      <c r="P274" t="e">
        <f t="shared" si="18"/>
        <v>#N/A</v>
      </c>
      <c r="Q274" t="e">
        <f t="shared" si="19"/>
        <v>#N/A</v>
      </c>
    </row>
    <row r="275" spans="1:17" x14ac:dyDescent="0.2">
      <c r="A275">
        <v>1359.9999999700001</v>
      </c>
      <c r="B275">
        <v>7.7348730000000004E-2</v>
      </c>
      <c r="C275" t="e">
        <v>#N/A</v>
      </c>
      <c r="D275" t="e">
        <f t="shared" si="16"/>
        <v>#N/A</v>
      </c>
      <c r="E275" t="e">
        <f t="shared" si="17"/>
        <v>#N/A</v>
      </c>
      <c r="M275">
        <v>1359.9999999700001</v>
      </c>
      <c r="N275">
        <v>1.4387229100000001</v>
      </c>
      <c r="O275" t="e">
        <v>#N/A</v>
      </c>
      <c r="P275" t="e">
        <f t="shared" si="18"/>
        <v>#N/A</v>
      </c>
      <c r="Q275" t="e">
        <f t="shared" si="19"/>
        <v>#N/A</v>
      </c>
    </row>
    <row r="276" spans="1:17" x14ac:dyDescent="0.2">
      <c r="A276">
        <v>1364.9999999700001</v>
      </c>
      <c r="B276">
        <v>7.6901739999999996E-2</v>
      </c>
      <c r="C276" t="e">
        <v>#N/A</v>
      </c>
      <c r="D276" t="e">
        <f t="shared" si="16"/>
        <v>#N/A</v>
      </c>
      <c r="E276" t="e">
        <f t="shared" si="17"/>
        <v>#N/A</v>
      </c>
      <c r="M276">
        <v>1364.9999999700001</v>
      </c>
      <c r="N276">
        <v>1.4268067799999999</v>
      </c>
      <c r="O276" t="e">
        <v>#N/A</v>
      </c>
      <c r="P276" t="e">
        <f t="shared" si="18"/>
        <v>#N/A</v>
      </c>
      <c r="Q276" t="e">
        <f t="shared" si="19"/>
        <v>#N/A</v>
      </c>
    </row>
    <row r="277" spans="1:17" x14ac:dyDescent="0.2">
      <c r="A277">
        <v>1369.9999999700001</v>
      </c>
      <c r="B277">
        <v>7.6459230000000003E-2</v>
      </c>
      <c r="C277" t="e">
        <v>#N/A</v>
      </c>
      <c r="D277" t="e">
        <f t="shared" si="16"/>
        <v>#N/A</v>
      </c>
      <c r="E277" t="e">
        <f t="shared" si="17"/>
        <v>#N/A</v>
      </c>
      <c r="M277">
        <v>1369.9999999700001</v>
      </c>
      <c r="N277">
        <v>1.4150314799999999</v>
      </c>
      <c r="O277" t="e">
        <v>#N/A</v>
      </c>
      <c r="P277" t="e">
        <f t="shared" si="18"/>
        <v>#N/A</v>
      </c>
      <c r="Q277" t="e">
        <f t="shared" si="19"/>
        <v>#N/A</v>
      </c>
    </row>
    <row r="278" spans="1:17" x14ac:dyDescent="0.2">
      <c r="A278">
        <v>1374.9999999700001</v>
      </c>
      <c r="B278">
        <v>7.6021149999999996E-2</v>
      </c>
      <c r="C278" t="e">
        <v>#N/A</v>
      </c>
      <c r="D278" t="e">
        <f t="shared" si="16"/>
        <v>#N/A</v>
      </c>
      <c r="E278" t="e">
        <f t="shared" si="17"/>
        <v>#N/A</v>
      </c>
      <c r="M278">
        <v>1374.9999999700001</v>
      </c>
      <c r="N278">
        <v>1.4033951600000001</v>
      </c>
      <c r="O278" t="e">
        <v>#N/A</v>
      </c>
      <c r="P278" t="e">
        <f t="shared" si="18"/>
        <v>#N/A</v>
      </c>
      <c r="Q278" t="e">
        <f t="shared" si="19"/>
        <v>#N/A</v>
      </c>
    </row>
    <row r="279" spans="1:17" x14ac:dyDescent="0.2">
      <c r="A279">
        <v>1379.9999999700001</v>
      </c>
      <c r="B279">
        <v>7.5587429999999997E-2</v>
      </c>
      <c r="C279" t="e">
        <v>#N/A</v>
      </c>
      <c r="D279" t="e">
        <f t="shared" si="16"/>
        <v>#N/A</v>
      </c>
      <c r="E279" t="e">
        <f t="shared" si="17"/>
        <v>#N/A</v>
      </c>
      <c r="M279">
        <v>1379.9999999700001</v>
      </c>
      <c r="N279">
        <v>1.39189601</v>
      </c>
      <c r="O279" t="e">
        <v>#N/A</v>
      </c>
      <c r="P279" t="e">
        <f t="shared" si="18"/>
        <v>#N/A</v>
      </c>
      <c r="Q279" t="e">
        <f t="shared" si="19"/>
        <v>#N/A</v>
      </c>
    </row>
    <row r="280" spans="1:17" x14ac:dyDescent="0.2">
      <c r="A280">
        <v>1384.9999999700001</v>
      </c>
      <c r="B280">
        <v>7.5158009999999997E-2</v>
      </c>
      <c r="C280" t="e">
        <v>#N/A</v>
      </c>
      <c r="D280" t="e">
        <f t="shared" si="16"/>
        <v>#N/A</v>
      </c>
      <c r="E280" t="e">
        <f t="shared" si="17"/>
        <v>#N/A</v>
      </c>
      <c r="M280">
        <v>1384.9999999700001</v>
      </c>
      <c r="N280">
        <v>1.3805322499999999</v>
      </c>
      <c r="O280" t="e">
        <v>#N/A</v>
      </c>
      <c r="P280" t="e">
        <f t="shared" si="18"/>
        <v>#N/A</v>
      </c>
      <c r="Q280" t="e">
        <f t="shared" si="19"/>
        <v>#N/A</v>
      </c>
    </row>
    <row r="281" spans="1:17" x14ac:dyDescent="0.2">
      <c r="A281">
        <v>1389.9999999700001</v>
      </c>
      <c r="B281">
        <v>7.4732839999999995E-2</v>
      </c>
      <c r="C281" t="e">
        <v>#N/A</v>
      </c>
      <c r="D281" t="e">
        <f t="shared" si="16"/>
        <v>#N/A</v>
      </c>
      <c r="E281" t="e">
        <f t="shared" si="17"/>
        <v>#N/A</v>
      </c>
      <c r="M281">
        <v>1389.9999999700001</v>
      </c>
      <c r="N281">
        <v>1.36930212</v>
      </c>
      <c r="O281" t="e">
        <v>#N/A</v>
      </c>
      <c r="P281" t="e">
        <f t="shared" si="18"/>
        <v>#N/A</v>
      </c>
      <c r="Q281" t="e">
        <f t="shared" si="19"/>
        <v>#N/A</v>
      </c>
    </row>
    <row r="282" spans="1:17" x14ac:dyDescent="0.2">
      <c r="A282">
        <v>1394.9999999700001</v>
      </c>
      <c r="B282">
        <v>7.4311859999999993E-2</v>
      </c>
      <c r="C282" t="e">
        <v>#N/A</v>
      </c>
      <c r="D282" t="e">
        <f t="shared" si="16"/>
        <v>#N/A</v>
      </c>
      <c r="E282" t="e">
        <f t="shared" si="17"/>
        <v>#N/A</v>
      </c>
      <c r="M282">
        <v>1394.9999999700001</v>
      </c>
      <c r="N282">
        <v>1.3582038700000001</v>
      </c>
      <c r="O282" t="e">
        <v>#N/A</v>
      </c>
      <c r="P282" t="e">
        <f t="shared" si="18"/>
        <v>#N/A</v>
      </c>
      <c r="Q282" t="e">
        <f t="shared" si="19"/>
        <v>#N/A</v>
      </c>
    </row>
    <row r="283" spans="1:17" x14ac:dyDescent="0.2">
      <c r="A283">
        <v>1399.9999999700001</v>
      </c>
      <c r="B283">
        <v>7.3895020000000006E-2</v>
      </c>
      <c r="C283" t="e">
        <v>#N/A</v>
      </c>
      <c r="D283" t="e">
        <f t="shared" si="16"/>
        <v>#N/A</v>
      </c>
      <c r="E283" t="e">
        <f t="shared" si="17"/>
        <v>#N/A</v>
      </c>
      <c r="M283">
        <v>1399.9999999700001</v>
      </c>
      <c r="N283">
        <v>1.3472357800000001</v>
      </c>
      <c r="O283" t="e">
        <v>#N/A</v>
      </c>
      <c r="P283" t="e">
        <f t="shared" si="18"/>
        <v>#N/A</v>
      </c>
      <c r="Q283" t="e">
        <f t="shared" si="19"/>
        <v>#N/A</v>
      </c>
    </row>
    <row r="284" spans="1:17" x14ac:dyDescent="0.2">
      <c r="A284">
        <v>1404.9999999700001</v>
      </c>
      <c r="B284">
        <v>7.3482259999999994E-2</v>
      </c>
      <c r="C284" t="e">
        <v>#N/A</v>
      </c>
      <c r="D284" t="e">
        <f t="shared" si="16"/>
        <v>#N/A</v>
      </c>
      <c r="E284" t="e">
        <f t="shared" si="17"/>
        <v>#N/A</v>
      </c>
      <c r="M284">
        <v>1404.9999999700001</v>
      </c>
      <c r="N284">
        <v>1.3363961499999999</v>
      </c>
      <c r="O284" t="e">
        <v>#N/A</v>
      </c>
      <c r="P284" t="e">
        <f t="shared" si="18"/>
        <v>#N/A</v>
      </c>
      <c r="Q284" t="e">
        <f t="shared" si="19"/>
        <v>#N/A</v>
      </c>
    </row>
    <row r="285" spans="1:17" x14ac:dyDescent="0.2">
      <c r="A285">
        <v>1409.9999999700001</v>
      </c>
      <c r="B285">
        <v>7.3073529999999998E-2</v>
      </c>
      <c r="C285" t="e">
        <v>#N/A</v>
      </c>
      <c r="D285" t="e">
        <f t="shared" si="16"/>
        <v>#N/A</v>
      </c>
      <c r="E285" t="e">
        <f t="shared" si="17"/>
        <v>#N/A</v>
      </c>
      <c r="M285">
        <v>1409.9999999700001</v>
      </c>
      <c r="N285">
        <v>1.3256833100000001</v>
      </c>
      <c r="O285" t="e">
        <v>#N/A</v>
      </c>
      <c r="P285" t="e">
        <f t="shared" si="18"/>
        <v>#N/A</v>
      </c>
      <c r="Q285" t="e">
        <f t="shared" si="19"/>
        <v>#N/A</v>
      </c>
    </row>
    <row r="286" spans="1:17" x14ac:dyDescent="0.2">
      <c r="A286">
        <v>1414.9999999700001</v>
      </c>
      <c r="B286">
        <v>7.2668769999999994E-2</v>
      </c>
      <c r="C286" t="e">
        <v>#N/A</v>
      </c>
      <c r="D286" t="e">
        <f t="shared" si="16"/>
        <v>#N/A</v>
      </c>
      <c r="E286" t="e">
        <f t="shared" si="17"/>
        <v>#N/A</v>
      </c>
      <c r="M286">
        <v>1414.9999999700001</v>
      </c>
      <c r="N286">
        <v>1.31509561</v>
      </c>
      <c r="O286" t="e">
        <v>#N/A</v>
      </c>
      <c r="P286" t="e">
        <f t="shared" si="18"/>
        <v>#N/A</v>
      </c>
      <c r="Q286" t="e">
        <f t="shared" si="19"/>
        <v>#N/A</v>
      </c>
    </row>
    <row r="287" spans="1:17" x14ac:dyDescent="0.2">
      <c r="A287">
        <v>1419.9999999700001</v>
      </c>
      <c r="B287">
        <v>7.2267940000000003E-2</v>
      </c>
      <c r="C287" t="e">
        <v>#N/A</v>
      </c>
      <c r="D287" t="e">
        <f t="shared" si="16"/>
        <v>#N/A</v>
      </c>
      <c r="E287" t="e">
        <f t="shared" si="17"/>
        <v>#N/A</v>
      </c>
      <c r="M287">
        <v>1419.9999999700001</v>
      </c>
      <c r="N287">
        <v>1.30463141</v>
      </c>
      <c r="O287" t="e">
        <v>#N/A</v>
      </c>
      <c r="P287" t="e">
        <f t="shared" si="18"/>
        <v>#N/A</v>
      </c>
      <c r="Q287" t="e">
        <f t="shared" si="19"/>
        <v>#N/A</v>
      </c>
    </row>
    <row r="288" spans="1:17" x14ac:dyDescent="0.2">
      <c r="A288">
        <v>1424.9999999700001</v>
      </c>
      <c r="B288">
        <v>7.1870980000000001E-2</v>
      </c>
      <c r="C288" t="e">
        <v>#N/A</v>
      </c>
      <c r="D288" t="e">
        <f t="shared" si="16"/>
        <v>#N/A</v>
      </c>
      <c r="E288" t="e">
        <f t="shared" si="17"/>
        <v>#N/A</v>
      </c>
      <c r="M288">
        <v>1424.9999999700001</v>
      </c>
      <c r="N288">
        <v>1.2942891000000001</v>
      </c>
      <c r="O288" t="e">
        <v>#N/A</v>
      </c>
      <c r="P288" t="e">
        <f t="shared" si="18"/>
        <v>#N/A</v>
      </c>
      <c r="Q288" t="e">
        <f t="shared" si="19"/>
        <v>#N/A</v>
      </c>
    </row>
    <row r="289" spans="1:17" x14ac:dyDescent="0.2">
      <c r="A289">
        <v>1429.9999999700001</v>
      </c>
      <c r="B289">
        <v>7.1477840000000001E-2</v>
      </c>
      <c r="C289" t="e">
        <v>#N/A</v>
      </c>
      <c r="D289" t="e">
        <f t="shared" si="16"/>
        <v>#N/A</v>
      </c>
      <c r="E289" t="e">
        <f t="shared" si="17"/>
        <v>#N/A</v>
      </c>
      <c r="M289">
        <v>1429.9999999700001</v>
      </c>
      <c r="N289">
        <v>1.28406709</v>
      </c>
      <c r="O289" t="e">
        <v>#N/A</v>
      </c>
      <c r="P289" t="e">
        <f t="shared" si="18"/>
        <v>#N/A</v>
      </c>
      <c r="Q289" t="e">
        <f t="shared" si="19"/>
        <v>#N/A</v>
      </c>
    </row>
    <row r="290" spans="1:17" x14ac:dyDescent="0.2">
      <c r="A290">
        <v>1434.9999999700001</v>
      </c>
      <c r="B290">
        <v>7.1088470000000001E-2</v>
      </c>
      <c r="C290" t="e">
        <v>#N/A</v>
      </c>
      <c r="D290" t="e">
        <f t="shared" si="16"/>
        <v>#N/A</v>
      </c>
      <c r="E290" t="e">
        <f t="shared" si="17"/>
        <v>#N/A</v>
      </c>
      <c r="M290">
        <v>1434.9999999700001</v>
      </c>
      <c r="N290">
        <v>1.2739638200000001</v>
      </c>
      <c r="O290" t="e">
        <v>#N/A</v>
      </c>
      <c r="P290" t="e">
        <f t="shared" si="18"/>
        <v>#N/A</v>
      </c>
      <c r="Q290" t="e">
        <f t="shared" si="19"/>
        <v>#N/A</v>
      </c>
    </row>
    <row r="291" spans="1:17" x14ac:dyDescent="0.2">
      <c r="A291">
        <v>1439.9999999700001</v>
      </c>
      <c r="B291">
        <v>7.070282E-2</v>
      </c>
      <c r="C291">
        <v>0.05</v>
      </c>
      <c r="D291">
        <f t="shared" si="16"/>
        <v>1.4140564</v>
      </c>
      <c r="E291">
        <f t="shared" si="17"/>
        <v>0.1504667317524605</v>
      </c>
      <c r="M291">
        <v>1439.9999999700001</v>
      </c>
      <c r="N291">
        <v>1.2639777299999999</v>
      </c>
      <c r="O291">
        <v>0.8</v>
      </c>
      <c r="P291">
        <f t="shared" si="18"/>
        <v>1.5799721624999998</v>
      </c>
      <c r="Q291">
        <f t="shared" si="19"/>
        <v>0.19864943519547118</v>
      </c>
    </row>
    <row r="292" spans="1:17" x14ac:dyDescent="0.2">
      <c r="A292">
        <v>1444.9999999700001</v>
      </c>
      <c r="B292">
        <v>7.0320850000000004E-2</v>
      </c>
      <c r="C292" t="e">
        <v>#N/A</v>
      </c>
      <c r="D292" t="e">
        <f t="shared" si="16"/>
        <v>#N/A</v>
      </c>
      <c r="E292" t="e">
        <f t="shared" si="17"/>
        <v>#N/A</v>
      </c>
      <c r="M292">
        <v>1444.9999999700001</v>
      </c>
      <c r="N292">
        <v>1.2541072799999999</v>
      </c>
      <c r="O292" t="e">
        <v>#N/A</v>
      </c>
      <c r="P292" t="e">
        <f t="shared" si="18"/>
        <v>#N/A</v>
      </c>
      <c r="Q292" t="e">
        <f t="shared" si="19"/>
        <v>#N/A</v>
      </c>
    </row>
    <row r="293" spans="1:17" x14ac:dyDescent="0.2">
      <c r="A293">
        <v>1449.9999999700001</v>
      </c>
      <c r="B293">
        <v>6.9942500000000005E-2</v>
      </c>
      <c r="C293" t="e">
        <v>#N/A</v>
      </c>
      <c r="D293" t="e">
        <f t="shared" si="16"/>
        <v>#N/A</v>
      </c>
      <c r="E293" t="e">
        <f t="shared" si="17"/>
        <v>#N/A</v>
      </c>
      <c r="M293">
        <v>1449.9999999700001</v>
      </c>
      <c r="N293">
        <v>1.24435099</v>
      </c>
      <c r="O293" t="e">
        <v>#N/A</v>
      </c>
      <c r="P293" t="e">
        <f t="shared" si="18"/>
        <v>#N/A</v>
      </c>
      <c r="Q293" t="e">
        <f t="shared" si="19"/>
        <v>#N/A</v>
      </c>
    </row>
    <row r="294" spans="1:17" x14ac:dyDescent="0.2">
      <c r="A294">
        <v>1454.9999999700001</v>
      </c>
      <c r="B294">
        <v>6.9567729999999994E-2</v>
      </c>
      <c r="C294" t="e">
        <v>#N/A</v>
      </c>
      <c r="D294" t="e">
        <f t="shared" si="16"/>
        <v>#N/A</v>
      </c>
      <c r="E294" t="e">
        <f t="shared" si="17"/>
        <v>#N/A</v>
      </c>
      <c r="M294">
        <v>1454.9999999700001</v>
      </c>
      <c r="N294">
        <v>1.2347073399999999</v>
      </c>
      <c r="O294" t="e">
        <v>#N/A</v>
      </c>
      <c r="P294" t="e">
        <f t="shared" si="18"/>
        <v>#N/A</v>
      </c>
      <c r="Q294" t="e">
        <f t="shared" si="19"/>
        <v>#N/A</v>
      </c>
    </row>
    <row r="295" spans="1:17" x14ac:dyDescent="0.2">
      <c r="A295">
        <v>1459.9999999700001</v>
      </c>
      <c r="B295">
        <v>6.9196489999999999E-2</v>
      </c>
      <c r="C295" t="e">
        <v>#N/A</v>
      </c>
      <c r="D295" t="e">
        <f t="shared" si="16"/>
        <v>#N/A</v>
      </c>
      <c r="E295" t="e">
        <f t="shared" si="17"/>
        <v>#N/A</v>
      </c>
      <c r="M295">
        <v>1459.9999999700001</v>
      </c>
      <c r="N295">
        <v>1.22517488</v>
      </c>
      <c r="O295" t="e">
        <v>#N/A</v>
      </c>
      <c r="P295" t="e">
        <f t="shared" si="18"/>
        <v>#N/A</v>
      </c>
      <c r="Q295" t="e">
        <f t="shared" si="19"/>
        <v>#N/A</v>
      </c>
    </row>
    <row r="296" spans="1:17" x14ac:dyDescent="0.2">
      <c r="A296">
        <v>1464.9999999700001</v>
      </c>
      <c r="B296">
        <v>6.8828739999999999E-2</v>
      </c>
      <c r="C296" t="e">
        <v>#N/A</v>
      </c>
      <c r="D296" t="e">
        <f t="shared" si="16"/>
        <v>#N/A</v>
      </c>
      <c r="E296" t="e">
        <f t="shared" si="17"/>
        <v>#N/A</v>
      </c>
      <c r="M296">
        <v>1464.9999999700001</v>
      </c>
      <c r="N296">
        <v>1.2157521600000001</v>
      </c>
      <c r="O296" t="e">
        <v>#N/A</v>
      </c>
      <c r="P296" t="e">
        <f t="shared" si="18"/>
        <v>#N/A</v>
      </c>
      <c r="Q296" t="e">
        <f t="shared" si="19"/>
        <v>#N/A</v>
      </c>
    </row>
    <row r="297" spans="1:17" x14ac:dyDescent="0.2">
      <c r="A297">
        <v>1469.9999999700001</v>
      </c>
      <c r="B297">
        <v>6.8464430000000007E-2</v>
      </c>
      <c r="C297" t="e">
        <v>#N/A</v>
      </c>
      <c r="D297" t="e">
        <f t="shared" si="16"/>
        <v>#N/A</v>
      </c>
      <c r="E297" t="e">
        <f t="shared" si="17"/>
        <v>#N/A</v>
      </c>
      <c r="M297">
        <v>1469.9999999700001</v>
      </c>
      <c r="N297">
        <v>1.20643773</v>
      </c>
      <c r="O297" t="e">
        <v>#N/A</v>
      </c>
      <c r="P297" t="e">
        <f t="shared" si="18"/>
        <v>#N/A</v>
      </c>
      <c r="Q297" t="e">
        <f t="shared" si="19"/>
        <v>#N/A</v>
      </c>
    </row>
    <row r="298" spans="1:17" x14ac:dyDescent="0.2">
      <c r="A298">
        <v>1474.9999999700001</v>
      </c>
      <c r="B298">
        <v>6.8103520000000001E-2</v>
      </c>
      <c r="C298" t="e">
        <v>#N/A</v>
      </c>
      <c r="D298" t="e">
        <f t="shared" si="16"/>
        <v>#N/A</v>
      </c>
      <c r="E298" t="e">
        <f t="shared" si="17"/>
        <v>#N/A</v>
      </c>
      <c r="M298">
        <v>1474.9999999700001</v>
      </c>
      <c r="N298">
        <v>1.19723019</v>
      </c>
      <c r="O298" t="e">
        <v>#N/A</v>
      </c>
      <c r="P298" t="e">
        <f t="shared" si="18"/>
        <v>#N/A</v>
      </c>
      <c r="Q298" t="e">
        <f t="shared" si="19"/>
        <v>#N/A</v>
      </c>
    </row>
    <row r="299" spans="1:17" x14ac:dyDescent="0.2">
      <c r="A299">
        <v>1479.9999999700001</v>
      </c>
      <c r="B299">
        <v>6.7745959999999994E-2</v>
      </c>
      <c r="C299" t="e">
        <v>#N/A</v>
      </c>
      <c r="D299" t="e">
        <f t="shared" si="16"/>
        <v>#N/A</v>
      </c>
      <c r="E299" t="e">
        <f t="shared" si="17"/>
        <v>#N/A</v>
      </c>
      <c r="M299">
        <v>1479.9999999700001</v>
      </c>
      <c r="N299">
        <v>1.1881281400000001</v>
      </c>
      <c r="O299" t="e">
        <v>#N/A</v>
      </c>
      <c r="P299" t="e">
        <f t="shared" si="18"/>
        <v>#N/A</v>
      </c>
      <c r="Q299" t="e">
        <f t="shared" si="19"/>
        <v>#N/A</v>
      </c>
    </row>
    <row r="300" spans="1:17" x14ac:dyDescent="0.2">
      <c r="A300">
        <v>1484.9999999700001</v>
      </c>
      <c r="B300">
        <v>6.7391709999999994E-2</v>
      </c>
      <c r="C300" t="e">
        <v>#N/A</v>
      </c>
      <c r="D300" t="e">
        <f t="shared" si="16"/>
        <v>#N/A</v>
      </c>
      <c r="E300" t="e">
        <f t="shared" si="17"/>
        <v>#N/A</v>
      </c>
      <c r="M300">
        <v>1484.9999999700001</v>
      </c>
      <c r="N300">
        <v>1.1791302100000001</v>
      </c>
      <c r="O300" t="e">
        <v>#N/A</v>
      </c>
      <c r="P300" t="e">
        <f t="shared" si="18"/>
        <v>#N/A</v>
      </c>
      <c r="Q300" t="e">
        <f t="shared" si="19"/>
        <v>#N/A</v>
      </c>
    </row>
    <row r="301" spans="1:17" x14ac:dyDescent="0.2">
      <c r="A301">
        <v>1489.9999999700001</v>
      </c>
      <c r="B301">
        <v>6.7040730000000007E-2</v>
      </c>
      <c r="C301" t="e">
        <v>#N/A</v>
      </c>
      <c r="D301" t="e">
        <f t="shared" si="16"/>
        <v>#N/A</v>
      </c>
      <c r="E301" t="e">
        <f t="shared" si="17"/>
        <v>#N/A</v>
      </c>
      <c r="M301">
        <v>1489.9999999700001</v>
      </c>
      <c r="N301">
        <v>1.17023503</v>
      </c>
      <c r="O301" t="e">
        <v>#N/A</v>
      </c>
      <c r="P301" t="e">
        <f t="shared" si="18"/>
        <v>#N/A</v>
      </c>
      <c r="Q301" t="e">
        <f t="shared" si="19"/>
        <v>#N/A</v>
      </c>
    </row>
    <row r="302" spans="1:17" x14ac:dyDescent="0.2">
      <c r="A302">
        <v>1494.9999999700001</v>
      </c>
      <c r="B302">
        <v>6.6692979999999999E-2</v>
      </c>
      <c r="C302" t="e">
        <v>#N/A</v>
      </c>
      <c r="D302" t="e">
        <f t="shared" si="16"/>
        <v>#N/A</v>
      </c>
      <c r="E302" t="e">
        <f t="shared" si="17"/>
        <v>#N/A</v>
      </c>
      <c r="M302">
        <v>1494.9999999700001</v>
      </c>
      <c r="N302">
        <v>1.1614412700000001</v>
      </c>
      <c r="O302" t="e">
        <v>#N/A</v>
      </c>
      <c r="P302" t="e">
        <f t="shared" si="18"/>
        <v>#N/A</v>
      </c>
      <c r="Q302" t="e">
        <f t="shared" si="19"/>
        <v>#N/A</v>
      </c>
    </row>
    <row r="303" spans="1:17" x14ac:dyDescent="0.2">
      <c r="A303">
        <v>1499.9999999700001</v>
      </c>
      <c r="B303">
        <v>6.6348409999999997E-2</v>
      </c>
      <c r="C303" t="e">
        <v>#N/A</v>
      </c>
      <c r="D303" t="e">
        <f t="shared" si="16"/>
        <v>#N/A</v>
      </c>
      <c r="E303" t="e">
        <f t="shared" si="17"/>
        <v>#N/A</v>
      </c>
      <c r="M303">
        <v>1499.9999999700001</v>
      </c>
      <c r="N303">
        <v>1.1527476000000001</v>
      </c>
      <c r="O303" t="e">
        <v>#N/A</v>
      </c>
      <c r="P303" t="e">
        <f t="shared" si="18"/>
        <v>#N/A</v>
      </c>
      <c r="Q303" t="e">
        <f t="shared" si="19"/>
        <v>#N/A</v>
      </c>
    </row>
    <row r="304" spans="1:17" x14ac:dyDescent="0.2">
      <c r="A304">
        <v>1504.9999999700001</v>
      </c>
      <c r="B304">
        <v>6.6006980000000007E-2</v>
      </c>
      <c r="C304" t="e">
        <v>#N/A</v>
      </c>
      <c r="D304" t="e">
        <f t="shared" si="16"/>
        <v>#N/A</v>
      </c>
      <c r="E304" t="e">
        <f t="shared" si="17"/>
        <v>#N/A</v>
      </c>
      <c r="M304">
        <v>1504.9999999700001</v>
      </c>
      <c r="N304">
        <v>1.14415271</v>
      </c>
      <c r="O304" t="e">
        <v>#N/A</v>
      </c>
      <c r="P304" t="e">
        <f t="shared" si="18"/>
        <v>#N/A</v>
      </c>
      <c r="Q304" t="e">
        <f t="shared" si="19"/>
        <v>#N/A</v>
      </c>
    </row>
    <row r="305" spans="1:17" x14ac:dyDescent="0.2">
      <c r="A305">
        <v>1509.9999999700001</v>
      </c>
      <c r="B305">
        <v>6.5668660000000004E-2</v>
      </c>
      <c r="C305" t="e">
        <v>#N/A</v>
      </c>
      <c r="D305" t="e">
        <f t="shared" si="16"/>
        <v>#N/A</v>
      </c>
      <c r="E305" t="e">
        <f t="shared" si="17"/>
        <v>#N/A</v>
      </c>
      <c r="M305">
        <v>1509.9999999700001</v>
      </c>
      <c r="N305">
        <v>1.1356553300000001</v>
      </c>
      <c r="O305" t="e">
        <v>#N/A</v>
      </c>
      <c r="P305" t="e">
        <f t="shared" si="18"/>
        <v>#N/A</v>
      </c>
      <c r="Q305" t="e">
        <f t="shared" si="19"/>
        <v>#N/A</v>
      </c>
    </row>
    <row r="306" spans="1:17" x14ac:dyDescent="0.2">
      <c r="A306">
        <v>1514.9999999700001</v>
      </c>
      <c r="B306">
        <v>6.53334E-2</v>
      </c>
      <c r="C306" t="e">
        <v>#N/A</v>
      </c>
      <c r="D306" t="e">
        <f t="shared" si="16"/>
        <v>#N/A</v>
      </c>
      <c r="E306" t="e">
        <f t="shared" si="17"/>
        <v>#N/A</v>
      </c>
      <c r="M306">
        <v>1514.9999999700001</v>
      </c>
      <c r="N306">
        <v>1.1272541700000001</v>
      </c>
      <c r="O306" t="e">
        <v>#N/A</v>
      </c>
      <c r="P306" t="e">
        <f t="shared" si="18"/>
        <v>#N/A</v>
      </c>
      <c r="Q306" t="e">
        <f t="shared" si="19"/>
        <v>#N/A</v>
      </c>
    </row>
    <row r="307" spans="1:17" x14ac:dyDescent="0.2">
      <c r="A307">
        <v>1519.9999999700001</v>
      </c>
      <c r="B307">
        <v>6.5001160000000002E-2</v>
      </c>
      <c r="C307" t="e">
        <v>#N/A</v>
      </c>
      <c r="D307" t="e">
        <f t="shared" si="16"/>
        <v>#N/A</v>
      </c>
      <c r="E307" t="e">
        <f t="shared" si="17"/>
        <v>#N/A</v>
      </c>
      <c r="M307">
        <v>1519.9999999700001</v>
      </c>
      <c r="N307">
        <v>1.11894798</v>
      </c>
      <c r="O307" t="e">
        <v>#N/A</v>
      </c>
      <c r="P307" t="e">
        <f t="shared" si="18"/>
        <v>#N/A</v>
      </c>
      <c r="Q307" t="e">
        <f t="shared" si="19"/>
        <v>#N/A</v>
      </c>
    </row>
    <row r="308" spans="1:17" x14ac:dyDescent="0.2">
      <c r="A308">
        <v>1524.9999999700001</v>
      </c>
      <c r="B308">
        <v>6.4671919999999994E-2</v>
      </c>
      <c r="C308" t="e">
        <v>#N/A</v>
      </c>
      <c r="D308" t="e">
        <f t="shared" si="16"/>
        <v>#N/A</v>
      </c>
      <c r="E308" t="e">
        <f t="shared" si="17"/>
        <v>#N/A</v>
      </c>
      <c r="M308">
        <v>1524.9999999700001</v>
      </c>
      <c r="N308">
        <v>1.11073552</v>
      </c>
      <c r="O308" t="e">
        <v>#N/A</v>
      </c>
      <c r="P308" t="e">
        <f t="shared" si="18"/>
        <v>#N/A</v>
      </c>
      <c r="Q308" t="e">
        <f t="shared" si="19"/>
        <v>#N/A</v>
      </c>
    </row>
    <row r="309" spans="1:17" x14ac:dyDescent="0.2">
      <c r="A309">
        <v>1529.9999999700001</v>
      </c>
      <c r="B309">
        <v>6.4345620000000006E-2</v>
      </c>
      <c r="C309" t="e">
        <v>#N/A</v>
      </c>
      <c r="D309" t="e">
        <f t="shared" si="16"/>
        <v>#N/A</v>
      </c>
      <c r="E309" t="e">
        <f t="shared" si="17"/>
        <v>#N/A</v>
      </c>
      <c r="M309">
        <v>1529.9999999700001</v>
      </c>
      <c r="N309">
        <v>1.1026155799999999</v>
      </c>
      <c r="O309" t="e">
        <v>#N/A</v>
      </c>
      <c r="P309" t="e">
        <f t="shared" si="18"/>
        <v>#N/A</v>
      </c>
      <c r="Q309" t="e">
        <f t="shared" si="19"/>
        <v>#N/A</v>
      </c>
    </row>
    <row r="310" spans="1:17" x14ac:dyDescent="0.2">
      <c r="A310">
        <v>1534.9999999700001</v>
      </c>
      <c r="B310">
        <v>6.4022229999999999E-2</v>
      </c>
      <c r="C310" t="e">
        <v>#N/A</v>
      </c>
      <c r="D310" t="e">
        <f t="shared" si="16"/>
        <v>#N/A</v>
      </c>
      <c r="E310" t="e">
        <f t="shared" si="17"/>
        <v>#N/A</v>
      </c>
      <c r="M310">
        <v>1534.9999999700001</v>
      </c>
      <c r="N310">
        <v>1.09458693</v>
      </c>
      <c r="O310" t="e">
        <v>#N/A</v>
      </c>
      <c r="P310" t="e">
        <f t="shared" si="18"/>
        <v>#N/A</v>
      </c>
      <c r="Q310" t="e">
        <f t="shared" si="19"/>
        <v>#N/A</v>
      </c>
    </row>
    <row r="311" spans="1:17" x14ac:dyDescent="0.2">
      <c r="A311">
        <v>1539.9999999700001</v>
      </c>
      <c r="B311">
        <v>6.3701720000000003E-2</v>
      </c>
      <c r="C311" t="e">
        <v>#N/A</v>
      </c>
      <c r="D311" t="e">
        <f t="shared" si="16"/>
        <v>#N/A</v>
      </c>
      <c r="E311" t="e">
        <f t="shared" si="17"/>
        <v>#N/A</v>
      </c>
      <c r="M311">
        <v>1539.9999999700001</v>
      </c>
      <c r="N311">
        <v>1.0866484000000001</v>
      </c>
      <c r="O311" t="e">
        <v>#N/A</v>
      </c>
      <c r="P311" t="e">
        <f t="shared" si="18"/>
        <v>#N/A</v>
      </c>
      <c r="Q311" t="e">
        <f t="shared" si="19"/>
        <v>#N/A</v>
      </c>
    </row>
    <row r="312" spans="1:17" x14ac:dyDescent="0.2">
      <c r="A312">
        <v>1544.9999999700001</v>
      </c>
      <c r="B312">
        <v>6.3384040000000003E-2</v>
      </c>
      <c r="C312" t="e">
        <v>#N/A</v>
      </c>
      <c r="D312" t="e">
        <f t="shared" si="16"/>
        <v>#N/A</v>
      </c>
      <c r="E312" t="e">
        <f t="shared" si="17"/>
        <v>#N/A</v>
      </c>
      <c r="M312">
        <v>1544.9999999700001</v>
      </c>
      <c r="N312">
        <v>1.0787988100000001</v>
      </c>
      <c r="O312" t="e">
        <v>#N/A</v>
      </c>
      <c r="P312" t="e">
        <f t="shared" si="18"/>
        <v>#N/A</v>
      </c>
      <c r="Q312" t="e">
        <f t="shared" si="19"/>
        <v>#N/A</v>
      </c>
    </row>
    <row r="313" spans="1:17" x14ac:dyDescent="0.2">
      <c r="A313">
        <v>1549.9999999700001</v>
      </c>
      <c r="B313">
        <v>6.3069169999999994E-2</v>
      </c>
      <c r="C313" t="e">
        <v>#N/A</v>
      </c>
      <c r="D313" t="e">
        <f t="shared" si="16"/>
        <v>#N/A</v>
      </c>
      <c r="E313" t="e">
        <f t="shared" si="17"/>
        <v>#N/A</v>
      </c>
      <c r="M313">
        <v>1549.9999999700001</v>
      </c>
      <c r="N313">
        <v>1.071037</v>
      </c>
      <c r="O313" t="e">
        <v>#N/A</v>
      </c>
      <c r="P313" t="e">
        <f t="shared" si="18"/>
        <v>#N/A</v>
      </c>
      <c r="Q313" t="e">
        <f t="shared" si="19"/>
        <v>#N/A</v>
      </c>
    </row>
    <row r="314" spans="1:17" x14ac:dyDescent="0.2">
      <c r="A314">
        <v>1554.9999999700001</v>
      </c>
      <c r="B314">
        <v>6.2757069999999998E-2</v>
      </c>
      <c r="C314" t="e">
        <v>#N/A</v>
      </c>
      <c r="D314" t="e">
        <f t="shared" si="16"/>
        <v>#N/A</v>
      </c>
      <c r="E314" t="e">
        <f t="shared" si="17"/>
        <v>#N/A</v>
      </c>
      <c r="M314">
        <v>1554.9999999700001</v>
      </c>
      <c r="N314">
        <v>1.0633618300000001</v>
      </c>
      <c r="O314" t="e">
        <v>#N/A</v>
      </c>
      <c r="P314" t="e">
        <f t="shared" si="18"/>
        <v>#N/A</v>
      </c>
      <c r="Q314" t="e">
        <f t="shared" si="19"/>
        <v>#N/A</v>
      </c>
    </row>
    <row r="315" spans="1:17" x14ac:dyDescent="0.2">
      <c r="A315">
        <v>1559.9999999700001</v>
      </c>
      <c r="B315">
        <v>6.2447700000000002E-2</v>
      </c>
      <c r="C315" t="e">
        <v>#N/A</v>
      </c>
      <c r="D315" t="e">
        <f t="shared" si="16"/>
        <v>#N/A</v>
      </c>
      <c r="E315" t="e">
        <f t="shared" si="17"/>
        <v>#N/A</v>
      </c>
      <c r="M315">
        <v>1559.9999999700001</v>
      </c>
      <c r="N315">
        <v>1.0557721600000001</v>
      </c>
      <c r="O315" t="e">
        <v>#N/A</v>
      </c>
      <c r="P315" t="e">
        <f t="shared" si="18"/>
        <v>#N/A</v>
      </c>
      <c r="Q315" t="e">
        <f t="shared" si="19"/>
        <v>#N/A</v>
      </c>
    </row>
    <row r="316" spans="1:17" x14ac:dyDescent="0.2">
      <c r="A316">
        <v>1564.9999999700001</v>
      </c>
      <c r="B316">
        <v>6.2141019999999998E-2</v>
      </c>
      <c r="C316" t="e">
        <v>#N/A</v>
      </c>
      <c r="D316" t="e">
        <f t="shared" si="16"/>
        <v>#N/A</v>
      </c>
      <c r="E316" t="e">
        <f t="shared" si="17"/>
        <v>#N/A</v>
      </c>
      <c r="M316">
        <v>1564.9999999700001</v>
      </c>
      <c r="N316">
        <v>1.0482668900000001</v>
      </c>
      <c r="O316" t="e">
        <v>#N/A</v>
      </c>
      <c r="P316" t="e">
        <f t="shared" si="18"/>
        <v>#N/A</v>
      </c>
      <c r="Q316" t="e">
        <f t="shared" si="19"/>
        <v>#N/A</v>
      </c>
    </row>
    <row r="317" spans="1:17" x14ac:dyDescent="0.2">
      <c r="A317">
        <v>1569.9999999700001</v>
      </c>
      <c r="B317">
        <v>6.1837009999999998E-2</v>
      </c>
      <c r="C317" t="e">
        <v>#N/A</v>
      </c>
      <c r="D317" t="e">
        <f t="shared" si="16"/>
        <v>#N/A</v>
      </c>
      <c r="E317" t="e">
        <f t="shared" si="17"/>
        <v>#N/A</v>
      </c>
      <c r="M317">
        <v>1569.9999999700001</v>
      </c>
      <c r="N317">
        <v>1.0408449200000001</v>
      </c>
      <c r="O317" t="e">
        <v>#N/A</v>
      </c>
      <c r="P317" t="e">
        <f t="shared" si="18"/>
        <v>#N/A</v>
      </c>
      <c r="Q317" t="e">
        <f t="shared" si="19"/>
        <v>#N/A</v>
      </c>
    </row>
    <row r="318" spans="1:17" x14ac:dyDescent="0.2">
      <c r="A318">
        <v>1574.9999999700001</v>
      </c>
      <c r="B318">
        <v>6.1535640000000003E-2</v>
      </c>
      <c r="C318" t="e">
        <v>#N/A</v>
      </c>
      <c r="D318" t="e">
        <f t="shared" si="16"/>
        <v>#N/A</v>
      </c>
      <c r="E318" t="e">
        <f t="shared" si="17"/>
        <v>#N/A</v>
      </c>
      <c r="M318">
        <v>1574.9999999700001</v>
      </c>
      <c r="N318">
        <v>1.0335051500000001</v>
      </c>
      <c r="O318" t="e">
        <v>#N/A</v>
      </c>
      <c r="P318" t="e">
        <f t="shared" si="18"/>
        <v>#N/A</v>
      </c>
      <c r="Q318" t="e">
        <f t="shared" si="19"/>
        <v>#N/A</v>
      </c>
    </row>
    <row r="319" spans="1:17" x14ac:dyDescent="0.2">
      <c r="A319">
        <v>1579.9999999700001</v>
      </c>
      <c r="B319">
        <v>6.1236859999999997E-2</v>
      </c>
      <c r="C319" t="e">
        <v>#N/A</v>
      </c>
      <c r="D319" t="e">
        <f t="shared" si="16"/>
        <v>#N/A</v>
      </c>
      <c r="E319" t="e">
        <f t="shared" si="17"/>
        <v>#N/A</v>
      </c>
      <c r="M319">
        <v>1579.9999999700001</v>
      </c>
      <c r="N319">
        <v>1.0262465300000001</v>
      </c>
      <c r="O319" t="e">
        <v>#N/A</v>
      </c>
      <c r="P319" t="e">
        <f t="shared" si="18"/>
        <v>#N/A</v>
      </c>
      <c r="Q319" t="e">
        <f t="shared" si="19"/>
        <v>#N/A</v>
      </c>
    </row>
    <row r="320" spans="1:17" x14ac:dyDescent="0.2">
      <c r="A320">
        <v>1584.9999999700001</v>
      </c>
      <c r="B320">
        <v>6.0940649999999999E-2</v>
      </c>
      <c r="C320" t="e">
        <v>#N/A</v>
      </c>
      <c r="D320" t="e">
        <f t="shared" si="16"/>
        <v>#N/A</v>
      </c>
      <c r="E320" t="e">
        <f t="shared" si="17"/>
        <v>#N/A</v>
      </c>
      <c r="M320">
        <v>1584.9999999700001</v>
      </c>
      <c r="N320">
        <v>1.0190679899999999</v>
      </c>
      <c r="O320" t="e">
        <v>#N/A</v>
      </c>
      <c r="P320" t="e">
        <f t="shared" si="18"/>
        <v>#N/A</v>
      </c>
      <c r="Q320" t="e">
        <f t="shared" si="19"/>
        <v>#N/A</v>
      </c>
    </row>
    <row r="321" spans="1:17" x14ac:dyDescent="0.2">
      <c r="A321">
        <v>1589.9999999700001</v>
      </c>
      <c r="B321">
        <v>6.0646970000000001E-2</v>
      </c>
      <c r="C321" t="e">
        <v>#N/A</v>
      </c>
      <c r="D321" t="e">
        <f t="shared" si="16"/>
        <v>#N/A</v>
      </c>
      <c r="E321" t="e">
        <f t="shared" si="17"/>
        <v>#N/A</v>
      </c>
      <c r="M321">
        <v>1589.9999999700001</v>
      </c>
      <c r="N321">
        <v>1.0119685</v>
      </c>
      <c r="O321" t="e">
        <v>#N/A</v>
      </c>
      <c r="P321" t="e">
        <f t="shared" si="18"/>
        <v>#N/A</v>
      </c>
      <c r="Q321" t="e">
        <f t="shared" si="19"/>
        <v>#N/A</v>
      </c>
    </row>
    <row r="322" spans="1:17" x14ac:dyDescent="0.2">
      <c r="A322">
        <v>1594.9999999700001</v>
      </c>
      <c r="B322">
        <v>6.0355789999999999E-2</v>
      </c>
      <c r="C322" t="e">
        <v>#N/A</v>
      </c>
      <c r="D322" t="e">
        <f t="shared" si="16"/>
        <v>#N/A</v>
      </c>
      <c r="E322" t="e">
        <f t="shared" si="17"/>
        <v>#N/A</v>
      </c>
      <c r="M322">
        <v>1594.9999999700001</v>
      </c>
      <c r="N322">
        <v>1.0049470300000001</v>
      </c>
      <c r="O322" t="e">
        <v>#N/A</v>
      </c>
      <c r="P322" t="e">
        <f t="shared" si="18"/>
        <v>#N/A</v>
      </c>
      <c r="Q322" t="e">
        <f t="shared" si="19"/>
        <v>#N/A</v>
      </c>
    </row>
    <row r="323" spans="1:17" x14ac:dyDescent="0.2">
      <c r="A323">
        <v>1599.9999999700001</v>
      </c>
      <c r="B323">
        <v>6.0067089999999997E-2</v>
      </c>
      <c r="C323" t="e">
        <v>#N/A</v>
      </c>
      <c r="D323" t="e">
        <f t="shared" si="16"/>
        <v>#N/A</v>
      </c>
      <c r="E323" t="e">
        <f t="shared" si="17"/>
        <v>#N/A</v>
      </c>
      <c r="M323">
        <v>1599.9999999700001</v>
      </c>
      <c r="N323">
        <v>0.99800255000000004</v>
      </c>
      <c r="O323" t="e">
        <v>#N/A</v>
      </c>
      <c r="P323" t="e">
        <f t="shared" si="18"/>
        <v>#N/A</v>
      </c>
      <c r="Q323" t="e">
        <f t="shared" si="19"/>
        <v>#N/A</v>
      </c>
    </row>
    <row r="324" spans="1:17" x14ac:dyDescent="0.2">
      <c r="A324">
        <v>1604.9999999700001</v>
      </c>
      <c r="B324">
        <v>5.978083E-2</v>
      </c>
      <c r="C324" t="e">
        <v>#N/A</v>
      </c>
      <c r="D324" t="e">
        <f t="shared" ref="D324:D387" si="20">IFERROR(B324/C324, NA())</f>
        <v>#N/A</v>
      </c>
      <c r="E324" t="e">
        <f t="shared" ref="E324:E387" si="21">IFERROR(ABS(LOG10(D324)), NA())</f>
        <v>#N/A</v>
      </c>
      <c r="M324">
        <v>1604.9999999700001</v>
      </c>
      <c r="N324">
        <v>0.99113408000000003</v>
      </c>
      <c r="O324" t="e">
        <v>#N/A</v>
      </c>
      <c r="P324" t="e">
        <f t="shared" ref="P324:P387" si="22">IFERROR(N324/O324, NA())</f>
        <v>#N/A</v>
      </c>
      <c r="Q324" t="e">
        <f t="shared" ref="Q324:Q387" si="23">IFERROR(ABS(LOG10(P324)), NA())</f>
        <v>#N/A</v>
      </c>
    </row>
    <row r="325" spans="1:17" x14ac:dyDescent="0.2">
      <c r="A325">
        <v>1609.9999999700001</v>
      </c>
      <c r="B325">
        <v>5.9496979999999998E-2</v>
      </c>
      <c r="C325" t="e">
        <v>#N/A</v>
      </c>
      <c r="D325" t="e">
        <f t="shared" si="20"/>
        <v>#N/A</v>
      </c>
      <c r="E325" t="e">
        <f t="shared" si="21"/>
        <v>#N/A</v>
      </c>
      <c r="M325">
        <v>1609.9999999700001</v>
      </c>
      <c r="N325">
        <v>0.98434062</v>
      </c>
      <c r="O325" t="e">
        <v>#N/A</v>
      </c>
      <c r="P325" t="e">
        <f t="shared" si="22"/>
        <v>#N/A</v>
      </c>
      <c r="Q325" t="e">
        <f t="shared" si="23"/>
        <v>#N/A</v>
      </c>
    </row>
    <row r="326" spans="1:17" x14ac:dyDescent="0.2">
      <c r="A326">
        <v>1614.9999999700001</v>
      </c>
      <c r="B326">
        <v>5.9215509999999999E-2</v>
      </c>
      <c r="C326" t="e">
        <v>#N/A</v>
      </c>
      <c r="D326" t="e">
        <f t="shared" si="20"/>
        <v>#N/A</v>
      </c>
      <c r="E326" t="e">
        <f t="shared" si="21"/>
        <v>#N/A</v>
      </c>
      <c r="M326">
        <v>1614.9999999700001</v>
      </c>
      <c r="N326">
        <v>0.97762119999999997</v>
      </c>
      <c r="O326" t="e">
        <v>#N/A</v>
      </c>
      <c r="P326" t="e">
        <f t="shared" si="22"/>
        <v>#N/A</v>
      </c>
      <c r="Q326" t="e">
        <f t="shared" si="23"/>
        <v>#N/A</v>
      </c>
    </row>
    <row r="327" spans="1:17" x14ac:dyDescent="0.2">
      <c r="A327">
        <v>1619.9999999700001</v>
      </c>
      <c r="B327">
        <v>5.8936389999999998E-2</v>
      </c>
      <c r="C327" t="e">
        <v>#N/A</v>
      </c>
      <c r="D327" t="e">
        <f t="shared" si="20"/>
        <v>#N/A</v>
      </c>
      <c r="E327" t="e">
        <f t="shared" si="21"/>
        <v>#N/A</v>
      </c>
      <c r="M327">
        <v>1619.9999999700001</v>
      </c>
      <c r="N327">
        <v>0.97097486</v>
      </c>
      <c r="O327" t="e">
        <v>#N/A</v>
      </c>
      <c r="P327" t="e">
        <f t="shared" si="22"/>
        <v>#N/A</v>
      </c>
      <c r="Q327" t="e">
        <f t="shared" si="23"/>
        <v>#N/A</v>
      </c>
    </row>
    <row r="328" spans="1:17" x14ac:dyDescent="0.2">
      <c r="A328">
        <v>1624.9999999700001</v>
      </c>
      <c r="B328">
        <v>5.8659589999999998E-2</v>
      </c>
      <c r="C328" t="e">
        <v>#N/A</v>
      </c>
      <c r="D328" t="e">
        <f t="shared" si="20"/>
        <v>#N/A</v>
      </c>
      <c r="E328" t="e">
        <f t="shared" si="21"/>
        <v>#N/A</v>
      </c>
      <c r="M328">
        <v>1624.9999999700001</v>
      </c>
      <c r="N328">
        <v>0.96440064999999997</v>
      </c>
      <c r="O328" t="e">
        <v>#N/A</v>
      </c>
      <c r="P328" t="e">
        <f t="shared" si="22"/>
        <v>#N/A</v>
      </c>
      <c r="Q328" t="e">
        <f t="shared" si="23"/>
        <v>#N/A</v>
      </c>
    </row>
    <row r="329" spans="1:17" x14ac:dyDescent="0.2">
      <c r="A329">
        <v>1629.9999999700001</v>
      </c>
      <c r="B329">
        <v>5.8385090000000001E-2</v>
      </c>
      <c r="C329" t="e">
        <v>#N/A</v>
      </c>
      <c r="D329" t="e">
        <f t="shared" si="20"/>
        <v>#N/A</v>
      </c>
      <c r="E329" t="e">
        <f t="shared" si="21"/>
        <v>#N/A</v>
      </c>
      <c r="M329">
        <v>1629.9999999700001</v>
      </c>
      <c r="N329">
        <v>0.95789763999999999</v>
      </c>
      <c r="O329" t="e">
        <v>#N/A</v>
      </c>
      <c r="P329" t="e">
        <f t="shared" si="22"/>
        <v>#N/A</v>
      </c>
      <c r="Q329" t="e">
        <f t="shared" si="23"/>
        <v>#N/A</v>
      </c>
    </row>
    <row r="330" spans="1:17" x14ac:dyDescent="0.2">
      <c r="A330">
        <v>1634.9999999700001</v>
      </c>
      <c r="B330">
        <v>5.8112860000000002E-2</v>
      </c>
      <c r="C330" t="e">
        <v>#N/A</v>
      </c>
      <c r="D330" t="e">
        <f t="shared" si="20"/>
        <v>#N/A</v>
      </c>
      <c r="E330" t="e">
        <f t="shared" si="21"/>
        <v>#N/A</v>
      </c>
      <c r="M330">
        <v>1634.9999999700001</v>
      </c>
      <c r="N330">
        <v>0.95146489000000001</v>
      </c>
      <c r="O330" t="e">
        <v>#N/A</v>
      </c>
      <c r="P330" t="e">
        <f t="shared" si="22"/>
        <v>#N/A</v>
      </c>
      <c r="Q330" t="e">
        <f t="shared" si="23"/>
        <v>#N/A</v>
      </c>
    </row>
    <row r="331" spans="1:17" x14ac:dyDescent="0.2">
      <c r="A331">
        <v>1639.9999999700001</v>
      </c>
      <c r="B331">
        <v>5.7842869999999998E-2</v>
      </c>
      <c r="C331" t="e">
        <v>#N/A</v>
      </c>
      <c r="D331" t="e">
        <f t="shared" si="20"/>
        <v>#N/A</v>
      </c>
      <c r="E331" t="e">
        <f t="shared" si="21"/>
        <v>#N/A</v>
      </c>
      <c r="M331">
        <v>1639.9999999700001</v>
      </c>
      <c r="N331">
        <v>0.94510150999999998</v>
      </c>
      <c r="O331" t="e">
        <v>#N/A</v>
      </c>
      <c r="P331" t="e">
        <f t="shared" si="22"/>
        <v>#N/A</v>
      </c>
      <c r="Q331" t="e">
        <f t="shared" si="23"/>
        <v>#N/A</v>
      </c>
    </row>
    <row r="332" spans="1:17" x14ac:dyDescent="0.2">
      <c r="A332">
        <v>1644.9999999700001</v>
      </c>
      <c r="B332">
        <v>5.7575090000000002E-2</v>
      </c>
      <c r="C332" t="e">
        <v>#N/A</v>
      </c>
      <c r="D332" t="e">
        <f t="shared" si="20"/>
        <v>#N/A</v>
      </c>
      <c r="E332" t="e">
        <f t="shared" si="21"/>
        <v>#N/A</v>
      </c>
      <c r="M332">
        <v>1644.9999999700001</v>
      </c>
      <c r="N332">
        <v>0.93880657999999995</v>
      </c>
      <c r="O332" t="e">
        <v>#N/A</v>
      </c>
      <c r="P332" t="e">
        <f t="shared" si="22"/>
        <v>#N/A</v>
      </c>
      <c r="Q332" t="e">
        <f t="shared" si="23"/>
        <v>#N/A</v>
      </c>
    </row>
    <row r="333" spans="1:17" x14ac:dyDescent="0.2">
      <c r="A333">
        <v>1649.9999999700001</v>
      </c>
      <c r="B333">
        <v>5.7309489999999998E-2</v>
      </c>
      <c r="C333" t="e">
        <v>#N/A</v>
      </c>
      <c r="D333" t="e">
        <f t="shared" si="20"/>
        <v>#N/A</v>
      </c>
      <c r="E333" t="e">
        <f t="shared" si="21"/>
        <v>#N/A</v>
      </c>
      <c r="M333">
        <v>1649.9999999700001</v>
      </c>
      <c r="N333">
        <v>0.93257924000000003</v>
      </c>
      <c r="O333" t="e">
        <v>#N/A</v>
      </c>
      <c r="P333" t="e">
        <f t="shared" si="22"/>
        <v>#N/A</v>
      </c>
      <c r="Q333" t="e">
        <f t="shared" si="23"/>
        <v>#N/A</v>
      </c>
    </row>
    <row r="334" spans="1:17" x14ac:dyDescent="0.2">
      <c r="A334">
        <v>1654.9999999700001</v>
      </c>
      <c r="B334">
        <v>5.7046050000000001E-2</v>
      </c>
      <c r="C334" t="e">
        <v>#N/A</v>
      </c>
      <c r="D334" t="e">
        <f t="shared" si="20"/>
        <v>#N/A</v>
      </c>
      <c r="E334" t="e">
        <f t="shared" si="21"/>
        <v>#N/A</v>
      </c>
      <c r="M334">
        <v>1654.9999999700001</v>
      </c>
      <c r="N334">
        <v>0.92641857999999999</v>
      </c>
      <c r="O334" t="e">
        <v>#N/A</v>
      </c>
      <c r="P334" t="e">
        <f t="shared" si="22"/>
        <v>#N/A</v>
      </c>
      <c r="Q334" t="e">
        <f t="shared" si="23"/>
        <v>#N/A</v>
      </c>
    </row>
    <row r="335" spans="1:17" x14ac:dyDescent="0.2">
      <c r="A335">
        <v>1659.9999999700001</v>
      </c>
      <c r="B335">
        <v>5.6784750000000002E-2</v>
      </c>
      <c r="C335" t="e">
        <v>#N/A</v>
      </c>
      <c r="D335" t="e">
        <f t="shared" si="20"/>
        <v>#N/A</v>
      </c>
      <c r="E335" t="e">
        <f t="shared" si="21"/>
        <v>#N/A</v>
      </c>
      <c r="M335">
        <v>1659.9999999700001</v>
      </c>
      <c r="N335">
        <v>0.92032376999999999</v>
      </c>
      <c r="O335" t="e">
        <v>#N/A</v>
      </c>
      <c r="P335" t="e">
        <f t="shared" si="22"/>
        <v>#N/A</v>
      </c>
      <c r="Q335" t="e">
        <f t="shared" si="23"/>
        <v>#N/A</v>
      </c>
    </row>
    <row r="336" spans="1:17" x14ac:dyDescent="0.2">
      <c r="A336">
        <v>1664.9999999700001</v>
      </c>
      <c r="B336">
        <v>5.6525550000000001E-2</v>
      </c>
      <c r="C336" t="e">
        <v>#N/A</v>
      </c>
      <c r="D336" t="e">
        <f t="shared" si="20"/>
        <v>#N/A</v>
      </c>
      <c r="E336" t="e">
        <f t="shared" si="21"/>
        <v>#N/A</v>
      </c>
      <c r="M336">
        <v>1664.9999999700001</v>
      </c>
      <c r="N336">
        <v>0.91429393999999997</v>
      </c>
      <c r="O336" t="e">
        <v>#N/A</v>
      </c>
      <c r="P336" t="e">
        <f t="shared" si="22"/>
        <v>#N/A</v>
      </c>
      <c r="Q336" t="e">
        <f t="shared" si="23"/>
        <v>#N/A</v>
      </c>
    </row>
    <row r="337" spans="1:17" x14ac:dyDescent="0.2">
      <c r="A337">
        <v>1669.9999999700001</v>
      </c>
      <c r="B337">
        <v>5.6268430000000001E-2</v>
      </c>
      <c r="C337" t="e">
        <v>#N/A</v>
      </c>
      <c r="D337" t="e">
        <f t="shared" si="20"/>
        <v>#N/A</v>
      </c>
      <c r="E337" t="e">
        <f t="shared" si="21"/>
        <v>#N/A</v>
      </c>
      <c r="M337">
        <v>1669.9999999700001</v>
      </c>
      <c r="N337">
        <v>0.90832824999999995</v>
      </c>
      <c r="O337" t="e">
        <v>#N/A</v>
      </c>
      <c r="P337" t="e">
        <f t="shared" si="22"/>
        <v>#N/A</v>
      </c>
      <c r="Q337" t="e">
        <f t="shared" si="23"/>
        <v>#N/A</v>
      </c>
    </row>
    <row r="338" spans="1:17" x14ac:dyDescent="0.2">
      <c r="A338">
        <v>1674.9999999700001</v>
      </c>
      <c r="B338">
        <v>5.601337E-2</v>
      </c>
      <c r="C338" t="e">
        <v>#N/A</v>
      </c>
      <c r="D338" t="e">
        <f t="shared" si="20"/>
        <v>#N/A</v>
      </c>
      <c r="E338" t="e">
        <f t="shared" si="21"/>
        <v>#N/A</v>
      </c>
      <c r="M338">
        <v>1674.9999999700001</v>
      </c>
      <c r="N338">
        <v>0.90242588000000001</v>
      </c>
      <c r="O338" t="e">
        <v>#N/A</v>
      </c>
      <c r="P338" t="e">
        <f t="shared" si="22"/>
        <v>#N/A</v>
      </c>
      <c r="Q338" t="e">
        <f t="shared" si="23"/>
        <v>#N/A</v>
      </c>
    </row>
    <row r="339" spans="1:17" x14ac:dyDescent="0.2">
      <c r="A339">
        <v>1679.9999999700001</v>
      </c>
      <c r="B339">
        <v>5.5760339999999999E-2</v>
      </c>
      <c r="C339" t="e">
        <v>#N/A</v>
      </c>
      <c r="D339" t="e">
        <f t="shared" si="20"/>
        <v>#N/A</v>
      </c>
      <c r="E339" t="e">
        <f t="shared" si="21"/>
        <v>#N/A</v>
      </c>
      <c r="M339">
        <v>1679.9999999700001</v>
      </c>
      <c r="N339">
        <v>0.89658599999999999</v>
      </c>
      <c r="O339" t="e">
        <v>#N/A</v>
      </c>
      <c r="P339" t="e">
        <f t="shared" si="22"/>
        <v>#N/A</v>
      </c>
      <c r="Q339" t="e">
        <f t="shared" si="23"/>
        <v>#N/A</v>
      </c>
    </row>
    <row r="340" spans="1:17" x14ac:dyDescent="0.2">
      <c r="A340">
        <v>1684.9999999700001</v>
      </c>
      <c r="B340">
        <v>5.5509309999999999E-2</v>
      </c>
      <c r="C340" t="e">
        <v>#N/A</v>
      </c>
      <c r="D340" t="e">
        <f t="shared" si="20"/>
        <v>#N/A</v>
      </c>
      <c r="E340" t="e">
        <f t="shared" si="21"/>
        <v>#N/A</v>
      </c>
      <c r="M340">
        <v>1684.9999999700001</v>
      </c>
      <c r="N340">
        <v>0.89080780999999998</v>
      </c>
      <c r="O340" t="e">
        <v>#N/A</v>
      </c>
      <c r="P340" t="e">
        <f t="shared" si="22"/>
        <v>#N/A</v>
      </c>
      <c r="Q340" t="e">
        <f t="shared" si="23"/>
        <v>#N/A</v>
      </c>
    </row>
    <row r="341" spans="1:17" x14ac:dyDescent="0.2">
      <c r="A341">
        <v>1689.9999999700001</v>
      </c>
      <c r="B341">
        <v>5.526027E-2</v>
      </c>
      <c r="C341" t="e">
        <v>#N/A</v>
      </c>
      <c r="D341" t="e">
        <f t="shared" si="20"/>
        <v>#N/A</v>
      </c>
      <c r="E341" t="e">
        <f t="shared" si="21"/>
        <v>#N/A</v>
      </c>
      <c r="M341">
        <v>1689.9999999700001</v>
      </c>
      <c r="N341">
        <v>0.88509051999999999</v>
      </c>
      <c r="O341" t="e">
        <v>#N/A</v>
      </c>
      <c r="P341" t="e">
        <f t="shared" si="22"/>
        <v>#N/A</v>
      </c>
      <c r="Q341" t="e">
        <f t="shared" si="23"/>
        <v>#N/A</v>
      </c>
    </row>
    <row r="342" spans="1:17" x14ac:dyDescent="0.2">
      <c r="A342">
        <v>1694.9999999700001</v>
      </c>
      <c r="B342">
        <v>5.5013189999999997E-2</v>
      </c>
      <c r="C342" t="e">
        <v>#N/A</v>
      </c>
      <c r="D342" t="e">
        <f t="shared" si="20"/>
        <v>#N/A</v>
      </c>
      <c r="E342" t="e">
        <f t="shared" si="21"/>
        <v>#N/A</v>
      </c>
      <c r="M342">
        <v>1694.9999999700001</v>
      </c>
      <c r="N342">
        <v>0.87943333000000001</v>
      </c>
      <c r="O342" t="e">
        <v>#N/A</v>
      </c>
      <c r="P342" t="e">
        <f t="shared" si="22"/>
        <v>#N/A</v>
      </c>
      <c r="Q342" t="e">
        <f t="shared" si="23"/>
        <v>#N/A</v>
      </c>
    </row>
    <row r="343" spans="1:17" x14ac:dyDescent="0.2">
      <c r="A343">
        <v>1699.9999999700001</v>
      </c>
      <c r="B343">
        <v>5.4768039999999997E-2</v>
      </c>
      <c r="C343" t="e">
        <v>#N/A</v>
      </c>
      <c r="D343" t="e">
        <f t="shared" si="20"/>
        <v>#N/A</v>
      </c>
      <c r="E343" t="e">
        <f t="shared" si="21"/>
        <v>#N/A</v>
      </c>
      <c r="M343">
        <v>1699.9999999700001</v>
      </c>
      <c r="N343">
        <v>0.87383548</v>
      </c>
      <c r="O343" t="e">
        <v>#N/A</v>
      </c>
      <c r="P343" t="e">
        <f t="shared" si="22"/>
        <v>#N/A</v>
      </c>
      <c r="Q343" t="e">
        <f t="shared" si="23"/>
        <v>#N/A</v>
      </c>
    </row>
    <row r="344" spans="1:17" x14ac:dyDescent="0.2">
      <c r="A344">
        <v>1704.9999999700001</v>
      </c>
      <c r="B344">
        <v>5.452481E-2</v>
      </c>
      <c r="C344" t="e">
        <v>#N/A</v>
      </c>
      <c r="D344" t="e">
        <f t="shared" si="20"/>
        <v>#N/A</v>
      </c>
      <c r="E344" t="e">
        <f t="shared" si="21"/>
        <v>#N/A</v>
      </c>
      <c r="M344">
        <v>1704.9999999700001</v>
      </c>
      <c r="N344">
        <v>0.86829619000000002</v>
      </c>
      <c r="O344" t="e">
        <v>#N/A</v>
      </c>
      <c r="P344" t="e">
        <f t="shared" si="22"/>
        <v>#N/A</v>
      </c>
      <c r="Q344" t="e">
        <f t="shared" si="23"/>
        <v>#N/A</v>
      </c>
    </row>
    <row r="345" spans="1:17" x14ac:dyDescent="0.2">
      <c r="A345">
        <v>1709.9999999700001</v>
      </c>
      <c r="B345">
        <v>5.428347E-2</v>
      </c>
      <c r="C345" t="e">
        <v>#N/A</v>
      </c>
      <c r="D345" t="e">
        <f t="shared" si="20"/>
        <v>#N/A</v>
      </c>
      <c r="E345" t="e">
        <f t="shared" si="21"/>
        <v>#N/A</v>
      </c>
      <c r="M345">
        <v>1709.9999999700001</v>
      </c>
      <c r="N345">
        <v>0.86281470999999998</v>
      </c>
      <c r="O345" t="e">
        <v>#N/A</v>
      </c>
      <c r="P345" t="e">
        <f t="shared" si="22"/>
        <v>#N/A</v>
      </c>
      <c r="Q345" t="e">
        <f t="shared" si="23"/>
        <v>#N/A</v>
      </c>
    </row>
    <row r="346" spans="1:17" x14ac:dyDescent="0.2">
      <c r="A346">
        <v>1714.9999999700001</v>
      </c>
      <c r="B346">
        <v>5.404399E-2</v>
      </c>
      <c r="C346" t="e">
        <v>#N/A</v>
      </c>
      <c r="D346" t="e">
        <f t="shared" si="20"/>
        <v>#N/A</v>
      </c>
      <c r="E346" t="e">
        <f t="shared" si="21"/>
        <v>#N/A</v>
      </c>
      <c r="M346">
        <v>1714.9999999700001</v>
      </c>
      <c r="N346">
        <v>0.85739030000000005</v>
      </c>
      <c r="O346" t="e">
        <v>#N/A</v>
      </c>
      <c r="P346" t="e">
        <f t="shared" si="22"/>
        <v>#N/A</v>
      </c>
      <c r="Q346" t="e">
        <f t="shared" si="23"/>
        <v>#N/A</v>
      </c>
    </row>
    <row r="347" spans="1:17" x14ac:dyDescent="0.2">
      <c r="A347">
        <v>1719.9999999700001</v>
      </c>
      <c r="B347">
        <v>5.3806359999999998E-2</v>
      </c>
      <c r="C347" t="e">
        <v>#N/A</v>
      </c>
      <c r="D347" t="e">
        <f t="shared" si="20"/>
        <v>#N/A</v>
      </c>
      <c r="E347" t="e">
        <f t="shared" si="21"/>
        <v>#N/A</v>
      </c>
      <c r="M347">
        <v>1719.9999999700001</v>
      </c>
      <c r="N347">
        <v>0.85202222999999999</v>
      </c>
      <c r="O347" t="e">
        <v>#N/A</v>
      </c>
      <c r="P347" t="e">
        <f t="shared" si="22"/>
        <v>#N/A</v>
      </c>
      <c r="Q347" t="e">
        <f t="shared" si="23"/>
        <v>#N/A</v>
      </c>
    </row>
    <row r="348" spans="1:17" x14ac:dyDescent="0.2">
      <c r="A348">
        <v>1724.9999999700001</v>
      </c>
      <c r="B348">
        <v>5.3570550000000002E-2</v>
      </c>
      <c r="C348" t="e">
        <v>#N/A</v>
      </c>
      <c r="D348" t="e">
        <f t="shared" si="20"/>
        <v>#N/A</v>
      </c>
      <c r="E348" t="e">
        <f t="shared" si="21"/>
        <v>#N/A</v>
      </c>
      <c r="M348">
        <v>1724.9999999700001</v>
      </c>
      <c r="N348">
        <v>0.84670977000000003</v>
      </c>
      <c r="O348" t="e">
        <v>#N/A</v>
      </c>
      <c r="P348" t="e">
        <f t="shared" si="22"/>
        <v>#N/A</v>
      </c>
      <c r="Q348" t="e">
        <f t="shared" si="23"/>
        <v>#N/A</v>
      </c>
    </row>
    <row r="349" spans="1:17" x14ac:dyDescent="0.2">
      <c r="A349">
        <v>1729.9999999700001</v>
      </c>
      <c r="B349">
        <v>5.3336550000000003E-2</v>
      </c>
      <c r="C349" t="e">
        <v>#N/A</v>
      </c>
      <c r="D349" t="e">
        <f t="shared" si="20"/>
        <v>#N/A</v>
      </c>
      <c r="E349" t="e">
        <f t="shared" si="21"/>
        <v>#N/A</v>
      </c>
      <c r="M349">
        <v>1729.9999999700001</v>
      </c>
      <c r="N349">
        <v>0.84145219999999998</v>
      </c>
      <c r="O349" t="e">
        <v>#N/A</v>
      </c>
      <c r="P349" t="e">
        <f t="shared" si="22"/>
        <v>#N/A</v>
      </c>
      <c r="Q349" t="e">
        <f t="shared" si="23"/>
        <v>#N/A</v>
      </c>
    </row>
    <row r="350" spans="1:17" x14ac:dyDescent="0.2">
      <c r="A350">
        <v>1734.9999999700001</v>
      </c>
      <c r="B350">
        <v>5.3104329999999998E-2</v>
      </c>
      <c r="C350" t="e">
        <v>#N/A</v>
      </c>
      <c r="D350" t="e">
        <f t="shared" si="20"/>
        <v>#N/A</v>
      </c>
      <c r="E350" t="e">
        <f t="shared" si="21"/>
        <v>#N/A</v>
      </c>
      <c r="M350">
        <v>1734.9999999700001</v>
      </c>
      <c r="N350">
        <v>0.83624882</v>
      </c>
      <c r="O350" t="e">
        <v>#N/A</v>
      </c>
      <c r="P350" t="e">
        <f t="shared" si="22"/>
        <v>#N/A</v>
      </c>
      <c r="Q350" t="e">
        <f t="shared" si="23"/>
        <v>#N/A</v>
      </c>
    </row>
    <row r="351" spans="1:17" x14ac:dyDescent="0.2">
      <c r="A351">
        <v>1739.9999999700001</v>
      </c>
      <c r="B351">
        <v>5.2873860000000002E-2</v>
      </c>
      <c r="C351" t="e">
        <v>#N/A</v>
      </c>
      <c r="D351" t="e">
        <f t="shared" si="20"/>
        <v>#N/A</v>
      </c>
      <c r="E351" t="e">
        <f t="shared" si="21"/>
        <v>#N/A</v>
      </c>
      <c r="M351">
        <v>1739.9999999700001</v>
      </c>
      <c r="N351">
        <v>0.83109893000000001</v>
      </c>
      <c r="O351" t="e">
        <v>#N/A</v>
      </c>
      <c r="P351" t="e">
        <f t="shared" si="22"/>
        <v>#N/A</v>
      </c>
      <c r="Q351" t="e">
        <f t="shared" si="23"/>
        <v>#N/A</v>
      </c>
    </row>
    <row r="352" spans="1:17" x14ac:dyDescent="0.2">
      <c r="A352">
        <v>1744.9999999700001</v>
      </c>
      <c r="B352">
        <v>5.264514E-2</v>
      </c>
      <c r="C352" t="e">
        <v>#N/A</v>
      </c>
      <c r="D352" t="e">
        <f t="shared" si="20"/>
        <v>#N/A</v>
      </c>
      <c r="E352" t="e">
        <f t="shared" si="21"/>
        <v>#N/A</v>
      </c>
      <c r="M352">
        <v>1744.9999999700001</v>
      </c>
      <c r="N352">
        <v>0.82600185000000004</v>
      </c>
      <c r="O352" t="e">
        <v>#N/A</v>
      </c>
      <c r="P352" t="e">
        <f t="shared" si="22"/>
        <v>#N/A</v>
      </c>
      <c r="Q352" t="e">
        <f t="shared" si="23"/>
        <v>#N/A</v>
      </c>
    </row>
    <row r="353" spans="1:17" x14ac:dyDescent="0.2">
      <c r="A353">
        <v>1749.9999999700001</v>
      </c>
      <c r="B353">
        <v>5.241813E-2</v>
      </c>
      <c r="C353" t="e">
        <v>#N/A</v>
      </c>
      <c r="D353" t="e">
        <f t="shared" si="20"/>
        <v>#N/A</v>
      </c>
      <c r="E353" t="e">
        <f t="shared" si="21"/>
        <v>#N/A</v>
      </c>
      <c r="M353">
        <v>1749.9999999700001</v>
      </c>
      <c r="N353">
        <v>0.82095689999999999</v>
      </c>
      <c r="O353" t="e">
        <v>#N/A</v>
      </c>
      <c r="P353" t="e">
        <f t="shared" si="22"/>
        <v>#N/A</v>
      </c>
      <c r="Q353" t="e">
        <f t="shared" si="23"/>
        <v>#N/A</v>
      </c>
    </row>
    <row r="354" spans="1:17" x14ac:dyDescent="0.2">
      <c r="A354">
        <v>1754.9999999700001</v>
      </c>
      <c r="B354">
        <v>5.2192830000000003E-2</v>
      </c>
      <c r="C354" t="e">
        <v>#N/A</v>
      </c>
      <c r="D354" t="e">
        <f t="shared" si="20"/>
        <v>#N/A</v>
      </c>
      <c r="E354" t="e">
        <f t="shared" si="21"/>
        <v>#N/A</v>
      </c>
      <c r="M354">
        <v>1754.9999999700001</v>
      </c>
      <c r="N354">
        <v>0.81596340999999994</v>
      </c>
      <c r="O354" t="e">
        <v>#N/A</v>
      </c>
      <c r="P354" t="e">
        <f t="shared" si="22"/>
        <v>#N/A</v>
      </c>
      <c r="Q354" t="e">
        <f t="shared" si="23"/>
        <v>#N/A</v>
      </c>
    </row>
    <row r="355" spans="1:17" x14ac:dyDescent="0.2">
      <c r="A355">
        <v>1759.9999999700001</v>
      </c>
      <c r="B355">
        <v>5.19692E-2</v>
      </c>
      <c r="C355" t="e">
        <v>#N/A</v>
      </c>
      <c r="D355" t="e">
        <f t="shared" si="20"/>
        <v>#N/A</v>
      </c>
      <c r="E355" t="e">
        <f t="shared" si="21"/>
        <v>#N/A</v>
      </c>
      <c r="M355">
        <v>1759.9999999700001</v>
      </c>
      <c r="N355">
        <v>0.81102072999999997</v>
      </c>
      <c r="O355" t="e">
        <v>#N/A</v>
      </c>
      <c r="P355" t="e">
        <f t="shared" si="22"/>
        <v>#N/A</v>
      </c>
      <c r="Q355" t="e">
        <f t="shared" si="23"/>
        <v>#N/A</v>
      </c>
    </row>
    <row r="356" spans="1:17" x14ac:dyDescent="0.2">
      <c r="A356">
        <v>1764.9999999700001</v>
      </c>
      <c r="B356">
        <v>5.174724E-2</v>
      </c>
      <c r="C356" t="e">
        <v>#N/A</v>
      </c>
      <c r="D356" t="e">
        <f t="shared" si="20"/>
        <v>#N/A</v>
      </c>
      <c r="E356" t="e">
        <f t="shared" si="21"/>
        <v>#N/A</v>
      </c>
      <c r="M356">
        <v>1764.9999999700001</v>
      </c>
      <c r="N356">
        <v>0.80612819999999996</v>
      </c>
      <c r="O356" t="e">
        <v>#N/A</v>
      </c>
      <c r="P356" t="e">
        <f t="shared" si="22"/>
        <v>#N/A</v>
      </c>
      <c r="Q356" t="e">
        <f t="shared" si="23"/>
        <v>#N/A</v>
      </c>
    </row>
    <row r="357" spans="1:17" x14ac:dyDescent="0.2">
      <c r="A357">
        <v>1769.9999999700001</v>
      </c>
      <c r="B357">
        <v>5.1526910000000002E-2</v>
      </c>
      <c r="C357" t="e">
        <v>#N/A</v>
      </c>
      <c r="D357" t="e">
        <f t="shared" si="20"/>
        <v>#N/A</v>
      </c>
      <c r="E357" t="e">
        <f t="shared" si="21"/>
        <v>#N/A</v>
      </c>
      <c r="M357">
        <v>1769.9999999700001</v>
      </c>
      <c r="N357">
        <v>0.80128518000000004</v>
      </c>
      <c r="O357" t="e">
        <v>#N/A</v>
      </c>
      <c r="P357" t="e">
        <f t="shared" si="22"/>
        <v>#N/A</v>
      </c>
      <c r="Q357" t="e">
        <f t="shared" si="23"/>
        <v>#N/A</v>
      </c>
    </row>
    <row r="358" spans="1:17" x14ac:dyDescent="0.2">
      <c r="A358">
        <v>1774.99999996</v>
      </c>
      <c r="B358">
        <v>5.130821E-2</v>
      </c>
      <c r="C358" t="e">
        <v>#N/A</v>
      </c>
      <c r="D358" t="e">
        <f t="shared" si="20"/>
        <v>#N/A</v>
      </c>
      <c r="E358" t="e">
        <f t="shared" si="21"/>
        <v>#N/A</v>
      </c>
      <c r="M358">
        <v>1774.99999996</v>
      </c>
      <c r="N358">
        <v>0.79649104000000004</v>
      </c>
      <c r="O358" t="e">
        <v>#N/A</v>
      </c>
      <c r="P358" t="e">
        <f t="shared" si="22"/>
        <v>#N/A</v>
      </c>
      <c r="Q358" t="e">
        <f t="shared" si="23"/>
        <v>#N/A</v>
      </c>
    </row>
    <row r="359" spans="1:17" x14ac:dyDescent="0.2">
      <c r="A359">
        <v>1779.99999996</v>
      </c>
      <c r="B359">
        <v>5.1091110000000002E-2</v>
      </c>
      <c r="C359" t="e">
        <v>#N/A</v>
      </c>
      <c r="D359" t="e">
        <f t="shared" si="20"/>
        <v>#N/A</v>
      </c>
      <c r="E359" t="e">
        <f t="shared" si="21"/>
        <v>#N/A</v>
      </c>
      <c r="M359">
        <v>1779.99999996</v>
      </c>
      <c r="N359">
        <v>0.79174515000000001</v>
      </c>
      <c r="O359" t="e">
        <v>#N/A</v>
      </c>
      <c r="P359" t="e">
        <f t="shared" si="22"/>
        <v>#N/A</v>
      </c>
      <c r="Q359" t="e">
        <f t="shared" si="23"/>
        <v>#N/A</v>
      </c>
    </row>
    <row r="360" spans="1:17" x14ac:dyDescent="0.2">
      <c r="A360">
        <v>1784.99999996</v>
      </c>
      <c r="B360">
        <v>5.0875589999999998E-2</v>
      </c>
      <c r="C360" t="e">
        <v>#N/A</v>
      </c>
      <c r="D360" t="e">
        <f t="shared" si="20"/>
        <v>#N/A</v>
      </c>
      <c r="E360" t="e">
        <f t="shared" si="21"/>
        <v>#N/A</v>
      </c>
      <c r="M360">
        <v>1784.99999996</v>
      </c>
      <c r="N360">
        <v>0.78704689999999999</v>
      </c>
      <c r="O360" t="e">
        <v>#N/A</v>
      </c>
      <c r="P360" t="e">
        <f t="shared" si="22"/>
        <v>#N/A</v>
      </c>
      <c r="Q360" t="e">
        <f t="shared" si="23"/>
        <v>#N/A</v>
      </c>
    </row>
    <row r="361" spans="1:17" x14ac:dyDescent="0.2">
      <c r="A361">
        <v>1789.99999996</v>
      </c>
      <c r="B361">
        <v>5.0661640000000001E-2</v>
      </c>
      <c r="C361" t="e">
        <v>#N/A</v>
      </c>
      <c r="D361" t="e">
        <f t="shared" si="20"/>
        <v>#N/A</v>
      </c>
      <c r="E361" t="e">
        <f t="shared" si="21"/>
        <v>#N/A</v>
      </c>
      <c r="M361">
        <v>1789.99999996</v>
      </c>
      <c r="N361">
        <v>0.78239568000000004</v>
      </c>
      <c r="O361" t="e">
        <v>#N/A</v>
      </c>
      <c r="P361" t="e">
        <f t="shared" si="22"/>
        <v>#N/A</v>
      </c>
      <c r="Q361" t="e">
        <f t="shared" si="23"/>
        <v>#N/A</v>
      </c>
    </row>
    <row r="362" spans="1:17" x14ac:dyDescent="0.2">
      <c r="A362">
        <v>1794.99999996</v>
      </c>
      <c r="B362">
        <v>5.0449239999999999E-2</v>
      </c>
      <c r="C362" t="e">
        <v>#N/A</v>
      </c>
      <c r="D362" t="e">
        <f t="shared" si="20"/>
        <v>#N/A</v>
      </c>
      <c r="E362" t="e">
        <f t="shared" si="21"/>
        <v>#N/A</v>
      </c>
      <c r="M362">
        <v>1794.99999996</v>
      </c>
      <c r="N362">
        <v>0.77779089000000001</v>
      </c>
      <c r="O362" t="e">
        <v>#N/A</v>
      </c>
      <c r="P362" t="e">
        <f t="shared" si="22"/>
        <v>#N/A</v>
      </c>
      <c r="Q362" t="e">
        <f t="shared" si="23"/>
        <v>#N/A</v>
      </c>
    </row>
    <row r="363" spans="1:17" x14ac:dyDescent="0.2">
      <c r="A363">
        <v>1799.99999996</v>
      </c>
      <c r="B363">
        <v>5.0238369999999997E-2</v>
      </c>
      <c r="C363" t="e">
        <v>#N/A</v>
      </c>
      <c r="D363" t="e">
        <f t="shared" si="20"/>
        <v>#N/A</v>
      </c>
      <c r="E363" t="e">
        <f t="shared" si="21"/>
        <v>#N/A</v>
      </c>
      <c r="M363">
        <v>1799.99999996</v>
      </c>
      <c r="N363">
        <v>0.77323193999999995</v>
      </c>
      <c r="O363" t="e">
        <v>#N/A</v>
      </c>
      <c r="P363" t="e">
        <f t="shared" si="22"/>
        <v>#N/A</v>
      </c>
      <c r="Q363" t="e">
        <f t="shared" si="23"/>
        <v>#N/A</v>
      </c>
    </row>
    <row r="364" spans="1:17" x14ac:dyDescent="0.2">
      <c r="A364">
        <v>1804.99999996</v>
      </c>
      <c r="B364">
        <v>5.0029009999999999E-2</v>
      </c>
      <c r="C364" t="e">
        <v>#N/A</v>
      </c>
      <c r="D364" t="e">
        <f t="shared" si="20"/>
        <v>#N/A</v>
      </c>
      <c r="E364" t="e">
        <f t="shared" si="21"/>
        <v>#N/A</v>
      </c>
      <c r="M364">
        <v>1804.99999996</v>
      </c>
      <c r="N364">
        <v>0.76871824</v>
      </c>
      <c r="O364" t="e">
        <v>#N/A</v>
      </c>
      <c r="P364" t="e">
        <f t="shared" si="22"/>
        <v>#N/A</v>
      </c>
      <c r="Q364" t="e">
        <f t="shared" si="23"/>
        <v>#N/A</v>
      </c>
    </row>
    <row r="365" spans="1:17" x14ac:dyDescent="0.2">
      <c r="A365">
        <v>1809.99999996</v>
      </c>
      <c r="B365">
        <v>4.982114E-2</v>
      </c>
      <c r="C365" t="e">
        <v>#N/A</v>
      </c>
      <c r="D365" t="e">
        <f t="shared" si="20"/>
        <v>#N/A</v>
      </c>
      <c r="E365" t="e">
        <f t="shared" si="21"/>
        <v>#N/A</v>
      </c>
      <c r="M365">
        <v>1809.99999996</v>
      </c>
      <c r="N365">
        <v>0.76424923</v>
      </c>
      <c r="O365" t="e">
        <v>#N/A</v>
      </c>
      <c r="P365" t="e">
        <f t="shared" si="22"/>
        <v>#N/A</v>
      </c>
      <c r="Q365" t="e">
        <f t="shared" si="23"/>
        <v>#N/A</v>
      </c>
    </row>
    <row r="366" spans="1:17" x14ac:dyDescent="0.2">
      <c r="A366">
        <v>1814.99999996</v>
      </c>
      <c r="B366">
        <v>4.9614760000000001E-2</v>
      </c>
      <c r="C366" t="e">
        <v>#N/A</v>
      </c>
      <c r="D366" t="e">
        <f t="shared" si="20"/>
        <v>#N/A</v>
      </c>
      <c r="E366" t="e">
        <f t="shared" si="21"/>
        <v>#N/A</v>
      </c>
      <c r="M366">
        <v>1814.99999996</v>
      </c>
      <c r="N366">
        <v>0.75982433000000005</v>
      </c>
      <c r="O366" t="e">
        <v>#N/A</v>
      </c>
      <c r="P366" t="e">
        <f t="shared" si="22"/>
        <v>#N/A</v>
      </c>
      <c r="Q366" t="e">
        <f t="shared" si="23"/>
        <v>#N/A</v>
      </c>
    </row>
    <row r="367" spans="1:17" x14ac:dyDescent="0.2">
      <c r="A367">
        <v>1819.99999996</v>
      </c>
      <c r="B367">
        <v>4.9409839999999997E-2</v>
      </c>
      <c r="C367" t="e">
        <v>#N/A</v>
      </c>
      <c r="D367" t="e">
        <f t="shared" si="20"/>
        <v>#N/A</v>
      </c>
      <c r="E367" t="e">
        <f t="shared" si="21"/>
        <v>#N/A</v>
      </c>
      <c r="M367">
        <v>1819.99999996</v>
      </c>
      <c r="N367">
        <v>0.75544297999999999</v>
      </c>
      <c r="O367" t="e">
        <v>#N/A</v>
      </c>
      <c r="P367" t="e">
        <f t="shared" si="22"/>
        <v>#N/A</v>
      </c>
      <c r="Q367" t="e">
        <f t="shared" si="23"/>
        <v>#N/A</v>
      </c>
    </row>
    <row r="368" spans="1:17" x14ac:dyDescent="0.2">
      <c r="A368">
        <v>1824.99999996</v>
      </c>
      <c r="B368">
        <v>4.9206369999999999E-2</v>
      </c>
      <c r="C368" t="e">
        <v>#N/A</v>
      </c>
      <c r="D368" t="e">
        <f t="shared" si="20"/>
        <v>#N/A</v>
      </c>
      <c r="E368" t="e">
        <f t="shared" si="21"/>
        <v>#N/A</v>
      </c>
      <c r="M368">
        <v>1824.99999996</v>
      </c>
      <c r="N368">
        <v>0.75110463000000005</v>
      </c>
      <c r="O368" t="e">
        <v>#N/A</v>
      </c>
      <c r="P368" t="e">
        <f t="shared" si="22"/>
        <v>#N/A</v>
      </c>
      <c r="Q368" t="e">
        <f t="shared" si="23"/>
        <v>#N/A</v>
      </c>
    </row>
    <row r="369" spans="1:17" x14ac:dyDescent="0.2">
      <c r="A369">
        <v>1829.99999996</v>
      </c>
      <c r="B369">
        <v>4.9004319999999997E-2</v>
      </c>
      <c r="C369" t="e">
        <v>#N/A</v>
      </c>
      <c r="D369" t="e">
        <f t="shared" si="20"/>
        <v>#N/A</v>
      </c>
      <c r="E369" t="e">
        <f t="shared" si="21"/>
        <v>#N/A</v>
      </c>
      <c r="M369">
        <v>1829.99999996</v>
      </c>
      <c r="N369">
        <v>0.74680873999999997</v>
      </c>
      <c r="O369" t="e">
        <v>#N/A</v>
      </c>
      <c r="P369" t="e">
        <f t="shared" si="22"/>
        <v>#N/A</v>
      </c>
      <c r="Q369" t="e">
        <f t="shared" si="23"/>
        <v>#N/A</v>
      </c>
    </row>
    <row r="370" spans="1:17" x14ac:dyDescent="0.2">
      <c r="A370">
        <v>1834.99999996</v>
      </c>
      <c r="B370">
        <v>4.8803689999999997E-2</v>
      </c>
      <c r="C370" t="e">
        <v>#N/A</v>
      </c>
      <c r="D370" t="e">
        <f t="shared" si="20"/>
        <v>#N/A</v>
      </c>
      <c r="E370" t="e">
        <f t="shared" si="21"/>
        <v>#N/A</v>
      </c>
      <c r="M370">
        <v>1834.99999996</v>
      </c>
      <c r="N370">
        <v>0.74255475999999998</v>
      </c>
      <c r="O370" t="e">
        <v>#N/A</v>
      </c>
      <c r="P370" t="e">
        <f t="shared" si="22"/>
        <v>#N/A</v>
      </c>
      <c r="Q370" t="e">
        <f t="shared" si="23"/>
        <v>#N/A</v>
      </c>
    </row>
    <row r="371" spans="1:17" x14ac:dyDescent="0.2">
      <c r="A371">
        <v>1839.99999996</v>
      </c>
      <c r="B371">
        <v>4.860445E-2</v>
      </c>
      <c r="C371" t="e">
        <v>#N/A</v>
      </c>
      <c r="D371" t="e">
        <f t="shared" si="20"/>
        <v>#N/A</v>
      </c>
      <c r="E371" t="e">
        <f t="shared" si="21"/>
        <v>#N/A</v>
      </c>
      <c r="M371">
        <v>1839.99999996</v>
      </c>
      <c r="N371">
        <v>0.73834215999999997</v>
      </c>
      <c r="O371" t="e">
        <v>#N/A</v>
      </c>
      <c r="P371" t="e">
        <f t="shared" si="22"/>
        <v>#N/A</v>
      </c>
      <c r="Q371" t="e">
        <f t="shared" si="23"/>
        <v>#N/A</v>
      </c>
    </row>
    <row r="372" spans="1:17" x14ac:dyDescent="0.2">
      <c r="A372">
        <v>1844.99999996</v>
      </c>
      <c r="B372">
        <v>4.8406600000000001E-2</v>
      </c>
      <c r="C372" t="e">
        <v>#N/A</v>
      </c>
      <c r="D372" t="e">
        <f t="shared" si="20"/>
        <v>#N/A</v>
      </c>
      <c r="E372" t="e">
        <f t="shared" si="21"/>
        <v>#N/A</v>
      </c>
      <c r="M372">
        <v>1844.99999996</v>
      </c>
      <c r="N372">
        <v>0.73417043000000004</v>
      </c>
      <c r="O372" t="e">
        <v>#N/A</v>
      </c>
      <c r="P372" t="e">
        <f t="shared" si="22"/>
        <v>#N/A</v>
      </c>
      <c r="Q372" t="e">
        <f t="shared" si="23"/>
        <v>#N/A</v>
      </c>
    </row>
    <row r="373" spans="1:17" x14ac:dyDescent="0.2">
      <c r="A373">
        <v>1849.99999996</v>
      </c>
      <c r="B373">
        <v>4.821011E-2</v>
      </c>
      <c r="C373" t="e">
        <v>#N/A</v>
      </c>
      <c r="D373" t="e">
        <f t="shared" si="20"/>
        <v>#N/A</v>
      </c>
      <c r="E373" t="e">
        <f t="shared" si="21"/>
        <v>#N/A</v>
      </c>
      <c r="M373">
        <v>1849.99999996</v>
      </c>
      <c r="N373">
        <v>0.73003905000000002</v>
      </c>
      <c r="O373" t="e">
        <v>#N/A</v>
      </c>
      <c r="P373" t="e">
        <f t="shared" si="22"/>
        <v>#N/A</v>
      </c>
      <c r="Q373" t="e">
        <f t="shared" si="23"/>
        <v>#N/A</v>
      </c>
    </row>
    <row r="374" spans="1:17" x14ac:dyDescent="0.2">
      <c r="A374">
        <v>1854.99999996</v>
      </c>
      <c r="B374">
        <v>4.8014979999999999E-2</v>
      </c>
      <c r="C374" t="e">
        <v>#N/A</v>
      </c>
      <c r="D374" t="e">
        <f t="shared" si="20"/>
        <v>#N/A</v>
      </c>
      <c r="E374" t="e">
        <f t="shared" si="21"/>
        <v>#N/A</v>
      </c>
      <c r="M374">
        <v>1854.99999996</v>
      </c>
      <c r="N374">
        <v>0.72594749999999997</v>
      </c>
      <c r="O374" t="e">
        <v>#N/A</v>
      </c>
      <c r="P374" t="e">
        <f t="shared" si="22"/>
        <v>#N/A</v>
      </c>
      <c r="Q374" t="e">
        <f t="shared" si="23"/>
        <v>#N/A</v>
      </c>
    </row>
    <row r="375" spans="1:17" x14ac:dyDescent="0.2">
      <c r="A375">
        <v>1859.99999996</v>
      </c>
      <c r="B375">
        <v>4.7821179999999998E-2</v>
      </c>
      <c r="C375" t="e">
        <v>#N/A</v>
      </c>
      <c r="D375" t="e">
        <f t="shared" si="20"/>
        <v>#N/A</v>
      </c>
      <c r="E375" t="e">
        <f t="shared" si="21"/>
        <v>#N/A</v>
      </c>
      <c r="M375">
        <v>1859.99999996</v>
      </c>
      <c r="N375">
        <v>0.72189528999999997</v>
      </c>
      <c r="O375" t="e">
        <v>#N/A</v>
      </c>
      <c r="P375" t="e">
        <f t="shared" si="22"/>
        <v>#N/A</v>
      </c>
      <c r="Q375" t="e">
        <f t="shared" si="23"/>
        <v>#N/A</v>
      </c>
    </row>
    <row r="376" spans="1:17" x14ac:dyDescent="0.2">
      <c r="A376">
        <v>1864.99999996</v>
      </c>
      <c r="B376">
        <v>4.7628700000000003E-2</v>
      </c>
      <c r="C376" t="e">
        <v>#N/A</v>
      </c>
      <c r="D376" t="e">
        <f t="shared" si="20"/>
        <v>#N/A</v>
      </c>
      <c r="E376" t="e">
        <f t="shared" si="21"/>
        <v>#N/A</v>
      </c>
      <c r="M376">
        <v>1864.99999996</v>
      </c>
      <c r="N376">
        <v>0.71788191000000001</v>
      </c>
      <c r="O376" t="e">
        <v>#N/A</v>
      </c>
      <c r="P376" t="e">
        <f t="shared" si="22"/>
        <v>#N/A</v>
      </c>
      <c r="Q376" t="e">
        <f t="shared" si="23"/>
        <v>#N/A</v>
      </c>
    </row>
    <row r="377" spans="1:17" x14ac:dyDescent="0.2">
      <c r="A377">
        <v>1869.99999996</v>
      </c>
      <c r="B377">
        <v>4.7437529999999999E-2</v>
      </c>
      <c r="C377" t="e">
        <v>#N/A</v>
      </c>
      <c r="D377" t="e">
        <f t="shared" si="20"/>
        <v>#N/A</v>
      </c>
      <c r="E377" t="e">
        <f t="shared" si="21"/>
        <v>#N/A</v>
      </c>
      <c r="M377">
        <v>1869.99999996</v>
      </c>
      <c r="N377">
        <v>0.71390688999999996</v>
      </c>
      <c r="O377" t="e">
        <v>#N/A</v>
      </c>
      <c r="P377" t="e">
        <f t="shared" si="22"/>
        <v>#N/A</v>
      </c>
      <c r="Q377" t="e">
        <f t="shared" si="23"/>
        <v>#N/A</v>
      </c>
    </row>
    <row r="378" spans="1:17" x14ac:dyDescent="0.2">
      <c r="A378">
        <v>1874.99999996</v>
      </c>
      <c r="B378">
        <v>4.7247650000000002E-2</v>
      </c>
      <c r="C378" t="e">
        <v>#N/A</v>
      </c>
      <c r="D378" t="e">
        <f t="shared" si="20"/>
        <v>#N/A</v>
      </c>
      <c r="E378" t="e">
        <f t="shared" si="21"/>
        <v>#N/A</v>
      </c>
      <c r="M378">
        <v>1874.99999996</v>
      </c>
      <c r="N378">
        <v>0.70996972999999997</v>
      </c>
      <c r="O378" t="e">
        <v>#N/A</v>
      </c>
      <c r="P378" t="e">
        <f t="shared" si="22"/>
        <v>#N/A</v>
      </c>
      <c r="Q378" t="e">
        <f t="shared" si="23"/>
        <v>#N/A</v>
      </c>
    </row>
    <row r="379" spans="1:17" x14ac:dyDescent="0.2">
      <c r="A379">
        <v>1879.99999996</v>
      </c>
      <c r="B379">
        <v>4.7059040000000003E-2</v>
      </c>
      <c r="C379" t="e">
        <v>#N/A</v>
      </c>
      <c r="D379" t="e">
        <f t="shared" si="20"/>
        <v>#N/A</v>
      </c>
      <c r="E379" t="e">
        <f t="shared" si="21"/>
        <v>#N/A</v>
      </c>
      <c r="M379">
        <v>1879.99999996</v>
      </c>
      <c r="N379">
        <v>0.70606996</v>
      </c>
      <c r="O379" t="e">
        <v>#N/A</v>
      </c>
      <c r="P379" t="e">
        <f t="shared" si="22"/>
        <v>#N/A</v>
      </c>
      <c r="Q379" t="e">
        <f t="shared" si="23"/>
        <v>#N/A</v>
      </c>
    </row>
    <row r="380" spans="1:17" x14ac:dyDescent="0.2">
      <c r="A380">
        <v>1884.99999996</v>
      </c>
      <c r="B380">
        <v>4.6871709999999997E-2</v>
      </c>
      <c r="C380" t="e">
        <v>#N/A</v>
      </c>
      <c r="D380" t="e">
        <f t="shared" si="20"/>
        <v>#N/A</v>
      </c>
      <c r="E380" t="e">
        <f t="shared" si="21"/>
        <v>#N/A</v>
      </c>
      <c r="M380">
        <v>1884.99999996</v>
      </c>
      <c r="N380">
        <v>0.70220711000000002</v>
      </c>
      <c r="O380" t="e">
        <v>#N/A</v>
      </c>
      <c r="P380" t="e">
        <f t="shared" si="22"/>
        <v>#N/A</v>
      </c>
      <c r="Q380" t="e">
        <f t="shared" si="23"/>
        <v>#N/A</v>
      </c>
    </row>
    <row r="381" spans="1:17" x14ac:dyDescent="0.2">
      <c r="A381">
        <v>1889.99999996</v>
      </c>
      <c r="B381">
        <v>4.6685619999999997E-2</v>
      </c>
      <c r="C381" t="e">
        <v>#N/A</v>
      </c>
      <c r="D381" t="e">
        <f t="shared" si="20"/>
        <v>#N/A</v>
      </c>
      <c r="E381" t="e">
        <f t="shared" si="21"/>
        <v>#N/A</v>
      </c>
      <c r="M381">
        <v>1889.99999996</v>
      </c>
      <c r="N381">
        <v>0.69838071000000002</v>
      </c>
      <c r="O381" t="e">
        <v>#N/A</v>
      </c>
      <c r="P381" t="e">
        <f t="shared" si="22"/>
        <v>#N/A</v>
      </c>
      <c r="Q381" t="e">
        <f t="shared" si="23"/>
        <v>#N/A</v>
      </c>
    </row>
    <row r="382" spans="1:17" x14ac:dyDescent="0.2">
      <c r="A382">
        <v>1894.99999996</v>
      </c>
      <c r="B382">
        <v>4.6500769999999997E-2</v>
      </c>
      <c r="C382" t="e">
        <v>#N/A</v>
      </c>
      <c r="D382" t="e">
        <f t="shared" si="20"/>
        <v>#N/A</v>
      </c>
      <c r="E382" t="e">
        <f t="shared" si="21"/>
        <v>#N/A</v>
      </c>
      <c r="M382">
        <v>1894.99999996</v>
      </c>
      <c r="N382">
        <v>0.69459031999999998</v>
      </c>
      <c r="O382" t="e">
        <v>#N/A</v>
      </c>
      <c r="P382" t="e">
        <f t="shared" si="22"/>
        <v>#N/A</v>
      </c>
      <c r="Q382" t="e">
        <f t="shared" si="23"/>
        <v>#N/A</v>
      </c>
    </row>
    <row r="383" spans="1:17" x14ac:dyDescent="0.2">
      <c r="A383">
        <v>1899.99999996</v>
      </c>
      <c r="B383">
        <v>4.631714E-2</v>
      </c>
      <c r="C383" t="e">
        <v>#N/A</v>
      </c>
      <c r="D383" t="e">
        <f t="shared" si="20"/>
        <v>#N/A</v>
      </c>
      <c r="E383" t="e">
        <f t="shared" si="21"/>
        <v>#N/A</v>
      </c>
      <c r="M383">
        <v>1899.99999996</v>
      </c>
      <c r="N383">
        <v>0.69083547999999995</v>
      </c>
      <c r="O383" t="e">
        <v>#N/A</v>
      </c>
      <c r="P383" t="e">
        <f t="shared" si="22"/>
        <v>#N/A</v>
      </c>
      <c r="Q383" t="e">
        <f t="shared" si="23"/>
        <v>#N/A</v>
      </c>
    </row>
    <row r="384" spans="1:17" x14ac:dyDescent="0.2">
      <c r="A384">
        <v>1904.99999996</v>
      </c>
      <c r="B384">
        <v>4.6134719999999997E-2</v>
      </c>
      <c r="C384" t="e">
        <v>#N/A</v>
      </c>
      <c r="D384" t="e">
        <f t="shared" si="20"/>
        <v>#N/A</v>
      </c>
      <c r="E384" t="e">
        <f t="shared" si="21"/>
        <v>#N/A</v>
      </c>
      <c r="M384">
        <v>1904.99999996</v>
      </c>
      <c r="N384">
        <v>0.68711575000000003</v>
      </c>
      <c r="O384" t="e">
        <v>#N/A</v>
      </c>
      <c r="P384" t="e">
        <f t="shared" si="22"/>
        <v>#N/A</v>
      </c>
      <c r="Q384" t="e">
        <f t="shared" si="23"/>
        <v>#N/A</v>
      </c>
    </row>
    <row r="385" spans="1:17" x14ac:dyDescent="0.2">
      <c r="A385">
        <v>1909.99999996</v>
      </c>
      <c r="B385">
        <v>4.5953500000000001E-2</v>
      </c>
      <c r="C385" t="e">
        <v>#N/A</v>
      </c>
      <c r="D385" t="e">
        <f t="shared" si="20"/>
        <v>#N/A</v>
      </c>
      <c r="E385" t="e">
        <f t="shared" si="21"/>
        <v>#N/A</v>
      </c>
      <c r="M385">
        <v>1909.99999996</v>
      </c>
      <c r="N385">
        <v>0.68343067000000002</v>
      </c>
      <c r="O385" t="e">
        <v>#N/A</v>
      </c>
      <c r="P385" t="e">
        <f t="shared" si="22"/>
        <v>#N/A</v>
      </c>
      <c r="Q385" t="e">
        <f t="shared" si="23"/>
        <v>#N/A</v>
      </c>
    </row>
    <row r="386" spans="1:17" x14ac:dyDescent="0.2">
      <c r="A386">
        <v>1914.99999996</v>
      </c>
      <c r="B386">
        <v>4.5773460000000002E-2</v>
      </c>
      <c r="C386" t="e">
        <v>#N/A</v>
      </c>
      <c r="D386" t="e">
        <f t="shared" si="20"/>
        <v>#N/A</v>
      </c>
      <c r="E386" t="e">
        <f t="shared" si="21"/>
        <v>#N/A</v>
      </c>
      <c r="M386">
        <v>1914.99999996</v>
      </c>
      <c r="N386">
        <v>0.67977984000000002</v>
      </c>
      <c r="O386" t="e">
        <v>#N/A</v>
      </c>
      <c r="P386" t="e">
        <f t="shared" si="22"/>
        <v>#N/A</v>
      </c>
      <c r="Q386" t="e">
        <f t="shared" si="23"/>
        <v>#N/A</v>
      </c>
    </row>
    <row r="387" spans="1:17" x14ac:dyDescent="0.2">
      <c r="A387">
        <v>1919.99999996</v>
      </c>
      <c r="B387">
        <v>4.5594599999999999E-2</v>
      </c>
      <c r="C387" t="e">
        <v>#N/A</v>
      </c>
      <c r="D387" t="e">
        <f t="shared" si="20"/>
        <v>#N/A</v>
      </c>
      <c r="E387" t="e">
        <f t="shared" si="21"/>
        <v>#N/A</v>
      </c>
      <c r="M387">
        <v>1919.99999996</v>
      </c>
      <c r="N387">
        <v>0.67616281</v>
      </c>
      <c r="O387" t="e">
        <v>#N/A</v>
      </c>
      <c r="P387" t="e">
        <f t="shared" si="22"/>
        <v>#N/A</v>
      </c>
      <c r="Q387" t="e">
        <f t="shared" si="23"/>
        <v>#N/A</v>
      </c>
    </row>
    <row r="388" spans="1:17" x14ac:dyDescent="0.2">
      <c r="A388">
        <v>1924.99999996</v>
      </c>
      <c r="B388">
        <v>4.5416890000000001E-2</v>
      </c>
      <c r="C388" t="e">
        <v>#N/A</v>
      </c>
      <c r="D388" t="e">
        <f t="shared" ref="D388:D451" si="24">IFERROR(B388/C388, NA())</f>
        <v>#N/A</v>
      </c>
      <c r="E388" t="e">
        <f t="shared" ref="E388:E451" si="25">IFERROR(ABS(LOG10(D388)), NA())</f>
        <v>#N/A</v>
      </c>
      <c r="M388">
        <v>1924.99999996</v>
      </c>
      <c r="N388">
        <v>0.67257915999999995</v>
      </c>
      <c r="O388" t="e">
        <v>#N/A</v>
      </c>
      <c r="P388" t="e">
        <f t="shared" ref="P388:P451" si="26">IFERROR(N388/O388, NA())</f>
        <v>#N/A</v>
      </c>
      <c r="Q388" t="e">
        <f t="shared" ref="Q388:Q451" si="27">IFERROR(ABS(LOG10(P388)), NA())</f>
        <v>#N/A</v>
      </c>
    </row>
    <row r="389" spans="1:17" x14ac:dyDescent="0.2">
      <c r="A389">
        <v>1929.99999996</v>
      </c>
      <c r="B389">
        <v>4.5240330000000002E-2</v>
      </c>
      <c r="C389" t="e">
        <v>#N/A</v>
      </c>
      <c r="D389" t="e">
        <f t="shared" si="24"/>
        <v>#N/A</v>
      </c>
      <c r="E389" t="e">
        <f t="shared" si="25"/>
        <v>#N/A</v>
      </c>
      <c r="M389">
        <v>1929.99999996</v>
      </c>
      <c r="N389">
        <v>0.66902848000000004</v>
      </c>
      <c r="O389" t="e">
        <v>#N/A</v>
      </c>
      <c r="P389" t="e">
        <f t="shared" si="26"/>
        <v>#N/A</v>
      </c>
      <c r="Q389" t="e">
        <f t="shared" si="27"/>
        <v>#N/A</v>
      </c>
    </row>
    <row r="390" spans="1:17" x14ac:dyDescent="0.2">
      <c r="A390">
        <v>1934.99999996</v>
      </c>
      <c r="B390">
        <v>4.5064899999999998E-2</v>
      </c>
      <c r="C390" t="e">
        <v>#N/A</v>
      </c>
      <c r="D390" t="e">
        <f t="shared" si="24"/>
        <v>#N/A</v>
      </c>
      <c r="E390" t="e">
        <f t="shared" si="25"/>
        <v>#N/A</v>
      </c>
      <c r="M390">
        <v>1934.99999996</v>
      </c>
      <c r="N390">
        <v>0.66551035999999997</v>
      </c>
      <c r="O390" t="e">
        <v>#N/A</v>
      </c>
      <c r="P390" t="e">
        <f t="shared" si="26"/>
        <v>#N/A</v>
      </c>
      <c r="Q390" t="e">
        <f t="shared" si="27"/>
        <v>#N/A</v>
      </c>
    </row>
    <row r="391" spans="1:17" x14ac:dyDescent="0.2">
      <c r="A391">
        <v>1939.99999996</v>
      </c>
      <c r="B391">
        <v>4.4890590000000001E-2</v>
      </c>
      <c r="C391" t="e">
        <v>#N/A</v>
      </c>
      <c r="D391" t="e">
        <f t="shared" si="24"/>
        <v>#N/A</v>
      </c>
      <c r="E391" t="e">
        <f t="shared" si="25"/>
        <v>#N/A</v>
      </c>
      <c r="M391">
        <v>1939.99999996</v>
      </c>
      <c r="N391">
        <v>0.66202439999999996</v>
      </c>
      <c r="O391" t="e">
        <v>#N/A</v>
      </c>
      <c r="P391" t="e">
        <f t="shared" si="26"/>
        <v>#N/A</v>
      </c>
      <c r="Q391" t="e">
        <f t="shared" si="27"/>
        <v>#N/A</v>
      </c>
    </row>
    <row r="392" spans="1:17" x14ac:dyDescent="0.2">
      <c r="A392">
        <v>1944.99999996</v>
      </c>
      <c r="B392">
        <v>4.4717390000000003E-2</v>
      </c>
      <c r="C392" t="e">
        <v>#N/A</v>
      </c>
      <c r="D392" t="e">
        <f t="shared" si="24"/>
        <v>#N/A</v>
      </c>
      <c r="E392" t="e">
        <f t="shared" si="25"/>
        <v>#N/A</v>
      </c>
      <c r="M392">
        <v>1944.99999996</v>
      </c>
      <c r="N392">
        <v>0.65857019000000006</v>
      </c>
      <c r="O392" t="e">
        <v>#N/A</v>
      </c>
      <c r="P392" t="e">
        <f t="shared" si="26"/>
        <v>#N/A</v>
      </c>
      <c r="Q392" t="e">
        <f t="shared" si="27"/>
        <v>#N/A</v>
      </c>
    </row>
    <row r="393" spans="1:17" x14ac:dyDescent="0.2">
      <c r="A393">
        <v>1949.99999996</v>
      </c>
      <c r="B393">
        <v>4.4545290000000001E-2</v>
      </c>
      <c r="C393" t="e">
        <v>#N/A</v>
      </c>
      <c r="D393" t="e">
        <f t="shared" si="24"/>
        <v>#N/A</v>
      </c>
      <c r="E393" t="e">
        <f t="shared" si="25"/>
        <v>#N/A</v>
      </c>
      <c r="M393">
        <v>1949.99999996</v>
      </c>
      <c r="N393">
        <v>0.65514735000000002</v>
      </c>
      <c r="O393" t="e">
        <v>#N/A</v>
      </c>
      <c r="P393" t="e">
        <f t="shared" si="26"/>
        <v>#N/A</v>
      </c>
      <c r="Q393" t="e">
        <f t="shared" si="27"/>
        <v>#N/A</v>
      </c>
    </row>
    <row r="394" spans="1:17" x14ac:dyDescent="0.2">
      <c r="A394">
        <v>1954.99999996</v>
      </c>
      <c r="B394">
        <v>4.4374280000000002E-2</v>
      </c>
      <c r="C394" t="e">
        <v>#N/A</v>
      </c>
      <c r="D394" t="e">
        <f t="shared" si="24"/>
        <v>#N/A</v>
      </c>
      <c r="E394" t="e">
        <f t="shared" si="25"/>
        <v>#N/A</v>
      </c>
      <c r="M394">
        <v>1954.99999996</v>
      </c>
      <c r="N394">
        <v>0.65175547</v>
      </c>
      <c r="O394" t="e">
        <v>#N/A</v>
      </c>
      <c r="P394" t="e">
        <f t="shared" si="26"/>
        <v>#N/A</v>
      </c>
      <c r="Q394" t="e">
        <f t="shared" si="27"/>
        <v>#N/A</v>
      </c>
    </row>
    <row r="395" spans="1:17" x14ac:dyDescent="0.2">
      <c r="A395">
        <v>1959.99999996</v>
      </c>
      <c r="B395">
        <v>4.4204340000000002E-2</v>
      </c>
      <c r="C395" t="e">
        <v>#N/A</v>
      </c>
      <c r="D395" t="e">
        <f t="shared" si="24"/>
        <v>#N/A</v>
      </c>
      <c r="E395" t="e">
        <f t="shared" si="25"/>
        <v>#N/A</v>
      </c>
      <c r="M395">
        <v>1959.99999996</v>
      </c>
      <c r="N395">
        <v>0.64839418999999998</v>
      </c>
      <c r="O395" t="e">
        <v>#N/A</v>
      </c>
      <c r="P395" t="e">
        <f t="shared" si="26"/>
        <v>#N/A</v>
      </c>
      <c r="Q395" t="e">
        <f t="shared" si="27"/>
        <v>#N/A</v>
      </c>
    </row>
    <row r="396" spans="1:17" x14ac:dyDescent="0.2">
      <c r="A396">
        <v>1964.99999996</v>
      </c>
      <c r="B396">
        <v>4.4035459999999998E-2</v>
      </c>
      <c r="C396" t="e">
        <v>#N/A</v>
      </c>
      <c r="D396" t="e">
        <f t="shared" si="24"/>
        <v>#N/A</v>
      </c>
      <c r="E396" t="e">
        <f t="shared" si="25"/>
        <v>#N/A</v>
      </c>
      <c r="M396">
        <v>1964.99999996</v>
      </c>
      <c r="N396">
        <v>0.64506311999999999</v>
      </c>
      <c r="O396" t="e">
        <v>#N/A</v>
      </c>
      <c r="P396" t="e">
        <f t="shared" si="26"/>
        <v>#N/A</v>
      </c>
      <c r="Q396" t="e">
        <f t="shared" si="27"/>
        <v>#N/A</v>
      </c>
    </row>
    <row r="397" spans="1:17" x14ac:dyDescent="0.2">
      <c r="A397">
        <v>1969.99999996</v>
      </c>
      <c r="B397">
        <v>4.3867639999999999E-2</v>
      </c>
      <c r="C397" t="e">
        <v>#N/A</v>
      </c>
      <c r="D397" t="e">
        <f t="shared" si="24"/>
        <v>#N/A</v>
      </c>
      <c r="E397" t="e">
        <f t="shared" si="25"/>
        <v>#N/A</v>
      </c>
      <c r="M397">
        <v>1969.99999996</v>
      </c>
      <c r="N397">
        <v>0.6417619</v>
      </c>
      <c r="O397" t="e">
        <v>#N/A</v>
      </c>
      <c r="P397" t="e">
        <f t="shared" si="26"/>
        <v>#N/A</v>
      </c>
      <c r="Q397" t="e">
        <f t="shared" si="27"/>
        <v>#N/A</v>
      </c>
    </row>
    <row r="398" spans="1:17" x14ac:dyDescent="0.2">
      <c r="A398">
        <v>1974.99999996</v>
      </c>
      <c r="B398">
        <v>4.3700860000000001E-2</v>
      </c>
      <c r="C398" t="e">
        <v>#N/A</v>
      </c>
      <c r="D398" t="e">
        <f t="shared" si="24"/>
        <v>#N/A</v>
      </c>
      <c r="E398" t="e">
        <f t="shared" si="25"/>
        <v>#N/A</v>
      </c>
      <c r="M398">
        <v>1974.99999996</v>
      </c>
      <c r="N398">
        <v>0.63849014000000004</v>
      </c>
      <c r="O398" t="e">
        <v>#N/A</v>
      </c>
      <c r="P398" t="e">
        <f t="shared" si="26"/>
        <v>#N/A</v>
      </c>
      <c r="Q398" t="e">
        <f t="shared" si="27"/>
        <v>#N/A</v>
      </c>
    </row>
    <row r="399" spans="1:17" x14ac:dyDescent="0.2">
      <c r="A399">
        <v>1979.99999996</v>
      </c>
      <c r="B399">
        <v>4.3535110000000002E-2</v>
      </c>
      <c r="C399" t="e">
        <v>#N/A</v>
      </c>
      <c r="D399" t="e">
        <f t="shared" si="24"/>
        <v>#N/A</v>
      </c>
      <c r="E399" t="e">
        <f t="shared" si="25"/>
        <v>#N/A</v>
      </c>
      <c r="M399">
        <v>1979.99999996</v>
      </c>
      <c r="N399">
        <v>0.63524749000000003</v>
      </c>
      <c r="O399" t="e">
        <v>#N/A</v>
      </c>
      <c r="P399" t="e">
        <f t="shared" si="26"/>
        <v>#N/A</v>
      </c>
      <c r="Q399" t="e">
        <f t="shared" si="27"/>
        <v>#N/A</v>
      </c>
    </row>
    <row r="400" spans="1:17" x14ac:dyDescent="0.2">
      <c r="A400">
        <v>1984.99999996</v>
      </c>
      <c r="B400">
        <v>4.3370369999999998E-2</v>
      </c>
      <c r="C400" t="e">
        <v>#N/A</v>
      </c>
      <c r="D400" t="e">
        <f t="shared" si="24"/>
        <v>#N/A</v>
      </c>
      <c r="E400" t="e">
        <f t="shared" si="25"/>
        <v>#N/A</v>
      </c>
      <c r="M400">
        <v>1984.99999996</v>
      </c>
      <c r="N400">
        <v>0.63203359000000003</v>
      </c>
      <c r="O400" t="e">
        <v>#N/A</v>
      </c>
      <c r="P400" t="e">
        <f t="shared" si="26"/>
        <v>#N/A</v>
      </c>
      <c r="Q400" t="e">
        <f t="shared" si="27"/>
        <v>#N/A</v>
      </c>
    </row>
    <row r="401" spans="1:17" x14ac:dyDescent="0.2">
      <c r="A401">
        <v>1989.99999996</v>
      </c>
      <c r="B401">
        <v>4.3206649999999999E-2</v>
      </c>
      <c r="C401" t="e">
        <v>#N/A</v>
      </c>
      <c r="D401" t="e">
        <f t="shared" si="24"/>
        <v>#N/A</v>
      </c>
      <c r="E401" t="e">
        <f t="shared" si="25"/>
        <v>#N/A</v>
      </c>
      <c r="M401">
        <v>1989.99999996</v>
      </c>
      <c r="N401">
        <v>0.62884810000000002</v>
      </c>
      <c r="O401" t="e">
        <v>#N/A</v>
      </c>
      <c r="P401" t="e">
        <f t="shared" si="26"/>
        <v>#N/A</v>
      </c>
      <c r="Q401" t="e">
        <f t="shared" si="27"/>
        <v>#N/A</v>
      </c>
    </row>
    <row r="402" spans="1:17" x14ac:dyDescent="0.2">
      <c r="A402">
        <v>1994.99999996</v>
      </c>
      <c r="B402">
        <v>4.3043930000000001E-2</v>
      </c>
      <c r="C402" t="e">
        <v>#N/A</v>
      </c>
      <c r="D402" t="e">
        <f t="shared" si="24"/>
        <v>#N/A</v>
      </c>
      <c r="E402" t="e">
        <f t="shared" si="25"/>
        <v>#N/A</v>
      </c>
      <c r="M402">
        <v>1994.99999996</v>
      </c>
      <c r="N402">
        <v>0.62569065000000001</v>
      </c>
      <c r="O402" t="e">
        <v>#N/A</v>
      </c>
      <c r="P402" t="e">
        <f t="shared" si="26"/>
        <v>#N/A</v>
      </c>
      <c r="Q402" t="e">
        <f t="shared" si="27"/>
        <v>#N/A</v>
      </c>
    </row>
    <row r="403" spans="1:17" x14ac:dyDescent="0.2">
      <c r="A403">
        <v>1999.99999996</v>
      </c>
      <c r="B403">
        <v>4.2882190000000001E-2</v>
      </c>
      <c r="C403" t="e">
        <v>#N/A</v>
      </c>
      <c r="D403" t="e">
        <f t="shared" si="24"/>
        <v>#N/A</v>
      </c>
      <c r="E403" t="e">
        <f t="shared" si="25"/>
        <v>#N/A</v>
      </c>
      <c r="M403">
        <v>1999.99999996</v>
      </c>
      <c r="N403">
        <v>0.62256091000000002</v>
      </c>
      <c r="O403" t="e">
        <v>#N/A</v>
      </c>
      <c r="P403" t="e">
        <f t="shared" si="26"/>
        <v>#N/A</v>
      </c>
      <c r="Q403" t="e">
        <f t="shared" si="27"/>
        <v>#N/A</v>
      </c>
    </row>
    <row r="404" spans="1:17" x14ac:dyDescent="0.2">
      <c r="A404">
        <v>2004.99999996</v>
      </c>
      <c r="B404">
        <v>4.2721429999999998E-2</v>
      </c>
      <c r="C404" t="e">
        <v>#N/A</v>
      </c>
      <c r="D404" t="e">
        <f t="shared" si="24"/>
        <v>#N/A</v>
      </c>
      <c r="E404" t="e">
        <f t="shared" si="25"/>
        <v>#N/A</v>
      </c>
      <c r="M404">
        <v>2004.99999996</v>
      </c>
      <c r="N404">
        <v>0.61945852999999995</v>
      </c>
      <c r="O404" t="e">
        <v>#N/A</v>
      </c>
      <c r="P404" t="e">
        <f t="shared" si="26"/>
        <v>#N/A</v>
      </c>
      <c r="Q404" t="e">
        <f t="shared" si="27"/>
        <v>#N/A</v>
      </c>
    </row>
    <row r="405" spans="1:17" x14ac:dyDescent="0.2">
      <c r="A405">
        <v>2009.99999996</v>
      </c>
      <c r="B405">
        <v>4.2561639999999998E-2</v>
      </c>
      <c r="C405" t="e">
        <v>#N/A</v>
      </c>
      <c r="D405" t="e">
        <f t="shared" si="24"/>
        <v>#N/A</v>
      </c>
      <c r="E405" t="e">
        <f t="shared" si="25"/>
        <v>#N/A</v>
      </c>
      <c r="M405">
        <v>2009.99999996</v>
      </c>
      <c r="N405">
        <v>0.61638318999999997</v>
      </c>
      <c r="O405" t="e">
        <v>#N/A</v>
      </c>
      <c r="P405" t="e">
        <f t="shared" si="26"/>
        <v>#N/A</v>
      </c>
      <c r="Q405" t="e">
        <f t="shared" si="27"/>
        <v>#N/A</v>
      </c>
    </row>
    <row r="406" spans="1:17" x14ac:dyDescent="0.2">
      <c r="A406">
        <v>2014.99999996</v>
      </c>
      <c r="B406">
        <v>4.2402809999999999E-2</v>
      </c>
      <c r="C406" t="e">
        <v>#N/A</v>
      </c>
      <c r="D406" t="e">
        <f t="shared" si="24"/>
        <v>#N/A</v>
      </c>
      <c r="E406" t="e">
        <f t="shared" si="25"/>
        <v>#N/A</v>
      </c>
      <c r="M406">
        <v>2014.99999996</v>
      </c>
      <c r="N406">
        <v>0.61333453999999998</v>
      </c>
      <c r="O406" t="e">
        <v>#N/A</v>
      </c>
      <c r="P406" t="e">
        <f t="shared" si="26"/>
        <v>#N/A</v>
      </c>
      <c r="Q406" t="e">
        <f t="shared" si="27"/>
        <v>#N/A</v>
      </c>
    </row>
    <row r="407" spans="1:17" x14ac:dyDescent="0.2">
      <c r="A407">
        <v>2019.99999996</v>
      </c>
      <c r="B407">
        <v>4.224493E-2</v>
      </c>
      <c r="C407" t="e">
        <v>#N/A</v>
      </c>
      <c r="D407" t="e">
        <f t="shared" si="24"/>
        <v>#N/A</v>
      </c>
      <c r="E407" t="e">
        <f t="shared" si="25"/>
        <v>#N/A</v>
      </c>
      <c r="M407">
        <v>2019.99999996</v>
      </c>
      <c r="N407">
        <v>0.61031228000000004</v>
      </c>
      <c r="O407" t="e">
        <v>#N/A</v>
      </c>
      <c r="P407" t="e">
        <f t="shared" si="26"/>
        <v>#N/A</v>
      </c>
      <c r="Q407" t="e">
        <f t="shared" si="27"/>
        <v>#N/A</v>
      </c>
    </row>
    <row r="408" spans="1:17" x14ac:dyDescent="0.2">
      <c r="A408">
        <v>2024.99999996</v>
      </c>
      <c r="B408">
        <v>4.2087979999999997E-2</v>
      </c>
      <c r="C408" t="e">
        <v>#N/A</v>
      </c>
      <c r="D408" t="e">
        <f t="shared" si="24"/>
        <v>#N/A</v>
      </c>
      <c r="E408" t="e">
        <f t="shared" si="25"/>
        <v>#N/A</v>
      </c>
      <c r="M408">
        <v>2024.99999996</v>
      </c>
      <c r="N408">
        <v>0.60731606999999999</v>
      </c>
      <c r="O408" t="e">
        <v>#N/A</v>
      </c>
      <c r="P408" t="e">
        <f t="shared" si="26"/>
        <v>#N/A</v>
      </c>
      <c r="Q408" t="e">
        <f t="shared" si="27"/>
        <v>#N/A</v>
      </c>
    </row>
    <row r="409" spans="1:17" x14ac:dyDescent="0.2">
      <c r="A409">
        <v>2029.99999996</v>
      </c>
      <c r="B409">
        <v>4.1931969999999999E-2</v>
      </c>
      <c r="C409" t="e">
        <v>#N/A</v>
      </c>
      <c r="D409" t="e">
        <f t="shared" si="24"/>
        <v>#N/A</v>
      </c>
      <c r="E409" t="e">
        <f t="shared" si="25"/>
        <v>#N/A</v>
      </c>
      <c r="M409">
        <v>2029.99999996</v>
      </c>
      <c r="N409">
        <v>0.60434560000000004</v>
      </c>
      <c r="O409" t="e">
        <v>#N/A</v>
      </c>
      <c r="P409" t="e">
        <f t="shared" si="26"/>
        <v>#N/A</v>
      </c>
      <c r="Q409" t="e">
        <f t="shared" si="27"/>
        <v>#N/A</v>
      </c>
    </row>
    <row r="410" spans="1:17" x14ac:dyDescent="0.2">
      <c r="A410">
        <v>2034.99999996</v>
      </c>
      <c r="B410">
        <v>4.1776870000000001E-2</v>
      </c>
      <c r="C410" t="e">
        <v>#N/A</v>
      </c>
      <c r="D410" t="e">
        <f t="shared" si="24"/>
        <v>#N/A</v>
      </c>
      <c r="E410" t="e">
        <f t="shared" si="25"/>
        <v>#N/A</v>
      </c>
      <c r="M410">
        <v>2034.99999996</v>
      </c>
      <c r="N410">
        <v>0.60140055999999997</v>
      </c>
      <c r="O410" t="e">
        <v>#N/A</v>
      </c>
      <c r="P410" t="e">
        <f t="shared" si="26"/>
        <v>#N/A</v>
      </c>
      <c r="Q410" t="e">
        <f t="shared" si="27"/>
        <v>#N/A</v>
      </c>
    </row>
    <row r="411" spans="1:17" x14ac:dyDescent="0.2">
      <c r="A411">
        <v>2039.99999996</v>
      </c>
      <c r="B411">
        <v>4.1622689999999997E-2</v>
      </c>
      <c r="C411" t="e">
        <v>#N/A</v>
      </c>
      <c r="D411" t="e">
        <f t="shared" si="24"/>
        <v>#N/A</v>
      </c>
      <c r="E411" t="e">
        <f t="shared" si="25"/>
        <v>#N/A</v>
      </c>
      <c r="M411">
        <v>2039.99999996</v>
      </c>
      <c r="N411">
        <v>0.59848062999999996</v>
      </c>
      <c r="O411" t="e">
        <v>#N/A</v>
      </c>
      <c r="P411" t="e">
        <f t="shared" si="26"/>
        <v>#N/A</v>
      </c>
      <c r="Q411" t="e">
        <f t="shared" si="27"/>
        <v>#N/A</v>
      </c>
    </row>
    <row r="412" spans="1:17" x14ac:dyDescent="0.2">
      <c r="A412">
        <v>2044.99999996</v>
      </c>
      <c r="B412">
        <v>4.1469409999999998E-2</v>
      </c>
      <c r="C412" t="e">
        <v>#N/A</v>
      </c>
      <c r="D412" t="e">
        <f t="shared" si="24"/>
        <v>#N/A</v>
      </c>
      <c r="E412" t="e">
        <f t="shared" si="25"/>
        <v>#N/A</v>
      </c>
      <c r="M412">
        <v>2044.99999996</v>
      </c>
      <c r="N412">
        <v>0.59558551999999998</v>
      </c>
      <c r="O412" t="e">
        <v>#N/A</v>
      </c>
      <c r="P412" t="e">
        <f t="shared" si="26"/>
        <v>#N/A</v>
      </c>
      <c r="Q412" t="e">
        <f t="shared" si="27"/>
        <v>#N/A</v>
      </c>
    </row>
    <row r="413" spans="1:17" x14ac:dyDescent="0.2">
      <c r="A413">
        <v>2049.99999996</v>
      </c>
      <c r="B413">
        <v>4.1317010000000001E-2</v>
      </c>
      <c r="C413" t="e">
        <v>#N/A</v>
      </c>
      <c r="D413" t="e">
        <f t="shared" si="24"/>
        <v>#N/A</v>
      </c>
      <c r="E413" t="e">
        <f t="shared" si="25"/>
        <v>#N/A</v>
      </c>
      <c r="M413">
        <v>2049.99999996</v>
      </c>
      <c r="N413">
        <v>0.59271492000000003</v>
      </c>
      <c r="O413" t="e">
        <v>#N/A</v>
      </c>
      <c r="P413" t="e">
        <f t="shared" si="26"/>
        <v>#N/A</v>
      </c>
      <c r="Q413" t="e">
        <f t="shared" si="27"/>
        <v>#N/A</v>
      </c>
    </row>
    <row r="414" spans="1:17" x14ac:dyDescent="0.2">
      <c r="A414">
        <v>2054.99999996</v>
      </c>
      <c r="B414">
        <v>4.1165510000000002E-2</v>
      </c>
      <c r="C414" t="e">
        <v>#N/A</v>
      </c>
      <c r="D414" t="e">
        <f t="shared" si="24"/>
        <v>#N/A</v>
      </c>
      <c r="E414" t="e">
        <f t="shared" si="25"/>
        <v>#N/A</v>
      </c>
      <c r="M414">
        <v>2054.99999996</v>
      </c>
      <c r="N414">
        <v>0.58986854</v>
      </c>
      <c r="O414" t="e">
        <v>#N/A</v>
      </c>
      <c r="P414" t="e">
        <f t="shared" si="26"/>
        <v>#N/A</v>
      </c>
      <c r="Q414" t="e">
        <f t="shared" si="27"/>
        <v>#N/A</v>
      </c>
    </row>
    <row r="415" spans="1:17" x14ac:dyDescent="0.2">
      <c r="A415">
        <v>2059.99999996</v>
      </c>
      <c r="B415">
        <v>4.1014879999999997E-2</v>
      </c>
      <c r="C415" t="e">
        <v>#N/A</v>
      </c>
      <c r="D415" t="e">
        <f t="shared" si="24"/>
        <v>#N/A</v>
      </c>
      <c r="E415" t="e">
        <f t="shared" si="25"/>
        <v>#N/A</v>
      </c>
      <c r="M415">
        <v>2059.99999996</v>
      </c>
      <c r="N415">
        <v>0.58704608999999996</v>
      </c>
      <c r="O415" t="e">
        <v>#N/A</v>
      </c>
      <c r="P415" t="e">
        <f t="shared" si="26"/>
        <v>#N/A</v>
      </c>
      <c r="Q415" t="e">
        <f t="shared" si="27"/>
        <v>#N/A</v>
      </c>
    </row>
    <row r="416" spans="1:17" x14ac:dyDescent="0.2">
      <c r="A416">
        <v>2064.99999996</v>
      </c>
      <c r="B416">
        <v>4.0865110000000003E-2</v>
      </c>
      <c r="C416" t="e">
        <v>#N/A</v>
      </c>
      <c r="D416" t="e">
        <f t="shared" si="24"/>
        <v>#N/A</v>
      </c>
      <c r="E416" t="e">
        <f t="shared" si="25"/>
        <v>#N/A</v>
      </c>
      <c r="M416">
        <v>2064.99999996</v>
      </c>
      <c r="N416">
        <v>0.58424726999999999</v>
      </c>
      <c r="O416" t="e">
        <v>#N/A</v>
      </c>
      <c r="P416" t="e">
        <f t="shared" si="26"/>
        <v>#N/A</v>
      </c>
      <c r="Q416" t="e">
        <f t="shared" si="27"/>
        <v>#N/A</v>
      </c>
    </row>
    <row r="417" spans="1:17" x14ac:dyDescent="0.2">
      <c r="A417">
        <v>2069.99999996</v>
      </c>
      <c r="B417">
        <v>4.0716200000000001E-2</v>
      </c>
      <c r="C417" t="e">
        <v>#N/A</v>
      </c>
      <c r="D417" t="e">
        <f t="shared" si="24"/>
        <v>#N/A</v>
      </c>
      <c r="E417" t="e">
        <f t="shared" si="25"/>
        <v>#N/A</v>
      </c>
      <c r="M417">
        <v>2069.99999996</v>
      </c>
      <c r="N417">
        <v>0.58147179999999998</v>
      </c>
      <c r="O417" t="e">
        <v>#N/A</v>
      </c>
      <c r="P417" t="e">
        <f t="shared" si="26"/>
        <v>#N/A</v>
      </c>
      <c r="Q417" t="e">
        <f t="shared" si="27"/>
        <v>#N/A</v>
      </c>
    </row>
    <row r="418" spans="1:17" x14ac:dyDescent="0.2">
      <c r="A418">
        <v>2074.99999996</v>
      </c>
      <c r="B418">
        <v>4.0568140000000003E-2</v>
      </c>
      <c r="C418" t="e">
        <v>#N/A</v>
      </c>
      <c r="D418" t="e">
        <f t="shared" si="24"/>
        <v>#N/A</v>
      </c>
      <c r="E418" t="e">
        <f t="shared" si="25"/>
        <v>#N/A</v>
      </c>
      <c r="M418">
        <v>2074.99999996</v>
      </c>
      <c r="N418">
        <v>0.57871941000000005</v>
      </c>
      <c r="O418" t="e">
        <v>#N/A</v>
      </c>
      <c r="P418" t="e">
        <f t="shared" si="26"/>
        <v>#N/A</v>
      </c>
      <c r="Q418" t="e">
        <f t="shared" si="27"/>
        <v>#N/A</v>
      </c>
    </row>
    <row r="419" spans="1:17" x14ac:dyDescent="0.2">
      <c r="A419">
        <v>2079.9999999699999</v>
      </c>
      <c r="B419">
        <v>4.0420919999999999E-2</v>
      </c>
      <c r="C419" t="e">
        <v>#N/A</v>
      </c>
      <c r="D419" t="e">
        <f t="shared" si="24"/>
        <v>#N/A</v>
      </c>
      <c r="E419" t="e">
        <f t="shared" si="25"/>
        <v>#N/A</v>
      </c>
      <c r="M419">
        <v>2079.9999999699999</v>
      </c>
      <c r="N419">
        <v>0.57598981000000005</v>
      </c>
      <c r="O419" t="e">
        <v>#N/A</v>
      </c>
      <c r="P419" t="e">
        <f t="shared" si="26"/>
        <v>#N/A</v>
      </c>
      <c r="Q419" t="e">
        <f t="shared" si="27"/>
        <v>#N/A</v>
      </c>
    </row>
    <row r="420" spans="1:17" x14ac:dyDescent="0.2">
      <c r="A420">
        <v>2084.9999999699999</v>
      </c>
      <c r="B420">
        <v>4.0274530000000003E-2</v>
      </c>
      <c r="C420" t="e">
        <v>#N/A</v>
      </c>
      <c r="D420" t="e">
        <f t="shared" si="24"/>
        <v>#N/A</v>
      </c>
      <c r="E420" t="e">
        <f t="shared" si="25"/>
        <v>#N/A</v>
      </c>
      <c r="M420">
        <v>2084.9999999699999</v>
      </c>
      <c r="N420">
        <v>0.57328272999999996</v>
      </c>
      <c r="O420" t="e">
        <v>#N/A</v>
      </c>
      <c r="P420" t="e">
        <f t="shared" si="26"/>
        <v>#N/A</v>
      </c>
      <c r="Q420" t="e">
        <f t="shared" si="27"/>
        <v>#N/A</v>
      </c>
    </row>
    <row r="421" spans="1:17" x14ac:dyDescent="0.2">
      <c r="A421">
        <v>2089.9999999699999</v>
      </c>
      <c r="B421">
        <v>4.012897E-2</v>
      </c>
      <c r="C421" t="e">
        <v>#N/A</v>
      </c>
      <c r="D421" t="e">
        <f t="shared" si="24"/>
        <v>#N/A</v>
      </c>
      <c r="E421" t="e">
        <f t="shared" si="25"/>
        <v>#N/A</v>
      </c>
      <c r="M421">
        <v>2089.9999999699999</v>
      </c>
      <c r="N421">
        <v>0.57059791000000004</v>
      </c>
      <c r="O421" t="e">
        <v>#N/A</v>
      </c>
      <c r="P421" t="e">
        <f t="shared" si="26"/>
        <v>#N/A</v>
      </c>
      <c r="Q421" t="e">
        <f t="shared" si="27"/>
        <v>#N/A</v>
      </c>
    </row>
    <row r="422" spans="1:17" x14ac:dyDescent="0.2">
      <c r="A422">
        <v>2094.9999999699999</v>
      </c>
      <c r="B422">
        <v>3.9984230000000003E-2</v>
      </c>
      <c r="C422" t="e">
        <v>#N/A</v>
      </c>
      <c r="D422" t="e">
        <f t="shared" si="24"/>
        <v>#N/A</v>
      </c>
      <c r="E422" t="e">
        <f t="shared" si="25"/>
        <v>#N/A</v>
      </c>
      <c r="M422">
        <v>2094.9999999699999</v>
      </c>
      <c r="N422">
        <v>0.56793506999999999</v>
      </c>
      <c r="O422" t="e">
        <v>#N/A</v>
      </c>
      <c r="P422" t="e">
        <f t="shared" si="26"/>
        <v>#N/A</v>
      </c>
      <c r="Q422" t="e">
        <f t="shared" si="27"/>
        <v>#N/A</v>
      </c>
    </row>
    <row r="423" spans="1:17" x14ac:dyDescent="0.2">
      <c r="A423">
        <v>2099.9999999699999</v>
      </c>
      <c r="B423">
        <v>3.984029E-2</v>
      </c>
      <c r="C423" t="e">
        <v>#N/A</v>
      </c>
      <c r="D423" t="e">
        <f t="shared" si="24"/>
        <v>#N/A</v>
      </c>
      <c r="E423" t="e">
        <f t="shared" si="25"/>
        <v>#N/A</v>
      </c>
      <c r="M423">
        <v>2099.9999999699999</v>
      </c>
      <c r="N423">
        <v>0.56529395999999998</v>
      </c>
      <c r="O423" t="e">
        <v>#N/A</v>
      </c>
      <c r="P423" t="e">
        <f t="shared" si="26"/>
        <v>#N/A</v>
      </c>
      <c r="Q423" t="e">
        <f t="shared" si="27"/>
        <v>#N/A</v>
      </c>
    </row>
    <row r="424" spans="1:17" x14ac:dyDescent="0.2">
      <c r="A424">
        <v>2104.9999999699999</v>
      </c>
      <c r="B424">
        <v>3.969715E-2</v>
      </c>
      <c r="C424" t="e">
        <v>#N/A</v>
      </c>
      <c r="D424" t="e">
        <f t="shared" si="24"/>
        <v>#N/A</v>
      </c>
      <c r="E424" t="e">
        <f t="shared" si="25"/>
        <v>#N/A</v>
      </c>
      <c r="M424">
        <v>2104.9999999699999</v>
      </c>
      <c r="N424">
        <v>0.56267431999999995</v>
      </c>
      <c r="O424" t="e">
        <v>#N/A</v>
      </c>
      <c r="P424" t="e">
        <f t="shared" si="26"/>
        <v>#N/A</v>
      </c>
      <c r="Q424" t="e">
        <f t="shared" si="27"/>
        <v>#N/A</v>
      </c>
    </row>
    <row r="425" spans="1:17" x14ac:dyDescent="0.2">
      <c r="A425">
        <v>2109.9999999699999</v>
      </c>
      <c r="B425">
        <v>3.9554810000000003E-2</v>
      </c>
      <c r="C425" t="e">
        <v>#N/A</v>
      </c>
      <c r="D425" t="e">
        <f t="shared" si="24"/>
        <v>#N/A</v>
      </c>
      <c r="E425" t="e">
        <f t="shared" si="25"/>
        <v>#N/A</v>
      </c>
      <c r="M425">
        <v>2109.9999999699999</v>
      </c>
      <c r="N425">
        <v>0.56007589000000002</v>
      </c>
      <c r="O425" t="e">
        <v>#N/A</v>
      </c>
      <c r="P425" t="e">
        <f t="shared" si="26"/>
        <v>#N/A</v>
      </c>
      <c r="Q425" t="e">
        <f t="shared" si="27"/>
        <v>#N/A</v>
      </c>
    </row>
    <row r="426" spans="1:17" x14ac:dyDescent="0.2">
      <c r="A426">
        <v>2114.9999999699999</v>
      </c>
      <c r="B426">
        <v>3.9413249999999997E-2</v>
      </c>
      <c r="C426" t="e">
        <v>#N/A</v>
      </c>
      <c r="D426" t="e">
        <f t="shared" si="24"/>
        <v>#N/A</v>
      </c>
      <c r="E426" t="e">
        <f t="shared" si="25"/>
        <v>#N/A</v>
      </c>
      <c r="M426">
        <v>2114.9999999699999</v>
      </c>
      <c r="N426">
        <v>0.55749842000000005</v>
      </c>
      <c r="O426" t="e">
        <v>#N/A</v>
      </c>
      <c r="P426" t="e">
        <f t="shared" si="26"/>
        <v>#N/A</v>
      </c>
      <c r="Q426" t="e">
        <f t="shared" si="27"/>
        <v>#N/A</v>
      </c>
    </row>
    <row r="427" spans="1:17" x14ac:dyDescent="0.2">
      <c r="A427">
        <v>2119.9999999699999</v>
      </c>
      <c r="B427">
        <v>3.9272469999999997E-2</v>
      </c>
      <c r="C427" t="e">
        <v>#N/A</v>
      </c>
      <c r="D427" t="e">
        <f t="shared" si="24"/>
        <v>#N/A</v>
      </c>
      <c r="E427" t="e">
        <f t="shared" si="25"/>
        <v>#N/A</v>
      </c>
      <c r="M427">
        <v>2119.9999999699999</v>
      </c>
      <c r="N427">
        <v>0.55494166</v>
      </c>
      <c r="O427" t="e">
        <v>#N/A</v>
      </c>
      <c r="P427" t="e">
        <f t="shared" si="26"/>
        <v>#N/A</v>
      </c>
      <c r="Q427" t="e">
        <f t="shared" si="27"/>
        <v>#N/A</v>
      </c>
    </row>
    <row r="428" spans="1:17" x14ac:dyDescent="0.2">
      <c r="A428">
        <v>2124.9999999699999</v>
      </c>
      <c r="B428">
        <v>3.9132449999999999E-2</v>
      </c>
      <c r="C428" t="e">
        <v>#N/A</v>
      </c>
      <c r="D428" t="e">
        <f t="shared" si="24"/>
        <v>#N/A</v>
      </c>
      <c r="E428" t="e">
        <f t="shared" si="25"/>
        <v>#N/A</v>
      </c>
      <c r="M428">
        <v>2124.9999999699999</v>
      </c>
      <c r="N428">
        <v>0.55240535999999996</v>
      </c>
      <c r="O428" t="e">
        <v>#N/A</v>
      </c>
      <c r="P428" t="e">
        <f t="shared" si="26"/>
        <v>#N/A</v>
      </c>
      <c r="Q428" t="e">
        <f t="shared" si="27"/>
        <v>#N/A</v>
      </c>
    </row>
    <row r="429" spans="1:17" x14ac:dyDescent="0.2">
      <c r="A429">
        <v>2129.9999999800002</v>
      </c>
      <c r="B429">
        <v>3.899321E-2</v>
      </c>
      <c r="C429" t="e">
        <v>#N/A</v>
      </c>
      <c r="D429" t="e">
        <f t="shared" si="24"/>
        <v>#N/A</v>
      </c>
      <c r="E429" t="e">
        <f t="shared" si="25"/>
        <v>#N/A</v>
      </c>
      <c r="M429">
        <v>2129.9999999800002</v>
      </c>
      <c r="N429">
        <v>0.54988928999999998</v>
      </c>
      <c r="O429" t="e">
        <v>#N/A</v>
      </c>
      <c r="P429" t="e">
        <f t="shared" si="26"/>
        <v>#N/A</v>
      </c>
      <c r="Q429" t="e">
        <f t="shared" si="27"/>
        <v>#N/A</v>
      </c>
    </row>
    <row r="430" spans="1:17" x14ac:dyDescent="0.2">
      <c r="A430">
        <v>2134.9999999800002</v>
      </c>
      <c r="B430">
        <v>3.8854710000000001E-2</v>
      </c>
      <c r="C430" t="e">
        <v>#N/A</v>
      </c>
      <c r="D430" t="e">
        <f t="shared" si="24"/>
        <v>#N/A</v>
      </c>
      <c r="E430" t="e">
        <f t="shared" si="25"/>
        <v>#N/A</v>
      </c>
      <c r="M430">
        <v>2134.9999999800002</v>
      </c>
      <c r="N430">
        <v>0.54739320999999996</v>
      </c>
      <c r="O430" t="e">
        <v>#N/A</v>
      </c>
      <c r="P430" t="e">
        <f t="shared" si="26"/>
        <v>#N/A</v>
      </c>
      <c r="Q430" t="e">
        <f t="shared" si="27"/>
        <v>#N/A</v>
      </c>
    </row>
    <row r="431" spans="1:17" x14ac:dyDescent="0.2">
      <c r="A431">
        <v>2139.9999999800002</v>
      </c>
      <c r="B431">
        <v>3.8716970000000003E-2</v>
      </c>
      <c r="C431" t="e">
        <v>#N/A</v>
      </c>
      <c r="D431" t="e">
        <f t="shared" si="24"/>
        <v>#N/A</v>
      </c>
      <c r="E431" t="e">
        <f t="shared" si="25"/>
        <v>#N/A</v>
      </c>
      <c r="M431">
        <v>2139.9999999800002</v>
      </c>
      <c r="N431">
        <v>0.54491688000000005</v>
      </c>
      <c r="O431" t="e">
        <v>#N/A</v>
      </c>
      <c r="P431" t="e">
        <f t="shared" si="26"/>
        <v>#N/A</v>
      </c>
      <c r="Q431" t="e">
        <f t="shared" si="27"/>
        <v>#N/A</v>
      </c>
    </row>
    <row r="432" spans="1:17" x14ac:dyDescent="0.2">
      <c r="A432">
        <v>2144.9999999800002</v>
      </c>
      <c r="B432">
        <v>3.8579969999999998E-2</v>
      </c>
      <c r="C432" t="e">
        <v>#N/A</v>
      </c>
      <c r="D432" t="e">
        <f t="shared" si="24"/>
        <v>#N/A</v>
      </c>
      <c r="E432" t="e">
        <f t="shared" si="25"/>
        <v>#N/A</v>
      </c>
      <c r="M432">
        <v>2144.9999999800002</v>
      </c>
      <c r="N432">
        <v>0.54246006000000002</v>
      </c>
      <c r="O432" t="e">
        <v>#N/A</v>
      </c>
      <c r="P432" t="e">
        <f t="shared" si="26"/>
        <v>#N/A</v>
      </c>
      <c r="Q432" t="e">
        <f t="shared" si="27"/>
        <v>#N/A</v>
      </c>
    </row>
    <row r="433" spans="1:17" x14ac:dyDescent="0.2">
      <c r="A433">
        <v>2149.9999999800002</v>
      </c>
      <c r="B433">
        <v>3.8443699999999997E-2</v>
      </c>
      <c r="C433" t="e">
        <v>#N/A</v>
      </c>
      <c r="D433" t="e">
        <f t="shared" si="24"/>
        <v>#N/A</v>
      </c>
      <c r="E433" t="e">
        <f t="shared" si="25"/>
        <v>#N/A</v>
      </c>
      <c r="M433">
        <v>2149.9999999800002</v>
      </c>
      <c r="N433">
        <v>0.54002254000000005</v>
      </c>
      <c r="O433" t="e">
        <v>#N/A</v>
      </c>
      <c r="P433" t="e">
        <f t="shared" si="26"/>
        <v>#N/A</v>
      </c>
      <c r="Q433" t="e">
        <f t="shared" si="27"/>
        <v>#N/A</v>
      </c>
    </row>
    <row r="434" spans="1:17" x14ac:dyDescent="0.2">
      <c r="A434">
        <v>2154.9999999800002</v>
      </c>
      <c r="B434">
        <v>3.8308160000000001E-2</v>
      </c>
      <c r="C434" t="e">
        <v>#N/A</v>
      </c>
      <c r="D434" t="e">
        <f t="shared" si="24"/>
        <v>#N/A</v>
      </c>
      <c r="E434" t="e">
        <f t="shared" si="25"/>
        <v>#N/A</v>
      </c>
      <c r="M434">
        <v>2154.9999999800002</v>
      </c>
      <c r="N434">
        <v>0.53760408000000004</v>
      </c>
      <c r="O434" t="e">
        <v>#N/A</v>
      </c>
      <c r="P434" t="e">
        <f t="shared" si="26"/>
        <v>#N/A</v>
      </c>
      <c r="Q434" t="e">
        <f t="shared" si="27"/>
        <v>#N/A</v>
      </c>
    </row>
    <row r="435" spans="1:17" x14ac:dyDescent="0.2">
      <c r="A435">
        <v>2159.9999999800002</v>
      </c>
      <c r="B435">
        <v>3.817334E-2</v>
      </c>
      <c r="C435" t="e">
        <v>#N/A</v>
      </c>
      <c r="D435" t="e">
        <f t="shared" si="24"/>
        <v>#N/A</v>
      </c>
      <c r="E435" t="e">
        <f t="shared" si="25"/>
        <v>#N/A</v>
      </c>
      <c r="M435">
        <v>2159.9999999800002</v>
      </c>
      <c r="N435">
        <v>0.53520445000000005</v>
      </c>
      <c r="O435" t="e">
        <v>#N/A</v>
      </c>
      <c r="P435" t="e">
        <f t="shared" si="26"/>
        <v>#N/A</v>
      </c>
      <c r="Q435" t="e">
        <f t="shared" si="27"/>
        <v>#N/A</v>
      </c>
    </row>
    <row r="436" spans="1:17" x14ac:dyDescent="0.2">
      <c r="A436">
        <v>2164.9999999800002</v>
      </c>
      <c r="B436">
        <v>3.803923E-2</v>
      </c>
      <c r="C436" t="e">
        <v>#N/A</v>
      </c>
      <c r="D436" t="e">
        <f t="shared" si="24"/>
        <v>#N/A</v>
      </c>
      <c r="E436" t="e">
        <f t="shared" si="25"/>
        <v>#N/A</v>
      </c>
      <c r="M436">
        <v>2164.9999999800002</v>
      </c>
      <c r="N436">
        <v>0.53282344999999998</v>
      </c>
      <c r="O436" t="e">
        <v>#N/A</v>
      </c>
      <c r="P436" t="e">
        <f t="shared" si="26"/>
        <v>#N/A</v>
      </c>
      <c r="Q436" t="e">
        <f t="shared" si="27"/>
        <v>#N/A</v>
      </c>
    </row>
    <row r="437" spans="1:17" x14ac:dyDescent="0.2">
      <c r="A437">
        <v>2169.9999999800002</v>
      </c>
      <c r="B437">
        <v>3.7905830000000001E-2</v>
      </c>
      <c r="C437" t="e">
        <v>#N/A</v>
      </c>
      <c r="D437" t="e">
        <f t="shared" si="24"/>
        <v>#N/A</v>
      </c>
      <c r="E437" t="e">
        <f t="shared" si="25"/>
        <v>#N/A</v>
      </c>
      <c r="M437">
        <v>2169.9999999800002</v>
      </c>
      <c r="N437">
        <v>0.53046086000000003</v>
      </c>
      <c r="O437" t="e">
        <v>#N/A</v>
      </c>
      <c r="P437" t="e">
        <f t="shared" si="26"/>
        <v>#N/A</v>
      </c>
      <c r="Q437" t="e">
        <f t="shared" si="27"/>
        <v>#N/A</v>
      </c>
    </row>
    <row r="438" spans="1:17" x14ac:dyDescent="0.2">
      <c r="A438">
        <v>2174.9999999800002</v>
      </c>
      <c r="B438">
        <v>3.7773139999999997E-2</v>
      </c>
      <c r="C438" t="e">
        <v>#N/A</v>
      </c>
      <c r="D438" t="e">
        <f t="shared" si="24"/>
        <v>#N/A</v>
      </c>
      <c r="E438" t="e">
        <f t="shared" si="25"/>
        <v>#N/A</v>
      </c>
      <c r="M438">
        <v>2174.9999999800002</v>
      </c>
      <c r="N438">
        <v>0.52811644999999996</v>
      </c>
      <c r="O438" t="e">
        <v>#N/A</v>
      </c>
      <c r="P438" t="e">
        <f t="shared" si="26"/>
        <v>#N/A</v>
      </c>
      <c r="Q438" t="e">
        <f t="shared" si="27"/>
        <v>#N/A</v>
      </c>
    </row>
    <row r="439" spans="1:17" x14ac:dyDescent="0.2">
      <c r="A439">
        <v>2179.9999999900001</v>
      </c>
      <c r="B439">
        <v>3.7641130000000002E-2</v>
      </c>
      <c r="C439" t="e">
        <v>#N/A</v>
      </c>
      <c r="D439" t="e">
        <f t="shared" si="24"/>
        <v>#N/A</v>
      </c>
      <c r="E439" t="e">
        <f t="shared" si="25"/>
        <v>#N/A</v>
      </c>
      <c r="M439">
        <v>2179.9999999900001</v>
      </c>
      <c r="N439">
        <v>0.52579001999999997</v>
      </c>
      <c r="O439" t="e">
        <v>#N/A</v>
      </c>
      <c r="P439" t="e">
        <f t="shared" si="26"/>
        <v>#N/A</v>
      </c>
      <c r="Q439" t="e">
        <f t="shared" si="27"/>
        <v>#N/A</v>
      </c>
    </row>
    <row r="440" spans="1:17" x14ac:dyDescent="0.2">
      <c r="A440">
        <v>2184.9999999900001</v>
      </c>
      <c r="B440">
        <v>3.7509819999999999E-2</v>
      </c>
      <c r="C440" t="e">
        <v>#N/A</v>
      </c>
      <c r="D440" t="e">
        <f t="shared" si="24"/>
        <v>#N/A</v>
      </c>
      <c r="E440" t="e">
        <f t="shared" si="25"/>
        <v>#N/A</v>
      </c>
      <c r="M440">
        <v>2184.9999999900001</v>
      </c>
      <c r="N440">
        <v>0.52348136000000001</v>
      </c>
      <c r="O440" t="e">
        <v>#N/A</v>
      </c>
      <c r="P440" t="e">
        <f t="shared" si="26"/>
        <v>#N/A</v>
      </c>
      <c r="Q440" t="e">
        <f t="shared" si="27"/>
        <v>#N/A</v>
      </c>
    </row>
    <row r="441" spans="1:17" x14ac:dyDescent="0.2">
      <c r="A441">
        <v>2189.9999999900001</v>
      </c>
      <c r="B441">
        <v>3.737919E-2</v>
      </c>
      <c r="C441" t="e">
        <v>#N/A</v>
      </c>
      <c r="D441" t="e">
        <f t="shared" si="24"/>
        <v>#N/A</v>
      </c>
      <c r="E441" t="e">
        <f t="shared" si="25"/>
        <v>#N/A</v>
      </c>
      <c r="M441">
        <v>2189.9999999900001</v>
      </c>
      <c r="N441">
        <v>0.52119026000000002</v>
      </c>
      <c r="O441" t="e">
        <v>#N/A</v>
      </c>
      <c r="P441" t="e">
        <f t="shared" si="26"/>
        <v>#N/A</v>
      </c>
      <c r="Q441" t="e">
        <f t="shared" si="27"/>
        <v>#N/A</v>
      </c>
    </row>
    <row r="442" spans="1:17" x14ac:dyDescent="0.2">
      <c r="A442">
        <v>2194.9999999900001</v>
      </c>
      <c r="B442">
        <v>3.7249230000000001E-2</v>
      </c>
      <c r="C442" t="e">
        <v>#N/A</v>
      </c>
      <c r="D442" t="e">
        <f t="shared" si="24"/>
        <v>#N/A</v>
      </c>
      <c r="E442" t="e">
        <f t="shared" si="25"/>
        <v>#N/A</v>
      </c>
      <c r="M442">
        <v>2194.9999999900001</v>
      </c>
      <c r="N442">
        <v>0.51891653000000004</v>
      </c>
      <c r="O442" t="e">
        <v>#N/A</v>
      </c>
      <c r="P442" t="e">
        <f t="shared" si="26"/>
        <v>#N/A</v>
      </c>
      <c r="Q442" t="e">
        <f t="shared" si="27"/>
        <v>#N/A</v>
      </c>
    </row>
    <row r="443" spans="1:17" x14ac:dyDescent="0.2">
      <c r="A443">
        <v>2199.9999999900001</v>
      </c>
      <c r="B443">
        <v>3.7119939999999997E-2</v>
      </c>
      <c r="C443" t="e">
        <v>#N/A</v>
      </c>
      <c r="D443" t="e">
        <f t="shared" si="24"/>
        <v>#N/A</v>
      </c>
      <c r="E443" t="e">
        <f t="shared" si="25"/>
        <v>#N/A</v>
      </c>
      <c r="M443">
        <v>2199.9999999900001</v>
      </c>
      <c r="N443">
        <v>0.51665994999999998</v>
      </c>
      <c r="O443" t="e">
        <v>#N/A</v>
      </c>
      <c r="P443" t="e">
        <f t="shared" si="26"/>
        <v>#N/A</v>
      </c>
      <c r="Q443" t="e">
        <f t="shared" si="27"/>
        <v>#N/A</v>
      </c>
    </row>
    <row r="444" spans="1:17" x14ac:dyDescent="0.2">
      <c r="A444">
        <v>2204.9999999900001</v>
      </c>
      <c r="B444">
        <v>3.6991320000000001E-2</v>
      </c>
      <c r="C444" t="e">
        <v>#N/A</v>
      </c>
      <c r="D444" t="e">
        <f t="shared" si="24"/>
        <v>#N/A</v>
      </c>
      <c r="E444" t="e">
        <f t="shared" si="25"/>
        <v>#N/A</v>
      </c>
      <c r="M444">
        <v>2204.9999999900001</v>
      </c>
      <c r="N444">
        <v>0.51442034000000003</v>
      </c>
      <c r="O444" t="e">
        <v>#N/A</v>
      </c>
      <c r="P444" t="e">
        <f t="shared" si="26"/>
        <v>#N/A</v>
      </c>
      <c r="Q444" t="e">
        <f t="shared" si="27"/>
        <v>#N/A</v>
      </c>
    </row>
    <row r="445" spans="1:17" x14ac:dyDescent="0.2">
      <c r="A445">
        <v>2209.9999999900001</v>
      </c>
      <c r="B445">
        <v>3.6863350000000003E-2</v>
      </c>
      <c r="C445" t="e">
        <v>#N/A</v>
      </c>
      <c r="D445" t="e">
        <f t="shared" si="24"/>
        <v>#N/A</v>
      </c>
      <c r="E445" t="e">
        <f t="shared" si="25"/>
        <v>#N/A</v>
      </c>
      <c r="M445">
        <v>2209.9999999900001</v>
      </c>
      <c r="N445">
        <v>0.51219749999999997</v>
      </c>
      <c r="O445" t="e">
        <v>#N/A</v>
      </c>
      <c r="P445" t="e">
        <f t="shared" si="26"/>
        <v>#N/A</v>
      </c>
      <c r="Q445" t="e">
        <f t="shared" si="27"/>
        <v>#N/A</v>
      </c>
    </row>
    <row r="446" spans="1:17" x14ac:dyDescent="0.2">
      <c r="A446">
        <v>2214.9999999900001</v>
      </c>
      <c r="B446">
        <v>3.6736030000000003E-2</v>
      </c>
      <c r="C446" t="e">
        <v>#N/A</v>
      </c>
      <c r="D446" t="e">
        <f t="shared" si="24"/>
        <v>#N/A</v>
      </c>
      <c r="E446" t="e">
        <f t="shared" si="25"/>
        <v>#N/A</v>
      </c>
      <c r="M446">
        <v>2214.9999999900001</v>
      </c>
      <c r="N446">
        <v>0.50999123000000002</v>
      </c>
      <c r="O446" t="e">
        <v>#N/A</v>
      </c>
      <c r="P446" t="e">
        <f t="shared" si="26"/>
        <v>#N/A</v>
      </c>
      <c r="Q446" t="e">
        <f t="shared" si="27"/>
        <v>#N/A</v>
      </c>
    </row>
    <row r="447" spans="1:17" x14ac:dyDescent="0.2">
      <c r="A447">
        <v>2219.9999999900001</v>
      </c>
      <c r="B447">
        <v>3.6609360000000001E-2</v>
      </c>
      <c r="C447" t="e">
        <v>#N/A</v>
      </c>
      <c r="D447" t="e">
        <f t="shared" si="24"/>
        <v>#N/A</v>
      </c>
      <c r="E447" t="e">
        <f t="shared" si="25"/>
        <v>#N/A</v>
      </c>
      <c r="M447">
        <v>2219.9999999900001</v>
      </c>
      <c r="N447">
        <v>0.50780135000000004</v>
      </c>
      <c r="O447" t="e">
        <v>#N/A</v>
      </c>
      <c r="P447" t="e">
        <f t="shared" si="26"/>
        <v>#N/A</v>
      </c>
      <c r="Q447" t="e">
        <f t="shared" si="27"/>
        <v>#N/A</v>
      </c>
    </row>
    <row r="448" spans="1:17" x14ac:dyDescent="0.2">
      <c r="A448">
        <v>2224.9999999900001</v>
      </c>
      <c r="B448">
        <v>3.6483330000000001E-2</v>
      </c>
      <c r="C448" t="e">
        <v>#N/A</v>
      </c>
      <c r="D448" t="e">
        <f t="shared" si="24"/>
        <v>#N/A</v>
      </c>
      <c r="E448" t="e">
        <f t="shared" si="25"/>
        <v>#N/A</v>
      </c>
      <c r="M448">
        <v>2224.9999999900001</v>
      </c>
      <c r="N448">
        <v>0.50562766999999997</v>
      </c>
      <c r="O448" t="e">
        <v>#N/A</v>
      </c>
      <c r="P448" t="e">
        <f t="shared" si="26"/>
        <v>#N/A</v>
      </c>
      <c r="Q448" t="e">
        <f t="shared" si="27"/>
        <v>#N/A</v>
      </c>
    </row>
    <row r="449" spans="1:17" x14ac:dyDescent="0.2">
      <c r="A449">
        <v>2230</v>
      </c>
      <c r="B449">
        <v>3.6357939999999998E-2</v>
      </c>
      <c r="C449" t="e">
        <v>#N/A</v>
      </c>
      <c r="D449" t="e">
        <f t="shared" si="24"/>
        <v>#N/A</v>
      </c>
      <c r="E449" t="e">
        <f t="shared" si="25"/>
        <v>#N/A</v>
      </c>
      <c r="M449">
        <v>2230</v>
      </c>
      <c r="N449">
        <v>0.50346999999999997</v>
      </c>
      <c r="O449" t="e">
        <v>#N/A</v>
      </c>
      <c r="P449" t="e">
        <f t="shared" si="26"/>
        <v>#N/A</v>
      </c>
      <c r="Q449" t="e">
        <f t="shared" si="27"/>
        <v>#N/A</v>
      </c>
    </row>
    <row r="450" spans="1:17" x14ac:dyDescent="0.2">
      <c r="A450">
        <v>2235</v>
      </c>
      <c r="B450">
        <v>3.6233170000000002E-2</v>
      </c>
      <c r="C450" t="e">
        <v>#N/A</v>
      </c>
      <c r="D450" t="e">
        <f t="shared" si="24"/>
        <v>#N/A</v>
      </c>
      <c r="E450" t="e">
        <f t="shared" si="25"/>
        <v>#N/A</v>
      </c>
      <c r="M450">
        <v>2235</v>
      </c>
      <c r="N450">
        <v>0.50132816999999996</v>
      </c>
      <c r="O450" t="e">
        <v>#N/A</v>
      </c>
      <c r="P450" t="e">
        <f t="shared" si="26"/>
        <v>#N/A</v>
      </c>
      <c r="Q450" t="e">
        <f t="shared" si="27"/>
        <v>#N/A</v>
      </c>
    </row>
    <row r="451" spans="1:17" x14ac:dyDescent="0.2">
      <c r="A451">
        <v>2240</v>
      </c>
      <c r="B451">
        <v>3.610903E-2</v>
      </c>
      <c r="C451" t="e">
        <v>#N/A</v>
      </c>
      <c r="D451" t="e">
        <f t="shared" si="24"/>
        <v>#N/A</v>
      </c>
      <c r="E451" t="e">
        <f t="shared" si="25"/>
        <v>#N/A</v>
      </c>
      <c r="M451">
        <v>2240</v>
      </c>
      <c r="N451">
        <v>0.49920197999999999</v>
      </c>
      <c r="O451" t="e">
        <v>#N/A</v>
      </c>
      <c r="P451" t="e">
        <f t="shared" si="26"/>
        <v>#N/A</v>
      </c>
      <c r="Q451" t="e">
        <f t="shared" si="27"/>
        <v>#N/A</v>
      </c>
    </row>
    <row r="452" spans="1:17" x14ac:dyDescent="0.2">
      <c r="A452">
        <v>2245</v>
      </c>
      <c r="B452">
        <v>3.5985499999999997E-2</v>
      </c>
      <c r="C452" t="e">
        <v>#N/A</v>
      </c>
      <c r="D452" t="e">
        <f t="shared" ref="D452:D515" si="28">IFERROR(B452/C452, NA())</f>
        <v>#N/A</v>
      </c>
      <c r="E452" t="e">
        <f t="shared" ref="E452:E515" si="29">IFERROR(ABS(LOG10(D452)), NA())</f>
        <v>#N/A</v>
      </c>
      <c r="M452">
        <v>2245</v>
      </c>
      <c r="N452">
        <v>0.49709126999999997</v>
      </c>
      <c r="O452" t="e">
        <v>#N/A</v>
      </c>
      <c r="P452" t="e">
        <f t="shared" ref="P452:P515" si="30">IFERROR(N452/O452, NA())</f>
        <v>#N/A</v>
      </c>
      <c r="Q452" t="e">
        <f t="shared" ref="Q452:Q515" si="31">IFERROR(ABS(LOG10(P452)), NA())</f>
        <v>#N/A</v>
      </c>
    </row>
    <row r="453" spans="1:17" x14ac:dyDescent="0.2">
      <c r="A453">
        <v>2250</v>
      </c>
      <c r="B453">
        <v>3.586259E-2</v>
      </c>
      <c r="C453" t="e">
        <v>#N/A</v>
      </c>
      <c r="D453" t="e">
        <f t="shared" si="28"/>
        <v>#N/A</v>
      </c>
      <c r="E453" t="e">
        <f t="shared" si="29"/>
        <v>#N/A</v>
      </c>
      <c r="M453">
        <v>2250</v>
      </c>
      <c r="N453">
        <v>0.49499586000000001</v>
      </c>
      <c r="O453" t="e">
        <v>#N/A</v>
      </c>
      <c r="P453" t="e">
        <f t="shared" si="30"/>
        <v>#N/A</v>
      </c>
      <c r="Q453" t="e">
        <f t="shared" si="31"/>
        <v>#N/A</v>
      </c>
    </row>
    <row r="454" spans="1:17" x14ac:dyDescent="0.2">
      <c r="A454">
        <v>2255</v>
      </c>
      <c r="B454">
        <v>3.5740279999999999E-2</v>
      </c>
      <c r="C454" t="e">
        <v>#N/A</v>
      </c>
      <c r="D454" t="e">
        <f t="shared" si="28"/>
        <v>#N/A</v>
      </c>
      <c r="E454" t="e">
        <f t="shared" si="29"/>
        <v>#N/A</v>
      </c>
      <c r="M454">
        <v>2255</v>
      </c>
      <c r="N454">
        <v>0.49291558000000002</v>
      </c>
      <c r="O454" t="e">
        <v>#N/A</v>
      </c>
      <c r="P454" t="e">
        <f t="shared" si="30"/>
        <v>#N/A</v>
      </c>
      <c r="Q454" t="e">
        <f t="shared" si="31"/>
        <v>#N/A</v>
      </c>
    </row>
    <row r="455" spans="1:17" x14ac:dyDescent="0.2">
      <c r="A455">
        <v>2260</v>
      </c>
      <c r="B455">
        <v>3.5618579999999997E-2</v>
      </c>
      <c r="C455" t="e">
        <v>#N/A</v>
      </c>
      <c r="D455" t="e">
        <f t="shared" si="28"/>
        <v>#N/A</v>
      </c>
      <c r="E455" t="e">
        <f t="shared" si="29"/>
        <v>#N/A</v>
      </c>
      <c r="M455">
        <v>2260</v>
      </c>
      <c r="N455">
        <v>0.49085024999999999</v>
      </c>
      <c r="O455" t="e">
        <v>#N/A</v>
      </c>
      <c r="P455" t="e">
        <f t="shared" si="30"/>
        <v>#N/A</v>
      </c>
      <c r="Q455" t="e">
        <f t="shared" si="31"/>
        <v>#N/A</v>
      </c>
    </row>
    <row r="456" spans="1:17" x14ac:dyDescent="0.2">
      <c r="A456">
        <v>2265</v>
      </c>
      <c r="B456">
        <v>3.5497470000000003E-2</v>
      </c>
      <c r="C456" t="e">
        <v>#N/A</v>
      </c>
      <c r="D456" t="e">
        <f t="shared" si="28"/>
        <v>#N/A</v>
      </c>
      <c r="E456" t="e">
        <f t="shared" si="29"/>
        <v>#N/A</v>
      </c>
      <c r="M456">
        <v>2265</v>
      </c>
      <c r="N456">
        <v>0.48879971999999999</v>
      </c>
      <c r="O456" t="e">
        <v>#N/A</v>
      </c>
      <c r="P456" t="e">
        <f t="shared" si="30"/>
        <v>#N/A</v>
      </c>
      <c r="Q456" t="e">
        <f t="shared" si="31"/>
        <v>#N/A</v>
      </c>
    </row>
    <row r="457" spans="1:17" x14ac:dyDescent="0.2">
      <c r="A457">
        <v>2270</v>
      </c>
      <c r="B457">
        <v>3.5376949999999997E-2</v>
      </c>
      <c r="C457" t="e">
        <v>#N/A</v>
      </c>
      <c r="D457" t="e">
        <f t="shared" si="28"/>
        <v>#N/A</v>
      </c>
      <c r="E457" t="e">
        <f t="shared" si="29"/>
        <v>#N/A</v>
      </c>
      <c r="M457">
        <v>2270</v>
      </c>
      <c r="N457">
        <v>0.48676380000000002</v>
      </c>
      <c r="O457" t="e">
        <v>#N/A</v>
      </c>
      <c r="P457" t="e">
        <f t="shared" si="30"/>
        <v>#N/A</v>
      </c>
      <c r="Q457" t="e">
        <f t="shared" si="31"/>
        <v>#N/A</v>
      </c>
    </row>
    <row r="458" spans="1:17" x14ac:dyDescent="0.2">
      <c r="A458">
        <v>2275</v>
      </c>
      <c r="B458">
        <v>3.525702E-2</v>
      </c>
      <c r="C458" t="e">
        <v>#N/A</v>
      </c>
      <c r="D458" t="e">
        <f t="shared" si="28"/>
        <v>#N/A</v>
      </c>
      <c r="E458" t="e">
        <f t="shared" si="29"/>
        <v>#N/A</v>
      </c>
      <c r="M458">
        <v>2275</v>
      </c>
      <c r="N458">
        <v>0.48474233999999999</v>
      </c>
      <c r="O458" t="e">
        <v>#N/A</v>
      </c>
      <c r="P458" t="e">
        <f t="shared" si="30"/>
        <v>#N/A</v>
      </c>
      <c r="Q458" t="e">
        <f t="shared" si="31"/>
        <v>#N/A</v>
      </c>
    </row>
    <row r="459" spans="1:17" x14ac:dyDescent="0.2">
      <c r="A459">
        <v>2280.0000000099999</v>
      </c>
      <c r="B459">
        <v>3.5137670000000003E-2</v>
      </c>
      <c r="C459" t="e">
        <v>#N/A</v>
      </c>
      <c r="D459" t="e">
        <f t="shared" si="28"/>
        <v>#N/A</v>
      </c>
      <c r="E459" t="e">
        <f t="shared" si="29"/>
        <v>#N/A</v>
      </c>
      <c r="M459">
        <v>2280.0000000099999</v>
      </c>
      <c r="N459">
        <v>0.48273517999999999</v>
      </c>
      <c r="O459" t="e">
        <v>#N/A</v>
      </c>
      <c r="P459" t="e">
        <f t="shared" si="30"/>
        <v>#N/A</v>
      </c>
      <c r="Q459" t="e">
        <f t="shared" si="31"/>
        <v>#N/A</v>
      </c>
    </row>
    <row r="460" spans="1:17" x14ac:dyDescent="0.2">
      <c r="A460">
        <v>2285.0000000099999</v>
      </c>
      <c r="B460">
        <v>3.5018899999999999E-2</v>
      </c>
      <c r="C460" t="e">
        <v>#N/A</v>
      </c>
      <c r="D460" t="e">
        <f t="shared" si="28"/>
        <v>#N/A</v>
      </c>
      <c r="E460" t="e">
        <f t="shared" si="29"/>
        <v>#N/A</v>
      </c>
      <c r="M460">
        <v>2285.0000000099999</v>
      </c>
      <c r="N460">
        <v>0.48074214999999998</v>
      </c>
      <c r="O460" t="e">
        <v>#N/A</v>
      </c>
      <c r="P460" t="e">
        <f t="shared" si="30"/>
        <v>#N/A</v>
      </c>
      <c r="Q460" t="e">
        <f t="shared" si="31"/>
        <v>#N/A</v>
      </c>
    </row>
    <row r="461" spans="1:17" x14ac:dyDescent="0.2">
      <c r="A461">
        <v>2290.0000000099999</v>
      </c>
      <c r="B461">
        <v>3.49007E-2</v>
      </c>
      <c r="C461" t="e">
        <v>#N/A</v>
      </c>
      <c r="D461" t="e">
        <f t="shared" si="28"/>
        <v>#N/A</v>
      </c>
      <c r="E461" t="e">
        <f t="shared" si="29"/>
        <v>#N/A</v>
      </c>
      <c r="M461">
        <v>2290.0000000099999</v>
      </c>
      <c r="N461">
        <v>0.47876310999999999</v>
      </c>
      <c r="O461" t="e">
        <v>#N/A</v>
      </c>
      <c r="P461" t="e">
        <f t="shared" si="30"/>
        <v>#N/A</v>
      </c>
      <c r="Q461" t="e">
        <f t="shared" si="31"/>
        <v>#N/A</v>
      </c>
    </row>
    <row r="462" spans="1:17" x14ac:dyDescent="0.2">
      <c r="A462">
        <v>2295.0000000099999</v>
      </c>
      <c r="B462">
        <v>3.4783059999999998E-2</v>
      </c>
      <c r="C462" t="e">
        <v>#N/A</v>
      </c>
      <c r="D462" t="e">
        <f t="shared" si="28"/>
        <v>#N/A</v>
      </c>
      <c r="E462" t="e">
        <f t="shared" si="29"/>
        <v>#N/A</v>
      </c>
      <c r="M462">
        <v>2295.0000000099999</v>
      </c>
      <c r="N462">
        <v>0.47679789</v>
      </c>
      <c r="O462" t="e">
        <v>#N/A</v>
      </c>
      <c r="P462" t="e">
        <f t="shared" si="30"/>
        <v>#N/A</v>
      </c>
      <c r="Q462" t="e">
        <f t="shared" si="31"/>
        <v>#N/A</v>
      </c>
    </row>
    <row r="463" spans="1:17" x14ac:dyDescent="0.2">
      <c r="A463">
        <v>2300.0000000099999</v>
      </c>
      <c r="B463">
        <v>3.4665990000000001E-2</v>
      </c>
      <c r="C463" t="e">
        <v>#N/A</v>
      </c>
      <c r="D463" t="e">
        <f t="shared" si="28"/>
        <v>#N/A</v>
      </c>
      <c r="E463" t="e">
        <f t="shared" si="29"/>
        <v>#N/A</v>
      </c>
      <c r="M463">
        <v>2300.0000000099999</v>
      </c>
      <c r="N463">
        <v>0.47484633999999998</v>
      </c>
      <c r="O463" t="e">
        <v>#N/A</v>
      </c>
      <c r="P463" t="e">
        <f t="shared" si="30"/>
        <v>#N/A</v>
      </c>
      <c r="Q463" t="e">
        <f t="shared" si="31"/>
        <v>#N/A</v>
      </c>
    </row>
    <row r="464" spans="1:17" x14ac:dyDescent="0.2">
      <c r="A464">
        <v>2305.0000000099999</v>
      </c>
      <c r="B464">
        <v>3.4549469999999999E-2</v>
      </c>
      <c r="C464" t="e">
        <v>#N/A</v>
      </c>
      <c r="D464" t="e">
        <f t="shared" si="28"/>
        <v>#N/A</v>
      </c>
      <c r="E464" t="e">
        <f t="shared" si="29"/>
        <v>#N/A</v>
      </c>
      <c r="M464">
        <v>2305.0000000099999</v>
      </c>
      <c r="N464">
        <v>0.47290831</v>
      </c>
      <c r="O464" t="e">
        <v>#N/A</v>
      </c>
      <c r="P464" t="e">
        <f t="shared" si="30"/>
        <v>#N/A</v>
      </c>
      <c r="Q464" t="e">
        <f t="shared" si="31"/>
        <v>#N/A</v>
      </c>
    </row>
    <row r="465" spans="1:17" x14ac:dyDescent="0.2">
      <c r="A465">
        <v>2310.0000000099999</v>
      </c>
      <c r="B465">
        <v>3.4433510000000001E-2</v>
      </c>
      <c r="C465" t="e">
        <v>#N/A</v>
      </c>
      <c r="D465" t="e">
        <f t="shared" si="28"/>
        <v>#N/A</v>
      </c>
      <c r="E465" t="e">
        <f t="shared" si="29"/>
        <v>#N/A</v>
      </c>
      <c r="M465">
        <v>2310.0000000099999</v>
      </c>
      <c r="N465">
        <v>0.47098364999999998</v>
      </c>
      <c r="O465" t="e">
        <v>#N/A</v>
      </c>
      <c r="P465" t="e">
        <f t="shared" si="30"/>
        <v>#N/A</v>
      </c>
      <c r="Q465" t="e">
        <f t="shared" si="31"/>
        <v>#N/A</v>
      </c>
    </row>
    <row r="466" spans="1:17" x14ac:dyDescent="0.2">
      <c r="A466">
        <v>2315.0000000099999</v>
      </c>
      <c r="B466">
        <v>3.4318090000000002E-2</v>
      </c>
      <c r="C466" t="e">
        <v>#N/A</v>
      </c>
      <c r="D466" t="e">
        <f t="shared" si="28"/>
        <v>#N/A</v>
      </c>
      <c r="E466" t="e">
        <f t="shared" si="29"/>
        <v>#N/A</v>
      </c>
      <c r="M466">
        <v>2315.0000000099999</v>
      </c>
      <c r="N466">
        <v>0.46907220999999999</v>
      </c>
      <c r="O466" t="e">
        <v>#N/A</v>
      </c>
      <c r="P466" t="e">
        <f t="shared" si="30"/>
        <v>#N/A</v>
      </c>
      <c r="Q466" t="e">
        <f t="shared" si="31"/>
        <v>#N/A</v>
      </c>
    </row>
    <row r="467" spans="1:17" x14ac:dyDescent="0.2">
      <c r="A467">
        <v>2320.0000000099999</v>
      </c>
      <c r="B467">
        <v>3.4203209999999998E-2</v>
      </c>
      <c r="C467" t="e">
        <v>#N/A</v>
      </c>
      <c r="D467" t="e">
        <f t="shared" si="28"/>
        <v>#N/A</v>
      </c>
      <c r="E467" t="e">
        <f t="shared" si="29"/>
        <v>#N/A</v>
      </c>
      <c r="M467">
        <v>2320.0000000099999</v>
      </c>
      <c r="N467">
        <v>0.46717386</v>
      </c>
      <c r="O467" t="e">
        <v>#N/A</v>
      </c>
      <c r="P467" t="e">
        <f t="shared" si="30"/>
        <v>#N/A</v>
      </c>
      <c r="Q467" t="e">
        <f t="shared" si="31"/>
        <v>#N/A</v>
      </c>
    </row>
    <row r="468" spans="1:17" x14ac:dyDescent="0.2">
      <c r="A468">
        <v>2325.0000000099999</v>
      </c>
      <c r="B468">
        <v>3.4088880000000002E-2</v>
      </c>
      <c r="C468" t="e">
        <v>#N/A</v>
      </c>
      <c r="D468" t="e">
        <f t="shared" si="28"/>
        <v>#N/A</v>
      </c>
      <c r="E468" t="e">
        <f t="shared" si="29"/>
        <v>#N/A</v>
      </c>
      <c r="M468">
        <v>2325.0000000099999</v>
      </c>
      <c r="N468">
        <v>0.46528844000000003</v>
      </c>
      <c r="O468" t="e">
        <v>#N/A</v>
      </c>
      <c r="P468" t="e">
        <f t="shared" si="30"/>
        <v>#N/A</v>
      </c>
      <c r="Q468" t="e">
        <f t="shared" si="31"/>
        <v>#N/A</v>
      </c>
    </row>
    <row r="469" spans="1:17" x14ac:dyDescent="0.2">
      <c r="A469">
        <v>2330.0000000199998</v>
      </c>
      <c r="B469">
        <v>3.3975079999999998E-2</v>
      </c>
      <c r="C469" t="e">
        <v>#N/A</v>
      </c>
      <c r="D469" t="e">
        <f t="shared" si="28"/>
        <v>#N/A</v>
      </c>
      <c r="E469" t="e">
        <f t="shared" si="29"/>
        <v>#N/A</v>
      </c>
      <c r="M469">
        <v>2330.0000000199998</v>
      </c>
      <c r="N469">
        <v>0.46341580999999998</v>
      </c>
      <c r="O469" t="e">
        <v>#N/A</v>
      </c>
      <c r="P469" t="e">
        <f t="shared" si="30"/>
        <v>#N/A</v>
      </c>
      <c r="Q469" t="e">
        <f t="shared" si="31"/>
        <v>#N/A</v>
      </c>
    </row>
    <row r="470" spans="1:17" x14ac:dyDescent="0.2">
      <c r="A470">
        <v>2335.0000000199998</v>
      </c>
      <c r="B470">
        <v>3.3861809999999999E-2</v>
      </c>
      <c r="C470" t="e">
        <v>#N/A</v>
      </c>
      <c r="D470" t="e">
        <f t="shared" si="28"/>
        <v>#N/A</v>
      </c>
      <c r="E470" t="e">
        <f t="shared" si="29"/>
        <v>#N/A</v>
      </c>
      <c r="M470">
        <v>2335.0000000199998</v>
      </c>
      <c r="N470">
        <v>0.46155583</v>
      </c>
      <c r="O470" t="e">
        <v>#N/A</v>
      </c>
      <c r="P470" t="e">
        <f t="shared" si="30"/>
        <v>#N/A</v>
      </c>
      <c r="Q470" t="e">
        <f t="shared" si="31"/>
        <v>#N/A</v>
      </c>
    </row>
    <row r="471" spans="1:17" x14ac:dyDescent="0.2">
      <c r="A471">
        <v>2340.0000000199998</v>
      </c>
      <c r="B471">
        <v>3.3749059999999997E-2</v>
      </c>
      <c r="C471" t="e">
        <v>#N/A</v>
      </c>
      <c r="D471" t="e">
        <f t="shared" si="28"/>
        <v>#N/A</v>
      </c>
      <c r="E471" t="e">
        <f t="shared" si="29"/>
        <v>#N/A</v>
      </c>
      <c r="M471">
        <v>2340.0000000199998</v>
      </c>
      <c r="N471">
        <v>0.45970836999999998</v>
      </c>
      <c r="O471" t="e">
        <v>#N/A</v>
      </c>
      <c r="P471" t="e">
        <f t="shared" si="30"/>
        <v>#N/A</v>
      </c>
      <c r="Q471" t="e">
        <f t="shared" si="31"/>
        <v>#N/A</v>
      </c>
    </row>
    <row r="472" spans="1:17" x14ac:dyDescent="0.2">
      <c r="A472">
        <v>2345.0000000199998</v>
      </c>
      <c r="B472">
        <v>3.3636840000000001E-2</v>
      </c>
      <c r="C472" t="e">
        <v>#N/A</v>
      </c>
      <c r="D472" t="e">
        <f t="shared" si="28"/>
        <v>#N/A</v>
      </c>
      <c r="E472" t="e">
        <f t="shared" si="29"/>
        <v>#N/A</v>
      </c>
      <c r="M472">
        <v>2345.0000000199998</v>
      </c>
      <c r="N472">
        <v>0.45787328999999999</v>
      </c>
      <c r="O472" t="e">
        <v>#N/A</v>
      </c>
      <c r="P472" t="e">
        <f t="shared" si="30"/>
        <v>#N/A</v>
      </c>
      <c r="Q472" t="e">
        <f t="shared" si="31"/>
        <v>#N/A</v>
      </c>
    </row>
    <row r="473" spans="1:17" x14ac:dyDescent="0.2">
      <c r="A473">
        <v>2350.0000000199998</v>
      </c>
      <c r="B473">
        <v>3.352513E-2</v>
      </c>
      <c r="C473" t="e">
        <v>#N/A</v>
      </c>
      <c r="D473" t="e">
        <f t="shared" si="28"/>
        <v>#N/A</v>
      </c>
      <c r="E473" t="e">
        <f t="shared" si="29"/>
        <v>#N/A</v>
      </c>
      <c r="M473">
        <v>2350.0000000199998</v>
      </c>
      <c r="N473">
        <v>0.45605045999999999</v>
      </c>
      <c r="O473" t="e">
        <v>#N/A</v>
      </c>
      <c r="P473" t="e">
        <f t="shared" si="30"/>
        <v>#N/A</v>
      </c>
      <c r="Q473" t="e">
        <f t="shared" si="31"/>
        <v>#N/A</v>
      </c>
    </row>
    <row r="474" spans="1:17" x14ac:dyDescent="0.2">
      <c r="A474">
        <v>2355.0000000199998</v>
      </c>
      <c r="B474">
        <v>3.3413940000000003E-2</v>
      </c>
      <c r="C474" t="e">
        <v>#N/A</v>
      </c>
      <c r="D474" t="e">
        <f t="shared" si="28"/>
        <v>#N/A</v>
      </c>
      <c r="E474" t="e">
        <f t="shared" si="29"/>
        <v>#N/A</v>
      </c>
      <c r="M474">
        <v>2355.0000000199998</v>
      </c>
      <c r="N474">
        <v>0.45423974</v>
      </c>
      <c r="O474" t="e">
        <v>#N/A</v>
      </c>
      <c r="P474" t="e">
        <f t="shared" si="30"/>
        <v>#N/A</v>
      </c>
      <c r="Q474" t="e">
        <f t="shared" si="31"/>
        <v>#N/A</v>
      </c>
    </row>
    <row r="475" spans="1:17" x14ac:dyDescent="0.2">
      <c r="A475">
        <v>2360.0000000199998</v>
      </c>
      <c r="B475">
        <v>3.330325E-2</v>
      </c>
      <c r="C475" t="e">
        <v>#N/A</v>
      </c>
      <c r="D475" t="e">
        <f t="shared" si="28"/>
        <v>#N/A</v>
      </c>
      <c r="E475" t="e">
        <f t="shared" si="29"/>
        <v>#N/A</v>
      </c>
      <c r="M475">
        <v>2360.0000000199998</v>
      </c>
      <c r="N475">
        <v>0.45244100999999998</v>
      </c>
      <c r="O475" t="e">
        <v>#N/A</v>
      </c>
      <c r="P475" t="e">
        <f t="shared" si="30"/>
        <v>#N/A</v>
      </c>
      <c r="Q475" t="e">
        <f t="shared" si="31"/>
        <v>#N/A</v>
      </c>
    </row>
    <row r="476" spans="1:17" x14ac:dyDescent="0.2">
      <c r="A476">
        <v>2365.0000000199998</v>
      </c>
      <c r="B476">
        <v>3.3193069999999998E-2</v>
      </c>
      <c r="C476" t="e">
        <v>#N/A</v>
      </c>
      <c r="D476" t="e">
        <f t="shared" si="28"/>
        <v>#N/A</v>
      </c>
      <c r="E476" t="e">
        <f t="shared" si="29"/>
        <v>#N/A</v>
      </c>
      <c r="M476">
        <v>2365.0000000199998</v>
      </c>
      <c r="N476">
        <v>0.45065411999999999</v>
      </c>
      <c r="O476" t="e">
        <v>#N/A</v>
      </c>
      <c r="P476" t="e">
        <f t="shared" si="30"/>
        <v>#N/A</v>
      </c>
      <c r="Q476" t="e">
        <f t="shared" si="31"/>
        <v>#N/A</v>
      </c>
    </row>
    <row r="477" spans="1:17" x14ac:dyDescent="0.2">
      <c r="A477">
        <v>2370.0000000199998</v>
      </c>
      <c r="B477">
        <v>3.3083389999999997E-2</v>
      </c>
      <c r="C477" t="e">
        <v>#N/A</v>
      </c>
      <c r="D477" t="e">
        <f t="shared" si="28"/>
        <v>#N/A</v>
      </c>
      <c r="E477" t="e">
        <f t="shared" si="29"/>
        <v>#N/A</v>
      </c>
      <c r="M477">
        <v>2370.0000000199998</v>
      </c>
      <c r="N477">
        <v>0.44887896999999999</v>
      </c>
      <c r="O477" t="e">
        <v>#N/A</v>
      </c>
      <c r="P477" t="e">
        <f t="shared" si="30"/>
        <v>#N/A</v>
      </c>
      <c r="Q477" t="e">
        <f t="shared" si="31"/>
        <v>#N/A</v>
      </c>
    </row>
    <row r="478" spans="1:17" x14ac:dyDescent="0.2">
      <c r="A478">
        <v>2375.0000000300001</v>
      </c>
      <c r="B478">
        <v>3.2974200000000002E-2</v>
      </c>
      <c r="C478" t="e">
        <v>#N/A</v>
      </c>
      <c r="D478" t="e">
        <f t="shared" si="28"/>
        <v>#N/A</v>
      </c>
      <c r="E478" t="e">
        <f t="shared" si="29"/>
        <v>#N/A</v>
      </c>
      <c r="M478">
        <v>2375.0000000300001</v>
      </c>
      <c r="N478">
        <v>0.44711540999999999</v>
      </c>
      <c r="O478" t="e">
        <v>#N/A</v>
      </c>
      <c r="P478" t="e">
        <f t="shared" si="30"/>
        <v>#N/A</v>
      </c>
      <c r="Q478" t="e">
        <f t="shared" si="31"/>
        <v>#N/A</v>
      </c>
    </row>
    <row r="479" spans="1:17" x14ac:dyDescent="0.2">
      <c r="A479">
        <v>2380.0000000300001</v>
      </c>
      <c r="B479">
        <v>3.2865510000000001E-2</v>
      </c>
      <c r="C479" t="e">
        <v>#N/A</v>
      </c>
      <c r="D479" t="e">
        <f t="shared" si="28"/>
        <v>#N/A</v>
      </c>
      <c r="E479" t="e">
        <f t="shared" si="29"/>
        <v>#N/A</v>
      </c>
      <c r="M479">
        <v>2380.0000000300001</v>
      </c>
      <c r="N479">
        <v>0.44536333</v>
      </c>
      <c r="O479" t="e">
        <v>#N/A</v>
      </c>
      <c r="P479" t="e">
        <f t="shared" si="30"/>
        <v>#N/A</v>
      </c>
      <c r="Q479" t="e">
        <f t="shared" si="31"/>
        <v>#N/A</v>
      </c>
    </row>
    <row r="480" spans="1:17" x14ac:dyDescent="0.2">
      <c r="A480">
        <v>2385.0000000300001</v>
      </c>
      <c r="B480">
        <v>3.2757309999999998E-2</v>
      </c>
      <c r="C480" t="e">
        <v>#N/A</v>
      </c>
      <c r="D480" t="e">
        <f t="shared" si="28"/>
        <v>#N/A</v>
      </c>
      <c r="E480" t="e">
        <f t="shared" si="29"/>
        <v>#N/A</v>
      </c>
      <c r="M480">
        <v>2385.0000000300001</v>
      </c>
      <c r="N480">
        <v>0.44362260999999997</v>
      </c>
      <c r="O480" t="e">
        <v>#N/A</v>
      </c>
      <c r="P480" t="e">
        <f t="shared" si="30"/>
        <v>#N/A</v>
      </c>
      <c r="Q480" t="e">
        <f t="shared" si="31"/>
        <v>#N/A</v>
      </c>
    </row>
    <row r="481" spans="1:17" x14ac:dyDescent="0.2">
      <c r="A481">
        <v>2390.0000000300001</v>
      </c>
      <c r="B481">
        <v>3.2649589999999999E-2</v>
      </c>
      <c r="C481" t="e">
        <v>#N/A</v>
      </c>
      <c r="D481" t="e">
        <f t="shared" si="28"/>
        <v>#N/A</v>
      </c>
      <c r="E481" t="e">
        <f t="shared" si="29"/>
        <v>#N/A</v>
      </c>
      <c r="M481">
        <v>2390.0000000300001</v>
      </c>
      <c r="N481">
        <v>0.44189311999999997</v>
      </c>
      <c r="O481" t="e">
        <v>#N/A</v>
      </c>
      <c r="P481" t="e">
        <f t="shared" si="30"/>
        <v>#N/A</v>
      </c>
      <c r="Q481" t="e">
        <f t="shared" si="31"/>
        <v>#N/A</v>
      </c>
    </row>
    <row r="482" spans="1:17" x14ac:dyDescent="0.2">
      <c r="A482">
        <v>2395.0000000300001</v>
      </c>
      <c r="B482">
        <v>3.2542359999999999E-2</v>
      </c>
      <c r="C482" t="e">
        <v>#N/A</v>
      </c>
      <c r="D482" t="e">
        <f t="shared" si="28"/>
        <v>#N/A</v>
      </c>
      <c r="E482" t="e">
        <f t="shared" si="29"/>
        <v>#N/A</v>
      </c>
      <c r="M482">
        <v>2395.0000000300001</v>
      </c>
      <c r="N482">
        <v>0.44017474000000001</v>
      </c>
      <c r="O482" t="e">
        <v>#N/A</v>
      </c>
      <c r="P482" t="e">
        <f t="shared" si="30"/>
        <v>#N/A</v>
      </c>
      <c r="Q482" t="e">
        <f t="shared" si="31"/>
        <v>#N/A</v>
      </c>
    </row>
    <row r="483" spans="1:17" x14ac:dyDescent="0.2">
      <c r="A483">
        <v>2400.0000000300001</v>
      </c>
      <c r="B483">
        <v>3.2435600000000002E-2</v>
      </c>
      <c r="C483" t="e">
        <v>#N/A</v>
      </c>
      <c r="D483" t="e">
        <f t="shared" si="28"/>
        <v>#N/A</v>
      </c>
      <c r="E483" t="e">
        <f t="shared" si="29"/>
        <v>#N/A</v>
      </c>
      <c r="M483">
        <v>2400.0000000300001</v>
      </c>
      <c r="N483">
        <v>0.43846737000000002</v>
      </c>
      <c r="O483" t="e">
        <v>#N/A</v>
      </c>
      <c r="P483" t="e">
        <f t="shared" si="30"/>
        <v>#N/A</v>
      </c>
      <c r="Q483" t="e">
        <f t="shared" si="31"/>
        <v>#N/A</v>
      </c>
    </row>
    <row r="484" spans="1:17" x14ac:dyDescent="0.2">
      <c r="A484">
        <v>2405.0000000300001</v>
      </c>
      <c r="B484">
        <v>3.232931E-2</v>
      </c>
      <c r="C484" t="e">
        <v>#N/A</v>
      </c>
      <c r="D484" t="e">
        <f t="shared" si="28"/>
        <v>#N/A</v>
      </c>
      <c r="E484" t="e">
        <f t="shared" si="29"/>
        <v>#N/A</v>
      </c>
      <c r="M484">
        <v>2405.0000000300001</v>
      </c>
      <c r="N484">
        <v>0.43677086999999998</v>
      </c>
      <c r="O484" t="e">
        <v>#N/A</v>
      </c>
      <c r="P484" t="e">
        <f t="shared" si="30"/>
        <v>#N/A</v>
      </c>
      <c r="Q484" t="e">
        <f t="shared" si="31"/>
        <v>#N/A</v>
      </c>
    </row>
    <row r="485" spans="1:17" x14ac:dyDescent="0.2">
      <c r="A485">
        <v>2410.0000000300001</v>
      </c>
      <c r="B485">
        <v>3.2223500000000002E-2</v>
      </c>
      <c r="C485" t="e">
        <v>#N/A</v>
      </c>
      <c r="D485" t="e">
        <f t="shared" si="28"/>
        <v>#N/A</v>
      </c>
      <c r="E485" t="e">
        <f t="shared" si="29"/>
        <v>#N/A</v>
      </c>
      <c r="M485">
        <v>2410.0000000300001</v>
      </c>
      <c r="N485">
        <v>0.43508513999999998</v>
      </c>
      <c r="O485" t="e">
        <v>#N/A</v>
      </c>
      <c r="P485" t="e">
        <f t="shared" si="30"/>
        <v>#N/A</v>
      </c>
      <c r="Q485" t="e">
        <f t="shared" si="31"/>
        <v>#N/A</v>
      </c>
    </row>
    <row r="486" spans="1:17" x14ac:dyDescent="0.2">
      <c r="A486">
        <v>2415.0000000300001</v>
      </c>
      <c r="B486">
        <v>3.2118149999999998E-2</v>
      </c>
      <c r="C486" t="e">
        <v>#N/A</v>
      </c>
      <c r="D486" t="e">
        <f t="shared" si="28"/>
        <v>#N/A</v>
      </c>
      <c r="E486" t="e">
        <f t="shared" si="29"/>
        <v>#N/A</v>
      </c>
      <c r="M486">
        <v>2415.0000000300001</v>
      </c>
      <c r="N486">
        <v>0.43341005999999999</v>
      </c>
      <c r="O486" t="e">
        <v>#N/A</v>
      </c>
      <c r="P486" t="e">
        <f t="shared" si="30"/>
        <v>#N/A</v>
      </c>
      <c r="Q486" t="e">
        <f t="shared" si="31"/>
        <v>#N/A</v>
      </c>
    </row>
    <row r="487" spans="1:17" x14ac:dyDescent="0.2">
      <c r="A487">
        <v>2420.0000000300001</v>
      </c>
      <c r="B487">
        <v>3.2013260000000002E-2</v>
      </c>
      <c r="C487" t="e">
        <v>#N/A</v>
      </c>
      <c r="D487" t="e">
        <f t="shared" si="28"/>
        <v>#N/A</v>
      </c>
      <c r="E487" t="e">
        <f t="shared" si="29"/>
        <v>#N/A</v>
      </c>
      <c r="M487">
        <v>2420.0000000300001</v>
      </c>
      <c r="N487">
        <v>0.43174552999999999</v>
      </c>
      <c r="O487" t="e">
        <v>#N/A</v>
      </c>
      <c r="P487" t="e">
        <f t="shared" si="30"/>
        <v>#N/A</v>
      </c>
      <c r="Q487" t="e">
        <f t="shared" si="31"/>
        <v>#N/A</v>
      </c>
    </row>
    <row r="488" spans="1:17" x14ac:dyDescent="0.2">
      <c r="A488">
        <v>2425.00000004</v>
      </c>
      <c r="B488">
        <v>3.1908840000000001E-2</v>
      </c>
      <c r="C488" t="e">
        <v>#N/A</v>
      </c>
      <c r="D488" t="e">
        <f t="shared" si="28"/>
        <v>#N/A</v>
      </c>
      <c r="E488" t="e">
        <f t="shared" si="29"/>
        <v>#N/A</v>
      </c>
      <c r="M488">
        <v>2425.00000004</v>
      </c>
      <c r="N488">
        <v>0.43009143</v>
      </c>
      <c r="O488" t="e">
        <v>#N/A</v>
      </c>
      <c r="P488" t="e">
        <f t="shared" si="30"/>
        <v>#N/A</v>
      </c>
      <c r="Q488" t="e">
        <f t="shared" si="31"/>
        <v>#N/A</v>
      </c>
    </row>
    <row r="489" spans="1:17" x14ac:dyDescent="0.2">
      <c r="A489">
        <v>2430.00000004</v>
      </c>
      <c r="B489">
        <v>3.1804869999999999E-2</v>
      </c>
      <c r="C489" t="e">
        <v>#N/A</v>
      </c>
      <c r="D489" t="e">
        <f t="shared" si="28"/>
        <v>#N/A</v>
      </c>
      <c r="E489" t="e">
        <f t="shared" si="29"/>
        <v>#N/A</v>
      </c>
      <c r="M489">
        <v>2430.00000004</v>
      </c>
      <c r="N489">
        <v>0.42844765000000001</v>
      </c>
      <c r="O489" t="e">
        <v>#N/A</v>
      </c>
      <c r="P489" t="e">
        <f t="shared" si="30"/>
        <v>#N/A</v>
      </c>
      <c r="Q489" t="e">
        <f t="shared" si="31"/>
        <v>#N/A</v>
      </c>
    </row>
    <row r="490" spans="1:17" x14ac:dyDescent="0.2">
      <c r="A490">
        <v>2435.00000004</v>
      </c>
      <c r="B490">
        <v>3.1701350000000003E-2</v>
      </c>
      <c r="C490" t="e">
        <v>#N/A</v>
      </c>
      <c r="D490" t="e">
        <f t="shared" si="28"/>
        <v>#N/A</v>
      </c>
      <c r="E490" t="e">
        <f t="shared" si="29"/>
        <v>#N/A</v>
      </c>
      <c r="M490">
        <v>2435.00000004</v>
      </c>
      <c r="N490">
        <v>0.42681407999999998</v>
      </c>
      <c r="O490" t="e">
        <v>#N/A</v>
      </c>
      <c r="P490" t="e">
        <f t="shared" si="30"/>
        <v>#N/A</v>
      </c>
      <c r="Q490" t="e">
        <f t="shared" si="31"/>
        <v>#N/A</v>
      </c>
    </row>
    <row r="491" spans="1:17" x14ac:dyDescent="0.2">
      <c r="A491">
        <v>2440.00000004</v>
      </c>
      <c r="B491">
        <v>3.1598279999999999E-2</v>
      </c>
      <c r="C491" t="e">
        <v>#N/A</v>
      </c>
      <c r="D491" t="e">
        <f t="shared" si="28"/>
        <v>#N/A</v>
      </c>
      <c r="E491" t="e">
        <f t="shared" si="29"/>
        <v>#N/A</v>
      </c>
      <c r="M491">
        <v>2440.00000004</v>
      </c>
      <c r="N491">
        <v>0.42519063000000001</v>
      </c>
      <c r="O491" t="e">
        <v>#N/A</v>
      </c>
      <c r="P491" t="e">
        <f t="shared" si="30"/>
        <v>#N/A</v>
      </c>
      <c r="Q491" t="e">
        <f t="shared" si="31"/>
        <v>#N/A</v>
      </c>
    </row>
    <row r="492" spans="1:17" x14ac:dyDescent="0.2">
      <c r="A492">
        <v>2445.00000004</v>
      </c>
      <c r="B492">
        <v>3.149565E-2</v>
      </c>
      <c r="C492" t="e">
        <v>#N/A</v>
      </c>
      <c r="D492" t="e">
        <f t="shared" si="28"/>
        <v>#N/A</v>
      </c>
      <c r="E492" t="e">
        <f t="shared" si="29"/>
        <v>#N/A</v>
      </c>
      <c r="M492">
        <v>2445.00000004</v>
      </c>
      <c r="N492">
        <v>0.42357718</v>
      </c>
      <c r="O492" t="e">
        <v>#N/A</v>
      </c>
      <c r="P492" t="e">
        <f t="shared" si="30"/>
        <v>#N/A</v>
      </c>
      <c r="Q492" t="e">
        <f t="shared" si="31"/>
        <v>#N/A</v>
      </c>
    </row>
    <row r="493" spans="1:17" x14ac:dyDescent="0.2">
      <c r="A493">
        <v>2450.00000004</v>
      </c>
      <c r="B493">
        <v>3.139347E-2</v>
      </c>
      <c r="C493" t="e">
        <v>#N/A</v>
      </c>
      <c r="D493" t="e">
        <f t="shared" si="28"/>
        <v>#N/A</v>
      </c>
      <c r="E493" t="e">
        <f t="shared" si="29"/>
        <v>#N/A</v>
      </c>
      <c r="M493">
        <v>2450.00000004</v>
      </c>
      <c r="N493">
        <v>0.42197362999999999</v>
      </c>
      <c r="O493" t="e">
        <v>#N/A</v>
      </c>
      <c r="P493" t="e">
        <f t="shared" si="30"/>
        <v>#N/A</v>
      </c>
      <c r="Q493" t="e">
        <f t="shared" si="31"/>
        <v>#N/A</v>
      </c>
    </row>
    <row r="494" spans="1:17" x14ac:dyDescent="0.2">
      <c r="A494">
        <v>2455.00000004</v>
      </c>
      <c r="B494">
        <v>3.1291729999999997E-2</v>
      </c>
      <c r="C494" t="e">
        <v>#N/A</v>
      </c>
      <c r="D494" t="e">
        <f t="shared" si="28"/>
        <v>#N/A</v>
      </c>
      <c r="E494" t="e">
        <f t="shared" si="29"/>
        <v>#N/A</v>
      </c>
      <c r="M494">
        <v>2455.00000004</v>
      </c>
      <c r="N494">
        <v>0.42037988999999998</v>
      </c>
      <c r="O494" t="e">
        <v>#N/A</v>
      </c>
      <c r="P494" t="e">
        <f t="shared" si="30"/>
        <v>#N/A</v>
      </c>
      <c r="Q494" t="e">
        <f t="shared" si="31"/>
        <v>#N/A</v>
      </c>
    </row>
    <row r="495" spans="1:17" x14ac:dyDescent="0.2">
      <c r="A495">
        <v>2460.00000004</v>
      </c>
      <c r="B495">
        <v>3.119042E-2</v>
      </c>
      <c r="C495" t="e">
        <v>#N/A</v>
      </c>
      <c r="D495" t="e">
        <f t="shared" si="28"/>
        <v>#N/A</v>
      </c>
      <c r="E495" t="e">
        <f t="shared" si="29"/>
        <v>#N/A</v>
      </c>
      <c r="M495">
        <v>2460.00000004</v>
      </c>
      <c r="N495">
        <v>0.41879583999999997</v>
      </c>
      <c r="O495" t="e">
        <v>#N/A</v>
      </c>
      <c r="P495" t="e">
        <f t="shared" si="30"/>
        <v>#N/A</v>
      </c>
      <c r="Q495" t="e">
        <f t="shared" si="31"/>
        <v>#N/A</v>
      </c>
    </row>
    <row r="496" spans="1:17" x14ac:dyDescent="0.2">
      <c r="A496">
        <v>2465.00000004</v>
      </c>
      <c r="B496">
        <v>3.1089550000000001E-2</v>
      </c>
      <c r="C496" t="e">
        <v>#N/A</v>
      </c>
      <c r="D496" t="e">
        <f t="shared" si="28"/>
        <v>#N/A</v>
      </c>
      <c r="E496" t="e">
        <f t="shared" si="29"/>
        <v>#N/A</v>
      </c>
      <c r="M496">
        <v>2465.00000004</v>
      </c>
      <c r="N496">
        <v>0.41722140000000002</v>
      </c>
      <c r="O496" t="e">
        <v>#N/A</v>
      </c>
      <c r="P496" t="e">
        <f t="shared" si="30"/>
        <v>#N/A</v>
      </c>
      <c r="Q496" t="e">
        <f t="shared" si="31"/>
        <v>#N/A</v>
      </c>
    </row>
    <row r="497" spans="1:17" x14ac:dyDescent="0.2">
      <c r="A497">
        <v>2470.00000004</v>
      </c>
      <c r="B497">
        <v>3.0989099999999999E-2</v>
      </c>
      <c r="C497" t="e">
        <v>#N/A</v>
      </c>
      <c r="D497" t="e">
        <f t="shared" si="28"/>
        <v>#N/A</v>
      </c>
      <c r="E497" t="e">
        <f t="shared" si="29"/>
        <v>#N/A</v>
      </c>
      <c r="M497">
        <v>2470.00000004</v>
      </c>
      <c r="N497">
        <v>0.41565646000000001</v>
      </c>
      <c r="O497" t="e">
        <v>#N/A</v>
      </c>
      <c r="P497" t="e">
        <f t="shared" si="30"/>
        <v>#N/A</v>
      </c>
      <c r="Q497" t="e">
        <f t="shared" si="31"/>
        <v>#N/A</v>
      </c>
    </row>
    <row r="498" spans="1:17" x14ac:dyDescent="0.2">
      <c r="A498">
        <v>2475.0000000499999</v>
      </c>
      <c r="B498">
        <v>3.0889079999999999E-2</v>
      </c>
      <c r="C498" t="e">
        <v>#N/A</v>
      </c>
      <c r="D498" t="e">
        <f t="shared" si="28"/>
        <v>#N/A</v>
      </c>
      <c r="E498" t="e">
        <f t="shared" si="29"/>
        <v>#N/A</v>
      </c>
      <c r="M498">
        <v>2475.0000000499999</v>
      </c>
      <c r="N498">
        <v>0.41410091999999998</v>
      </c>
      <c r="O498" t="e">
        <v>#N/A</v>
      </c>
      <c r="P498" t="e">
        <f t="shared" si="30"/>
        <v>#N/A</v>
      </c>
      <c r="Q498" t="e">
        <f t="shared" si="31"/>
        <v>#N/A</v>
      </c>
    </row>
    <row r="499" spans="1:17" x14ac:dyDescent="0.2">
      <c r="A499">
        <v>2480.0000000499999</v>
      </c>
      <c r="B499">
        <v>3.0789480000000001E-2</v>
      </c>
      <c r="C499" t="e">
        <v>#N/A</v>
      </c>
      <c r="D499" t="e">
        <f t="shared" si="28"/>
        <v>#N/A</v>
      </c>
      <c r="E499" t="e">
        <f t="shared" si="29"/>
        <v>#N/A</v>
      </c>
      <c r="M499">
        <v>2480.0000000499999</v>
      </c>
      <c r="N499">
        <v>0.4125547</v>
      </c>
      <c r="O499" t="e">
        <v>#N/A</v>
      </c>
      <c r="P499" t="e">
        <f t="shared" si="30"/>
        <v>#N/A</v>
      </c>
      <c r="Q499" t="e">
        <f t="shared" si="31"/>
        <v>#N/A</v>
      </c>
    </row>
    <row r="500" spans="1:17" x14ac:dyDescent="0.2">
      <c r="A500">
        <v>2485.0000000499999</v>
      </c>
      <c r="B500">
        <v>3.0690309999999998E-2</v>
      </c>
      <c r="C500" t="e">
        <v>#N/A</v>
      </c>
      <c r="D500" t="e">
        <f t="shared" si="28"/>
        <v>#N/A</v>
      </c>
      <c r="E500" t="e">
        <f t="shared" si="29"/>
        <v>#N/A</v>
      </c>
      <c r="M500">
        <v>2485.0000000499999</v>
      </c>
      <c r="N500">
        <v>0.41101768999999999</v>
      </c>
      <c r="O500" t="e">
        <v>#N/A</v>
      </c>
      <c r="P500" t="e">
        <f t="shared" si="30"/>
        <v>#N/A</v>
      </c>
      <c r="Q500" t="e">
        <f t="shared" si="31"/>
        <v>#N/A</v>
      </c>
    </row>
    <row r="501" spans="1:17" x14ac:dyDescent="0.2">
      <c r="A501">
        <v>2490.0000000499999</v>
      </c>
      <c r="B501">
        <v>3.0591549999999999E-2</v>
      </c>
      <c r="C501" t="e">
        <v>#N/A</v>
      </c>
      <c r="D501" t="e">
        <f t="shared" si="28"/>
        <v>#N/A</v>
      </c>
      <c r="E501" t="e">
        <f t="shared" si="29"/>
        <v>#N/A</v>
      </c>
      <c r="M501">
        <v>2490.0000000499999</v>
      </c>
      <c r="N501">
        <v>0.40948981000000001</v>
      </c>
      <c r="O501" t="e">
        <v>#N/A</v>
      </c>
      <c r="P501" t="e">
        <f t="shared" si="30"/>
        <v>#N/A</v>
      </c>
      <c r="Q501" t="e">
        <f t="shared" si="31"/>
        <v>#N/A</v>
      </c>
    </row>
    <row r="502" spans="1:17" x14ac:dyDescent="0.2">
      <c r="A502">
        <v>2495.0000000499999</v>
      </c>
      <c r="B502">
        <v>3.0493200000000002E-2</v>
      </c>
      <c r="C502" t="e">
        <v>#N/A</v>
      </c>
      <c r="D502" t="e">
        <f t="shared" si="28"/>
        <v>#N/A</v>
      </c>
      <c r="E502" t="e">
        <f t="shared" si="29"/>
        <v>#N/A</v>
      </c>
      <c r="M502">
        <v>2495.0000000499999</v>
      </c>
      <c r="N502">
        <v>0.40797095999999999</v>
      </c>
      <c r="O502" t="e">
        <v>#N/A</v>
      </c>
      <c r="P502" t="e">
        <f t="shared" si="30"/>
        <v>#N/A</v>
      </c>
      <c r="Q502" t="e">
        <f t="shared" si="31"/>
        <v>#N/A</v>
      </c>
    </row>
    <row r="503" spans="1:17" x14ac:dyDescent="0.2">
      <c r="A503">
        <v>2500.0000000499999</v>
      </c>
      <c r="B503">
        <v>3.0395269999999999E-2</v>
      </c>
      <c r="C503" t="e">
        <v>#N/A</v>
      </c>
      <c r="D503" t="e">
        <f t="shared" si="28"/>
        <v>#N/A</v>
      </c>
      <c r="E503" t="e">
        <f t="shared" si="29"/>
        <v>#N/A</v>
      </c>
      <c r="M503">
        <v>2500.0000000499999</v>
      </c>
      <c r="N503">
        <v>0.40646104999999999</v>
      </c>
      <c r="O503" t="e">
        <v>#N/A</v>
      </c>
      <c r="P503" t="e">
        <f t="shared" si="30"/>
        <v>#N/A</v>
      </c>
      <c r="Q503" t="e">
        <f t="shared" si="31"/>
        <v>#N/A</v>
      </c>
    </row>
    <row r="504" spans="1:17" x14ac:dyDescent="0.2">
      <c r="A504">
        <v>2505.0000000499999</v>
      </c>
      <c r="B504">
        <v>3.029774E-2</v>
      </c>
      <c r="C504" t="e">
        <v>#N/A</v>
      </c>
      <c r="D504" t="e">
        <f t="shared" si="28"/>
        <v>#N/A</v>
      </c>
      <c r="E504" t="e">
        <f t="shared" si="29"/>
        <v>#N/A</v>
      </c>
      <c r="M504">
        <v>2505.0000000499999</v>
      </c>
      <c r="N504">
        <v>0.40495998999999999</v>
      </c>
      <c r="O504" t="e">
        <v>#N/A</v>
      </c>
      <c r="P504" t="e">
        <f t="shared" si="30"/>
        <v>#N/A</v>
      </c>
      <c r="Q504" t="e">
        <f t="shared" si="31"/>
        <v>#N/A</v>
      </c>
    </row>
    <row r="505" spans="1:17" x14ac:dyDescent="0.2">
      <c r="A505">
        <v>2510.0000000499999</v>
      </c>
      <c r="B505">
        <v>3.0200620000000001E-2</v>
      </c>
      <c r="C505" t="e">
        <v>#N/A</v>
      </c>
      <c r="D505" t="e">
        <f t="shared" si="28"/>
        <v>#N/A</v>
      </c>
      <c r="E505" t="e">
        <f t="shared" si="29"/>
        <v>#N/A</v>
      </c>
      <c r="M505">
        <v>2510.0000000499999</v>
      </c>
      <c r="N505">
        <v>0.40346769999999998</v>
      </c>
      <c r="O505" t="e">
        <v>#N/A</v>
      </c>
      <c r="P505" t="e">
        <f t="shared" si="30"/>
        <v>#N/A</v>
      </c>
      <c r="Q505" t="e">
        <f t="shared" si="31"/>
        <v>#N/A</v>
      </c>
    </row>
    <row r="506" spans="1:17" x14ac:dyDescent="0.2">
      <c r="A506">
        <v>2515.0000000499999</v>
      </c>
      <c r="B506">
        <v>3.0103899999999999E-2</v>
      </c>
      <c r="C506" t="e">
        <v>#N/A</v>
      </c>
      <c r="D506" t="e">
        <f t="shared" si="28"/>
        <v>#N/A</v>
      </c>
      <c r="E506" t="e">
        <f t="shared" si="29"/>
        <v>#N/A</v>
      </c>
      <c r="M506">
        <v>2515.0000000499999</v>
      </c>
      <c r="N506">
        <v>0.40198408000000002</v>
      </c>
      <c r="O506" t="e">
        <v>#N/A</v>
      </c>
      <c r="P506" t="e">
        <f t="shared" si="30"/>
        <v>#N/A</v>
      </c>
      <c r="Q506" t="e">
        <f t="shared" si="31"/>
        <v>#N/A</v>
      </c>
    </row>
    <row r="507" spans="1:17" x14ac:dyDescent="0.2">
      <c r="A507">
        <v>2520.0000000499999</v>
      </c>
      <c r="B507">
        <v>3.0007579999999999E-2</v>
      </c>
      <c r="C507" t="e">
        <v>#N/A</v>
      </c>
      <c r="D507" t="e">
        <f t="shared" si="28"/>
        <v>#N/A</v>
      </c>
      <c r="E507" t="e">
        <f t="shared" si="29"/>
        <v>#N/A</v>
      </c>
      <c r="M507">
        <v>2520.0000000499999</v>
      </c>
      <c r="N507">
        <v>0.40050905999999997</v>
      </c>
      <c r="O507" t="e">
        <v>#N/A</v>
      </c>
      <c r="P507" t="e">
        <f t="shared" si="30"/>
        <v>#N/A</v>
      </c>
      <c r="Q507" t="e">
        <f t="shared" si="31"/>
        <v>#N/A</v>
      </c>
    </row>
    <row r="508" spans="1:17" x14ac:dyDescent="0.2">
      <c r="A508">
        <v>2525.0000000599998</v>
      </c>
      <c r="B508">
        <v>2.9911650000000001E-2</v>
      </c>
      <c r="C508" t="e">
        <v>#N/A</v>
      </c>
      <c r="D508" t="e">
        <f t="shared" si="28"/>
        <v>#N/A</v>
      </c>
      <c r="E508" t="e">
        <f t="shared" si="29"/>
        <v>#N/A</v>
      </c>
      <c r="M508">
        <v>2525.0000000599998</v>
      </c>
      <c r="N508">
        <v>0.39904254</v>
      </c>
      <c r="O508" t="e">
        <v>#N/A</v>
      </c>
      <c r="P508" t="e">
        <f t="shared" si="30"/>
        <v>#N/A</v>
      </c>
      <c r="Q508" t="e">
        <f t="shared" si="31"/>
        <v>#N/A</v>
      </c>
    </row>
    <row r="509" spans="1:17" x14ac:dyDescent="0.2">
      <c r="A509">
        <v>2530.0000000599998</v>
      </c>
      <c r="B509">
        <v>2.9816120000000002E-2</v>
      </c>
      <c r="C509" t="e">
        <v>#N/A</v>
      </c>
      <c r="D509" t="e">
        <f t="shared" si="28"/>
        <v>#N/A</v>
      </c>
      <c r="E509" t="e">
        <f t="shared" si="29"/>
        <v>#N/A</v>
      </c>
      <c r="M509">
        <v>2530.0000000599998</v>
      </c>
      <c r="N509">
        <v>0.39758443999999998</v>
      </c>
      <c r="O509" t="e">
        <v>#N/A</v>
      </c>
      <c r="P509" t="e">
        <f t="shared" si="30"/>
        <v>#N/A</v>
      </c>
      <c r="Q509" t="e">
        <f t="shared" si="31"/>
        <v>#N/A</v>
      </c>
    </row>
    <row r="510" spans="1:17" x14ac:dyDescent="0.2">
      <c r="A510">
        <v>2535.0000000599998</v>
      </c>
      <c r="B510">
        <v>2.9720980000000001E-2</v>
      </c>
      <c r="C510" t="e">
        <v>#N/A</v>
      </c>
      <c r="D510" t="e">
        <f t="shared" si="28"/>
        <v>#N/A</v>
      </c>
      <c r="E510" t="e">
        <f t="shared" si="29"/>
        <v>#N/A</v>
      </c>
      <c r="M510">
        <v>2535.0000000599998</v>
      </c>
      <c r="N510">
        <v>0.39613468000000002</v>
      </c>
      <c r="O510" t="e">
        <v>#N/A</v>
      </c>
      <c r="P510" t="e">
        <f t="shared" si="30"/>
        <v>#N/A</v>
      </c>
      <c r="Q510" t="e">
        <f t="shared" si="31"/>
        <v>#N/A</v>
      </c>
    </row>
    <row r="511" spans="1:17" x14ac:dyDescent="0.2">
      <c r="A511">
        <v>2540.0000000599998</v>
      </c>
      <c r="B511">
        <v>2.962623E-2</v>
      </c>
      <c r="C511" t="e">
        <v>#N/A</v>
      </c>
      <c r="D511" t="e">
        <f t="shared" si="28"/>
        <v>#N/A</v>
      </c>
      <c r="E511" t="e">
        <f t="shared" si="29"/>
        <v>#N/A</v>
      </c>
      <c r="M511">
        <v>2540.0000000599998</v>
      </c>
      <c r="N511">
        <v>0.39469317999999998</v>
      </c>
      <c r="O511" t="e">
        <v>#N/A</v>
      </c>
      <c r="P511" t="e">
        <f t="shared" si="30"/>
        <v>#N/A</v>
      </c>
      <c r="Q511" t="e">
        <f t="shared" si="31"/>
        <v>#N/A</v>
      </c>
    </row>
    <row r="512" spans="1:17" x14ac:dyDescent="0.2">
      <c r="A512">
        <v>2545.0000000599998</v>
      </c>
      <c r="B512">
        <v>2.9531870000000002E-2</v>
      </c>
      <c r="C512" t="e">
        <v>#N/A</v>
      </c>
      <c r="D512" t="e">
        <f t="shared" si="28"/>
        <v>#N/A</v>
      </c>
      <c r="E512" t="e">
        <f t="shared" si="29"/>
        <v>#N/A</v>
      </c>
      <c r="M512">
        <v>2545.0000000599998</v>
      </c>
      <c r="N512">
        <v>0.39325986000000002</v>
      </c>
      <c r="O512" t="e">
        <v>#N/A</v>
      </c>
      <c r="P512" t="e">
        <f t="shared" si="30"/>
        <v>#N/A</v>
      </c>
      <c r="Q512" t="e">
        <f t="shared" si="31"/>
        <v>#N/A</v>
      </c>
    </row>
    <row r="513" spans="1:17" x14ac:dyDescent="0.2">
      <c r="A513">
        <v>2550.0000000599998</v>
      </c>
      <c r="B513">
        <v>2.9437890000000001E-2</v>
      </c>
      <c r="C513" t="e">
        <v>#N/A</v>
      </c>
      <c r="D513" t="e">
        <f t="shared" si="28"/>
        <v>#N/A</v>
      </c>
      <c r="E513" t="e">
        <f t="shared" si="29"/>
        <v>#N/A</v>
      </c>
      <c r="M513">
        <v>2550.0000000599998</v>
      </c>
      <c r="N513">
        <v>0.39183463000000002</v>
      </c>
      <c r="O513" t="e">
        <v>#N/A</v>
      </c>
      <c r="P513" t="e">
        <f t="shared" si="30"/>
        <v>#N/A</v>
      </c>
      <c r="Q513" t="e">
        <f t="shared" si="31"/>
        <v>#N/A</v>
      </c>
    </row>
    <row r="514" spans="1:17" x14ac:dyDescent="0.2">
      <c r="A514">
        <v>2555.0000000599998</v>
      </c>
      <c r="B514">
        <v>2.934428E-2</v>
      </c>
      <c r="C514" t="e">
        <v>#N/A</v>
      </c>
      <c r="D514" t="e">
        <f t="shared" si="28"/>
        <v>#N/A</v>
      </c>
      <c r="E514" t="e">
        <f t="shared" si="29"/>
        <v>#N/A</v>
      </c>
      <c r="M514">
        <v>2555.0000000599998</v>
      </c>
      <c r="N514">
        <v>0.39041743000000001</v>
      </c>
      <c r="O514" t="e">
        <v>#N/A</v>
      </c>
      <c r="P514" t="e">
        <f t="shared" si="30"/>
        <v>#N/A</v>
      </c>
      <c r="Q514" t="e">
        <f t="shared" si="31"/>
        <v>#N/A</v>
      </c>
    </row>
    <row r="515" spans="1:17" x14ac:dyDescent="0.2">
      <c r="A515">
        <v>2560.0000000599998</v>
      </c>
      <c r="B515">
        <v>2.9251059999999999E-2</v>
      </c>
      <c r="C515" t="e">
        <v>#N/A</v>
      </c>
      <c r="D515" t="e">
        <f t="shared" si="28"/>
        <v>#N/A</v>
      </c>
      <c r="E515" t="e">
        <f t="shared" si="29"/>
        <v>#N/A</v>
      </c>
      <c r="M515">
        <v>2560.0000000599998</v>
      </c>
      <c r="N515">
        <v>0.38900815999999999</v>
      </c>
      <c r="O515" t="e">
        <v>#N/A</v>
      </c>
      <c r="P515" t="e">
        <f t="shared" si="30"/>
        <v>#N/A</v>
      </c>
      <c r="Q515" t="e">
        <f t="shared" si="31"/>
        <v>#N/A</v>
      </c>
    </row>
    <row r="516" spans="1:17" x14ac:dyDescent="0.2">
      <c r="A516">
        <v>2565.0000000599998</v>
      </c>
      <c r="B516">
        <v>2.915821E-2</v>
      </c>
      <c r="C516" t="e">
        <v>#N/A</v>
      </c>
      <c r="D516" t="e">
        <f t="shared" ref="D516:D579" si="32">IFERROR(B516/C516, NA())</f>
        <v>#N/A</v>
      </c>
      <c r="E516" t="e">
        <f t="shared" ref="E516:E579" si="33">IFERROR(ABS(LOG10(D516)), NA())</f>
        <v>#N/A</v>
      </c>
      <c r="M516">
        <v>2565.0000000599998</v>
      </c>
      <c r="N516">
        <v>0.38760675999999999</v>
      </c>
      <c r="O516" t="e">
        <v>#N/A</v>
      </c>
      <c r="P516" t="e">
        <f t="shared" ref="P516:P579" si="34">IFERROR(N516/O516, NA())</f>
        <v>#N/A</v>
      </c>
      <c r="Q516" t="e">
        <f t="shared" ref="Q516:Q579" si="35">IFERROR(ABS(LOG10(P516)), NA())</f>
        <v>#N/A</v>
      </c>
    </row>
    <row r="517" spans="1:17" x14ac:dyDescent="0.2">
      <c r="A517">
        <v>2570.0000000599998</v>
      </c>
      <c r="B517">
        <v>2.9065730000000001E-2</v>
      </c>
      <c r="C517" t="e">
        <v>#N/A</v>
      </c>
      <c r="D517" t="e">
        <f t="shared" si="32"/>
        <v>#N/A</v>
      </c>
      <c r="E517" t="e">
        <f t="shared" si="33"/>
        <v>#N/A</v>
      </c>
      <c r="M517">
        <v>2570.0000000599998</v>
      </c>
      <c r="N517">
        <v>0.38621315000000001</v>
      </c>
      <c r="O517" t="e">
        <v>#N/A</v>
      </c>
      <c r="P517" t="e">
        <f t="shared" si="34"/>
        <v>#N/A</v>
      </c>
      <c r="Q517" t="e">
        <f t="shared" si="35"/>
        <v>#N/A</v>
      </c>
    </row>
    <row r="518" spans="1:17" x14ac:dyDescent="0.2">
      <c r="A518">
        <v>2575.0000000700002</v>
      </c>
      <c r="B518">
        <v>2.897363E-2</v>
      </c>
      <c r="C518" t="e">
        <v>#N/A</v>
      </c>
      <c r="D518" t="e">
        <f t="shared" si="32"/>
        <v>#N/A</v>
      </c>
      <c r="E518" t="e">
        <f t="shared" si="33"/>
        <v>#N/A</v>
      </c>
      <c r="M518">
        <v>2575.0000000700002</v>
      </c>
      <c r="N518">
        <v>0.38482725000000001</v>
      </c>
      <c r="O518" t="e">
        <v>#N/A</v>
      </c>
      <c r="P518" t="e">
        <f t="shared" si="34"/>
        <v>#N/A</v>
      </c>
      <c r="Q518" t="e">
        <f t="shared" si="35"/>
        <v>#N/A</v>
      </c>
    </row>
    <row r="519" spans="1:17" x14ac:dyDescent="0.2">
      <c r="A519">
        <v>2580.0000000700002</v>
      </c>
      <c r="B519">
        <v>2.888189E-2</v>
      </c>
      <c r="C519" t="e">
        <v>#N/A</v>
      </c>
      <c r="D519" t="e">
        <f t="shared" si="32"/>
        <v>#N/A</v>
      </c>
      <c r="E519" t="e">
        <f t="shared" si="33"/>
        <v>#N/A</v>
      </c>
      <c r="M519">
        <v>2580.0000000700002</v>
      </c>
      <c r="N519">
        <v>0.38344898999999999</v>
      </c>
      <c r="O519" t="e">
        <v>#N/A</v>
      </c>
      <c r="P519" t="e">
        <f t="shared" si="34"/>
        <v>#N/A</v>
      </c>
      <c r="Q519" t="e">
        <f t="shared" si="35"/>
        <v>#N/A</v>
      </c>
    </row>
    <row r="520" spans="1:17" x14ac:dyDescent="0.2">
      <c r="A520">
        <v>2585.0000000700002</v>
      </c>
      <c r="B520">
        <v>2.8790509999999998E-2</v>
      </c>
      <c r="C520" t="e">
        <v>#N/A</v>
      </c>
      <c r="D520" t="e">
        <f t="shared" si="32"/>
        <v>#N/A</v>
      </c>
      <c r="E520" t="e">
        <f t="shared" si="33"/>
        <v>#N/A</v>
      </c>
      <c r="M520">
        <v>2585.0000000700002</v>
      </c>
      <c r="N520">
        <v>0.38207829999999998</v>
      </c>
      <c r="O520" t="e">
        <v>#N/A</v>
      </c>
      <c r="P520" t="e">
        <f t="shared" si="34"/>
        <v>#N/A</v>
      </c>
      <c r="Q520" t="e">
        <f t="shared" si="35"/>
        <v>#N/A</v>
      </c>
    </row>
    <row r="521" spans="1:17" x14ac:dyDescent="0.2">
      <c r="A521">
        <v>2590.0000000700002</v>
      </c>
      <c r="B521">
        <v>2.8699499999999999E-2</v>
      </c>
      <c r="C521" t="e">
        <v>#N/A</v>
      </c>
      <c r="D521" t="e">
        <f t="shared" si="32"/>
        <v>#N/A</v>
      </c>
      <c r="E521" t="e">
        <f t="shared" si="33"/>
        <v>#N/A</v>
      </c>
      <c r="M521">
        <v>2590.0000000700002</v>
      </c>
      <c r="N521">
        <v>0.38071511000000002</v>
      </c>
      <c r="O521" t="e">
        <v>#N/A</v>
      </c>
      <c r="P521" t="e">
        <f t="shared" si="34"/>
        <v>#N/A</v>
      </c>
      <c r="Q521" t="e">
        <f t="shared" si="35"/>
        <v>#N/A</v>
      </c>
    </row>
    <row r="522" spans="1:17" x14ac:dyDescent="0.2">
      <c r="A522">
        <v>2595.0000000700002</v>
      </c>
      <c r="B522">
        <v>2.8608850000000002E-2</v>
      </c>
      <c r="C522" t="e">
        <v>#N/A</v>
      </c>
      <c r="D522" t="e">
        <f t="shared" si="32"/>
        <v>#N/A</v>
      </c>
      <c r="E522" t="e">
        <f t="shared" si="33"/>
        <v>#N/A</v>
      </c>
      <c r="M522">
        <v>2595.0000000700002</v>
      </c>
      <c r="N522">
        <v>0.37935933999999999</v>
      </c>
      <c r="O522" t="e">
        <v>#N/A</v>
      </c>
      <c r="P522" t="e">
        <f t="shared" si="34"/>
        <v>#N/A</v>
      </c>
      <c r="Q522" t="e">
        <f t="shared" si="35"/>
        <v>#N/A</v>
      </c>
    </row>
    <row r="523" spans="1:17" x14ac:dyDescent="0.2">
      <c r="A523">
        <v>2600.0000000700002</v>
      </c>
      <c r="B523">
        <v>2.8518559999999998E-2</v>
      </c>
      <c r="C523" t="e">
        <v>#N/A</v>
      </c>
      <c r="D523" t="e">
        <f t="shared" si="32"/>
        <v>#N/A</v>
      </c>
      <c r="E523" t="e">
        <f t="shared" si="33"/>
        <v>#N/A</v>
      </c>
      <c r="M523">
        <v>2600.0000000700002</v>
      </c>
      <c r="N523">
        <v>0.37801093000000002</v>
      </c>
      <c r="O523" t="e">
        <v>#N/A</v>
      </c>
      <c r="P523" t="e">
        <f t="shared" si="34"/>
        <v>#N/A</v>
      </c>
      <c r="Q523" t="e">
        <f t="shared" si="35"/>
        <v>#N/A</v>
      </c>
    </row>
    <row r="524" spans="1:17" x14ac:dyDescent="0.2">
      <c r="A524">
        <v>2605.0000000700002</v>
      </c>
      <c r="B524">
        <v>2.8428620000000002E-2</v>
      </c>
      <c r="C524" t="e">
        <v>#N/A</v>
      </c>
      <c r="D524" t="e">
        <f t="shared" si="32"/>
        <v>#N/A</v>
      </c>
      <c r="E524" t="e">
        <f t="shared" si="33"/>
        <v>#N/A</v>
      </c>
      <c r="M524">
        <v>2605.0000000700002</v>
      </c>
      <c r="N524">
        <v>0.3766698</v>
      </c>
      <c r="O524" t="e">
        <v>#N/A</v>
      </c>
      <c r="P524" t="e">
        <f t="shared" si="34"/>
        <v>#N/A</v>
      </c>
      <c r="Q524" t="e">
        <f t="shared" si="35"/>
        <v>#N/A</v>
      </c>
    </row>
    <row r="525" spans="1:17" x14ac:dyDescent="0.2">
      <c r="A525">
        <v>2610.0000000700002</v>
      </c>
      <c r="B525">
        <v>2.8339039999999999E-2</v>
      </c>
      <c r="C525" t="e">
        <v>#N/A</v>
      </c>
      <c r="D525" t="e">
        <f t="shared" si="32"/>
        <v>#N/A</v>
      </c>
      <c r="E525" t="e">
        <f t="shared" si="33"/>
        <v>#N/A</v>
      </c>
      <c r="M525">
        <v>2610.0000000700002</v>
      </c>
      <c r="N525">
        <v>0.37533589000000001</v>
      </c>
      <c r="O525" t="e">
        <v>#N/A</v>
      </c>
      <c r="P525" t="e">
        <f t="shared" si="34"/>
        <v>#N/A</v>
      </c>
      <c r="Q525" t="e">
        <f t="shared" si="35"/>
        <v>#N/A</v>
      </c>
    </row>
    <row r="526" spans="1:17" x14ac:dyDescent="0.2">
      <c r="A526">
        <v>2615.0000000700002</v>
      </c>
      <c r="B526">
        <v>2.8249799999999999E-2</v>
      </c>
      <c r="C526" t="e">
        <v>#N/A</v>
      </c>
      <c r="D526" t="e">
        <f t="shared" si="32"/>
        <v>#N/A</v>
      </c>
      <c r="E526" t="e">
        <f t="shared" si="33"/>
        <v>#N/A</v>
      </c>
      <c r="M526">
        <v>2615.0000000700002</v>
      </c>
      <c r="N526">
        <v>0.37400913000000002</v>
      </c>
      <c r="O526" t="e">
        <v>#N/A</v>
      </c>
      <c r="P526" t="e">
        <f t="shared" si="34"/>
        <v>#N/A</v>
      </c>
      <c r="Q526" t="e">
        <f t="shared" si="35"/>
        <v>#N/A</v>
      </c>
    </row>
    <row r="527" spans="1:17" x14ac:dyDescent="0.2">
      <c r="A527">
        <v>2620.0000000800001</v>
      </c>
      <c r="B527">
        <v>2.8160919999999999E-2</v>
      </c>
      <c r="C527" t="e">
        <v>#N/A</v>
      </c>
      <c r="D527" t="e">
        <f t="shared" si="32"/>
        <v>#N/A</v>
      </c>
      <c r="E527" t="e">
        <f t="shared" si="33"/>
        <v>#N/A</v>
      </c>
      <c r="M527">
        <v>2620.0000000800001</v>
      </c>
      <c r="N527">
        <v>0.37268945999999997</v>
      </c>
      <c r="O527" t="e">
        <v>#N/A</v>
      </c>
      <c r="P527" t="e">
        <f t="shared" si="34"/>
        <v>#N/A</v>
      </c>
      <c r="Q527" t="e">
        <f t="shared" si="35"/>
        <v>#N/A</v>
      </c>
    </row>
    <row r="528" spans="1:17" x14ac:dyDescent="0.2">
      <c r="A528">
        <v>2625.0000000800001</v>
      </c>
      <c r="B528">
        <v>2.8072380000000001E-2</v>
      </c>
      <c r="C528" t="e">
        <v>#N/A</v>
      </c>
      <c r="D528" t="e">
        <f t="shared" si="32"/>
        <v>#N/A</v>
      </c>
      <c r="E528" t="e">
        <f t="shared" si="33"/>
        <v>#N/A</v>
      </c>
      <c r="M528">
        <v>2625.0000000800001</v>
      </c>
      <c r="N528">
        <v>0.37137680000000001</v>
      </c>
      <c r="O528" t="e">
        <v>#N/A</v>
      </c>
      <c r="P528" t="e">
        <f t="shared" si="34"/>
        <v>#N/A</v>
      </c>
      <c r="Q528" t="e">
        <f t="shared" si="35"/>
        <v>#N/A</v>
      </c>
    </row>
    <row r="529" spans="1:17" x14ac:dyDescent="0.2">
      <c r="A529">
        <v>2630.0000000800001</v>
      </c>
      <c r="B529">
        <v>2.7984189999999999E-2</v>
      </c>
      <c r="C529" t="e">
        <v>#N/A</v>
      </c>
      <c r="D529" t="e">
        <f t="shared" si="32"/>
        <v>#N/A</v>
      </c>
      <c r="E529" t="e">
        <f t="shared" si="33"/>
        <v>#N/A</v>
      </c>
      <c r="M529">
        <v>2630.0000000800001</v>
      </c>
      <c r="N529">
        <v>0.37007108999999999</v>
      </c>
      <c r="O529" t="e">
        <v>#N/A</v>
      </c>
      <c r="P529" t="e">
        <f t="shared" si="34"/>
        <v>#N/A</v>
      </c>
      <c r="Q529" t="e">
        <f t="shared" si="35"/>
        <v>#N/A</v>
      </c>
    </row>
    <row r="530" spans="1:17" x14ac:dyDescent="0.2">
      <c r="A530">
        <v>2635.0000000800001</v>
      </c>
      <c r="B530">
        <v>2.7896339999999999E-2</v>
      </c>
      <c r="C530" t="e">
        <v>#N/A</v>
      </c>
      <c r="D530" t="e">
        <f t="shared" si="32"/>
        <v>#N/A</v>
      </c>
      <c r="E530" t="e">
        <f t="shared" si="33"/>
        <v>#N/A</v>
      </c>
      <c r="M530">
        <v>2635.0000000800001</v>
      </c>
      <c r="N530">
        <v>0.36877228000000001</v>
      </c>
      <c r="O530" t="e">
        <v>#N/A</v>
      </c>
      <c r="P530" t="e">
        <f t="shared" si="34"/>
        <v>#N/A</v>
      </c>
      <c r="Q530" t="e">
        <f t="shared" si="35"/>
        <v>#N/A</v>
      </c>
    </row>
    <row r="531" spans="1:17" x14ac:dyDescent="0.2">
      <c r="A531">
        <v>2640.0000000800001</v>
      </c>
      <c r="B531">
        <v>2.7808820000000001E-2</v>
      </c>
      <c r="C531" t="e">
        <v>#N/A</v>
      </c>
      <c r="D531" t="e">
        <f t="shared" si="32"/>
        <v>#N/A</v>
      </c>
      <c r="E531" t="e">
        <f t="shared" si="33"/>
        <v>#N/A</v>
      </c>
      <c r="M531">
        <v>2640.0000000800001</v>
      </c>
      <c r="N531">
        <v>0.36748028999999999</v>
      </c>
      <c r="O531" t="e">
        <v>#N/A</v>
      </c>
      <c r="P531" t="e">
        <f t="shared" si="34"/>
        <v>#N/A</v>
      </c>
      <c r="Q531" t="e">
        <f t="shared" si="35"/>
        <v>#N/A</v>
      </c>
    </row>
    <row r="532" spans="1:17" x14ac:dyDescent="0.2">
      <c r="A532">
        <v>2645.0000000800001</v>
      </c>
      <c r="B532">
        <v>2.772165E-2</v>
      </c>
      <c r="C532" t="e">
        <v>#N/A</v>
      </c>
      <c r="D532" t="e">
        <f t="shared" si="32"/>
        <v>#N/A</v>
      </c>
      <c r="E532" t="e">
        <f t="shared" si="33"/>
        <v>#N/A</v>
      </c>
      <c r="M532">
        <v>2645.0000000800001</v>
      </c>
      <c r="N532">
        <v>0.36619506000000002</v>
      </c>
      <c r="O532" t="e">
        <v>#N/A</v>
      </c>
      <c r="P532" t="e">
        <f t="shared" si="34"/>
        <v>#N/A</v>
      </c>
      <c r="Q532" t="e">
        <f t="shared" si="35"/>
        <v>#N/A</v>
      </c>
    </row>
    <row r="533" spans="1:17" x14ac:dyDescent="0.2">
      <c r="A533">
        <v>2650.0000000800001</v>
      </c>
      <c r="B533">
        <v>2.7634809999999999E-2</v>
      </c>
      <c r="C533" t="e">
        <v>#N/A</v>
      </c>
      <c r="D533" t="e">
        <f t="shared" si="32"/>
        <v>#N/A</v>
      </c>
      <c r="E533" t="e">
        <f t="shared" si="33"/>
        <v>#N/A</v>
      </c>
      <c r="M533">
        <v>2650.0000000800001</v>
      </c>
      <c r="N533">
        <v>0.36491653000000002</v>
      </c>
      <c r="O533" t="e">
        <v>#N/A</v>
      </c>
      <c r="P533" t="e">
        <f t="shared" si="34"/>
        <v>#N/A</v>
      </c>
      <c r="Q533" t="e">
        <f t="shared" si="35"/>
        <v>#N/A</v>
      </c>
    </row>
    <row r="534" spans="1:17" x14ac:dyDescent="0.2">
      <c r="A534">
        <v>2655.0000000800001</v>
      </c>
      <c r="B534">
        <v>2.7548309999999999E-2</v>
      </c>
      <c r="C534" t="e">
        <v>#N/A</v>
      </c>
      <c r="D534" t="e">
        <f t="shared" si="32"/>
        <v>#N/A</v>
      </c>
      <c r="E534" t="e">
        <f t="shared" si="33"/>
        <v>#N/A</v>
      </c>
      <c r="M534">
        <v>2655.0000000800001</v>
      </c>
      <c r="N534">
        <v>0.36364464000000002</v>
      </c>
      <c r="O534" t="e">
        <v>#N/A</v>
      </c>
      <c r="P534" t="e">
        <f t="shared" si="34"/>
        <v>#N/A</v>
      </c>
      <c r="Q534" t="e">
        <f t="shared" si="35"/>
        <v>#N/A</v>
      </c>
    </row>
    <row r="535" spans="1:17" x14ac:dyDescent="0.2">
      <c r="A535">
        <v>2660.0000000800001</v>
      </c>
      <c r="B535">
        <v>2.7462130000000001E-2</v>
      </c>
      <c r="C535" t="e">
        <v>#N/A</v>
      </c>
      <c r="D535" t="e">
        <f t="shared" si="32"/>
        <v>#N/A</v>
      </c>
      <c r="E535" t="e">
        <f t="shared" si="33"/>
        <v>#N/A</v>
      </c>
      <c r="M535">
        <v>2660.0000000800001</v>
      </c>
      <c r="N535">
        <v>0.36237933999999999</v>
      </c>
      <c r="O535" t="e">
        <v>#N/A</v>
      </c>
      <c r="P535" t="e">
        <f t="shared" si="34"/>
        <v>#N/A</v>
      </c>
      <c r="Q535" t="e">
        <f t="shared" si="35"/>
        <v>#N/A</v>
      </c>
    </row>
    <row r="536" spans="1:17" x14ac:dyDescent="0.2">
      <c r="A536">
        <v>2665.0000000800001</v>
      </c>
      <c r="B536">
        <v>2.7376290000000001E-2</v>
      </c>
      <c r="C536" t="e">
        <v>#N/A</v>
      </c>
      <c r="D536" t="e">
        <f t="shared" si="32"/>
        <v>#N/A</v>
      </c>
      <c r="E536" t="e">
        <f t="shared" si="33"/>
        <v>#N/A</v>
      </c>
      <c r="M536">
        <v>2665.0000000800001</v>
      </c>
      <c r="N536">
        <v>0.36112054999999998</v>
      </c>
      <c r="O536" t="e">
        <v>#N/A</v>
      </c>
      <c r="P536" t="e">
        <f t="shared" si="34"/>
        <v>#N/A</v>
      </c>
      <c r="Q536" t="e">
        <f t="shared" si="35"/>
        <v>#N/A</v>
      </c>
    </row>
    <row r="537" spans="1:17" x14ac:dyDescent="0.2">
      <c r="A537">
        <v>2670.00000009</v>
      </c>
      <c r="B537">
        <v>2.7290769999999999E-2</v>
      </c>
      <c r="C537" t="e">
        <v>#N/A</v>
      </c>
      <c r="D537" t="e">
        <f t="shared" si="32"/>
        <v>#N/A</v>
      </c>
      <c r="E537" t="e">
        <f t="shared" si="33"/>
        <v>#N/A</v>
      </c>
      <c r="M537">
        <v>2670.00000009</v>
      </c>
      <c r="N537">
        <v>0.35986822000000002</v>
      </c>
      <c r="O537" t="e">
        <v>#N/A</v>
      </c>
      <c r="P537" t="e">
        <f t="shared" si="34"/>
        <v>#N/A</v>
      </c>
      <c r="Q537" t="e">
        <f t="shared" si="35"/>
        <v>#N/A</v>
      </c>
    </row>
    <row r="538" spans="1:17" x14ac:dyDescent="0.2">
      <c r="A538">
        <v>2675.00000009</v>
      </c>
      <c r="B538">
        <v>2.720558E-2</v>
      </c>
      <c r="C538" t="e">
        <v>#N/A</v>
      </c>
      <c r="D538" t="e">
        <f t="shared" si="32"/>
        <v>#N/A</v>
      </c>
      <c r="E538" t="e">
        <f t="shared" si="33"/>
        <v>#N/A</v>
      </c>
      <c r="M538">
        <v>2675.00000009</v>
      </c>
      <c r="N538">
        <v>0.3586223</v>
      </c>
      <c r="O538" t="e">
        <v>#N/A</v>
      </c>
      <c r="P538" t="e">
        <f t="shared" si="34"/>
        <v>#N/A</v>
      </c>
      <c r="Q538" t="e">
        <f t="shared" si="35"/>
        <v>#N/A</v>
      </c>
    </row>
    <row r="539" spans="1:17" x14ac:dyDescent="0.2">
      <c r="A539">
        <v>2680.00000009</v>
      </c>
      <c r="B539">
        <v>2.7120709999999999E-2</v>
      </c>
      <c r="C539" t="e">
        <v>#N/A</v>
      </c>
      <c r="D539" t="e">
        <f t="shared" si="32"/>
        <v>#N/A</v>
      </c>
      <c r="E539" t="e">
        <f t="shared" si="33"/>
        <v>#N/A</v>
      </c>
      <c r="M539">
        <v>2680.00000009</v>
      </c>
      <c r="N539">
        <v>0.35738272999999998</v>
      </c>
      <c r="O539" t="e">
        <v>#N/A</v>
      </c>
      <c r="P539" t="e">
        <f t="shared" si="34"/>
        <v>#N/A</v>
      </c>
      <c r="Q539" t="e">
        <f t="shared" si="35"/>
        <v>#N/A</v>
      </c>
    </row>
    <row r="540" spans="1:17" x14ac:dyDescent="0.2">
      <c r="A540">
        <v>2685.00000009</v>
      </c>
      <c r="B540">
        <v>2.703616E-2</v>
      </c>
      <c r="C540" t="e">
        <v>#N/A</v>
      </c>
      <c r="D540" t="e">
        <f t="shared" si="32"/>
        <v>#N/A</v>
      </c>
      <c r="E540" t="e">
        <f t="shared" si="33"/>
        <v>#N/A</v>
      </c>
      <c r="M540">
        <v>2685.00000009</v>
      </c>
      <c r="N540">
        <v>0.35614943999999998</v>
      </c>
      <c r="O540" t="e">
        <v>#N/A</v>
      </c>
      <c r="P540" t="e">
        <f t="shared" si="34"/>
        <v>#N/A</v>
      </c>
      <c r="Q540" t="e">
        <f t="shared" si="35"/>
        <v>#N/A</v>
      </c>
    </row>
    <row r="541" spans="1:17" x14ac:dyDescent="0.2">
      <c r="A541">
        <v>2690.00000009</v>
      </c>
      <c r="B541">
        <v>2.6951929999999999E-2</v>
      </c>
      <c r="C541" t="e">
        <v>#N/A</v>
      </c>
      <c r="D541" t="e">
        <f t="shared" si="32"/>
        <v>#N/A</v>
      </c>
      <c r="E541" t="e">
        <f t="shared" si="33"/>
        <v>#N/A</v>
      </c>
      <c r="M541">
        <v>2690.00000009</v>
      </c>
      <c r="N541">
        <v>0.35492238999999998</v>
      </c>
      <c r="O541" t="e">
        <v>#N/A</v>
      </c>
      <c r="P541" t="e">
        <f t="shared" si="34"/>
        <v>#N/A</v>
      </c>
      <c r="Q541" t="e">
        <f t="shared" si="35"/>
        <v>#N/A</v>
      </c>
    </row>
    <row r="542" spans="1:17" x14ac:dyDescent="0.2">
      <c r="A542">
        <v>2695.00000009</v>
      </c>
      <c r="B542">
        <v>2.6868019999999999E-2</v>
      </c>
      <c r="C542" t="e">
        <v>#N/A</v>
      </c>
      <c r="D542" t="e">
        <f t="shared" si="32"/>
        <v>#N/A</v>
      </c>
      <c r="E542" t="e">
        <f t="shared" si="33"/>
        <v>#N/A</v>
      </c>
      <c r="M542">
        <v>2695.00000009</v>
      </c>
      <c r="N542">
        <v>0.35370151999999999</v>
      </c>
      <c r="O542" t="e">
        <v>#N/A</v>
      </c>
      <c r="P542" t="e">
        <f t="shared" si="34"/>
        <v>#N/A</v>
      </c>
      <c r="Q542" t="e">
        <f t="shared" si="35"/>
        <v>#N/A</v>
      </c>
    </row>
    <row r="543" spans="1:17" x14ac:dyDescent="0.2">
      <c r="A543">
        <v>2700.00000009</v>
      </c>
      <c r="B543">
        <v>2.678442E-2</v>
      </c>
      <c r="C543" t="e">
        <v>#N/A</v>
      </c>
      <c r="D543" t="e">
        <f t="shared" si="32"/>
        <v>#N/A</v>
      </c>
      <c r="E543" t="e">
        <f t="shared" si="33"/>
        <v>#N/A</v>
      </c>
      <c r="M543">
        <v>2700.00000009</v>
      </c>
      <c r="N543">
        <v>0.35248677</v>
      </c>
      <c r="O543" t="e">
        <v>#N/A</v>
      </c>
      <c r="P543" t="e">
        <f t="shared" si="34"/>
        <v>#N/A</v>
      </c>
      <c r="Q543" t="e">
        <f t="shared" si="35"/>
        <v>#N/A</v>
      </c>
    </row>
    <row r="544" spans="1:17" x14ac:dyDescent="0.2">
      <c r="A544">
        <v>2705.00000009</v>
      </c>
      <c r="B544">
        <v>2.6701140000000002E-2</v>
      </c>
      <c r="C544" t="e">
        <v>#N/A</v>
      </c>
      <c r="D544" t="e">
        <f t="shared" si="32"/>
        <v>#N/A</v>
      </c>
      <c r="E544" t="e">
        <f t="shared" si="33"/>
        <v>#N/A</v>
      </c>
      <c r="M544">
        <v>2705.00000009</v>
      </c>
      <c r="N544">
        <v>0.35127808999999999</v>
      </c>
      <c r="O544" t="e">
        <v>#N/A</v>
      </c>
      <c r="P544" t="e">
        <f t="shared" si="34"/>
        <v>#N/A</v>
      </c>
      <c r="Q544" t="e">
        <f t="shared" si="35"/>
        <v>#N/A</v>
      </c>
    </row>
    <row r="545" spans="1:17" x14ac:dyDescent="0.2">
      <c r="A545">
        <v>2710.00000009</v>
      </c>
      <c r="B545">
        <v>2.661817E-2</v>
      </c>
      <c r="C545" t="e">
        <v>#N/A</v>
      </c>
      <c r="D545" t="e">
        <f t="shared" si="32"/>
        <v>#N/A</v>
      </c>
      <c r="E545" t="e">
        <f t="shared" si="33"/>
        <v>#N/A</v>
      </c>
      <c r="M545">
        <v>2710.00000009</v>
      </c>
      <c r="N545">
        <v>0.35007543000000002</v>
      </c>
      <c r="O545" t="e">
        <v>#N/A</v>
      </c>
      <c r="P545" t="e">
        <f t="shared" si="34"/>
        <v>#N/A</v>
      </c>
      <c r="Q545" t="e">
        <f t="shared" si="35"/>
        <v>#N/A</v>
      </c>
    </row>
    <row r="546" spans="1:17" x14ac:dyDescent="0.2">
      <c r="A546">
        <v>2715.00000009</v>
      </c>
      <c r="B546">
        <v>2.65355E-2</v>
      </c>
      <c r="C546" t="e">
        <v>#N/A</v>
      </c>
      <c r="D546" t="e">
        <f t="shared" si="32"/>
        <v>#N/A</v>
      </c>
      <c r="E546" t="e">
        <f t="shared" si="33"/>
        <v>#N/A</v>
      </c>
      <c r="M546">
        <v>2715.00000009</v>
      </c>
      <c r="N546">
        <v>0.34887874000000002</v>
      </c>
      <c r="O546" t="e">
        <v>#N/A</v>
      </c>
      <c r="P546" t="e">
        <f t="shared" si="34"/>
        <v>#N/A</v>
      </c>
      <c r="Q546" t="e">
        <f t="shared" si="35"/>
        <v>#N/A</v>
      </c>
    </row>
    <row r="547" spans="1:17" x14ac:dyDescent="0.2">
      <c r="A547">
        <v>2720.0000000999999</v>
      </c>
      <c r="B547">
        <v>2.6453150000000002E-2</v>
      </c>
      <c r="C547" t="e">
        <v>#N/A</v>
      </c>
      <c r="D547" t="e">
        <f t="shared" si="32"/>
        <v>#N/A</v>
      </c>
      <c r="E547" t="e">
        <f t="shared" si="33"/>
        <v>#N/A</v>
      </c>
      <c r="M547">
        <v>2720.0000000999999</v>
      </c>
      <c r="N547">
        <v>0.34768795000000002</v>
      </c>
      <c r="O547" t="e">
        <v>#N/A</v>
      </c>
      <c r="P547" t="e">
        <f t="shared" si="34"/>
        <v>#N/A</v>
      </c>
      <c r="Q547" t="e">
        <f t="shared" si="35"/>
        <v>#N/A</v>
      </c>
    </row>
    <row r="548" spans="1:17" x14ac:dyDescent="0.2">
      <c r="A548">
        <v>2725.0000000999999</v>
      </c>
      <c r="B548">
        <v>2.6371100000000001E-2</v>
      </c>
      <c r="C548" t="e">
        <v>#N/A</v>
      </c>
      <c r="D548" t="e">
        <f t="shared" si="32"/>
        <v>#N/A</v>
      </c>
      <c r="E548" t="e">
        <f t="shared" si="33"/>
        <v>#N/A</v>
      </c>
      <c r="M548">
        <v>2725.0000000999999</v>
      </c>
      <c r="N548">
        <v>0.34650302999999999</v>
      </c>
      <c r="O548" t="e">
        <v>#N/A</v>
      </c>
      <c r="P548" t="e">
        <f t="shared" si="34"/>
        <v>#N/A</v>
      </c>
      <c r="Q548" t="e">
        <f t="shared" si="35"/>
        <v>#N/A</v>
      </c>
    </row>
    <row r="549" spans="1:17" x14ac:dyDescent="0.2">
      <c r="A549">
        <v>2730.0000000999999</v>
      </c>
      <c r="B549">
        <v>2.6289360000000001E-2</v>
      </c>
      <c r="C549" t="e">
        <v>#N/A</v>
      </c>
      <c r="D549" t="e">
        <f t="shared" si="32"/>
        <v>#N/A</v>
      </c>
      <c r="E549" t="e">
        <f t="shared" si="33"/>
        <v>#N/A</v>
      </c>
      <c r="M549">
        <v>2730.0000000999999</v>
      </c>
      <c r="N549">
        <v>0.34532393</v>
      </c>
      <c r="O549" t="e">
        <v>#N/A</v>
      </c>
      <c r="P549" t="e">
        <f t="shared" si="34"/>
        <v>#N/A</v>
      </c>
      <c r="Q549" t="e">
        <f t="shared" si="35"/>
        <v>#N/A</v>
      </c>
    </row>
    <row r="550" spans="1:17" x14ac:dyDescent="0.2">
      <c r="A550">
        <v>2735.0000000999999</v>
      </c>
      <c r="B550">
        <v>2.6207919999999999E-2</v>
      </c>
      <c r="C550" t="e">
        <v>#N/A</v>
      </c>
      <c r="D550" t="e">
        <f t="shared" si="32"/>
        <v>#N/A</v>
      </c>
      <c r="E550" t="e">
        <f t="shared" si="33"/>
        <v>#N/A</v>
      </c>
      <c r="M550">
        <v>2735.0000000999999</v>
      </c>
      <c r="N550">
        <v>0.34415057999999998</v>
      </c>
      <c r="O550" t="e">
        <v>#N/A</v>
      </c>
      <c r="P550" t="e">
        <f t="shared" si="34"/>
        <v>#N/A</v>
      </c>
      <c r="Q550" t="e">
        <f t="shared" si="35"/>
        <v>#N/A</v>
      </c>
    </row>
    <row r="551" spans="1:17" x14ac:dyDescent="0.2">
      <c r="A551">
        <v>2740.0000000999999</v>
      </c>
      <c r="B551">
        <v>2.6126770000000001E-2</v>
      </c>
      <c r="C551" t="e">
        <v>#N/A</v>
      </c>
      <c r="D551" t="e">
        <f t="shared" si="32"/>
        <v>#N/A</v>
      </c>
      <c r="E551" t="e">
        <f t="shared" si="33"/>
        <v>#N/A</v>
      </c>
      <c r="M551">
        <v>2740.0000000999999</v>
      </c>
      <c r="N551">
        <v>0.34298294000000001</v>
      </c>
      <c r="O551" t="e">
        <v>#N/A</v>
      </c>
      <c r="P551" t="e">
        <f t="shared" si="34"/>
        <v>#N/A</v>
      </c>
      <c r="Q551" t="e">
        <f t="shared" si="35"/>
        <v>#N/A</v>
      </c>
    </row>
    <row r="552" spans="1:17" x14ac:dyDescent="0.2">
      <c r="A552">
        <v>2745.0000000999999</v>
      </c>
      <c r="B552">
        <v>2.6045929999999998E-2</v>
      </c>
      <c r="C552" t="e">
        <v>#N/A</v>
      </c>
      <c r="D552" t="e">
        <f t="shared" si="32"/>
        <v>#N/A</v>
      </c>
      <c r="E552" t="e">
        <f t="shared" si="33"/>
        <v>#N/A</v>
      </c>
      <c r="M552">
        <v>2745.0000000999999</v>
      </c>
      <c r="N552">
        <v>0.34182097</v>
      </c>
      <c r="O552" t="e">
        <v>#N/A</v>
      </c>
      <c r="P552" t="e">
        <f t="shared" si="34"/>
        <v>#N/A</v>
      </c>
      <c r="Q552" t="e">
        <f t="shared" si="35"/>
        <v>#N/A</v>
      </c>
    </row>
    <row r="553" spans="1:17" x14ac:dyDescent="0.2">
      <c r="A553">
        <v>2750.0000000999999</v>
      </c>
      <c r="B553">
        <v>2.5965390000000001E-2</v>
      </c>
      <c r="C553" t="e">
        <v>#N/A</v>
      </c>
      <c r="D553" t="e">
        <f t="shared" si="32"/>
        <v>#N/A</v>
      </c>
      <c r="E553" t="e">
        <f t="shared" si="33"/>
        <v>#N/A</v>
      </c>
      <c r="M553">
        <v>2750.0000000999999</v>
      </c>
      <c r="N553">
        <v>0.34066460999999998</v>
      </c>
      <c r="O553" t="e">
        <v>#N/A</v>
      </c>
      <c r="P553" t="e">
        <f t="shared" si="34"/>
        <v>#N/A</v>
      </c>
      <c r="Q553" t="e">
        <f t="shared" si="35"/>
        <v>#N/A</v>
      </c>
    </row>
    <row r="554" spans="1:17" x14ac:dyDescent="0.2">
      <c r="A554">
        <v>2755.0000000999999</v>
      </c>
      <c r="B554">
        <v>2.5885140000000001E-2</v>
      </c>
      <c r="C554" t="e">
        <v>#N/A</v>
      </c>
      <c r="D554" t="e">
        <f t="shared" si="32"/>
        <v>#N/A</v>
      </c>
      <c r="E554" t="e">
        <f t="shared" si="33"/>
        <v>#N/A</v>
      </c>
      <c r="M554">
        <v>2755.0000000999999</v>
      </c>
      <c r="N554">
        <v>0.33951382000000002</v>
      </c>
      <c r="O554" t="e">
        <v>#N/A</v>
      </c>
      <c r="P554" t="e">
        <f t="shared" si="34"/>
        <v>#N/A</v>
      </c>
      <c r="Q554" t="e">
        <f t="shared" si="35"/>
        <v>#N/A</v>
      </c>
    </row>
    <row r="555" spans="1:17" x14ac:dyDescent="0.2">
      <c r="A555">
        <v>2760.0000000999999</v>
      </c>
      <c r="B555">
        <v>2.580518E-2</v>
      </c>
      <c r="C555" t="e">
        <v>#N/A</v>
      </c>
      <c r="D555" t="e">
        <f t="shared" si="32"/>
        <v>#N/A</v>
      </c>
      <c r="E555" t="e">
        <f t="shared" si="33"/>
        <v>#N/A</v>
      </c>
      <c r="M555">
        <v>2760.0000000999999</v>
      </c>
      <c r="N555">
        <v>0.33836854999999999</v>
      </c>
      <c r="O555" t="e">
        <v>#N/A</v>
      </c>
      <c r="P555" t="e">
        <f t="shared" si="34"/>
        <v>#N/A</v>
      </c>
      <c r="Q555" t="e">
        <f t="shared" si="35"/>
        <v>#N/A</v>
      </c>
    </row>
    <row r="556" spans="1:17" x14ac:dyDescent="0.2">
      <c r="A556">
        <v>2765.0000000999999</v>
      </c>
      <c r="B556">
        <v>2.5725520000000002E-2</v>
      </c>
      <c r="C556" t="e">
        <v>#N/A</v>
      </c>
      <c r="D556" t="e">
        <f t="shared" si="32"/>
        <v>#N/A</v>
      </c>
      <c r="E556" t="e">
        <f t="shared" si="33"/>
        <v>#N/A</v>
      </c>
      <c r="M556">
        <v>2765.0000000999999</v>
      </c>
      <c r="N556">
        <v>0.33722875000000002</v>
      </c>
      <c r="O556" t="e">
        <v>#N/A</v>
      </c>
      <c r="P556" t="e">
        <f t="shared" si="34"/>
        <v>#N/A</v>
      </c>
      <c r="Q556" t="e">
        <f t="shared" si="35"/>
        <v>#N/A</v>
      </c>
    </row>
    <row r="557" spans="1:17" x14ac:dyDescent="0.2">
      <c r="A557">
        <v>2770.0000001100002</v>
      </c>
      <c r="B557">
        <v>2.5646140000000001E-2</v>
      </c>
      <c r="C557" t="e">
        <v>#N/A</v>
      </c>
      <c r="D557" t="e">
        <f t="shared" si="32"/>
        <v>#N/A</v>
      </c>
      <c r="E557" t="e">
        <f t="shared" si="33"/>
        <v>#N/A</v>
      </c>
      <c r="M557">
        <v>2770.0000001100002</v>
      </c>
      <c r="N557">
        <v>0.33609438000000003</v>
      </c>
      <c r="O557" t="e">
        <v>#N/A</v>
      </c>
      <c r="P557" t="e">
        <f t="shared" si="34"/>
        <v>#N/A</v>
      </c>
      <c r="Q557" t="e">
        <f t="shared" si="35"/>
        <v>#N/A</v>
      </c>
    </row>
    <row r="558" spans="1:17" x14ac:dyDescent="0.2">
      <c r="A558">
        <v>2775.0000001100002</v>
      </c>
      <c r="B558">
        <v>2.5567059999999999E-2</v>
      </c>
      <c r="C558" t="e">
        <v>#N/A</v>
      </c>
      <c r="D558" t="e">
        <f t="shared" si="32"/>
        <v>#N/A</v>
      </c>
      <c r="E558" t="e">
        <f t="shared" si="33"/>
        <v>#N/A</v>
      </c>
      <c r="M558">
        <v>2775.0000001100002</v>
      </c>
      <c r="N558">
        <v>0.33496540000000002</v>
      </c>
      <c r="O558" t="e">
        <v>#N/A</v>
      </c>
      <c r="P558" t="e">
        <f t="shared" si="34"/>
        <v>#N/A</v>
      </c>
      <c r="Q558" t="e">
        <f t="shared" si="35"/>
        <v>#N/A</v>
      </c>
    </row>
    <row r="559" spans="1:17" x14ac:dyDescent="0.2">
      <c r="A559">
        <v>2780.0000001100002</v>
      </c>
      <c r="B559">
        <v>2.5488259999999999E-2</v>
      </c>
      <c r="C559" t="e">
        <v>#N/A</v>
      </c>
      <c r="D559" t="e">
        <f t="shared" si="32"/>
        <v>#N/A</v>
      </c>
      <c r="E559" t="e">
        <f t="shared" si="33"/>
        <v>#N/A</v>
      </c>
      <c r="M559">
        <v>2780.0000001100002</v>
      </c>
      <c r="N559">
        <v>0.33384174999999999</v>
      </c>
      <c r="O559" t="e">
        <v>#N/A</v>
      </c>
      <c r="P559" t="e">
        <f t="shared" si="34"/>
        <v>#N/A</v>
      </c>
      <c r="Q559" t="e">
        <f t="shared" si="35"/>
        <v>#N/A</v>
      </c>
    </row>
    <row r="560" spans="1:17" x14ac:dyDescent="0.2">
      <c r="A560">
        <v>2785.0000001100002</v>
      </c>
      <c r="B560">
        <v>2.5409749999999998E-2</v>
      </c>
      <c r="C560" t="e">
        <v>#N/A</v>
      </c>
      <c r="D560" t="e">
        <f t="shared" si="32"/>
        <v>#N/A</v>
      </c>
      <c r="E560" t="e">
        <f t="shared" si="33"/>
        <v>#N/A</v>
      </c>
      <c r="M560">
        <v>2785.0000001100002</v>
      </c>
      <c r="N560">
        <v>0.33272339000000001</v>
      </c>
      <c r="O560" t="e">
        <v>#N/A</v>
      </c>
      <c r="P560" t="e">
        <f t="shared" si="34"/>
        <v>#N/A</v>
      </c>
      <c r="Q560" t="e">
        <f t="shared" si="35"/>
        <v>#N/A</v>
      </c>
    </row>
    <row r="561" spans="1:17" x14ac:dyDescent="0.2">
      <c r="A561">
        <v>2790.0000001100002</v>
      </c>
      <c r="B561">
        <v>2.533152E-2</v>
      </c>
      <c r="C561" t="e">
        <v>#N/A</v>
      </c>
      <c r="D561" t="e">
        <f t="shared" si="32"/>
        <v>#N/A</v>
      </c>
      <c r="E561" t="e">
        <f t="shared" si="33"/>
        <v>#N/A</v>
      </c>
      <c r="M561">
        <v>2790.0000001100002</v>
      </c>
      <c r="N561">
        <v>0.33161028999999997</v>
      </c>
      <c r="O561" t="e">
        <v>#N/A</v>
      </c>
      <c r="P561" t="e">
        <f t="shared" si="34"/>
        <v>#N/A</v>
      </c>
      <c r="Q561" t="e">
        <f t="shared" si="35"/>
        <v>#N/A</v>
      </c>
    </row>
    <row r="562" spans="1:17" x14ac:dyDescent="0.2">
      <c r="A562">
        <v>2795.0000001100002</v>
      </c>
      <c r="B562">
        <v>2.5253569999999999E-2</v>
      </c>
      <c r="C562" t="e">
        <v>#N/A</v>
      </c>
      <c r="D562" t="e">
        <f t="shared" si="32"/>
        <v>#N/A</v>
      </c>
      <c r="E562" t="e">
        <f t="shared" si="33"/>
        <v>#N/A</v>
      </c>
      <c r="M562">
        <v>2795.0000001100002</v>
      </c>
      <c r="N562">
        <v>0.33050238999999998</v>
      </c>
      <c r="O562" t="e">
        <v>#N/A</v>
      </c>
      <c r="P562" t="e">
        <f t="shared" si="34"/>
        <v>#N/A</v>
      </c>
      <c r="Q562" t="e">
        <f t="shared" si="35"/>
        <v>#N/A</v>
      </c>
    </row>
    <row r="563" spans="1:17" x14ac:dyDescent="0.2">
      <c r="A563">
        <v>2800.0000001100002</v>
      </c>
      <c r="B563">
        <v>2.5175909999999999E-2</v>
      </c>
      <c r="C563" t="e">
        <v>#N/A</v>
      </c>
      <c r="D563" t="e">
        <f t="shared" si="32"/>
        <v>#N/A</v>
      </c>
      <c r="E563" t="e">
        <f t="shared" si="33"/>
        <v>#N/A</v>
      </c>
      <c r="M563">
        <v>2800.0000001100002</v>
      </c>
      <c r="N563">
        <v>0.32939965999999998</v>
      </c>
      <c r="O563" t="e">
        <v>#N/A</v>
      </c>
      <c r="P563" t="e">
        <f t="shared" si="34"/>
        <v>#N/A</v>
      </c>
      <c r="Q563" t="e">
        <f t="shared" si="35"/>
        <v>#N/A</v>
      </c>
    </row>
    <row r="564" spans="1:17" x14ac:dyDescent="0.2">
      <c r="A564">
        <v>2805.0000001100002</v>
      </c>
      <c r="B564">
        <v>2.5098519999999999E-2</v>
      </c>
      <c r="C564" t="e">
        <v>#N/A</v>
      </c>
      <c r="D564" t="e">
        <f t="shared" si="32"/>
        <v>#N/A</v>
      </c>
      <c r="E564" t="e">
        <f t="shared" si="33"/>
        <v>#N/A</v>
      </c>
      <c r="M564">
        <v>2805.0000001100002</v>
      </c>
      <c r="N564">
        <v>0.32830204000000002</v>
      </c>
      <c r="O564" t="e">
        <v>#N/A</v>
      </c>
      <c r="P564" t="e">
        <f t="shared" si="34"/>
        <v>#N/A</v>
      </c>
      <c r="Q564" t="e">
        <f t="shared" si="35"/>
        <v>#N/A</v>
      </c>
    </row>
    <row r="565" spans="1:17" x14ac:dyDescent="0.2">
      <c r="A565">
        <v>2810.0000001100002</v>
      </c>
      <c r="B565">
        <v>2.5021410000000001E-2</v>
      </c>
      <c r="C565" t="e">
        <v>#N/A</v>
      </c>
      <c r="D565" t="e">
        <f t="shared" si="32"/>
        <v>#N/A</v>
      </c>
      <c r="E565" t="e">
        <f t="shared" si="33"/>
        <v>#N/A</v>
      </c>
      <c r="M565">
        <v>2810.0000001100002</v>
      </c>
      <c r="N565">
        <v>0.32720950999999998</v>
      </c>
      <c r="O565" t="e">
        <v>#N/A</v>
      </c>
      <c r="P565" t="e">
        <f t="shared" si="34"/>
        <v>#N/A</v>
      </c>
      <c r="Q565" t="e">
        <f t="shared" si="35"/>
        <v>#N/A</v>
      </c>
    </row>
    <row r="566" spans="1:17" x14ac:dyDescent="0.2">
      <c r="A566">
        <v>2815.0000001100002</v>
      </c>
      <c r="B566">
        <v>2.4944580000000001E-2</v>
      </c>
      <c r="C566" t="e">
        <v>#N/A</v>
      </c>
      <c r="D566" t="e">
        <f t="shared" si="32"/>
        <v>#N/A</v>
      </c>
      <c r="E566" t="e">
        <f t="shared" si="33"/>
        <v>#N/A</v>
      </c>
      <c r="M566">
        <v>2815.0000001100002</v>
      </c>
      <c r="N566">
        <v>0.32612202000000001</v>
      </c>
      <c r="O566" t="e">
        <v>#N/A</v>
      </c>
      <c r="P566" t="e">
        <f t="shared" si="34"/>
        <v>#N/A</v>
      </c>
      <c r="Q566" t="e">
        <f t="shared" si="35"/>
        <v>#N/A</v>
      </c>
    </row>
    <row r="567" spans="1:17" x14ac:dyDescent="0.2">
      <c r="A567">
        <v>2820.0000001200001</v>
      </c>
      <c r="B567">
        <v>2.4868020000000001E-2</v>
      </c>
      <c r="C567" t="e">
        <v>#N/A</v>
      </c>
      <c r="D567" t="e">
        <f t="shared" si="32"/>
        <v>#N/A</v>
      </c>
      <c r="E567" t="e">
        <f t="shared" si="33"/>
        <v>#N/A</v>
      </c>
      <c r="M567">
        <v>2820.0000001200001</v>
      </c>
      <c r="N567">
        <v>0.32503952000000003</v>
      </c>
      <c r="O567" t="e">
        <v>#N/A</v>
      </c>
      <c r="P567" t="e">
        <f t="shared" si="34"/>
        <v>#N/A</v>
      </c>
      <c r="Q567" t="e">
        <f t="shared" si="35"/>
        <v>#N/A</v>
      </c>
    </row>
    <row r="568" spans="1:17" x14ac:dyDescent="0.2">
      <c r="A568">
        <v>2825.0000001200001</v>
      </c>
      <c r="B568">
        <v>2.479174E-2</v>
      </c>
      <c r="C568" t="e">
        <v>#N/A</v>
      </c>
      <c r="D568" t="e">
        <f t="shared" si="32"/>
        <v>#N/A</v>
      </c>
      <c r="E568" t="e">
        <f t="shared" si="33"/>
        <v>#N/A</v>
      </c>
      <c r="M568">
        <v>2825.0000001200001</v>
      </c>
      <c r="N568">
        <v>0.32396198999999998</v>
      </c>
      <c r="O568" t="e">
        <v>#N/A</v>
      </c>
      <c r="P568" t="e">
        <f t="shared" si="34"/>
        <v>#N/A</v>
      </c>
      <c r="Q568" t="e">
        <f t="shared" si="35"/>
        <v>#N/A</v>
      </c>
    </row>
    <row r="569" spans="1:17" x14ac:dyDescent="0.2">
      <c r="A569">
        <v>2830.0000001200001</v>
      </c>
      <c r="B569">
        <v>2.471572E-2</v>
      </c>
      <c r="C569" t="e">
        <v>#N/A</v>
      </c>
      <c r="D569" t="e">
        <f t="shared" si="32"/>
        <v>#N/A</v>
      </c>
      <c r="E569" t="e">
        <f t="shared" si="33"/>
        <v>#N/A</v>
      </c>
      <c r="M569">
        <v>2830.0000001200001</v>
      </c>
      <c r="N569">
        <v>0.32288937000000001</v>
      </c>
      <c r="O569" t="e">
        <v>#N/A</v>
      </c>
      <c r="P569" t="e">
        <f t="shared" si="34"/>
        <v>#N/A</v>
      </c>
      <c r="Q569" t="e">
        <f t="shared" si="35"/>
        <v>#N/A</v>
      </c>
    </row>
    <row r="570" spans="1:17" x14ac:dyDescent="0.2">
      <c r="A570">
        <v>2835.0000001200001</v>
      </c>
      <c r="B570">
        <v>2.4639979999999999E-2</v>
      </c>
      <c r="C570" t="e">
        <v>#N/A</v>
      </c>
      <c r="D570" t="e">
        <f t="shared" si="32"/>
        <v>#N/A</v>
      </c>
      <c r="E570" t="e">
        <f t="shared" si="33"/>
        <v>#N/A</v>
      </c>
      <c r="M570">
        <v>2835.0000001200001</v>
      </c>
      <c r="N570">
        <v>0.32182163000000003</v>
      </c>
      <c r="O570" t="e">
        <v>#N/A</v>
      </c>
      <c r="P570" t="e">
        <f t="shared" si="34"/>
        <v>#N/A</v>
      </c>
      <c r="Q570" t="e">
        <f t="shared" si="35"/>
        <v>#N/A</v>
      </c>
    </row>
    <row r="571" spans="1:17" x14ac:dyDescent="0.2">
      <c r="A571">
        <v>2840.0000001200001</v>
      </c>
      <c r="B571">
        <v>2.45645E-2</v>
      </c>
      <c r="C571" t="e">
        <v>#N/A</v>
      </c>
      <c r="D571" t="e">
        <f t="shared" si="32"/>
        <v>#N/A</v>
      </c>
      <c r="E571" t="e">
        <f t="shared" si="33"/>
        <v>#N/A</v>
      </c>
      <c r="M571">
        <v>2840.0000001200001</v>
      </c>
      <c r="N571">
        <v>0.32075872999999999</v>
      </c>
      <c r="O571" t="e">
        <v>#N/A</v>
      </c>
      <c r="P571" t="e">
        <f t="shared" si="34"/>
        <v>#N/A</v>
      </c>
      <c r="Q571" t="e">
        <f t="shared" si="35"/>
        <v>#N/A</v>
      </c>
    </row>
    <row r="572" spans="1:17" x14ac:dyDescent="0.2">
      <c r="A572">
        <v>2845.0000001200001</v>
      </c>
      <c r="B572">
        <v>2.448929E-2</v>
      </c>
      <c r="C572" t="e">
        <v>#N/A</v>
      </c>
      <c r="D572" t="e">
        <f t="shared" si="32"/>
        <v>#N/A</v>
      </c>
      <c r="E572" t="e">
        <f t="shared" si="33"/>
        <v>#N/A</v>
      </c>
      <c r="M572">
        <v>2845.0000001200001</v>
      </c>
      <c r="N572">
        <v>0.31970063999999998</v>
      </c>
      <c r="O572" t="e">
        <v>#N/A</v>
      </c>
      <c r="P572" t="e">
        <f t="shared" si="34"/>
        <v>#N/A</v>
      </c>
      <c r="Q572" t="e">
        <f t="shared" si="35"/>
        <v>#N/A</v>
      </c>
    </row>
    <row r="573" spans="1:17" x14ac:dyDescent="0.2">
      <c r="A573">
        <v>2850.0000001200001</v>
      </c>
      <c r="B573">
        <v>2.4414350000000001E-2</v>
      </c>
      <c r="C573" t="e">
        <v>#N/A</v>
      </c>
      <c r="D573" t="e">
        <f t="shared" si="32"/>
        <v>#N/A</v>
      </c>
      <c r="E573" t="e">
        <f t="shared" si="33"/>
        <v>#N/A</v>
      </c>
      <c r="M573">
        <v>2850.0000001200001</v>
      </c>
      <c r="N573">
        <v>0.31864731000000002</v>
      </c>
      <c r="O573" t="e">
        <v>#N/A</v>
      </c>
      <c r="P573" t="e">
        <f t="shared" si="34"/>
        <v>#N/A</v>
      </c>
      <c r="Q573" t="e">
        <f t="shared" si="35"/>
        <v>#N/A</v>
      </c>
    </row>
    <row r="574" spans="1:17" x14ac:dyDescent="0.2">
      <c r="A574">
        <v>2855.0000001200001</v>
      </c>
      <c r="B574">
        <v>2.4339670000000001E-2</v>
      </c>
      <c r="C574" t="e">
        <v>#N/A</v>
      </c>
      <c r="D574" t="e">
        <f t="shared" si="32"/>
        <v>#N/A</v>
      </c>
      <c r="E574" t="e">
        <f t="shared" si="33"/>
        <v>#N/A</v>
      </c>
      <c r="M574">
        <v>2855.0000001200001</v>
      </c>
      <c r="N574">
        <v>0.31759870000000001</v>
      </c>
      <c r="O574" t="e">
        <v>#N/A</v>
      </c>
      <c r="P574" t="e">
        <f t="shared" si="34"/>
        <v>#N/A</v>
      </c>
      <c r="Q574" t="e">
        <f t="shared" si="35"/>
        <v>#N/A</v>
      </c>
    </row>
    <row r="575" spans="1:17" x14ac:dyDescent="0.2">
      <c r="A575">
        <v>2860.0000001200001</v>
      </c>
      <c r="B575">
        <v>2.426526E-2</v>
      </c>
      <c r="C575" t="e">
        <v>#N/A</v>
      </c>
      <c r="D575" t="e">
        <f t="shared" si="32"/>
        <v>#N/A</v>
      </c>
      <c r="E575" t="e">
        <f t="shared" si="33"/>
        <v>#N/A</v>
      </c>
      <c r="M575">
        <v>2860.0000001200001</v>
      </c>
      <c r="N575">
        <v>0.31655478999999997</v>
      </c>
      <c r="O575" t="e">
        <v>#N/A</v>
      </c>
      <c r="P575" t="e">
        <f t="shared" si="34"/>
        <v>#N/A</v>
      </c>
      <c r="Q575" t="e">
        <f t="shared" si="35"/>
        <v>#N/A</v>
      </c>
    </row>
    <row r="576" spans="1:17" x14ac:dyDescent="0.2">
      <c r="A576">
        <v>2865.0000001200001</v>
      </c>
      <c r="B576">
        <v>2.41911E-2</v>
      </c>
      <c r="C576" t="e">
        <v>#N/A</v>
      </c>
      <c r="D576" t="e">
        <f t="shared" si="32"/>
        <v>#N/A</v>
      </c>
      <c r="E576" t="e">
        <f t="shared" si="33"/>
        <v>#N/A</v>
      </c>
      <c r="M576">
        <v>2865.0000001200001</v>
      </c>
      <c r="N576">
        <v>0.31551552999999999</v>
      </c>
      <c r="O576" t="e">
        <v>#N/A</v>
      </c>
      <c r="P576" t="e">
        <f t="shared" si="34"/>
        <v>#N/A</v>
      </c>
      <c r="Q576" t="e">
        <f t="shared" si="35"/>
        <v>#N/A</v>
      </c>
    </row>
    <row r="577" spans="1:21" x14ac:dyDescent="0.2">
      <c r="A577">
        <v>2870.00000013</v>
      </c>
      <c r="B577">
        <v>2.411721E-2</v>
      </c>
      <c r="C577" t="e">
        <v>#N/A</v>
      </c>
      <c r="D577" t="e">
        <f t="shared" si="32"/>
        <v>#N/A</v>
      </c>
      <c r="E577" t="e">
        <f t="shared" si="33"/>
        <v>#N/A</v>
      </c>
      <c r="M577">
        <v>2870.00000013</v>
      </c>
      <c r="N577">
        <v>0.31448088000000002</v>
      </c>
      <c r="O577" t="e">
        <v>#N/A</v>
      </c>
      <c r="P577" t="e">
        <f t="shared" si="34"/>
        <v>#N/A</v>
      </c>
      <c r="Q577" t="e">
        <f t="shared" si="35"/>
        <v>#N/A</v>
      </c>
    </row>
    <row r="578" spans="1:21" x14ac:dyDescent="0.2">
      <c r="A578">
        <v>2875.00000013</v>
      </c>
      <c r="B578">
        <v>2.4043579999999998E-2</v>
      </c>
      <c r="C578" t="e">
        <v>#N/A</v>
      </c>
      <c r="D578" t="e">
        <f t="shared" si="32"/>
        <v>#N/A</v>
      </c>
      <c r="E578" t="e">
        <f t="shared" si="33"/>
        <v>#N/A</v>
      </c>
      <c r="M578">
        <v>2875.00000013</v>
      </c>
      <c r="N578">
        <v>0.31345082000000002</v>
      </c>
      <c r="O578" t="e">
        <v>#N/A</v>
      </c>
      <c r="P578" t="e">
        <f t="shared" si="34"/>
        <v>#N/A</v>
      </c>
      <c r="Q578" t="e">
        <f t="shared" si="35"/>
        <v>#N/A</v>
      </c>
    </row>
    <row r="579" spans="1:21" x14ac:dyDescent="0.2">
      <c r="A579">
        <v>2880.00000013</v>
      </c>
      <c r="B579">
        <v>2.3970200000000001E-2</v>
      </c>
      <c r="C579">
        <v>0.02</v>
      </c>
      <c r="D579">
        <f t="shared" si="32"/>
        <v>1.19851</v>
      </c>
      <c r="E579">
        <f t="shared" si="33"/>
        <v>7.8641662004800605E-2</v>
      </c>
      <c r="M579">
        <v>2880.00000013</v>
      </c>
      <c r="N579">
        <v>0.31242531000000001</v>
      </c>
      <c r="O579">
        <v>0.2</v>
      </c>
      <c r="P579">
        <f t="shared" si="34"/>
        <v>1.5621265499999999</v>
      </c>
      <c r="Q579">
        <f t="shared" si="35"/>
        <v>0.19371621375410725</v>
      </c>
    </row>
    <row r="581" spans="1:21" x14ac:dyDescent="0.2">
      <c r="A581" t="s">
        <v>2</v>
      </c>
      <c r="B581" cm="1">
        <f t="array" ref="B581">10^(AVERAGE(IF(ISNUMBER(E3:E579),E3:E579)))</f>
        <v>1.2784284590231378</v>
      </c>
      <c r="M581" t="s">
        <v>2</v>
      </c>
      <c r="N581" cm="1">
        <f t="array" ref="N581">10^(AVERAGE(IF(ISNUMBER(Q3:Q579),Q3:Q579)))</f>
        <v>1.7586731672776739</v>
      </c>
    </row>
    <row r="582" spans="1:21" x14ac:dyDescent="0.2">
      <c r="A582" t="s">
        <v>5</v>
      </c>
      <c r="B582" cm="1">
        <f t="array" ref="B582">SUMPRODUCT(--ISNUMBER(B3:B579), --ISNUMBER(C3:C579),
            --(IFERROR(B3:B579/C3:C579,0)&gt;=0.5),
            --(IFERROR(B3:B579/C3:C579,0)&lt;=2))
 / SUMPRODUCT(--ISNUMBER(B3:B579), --ISNUMBER(C3:C579))</f>
        <v>1</v>
      </c>
      <c r="M582" t="s">
        <v>5</v>
      </c>
      <c r="N582" cm="1">
        <f t="array" ref="N582">SUMPRODUCT(--ISNUMBER(N3:N579), --ISNUMBER(O3:O579),
            --(IFERROR(N3:N579/O3:O579,0)&gt;=0.5),
            --(IFERROR(N3:N579/O3:O579,0)&lt;=2))
 / SUMPRODUCT(--ISNUMBER(N3:N579), --ISNUMBER(O3:O579))</f>
        <v>0.58333333333333337</v>
      </c>
    </row>
    <row r="583" spans="1:21" x14ac:dyDescent="0.2">
      <c r="A583" t="s">
        <v>6</v>
      </c>
      <c r="B583" cm="1">
        <f t="array" ref="B583">SUMPRODUCT(--ISNUMBER(B3:B579), --ISNUMBER(C3:C579),
            --(IFERROR(B3:B579/C3:C579,0)&gt;=0.33),
            --(IFERROR(B3:B579/C3:C579,0)&lt;=3))
 / SUMPRODUCT(--ISNUMBER(B3:B579), --ISNUMBER(C3:C579))</f>
        <v>1</v>
      </c>
      <c r="M583" t="s">
        <v>6</v>
      </c>
      <c r="N583" cm="1">
        <f t="array" ref="N583">SUMPRODUCT(--ISNUMBER(N3:N579), --ISNUMBER(O3:O579),
            --(IFERROR(N3:N579/O3:O579,0)&gt;=0.33),
            --(IFERROR(N3:N579/O3:O579,0)&lt;=3))
 / SUMPRODUCT(--ISNUMBER(N3:N579), --ISNUMBER(O3:O579))</f>
        <v>0.91666666666666663</v>
      </c>
    </row>
    <row r="586" spans="1:21" x14ac:dyDescent="0.2">
      <c r="A586" s="8"/>
      <c r="B586" s="5"/>
      <c r="C586" s="5"/>
      <c r="D586" s="5"/>
      <c r="E586" s="5"/>
      <c r="F586" s="5"/>
      <c r="G586" s="5"/>
      <c r="H586" s="5"/>
      <c r="I586" s="5"/>
      <c r="J586" s="5"/>
      <c r="L586" s="8"/>
      <c r="M586" s="5"/>
      <c r="N586" s="5"/>
      <c r="O586" s="5"/>
      <c r="Q586" s="8"/>
      <c r="R586" s="5"/>
      <c r="S586" s="5"/>
      <c r="T586" s="5"/>
      <c r="U586" s="5"/>
    </row>
    <row r="591" spans="1:21" x14ac:dyDescent="0.2">
      <c r="R591" s="12"/>
      <c r="S591" s="12"/>
    </row>
    <row r="593" spans="1:25" x14ac:dyDescent="0.2">
      <c r="A593" s="5"/>
      <c r="B593" s="5"/>
      <c r="E593" s="5"/>
      <c r="H593" s="5"/>
      <c r="M593" s="5"/>
    </row>
    <row r="594" spans="1:25" x14ac:dyDescent="0.2">
      <c r="A594" s="5"/>
      <c r="J594" s="9"/>
      <c r="O594" s="9"/>
      <c r="S594" s="9"/>
      <c r="T594" s="9"/>
      <c r="U594" s="9"/>
    </row>
    <row r="595" spans="1:25" x14ac:dyDescent="0.2">
      <c r="B595" s="13"/>
      <c r="J595" s="9"/>
      <c r="L595" s="5"/>
      <c r="O595" s="9"/>
      <c r="Q595" s="5"/>
      <c r="S595" s="9"/>
      <c r="T595" s="9"/>
      <c r="U595" s="9"/>
    </row>
    <row r="596" spans="1:25" x14ac:dyDescent="0.2">
      <c r="B596" s="5"/>
      <c r="D596" s="9"/>
      <c r="E596" s="9"/>
      <c r="I596" s="9"/>
      <c r="J596" s="9"/>
      <c r="N596" s="9"/>
      <c r="O596" s="9"/>
      <c r="S596" s="9"/>
      <c r="T596" s="9"/>
      <c r="U596" s="9"/>
    </row>
    <row r="597" spans="1:25" x14ac:dyDescent="0.2">
      <c r="B597" s="5"/>
      <c r="D597" s="9"/>
      <c r="E597" s="9"/>
      <c r="H597" s="9"/>
      <c r="I597" s="9"/>
      <c r="J597" s="9"/>
      <c r="M597" s="9"/>
      <c r="N597" s="9"/>
      <c r="O597" s="9"/>
      <c r="S597" s="5"/>
      <c r="T597" s="5"/>
    </row>
    <row r="598" spans="1:25" x14ac:dyDescent="0.2">
      <c r="A598" s="8"/>
      <c r="B598" s="5"/>
      <c r="C598" s="5"/>
      <c r="D598" s="5"/>
      <c r="E598" s="5"/>
      <c r="F598" s="5"/>
      <c r="G598" s="5"/>
      <c r="H598" s="5"/>
      <c r="I598" s="5"/>
      <c r="J598" s="5"/>
      <c r="M598" s="5"/>
      <c r="N598" s="5"/>
      <c r="O598" s="5"/>
    </row>
    <row r="600" spans="1:25" x14ac:dyDescent="0.2">
      <c r="A600" s="8"/>
      <c r="B600" s="5"/>
      <c r="C600" s="5"/>
      <c r="D600" s="5"/>
      <c r="E600" s="5"/>
      <c r="F600" s="5"/>
      <c r="G600" s="5"/>
      <c r="H600" s="5"/>
      <c r="I600" s="5"/>
      <c r="J600" s="5"/>
      <c r="L600" s="8"/>
      <c r="M600" s="5"/>
      <c r="N600" s="5"/>
      <c r="O600" s="5"/>
      <c r="Q600" s="8"/>
      <c r="R600" s="5"/>
      <c r="S600" s="5"/>
      <c r="T600" s="5"/>
      <c r="U600" s="5"/>
    </row>
    <row r="602" spans="1:25" x14ac:dyDescent="0.2">
      <c r="A602" t="s">
        <v>31</v>
      </c>
      <c r="M602" t="s">
        <v>32</v>
      </c>
      <c r="T602" s="8"/>
      <c r="U602" s="5"/>
      <c r="V602" s="5"/>
      <c r="W602" s="5"/>
      <c r="X602" s="5"/>
      <c r="Y602" s="5"/>
    </row>
    <row r="603" spans="1:25" x14ac:dyDescent="0.2">
      <c r="A603" s="5" t="s">
        <v>17</v>
      </c>
      <c r="B603" s="5" t="s">
        <v>0</v>
      </c>
      <c r="C603" s="5" t="s">
        <v>1</v>
      </c>
      <c r="D603" s="5" t="s">
        <v>20</v>
      </c>
      <c r="H603" s="5"/>
      <c r="I603" s="5"/>
      <c r="J603" s="5"/>
      <c r="K603" s="5"/>
      <c r="M603" s="5" t="s">
        <v>17</v>
      </c>
      <c r="N603" s="5" t="s">
        <v>0</v>
      </c>
      <c r="O603" s="5" t="s">
        <v>1</v>
      </c>
      <c r="P603" s="5" t="s">
        <v>20</v>
      </c>
      <c r="U603" s="5"/>
    </row>
    <row r="604" spans="1:25" x14ac:dyDescent="0.2">
      <c r="A604" s="5" t="s">
        <v>49</v>
      </c>
      <c r="B604" s="5" cm="1">
        <f t="array" ref="B604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801.83293831631568</v>
      </c>
      <c r="C604" s="5" cm="1">
        <f t="array" ref="C604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_xlpm.AUClast + _xlpm.Clast/_xlpm.Ke
)</f>
        <v>591.12757731617432</v>
      </c>
      <c r="D604" t="s">
        <v>21</v>
      </c>
      <c r="H604" s="5"/>
      <c r="I604" s="5"/>
      <c r="J604" s="5"/>
      <c r="M604" s="5" t="s">
        <v>49</v>
      </c>
      <c r="N604" s="5" cm="1">
        <f t="array" ref="N604">_xlfn.LET(
  _xlpm.t, _xlfn._xlws.FILTER(M2:M579, ISNUMBER(N2:N579)),
  _xlpm.c, _xlfn._xlws.FILTER(N2:N579, ISNUMBER(N2:N579)),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_xlpm.AUClast + _xlpm.Clast/_xlpm.Ke
)</f>
        <v>11196.364836353319</v>
      </c>
      <c r="O604" s="5" cm="1">
        <f t="array" ref="O604">_xlfn.LET(
  _xlpm.tnum, _xlfn._xlws.FILTER(M2:M579, ISNUMBER(O2:O579)),
  _xlpm.cnum, _xlfn._xlws.FILTER(O2:O579, ISNUMBER(O2:O579)),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_xlpm.AUClast + _xlpm.Clast/_xlpm.Ke
)</f>
        <v>6967.8748381864461</v>
      </c>
      <c r="P604" t="s">
        <v>27</v>
      </c>
      <c r="R604" s="12"/>
      <c r="S604" s="12"/>
      <c r="U604" s="12"/>
    </row>
    <row r="605" spans="1:25" x14ac:dyDescent="0.2">
      <c r="A605" s="5" t="s">
        <v>18</v>
      </c>
      <c r="B605" s="5" cm="1">
        <f t="array" ref="B605">_xlfn.LET(_xlpm.cnum, _xlfn._xlws.FILTER(B2:B579, ISNUMBER(B2:B579)), MAX(_xlpm.cnum))</f>
        <v>34.54493085</v>
      </c>
      <c r="C605" s="5" cm="1">
        <f t="array" ref="C605">_xlfn.LET(_xlpm.cnum, _xlfn._xlws.FILTER(C2:C579, ISNUMBER(C2:C579)), MAX(_xlpm.cnum))</f>
        <v>8</v>
      </c>
      <c r="D605" t="s">
        <v>22</v>
      </c>
      <c r="H605" s="5"/>
      <c r="I605" s="5"/>
      <c r="J605" s="5"/>
      <c r="M605" s="5" t="s">
        <v>18</v>
      </c>
      <c r="N605" s="5" cm="1">
        <f t="array" ref="N605">_xlfn.LET(_xlpm.cnum, _xlfn._xlws.FILTER(N2:N579, ISNUMBER(N2:N579)), MAX(_xlpm.cnum))</f>
        <v>17.31471324</v>
      </c>
      <c r="O605" s="5" cm="1">
        <f t="array" ref="O605">_xlfn.LET(_xlpm.cnum, _xlfn._xlws.FILTER(O2:O579, ISNUMBER(O2:O579)), MAX(_xlpm.cnum))</f>
        <v>20</v>
      </c>
      <c r="P605" t="s">
        <v>26</v>
      </c>
    </row>
    <row r="606" spans="1:25" x14ac:dyDescent="0.2">
      <c r="A606" s="5" t="s">
        <v>19</v>
      </c>
      <c r="B606" s="5" cm="1">
        <f t="array" ref="B606">_xlfn.LET(
  _xlpm.t, _xlfn._xlws.FILTER(A2:A579, ISNUMBER(B2:B579)),
  _xlpm.c, _xlfn._xlws.FILTER(B2:B579, ISNUMBER(B2:B579)),
  _xlpm.cmax, MAX(_xlpm.c),
  INDEX(_xlpm.t, _xlfn.XMATCH(_xlpm.cmax, _xlpm.c, 0, 1))
)</f>
        <v>0</v>
      </c>
      <c r="C606" s="5" cm="1">
        <f t="array" ref="C606">_xlfn.LET(
  _xlpm.tnum, _xlfn._xlws.FILTER(A2:A579, ISNUMBER(C2:C579)),
  _xlpm.cnum, _xlfn._xlws.FILTER(C2:C579, ISNUMBER(C2:C579)),
  _xlpm.cmax, MAX(_xlpm.cnum),
  INDEX(_xlpm.tnum, _xlfn.XMATCH(_xlpm.cmax, _xlpm.cnum, 0, 1))
)</f>
        <v>5</v>
      </c>
      <c r="D606">
        <v>5</v>
      </c>
      <c r="H606" s="5"/>
      <c r="I606" s="5"/>
      <c r="J606" s="5"/>
      <c r="M606" s="5" t="s">
        <v>19</v>
      </c>
      <c r="N606" s="5" cm="1">
        <f t="array" ref="N606">_xlfn.LET(
  _xlpm.t, _xlfn._xlws.FILTER(M2:M579, ISNUMBER(N2:N579)),
  _xlpm.c, _xlfn._xlws.FILTER(N2:N579, ISNUMBER(N2:N579)),
  _xlpm.cmax, MAX(_xlpm.c),
  INDEX(_xlpm.t, _xlfn.XMATCH(_xlpm.cmax, _xlpm.c, 0, 1))
)</f>
        <v>100</v>
      </c>
      <c r="O606" s="5" cm="1">
        <f t="array" ref="O606">_xlfn.LET(
  _xlpm.tnum, _xlfn._xlws.FILTER(M2:M579, ISNUMBER(O2:O579)),
  _xlpm.cnum, _xlfn._xlws.FILTER(O2:O579, ISNUMBER(O2:O579)),
  _xlpm.cmax, MAX(_xlpm.cnum),
  INDEX(_xlpm.tnum, _xlfn.XMATCH(_xlpm.cmax, _xlpm.cnum, 0, 1))
)</f>
        <v>60</v>
      </c>
      <c r="P606">
        <v>180</v>
      </c>
    </row>
    <row r="607" spans="1:25" x14ac:dyDescent="0.2">
      <c r="A607" s="5" t="s">
        <v>51</v>
      </c>
      <c r="B607" s="5" cm="1">
        <f t="array" ref="B607">_xlfn.LET(
  _xlpm.t, _xlfn._xlws.FILTER(A2:A579, ISNUMBER(B2:B579)),
  _xlpm.c, _xlfn._xlws.FILTER(B2:B579, ISNUMBER(B2:B579)),
  _xlpm.k, 5,
  _xlpm.Ke, -INDEX(LINEST(LN(_xlfn.TAKE(_xlpm.c,-_xlpm.k)), _xlfn.TAKE(_xlpm.t,-_xlpm.k)),1),
  LN(2)/_xlpm.Ke
)</f>
        <v>1133.1344058130226</v>
      </c>
      <c r="C607" s="5" cm="1">
        <f t="array" ref="C607">_xlfn.LET(
  _xlpm.tnum, _xlfn._xlws.FILTER(A2:A579, ISNUMBER(C2:C579)),
  _xlpm.cnum, _xlfn._xlws.FILTER(C2:C579, ISNUMBER(C2:C579)),
  _xlpm.k, 5,
  _xlpm.Ke, -INDEX(LINEST(LN(_xlfn.TAKE(_xlpm.cnum,-_xlpm.k)), _xlfn.TAKE(_xlpm.tnum,-_xlpm.k)),1),
  LN(2)/_xlpm.Ke
)</f>
        <v>649.04837069498865</v>
      </c>
      <c r="D607" t="s">
        <v>25</v>
      </c>
      <c r="H607" s="5"/>
      <c r="I607" s="5"/>
      <c r="J607" s="5"/>
      <c r="M607" s="5" t="s">
        <v>51</v>
      </c>
      <c r="N607" s="5" cm="1">
        <f t="array" ref="N607">_xlfn.LET(
  _xlpm.t, _xlfn._xlws.FILTER(M2:M579, ISNUMBER(N2:N579)),
  _xlpm.c, _xlfn._xlws.FILTER(N2:N579, ISNUMBER(N2:N579)),
  _xlpm.k, 5,
  _xlpm.Ke, -INDEX(LINEST(LN(_xlfn.TAKE(_xlpm.c,-_xlpm.k)), _xlfn.TAKE(_xlpm.t,-_xlpm.k)),1),
  LN(2)/_xlpm.Ke
)</f>
        <v>1055.7499235239086</v>
      </c>
      <c r="O607" s="5" cm="1">
        <f t="array" ref="O607">_xlfn.LET(
  _xlpm.tnum, _xlfn._xlws.FILTER(M2:M579, ISNUMBER(O2:O579)),
  _xlpm.cnum, _xlfn._xlws.FILTER(O2:O579, ISNUMBER(O2:O579)),
  _xlpm.k, 5,
  _xlpm.Ke, -INDEX(LINEST(LN(_xlfn.TAKE(_xlpm.cnum,-_xlpm.k)), _xlfn.TAKE(_xlpm.tnum,-_xlpm.k)),1),
  LN(2)/_xlpm.Ke
)</f>
        <v>538.48815499222781</v>
      </c>
      <c r="P607" t="s">
        <v>28</v>
      </c>
      <c r="S607" s="9"/>
      <c r="T607" s="5"/>
      <c r="U607" s="5"/>
      <c r="V607" s="5"/>
    </row>
    <row r="608" spans="1:25" x14ac:dyDescent="0.2">
      <c r="A608" s="5" t="s">
        <v>50</v>
      </c>
      <c r="B608" s="13" cm="1">
        <f t="array" ref="B608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1000000 / _xlpm.AUCinf
)</f>
        <v>1247.1425807223566</v>
      </c>
      <c r="C608" s="13" cm="1">
        <f t="array" ref="C608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_xlpm.AUCinf, _xlpm.AUClast + _xlpm.Clast/_xlpm.Ke,
  1000000 / _xlpm.AUCinf
)</f>
        <v>1691.6821991966272</v>
      </c>
      <c r="D608" t="s">
        <v>23</v>
      </c>
      <c r="H608" s="5"/>
      <c r="L608" s="5"/>
      <c r="M608" s="5" t="s">
        <v>29</v>
      </c>
      <c r="N608">
        <f xml:space="preserve"> 100*(N604/B604)*(1/40)</f>
        <v>34.908658341796809</v>
      </c>
      <c r="O608">
        <f xml:space="preserve"> 100*(O604/C604)*(1/40)</f>
        <v>29.468574574975221</v>
      </c>
      <c r="P608" t="s">
        <v>30</v>
      </c>
      <c r="Q608" s="5"/>
      <c r="S608" s="9"/>
      <c r="T608" s="5"/>
      <c r="X608" s="9"/>
      <c r="Y608" s="9"/>
    </row>
    <row r="609" spans="1:26" x14ac:dyDescent="0.2">
      <c r="A609" s="5" t="s">
        <v>60</v>
      </c>
      <c r="B609" s="5" cm="1">
        <f t="array" ref="B609">_xlfn.LET(
  _xlpm.t, _xlfn._xlws.FILTER(A2:A579, ISNUMBER(B2:B579)),
  _xlpm.c, _xlfn._xlws.FILTER(B2:B579, ISNUMBER(B2:B579)),
  _xlpm.AUClast, SUMPRODUCT( (_xlfn.DROP(_xlpm.t,1)-_xlfn.TAKE(_xlpm.t, ROWS(_xlpm.t)-1)) * ((_xlfn.DROP(_xlpm.c,1)+_xlfn.TAKE(_xlpm.c, ROWS(_xlpm.c)-1))/2) ),
  _xlpm.k, 5,
  _xlpm.Ke, -INDEX(LINEST(LN(_xlfn.TAKE(_xlpm.c,-_xlpm.k)), _xlfn.TAKE(_xlpm.t,-_xlpm.k)),1),
  _xlpm.Clast, _xlfn.TAKE(_xlpm.c,-1),
  _xlpm.AUCinf, _xlpm.AUClast + _xlpm.Clast/_xlpm.Ke,
  _xlpm.CL, 1000000 / _xlpm.AUCinf,
  _xlpm.CL / _xlpm.Ke /1000
)</f>
        <v>2038.7880190601616</v>
      </c>
      <c r="C609" s="5" cm="1">
        <f t="array" ref="C609">_xlfn.LET(
  _xlpm.tnum, _xlfn._xlws.FILTER(A2:A579, ISNUMBER(C2:C579)),
  _xlpm.cnum, _xlfn._xlws.FILTER(C2:C579, ISNUMBER(C2:C579)),
  _xlpm.AUClast, SUMPRODUCT( (_xlfn.DROP(_xlpm.tnum,1)-_xlfn.TAKE(_xlpm.tnum, ROWS(_xlpm.tnum)-1)) * ((_xlfn.DROP(_xlpm.cnum,1)+_xlfn.TAKE(_xlpm.cnum, ROWS(_xlpm.cnum)-1))/2) ),
  _xlpm.k, 5,
  _xlpm.Ke, -INDEX(LINEST(LN(_xlfn.TAKE(_xlpm.cnum,-_xlpm.k)), _xlfn.TAKE(_xlpm.tnum,-_xlpm.k)),1),
  _xlpm.Clast, _xlfn.TAKE(_xlpm.cnum,-1),
  _xlpm.AUCinf, _xlpm.AUClast + _xlpm.Clast/_xlpm.Ke,
  _xlpm.CL, 1000000 / _xlpm.AUCinf,
  _xlpm.CL / _xlpm.Ke /1000
)</f>
        <v>1584.0554588064567</v>
      </c>
      <c r="E609" s="9"/>
      <c r="F609" s="9"/>
      <c r="G609" s="9"/>
      <c r="H609" s="5"/>
      <c r="I609" s="5"/>
      <c r="J609" s="5"/>
      <c r="N609" s="9"/>
      <c r="P609" s="13"/>
      <c r="X609" s="9"/>
      <c r="Y609" s="9"/>
    </row>
    <row r="610" spans="1:26" x14ac:dyDescent="0.2">
      <c r="A610" s="5" t="s">
        <v>61</v>
      </c>
      <c r="B610">
        <f>B609/70</f>
        <v>29.125543129430881</v>
      </c>
      <c r="C610">
        <f>C609/70</f>
        <v>22.629363697235096</v>
      </c>
      <c r="D610" t="s">
        <v>24</v>
      </c>
      <c r="E610" s="9"/>
      <c r="F610" s="9"/>
      <c r="G610" s="9"/>
      <c r="H610" s="5"/>
      <c r="N610" s="5"/>
      <c r="P610" s="5"/>
      <c r="R610" s="9"/>
      <c r="S610" s="9"/>
      <c r="W610" s="9"/>
      <c r="X610" s="9"/>
      <c r="Y610" s="9"/>
    </row>
    <row r="611" spans="1:26" x14ac:dyDescent="0.2">
      <c r="E611" s="9"/>
      <c r="F611" s="9"/>
      <c r="G611" s="9"/>
      <c r="P611" s="5"/>
      <c r="R611" s="9"/>
      <c r="S611" s="9"/>
      <c r="V611" s="9"/>
      <c r="W611" s="9"/>
      <c r="X611" s="9"/>
      <c r="Y611" s="9"/>
    </row>
    <row r="612" spans="1:26" x14ac:dyDescent="0.2">
      <c r="H612" s="5"/>
      <c r="I612" s="5"/>
      <c r="J612" s="5"/>
      <c r="K612" s="5"/>
      <c r="O612" s="8"/>
      <c r="P612" s="5"/>
      <c r="Q612" s="5"/>
      <c r="R612" s="5"/>
      <c r="S612" s="5"/>
      <c r="T612" s="5"/>
      <c r="U612" s="5"/>
      <c r="V612" s="5"/>
      <c r="W612" s="5"/>
      <c r="X612" s="5"/>
      <c r="Y612" s="9"/>
    </row>
    <row r="613" spans="1:26" x14ac:dyDescent="0.2">
      <c r="A613" s="8" t="s">
        <v>16</v>
      </c>
      <c r="B613" s="5" t="s">
        <v>38</v>
      </c>
      <c r="C613" s="5" t="s">
        <v>36</v>
      </c>
      <c r="D613" s="5" t="s">
        <v>37</v>
      </c>
      <c r="E613" s="5" t="s">
        <v>39</v>
      </c>
      <c r="F613" s="5" t="s">
        <v>40</v>
      </c>
      <c r="G613" s="5" t="s">
        <v>41</v>
      </c>
      <c r="H613" s="5" t="s">
        <v>52</v>
      </c>
      <c r="I613" s="5" t="s">
        <v>33</v>
      </c>
      <c r="J613" s="5" t="s">
        <v>34</v>
      </c>
      <c r="K613" s="5" t="s">
        <v>35</v>
      </c>
      <c r="L613" s="5" t="s">
        <v>53</v>
      </c>
      <c r="N613" s="8" t="s">
        <v>42</v>
      </c>
      <c r="O613" s="5" t="s">
        <v>38</v>
      </c>
      <c r="P613" s="5" t="s">
        <v>36</v>
      </c>
      <c r="Q613" s="5" t="s">
        <v>37</v>
      </c>
      <c r="R613" s="5" t="s">
        <v>39</v>
      </c>
      <c r="S613" s="5" t="s">
        <v>40</v>
      </c>
      <c r="T613" s="5" t="s">
        <v>41</v>
      </c>
      <c r="U613" s="5" t="s">
        <v>52</v>
      </c>
      <c r="V613" s="5" t="s">
        <v>33</v>
      </c>
      <c r="W613" s="5" t="s">
        <v>34</v>
      </c>
      <c r="X613" s="5" t="s">
        <v>35</v>
      </c>
      <c r="Y613" s="5" t="s">
        <v>53</v>
      </c>
      <c r="Z613" s="9"/>
    </row>
    <row r="614" spans="1:26" x14ac:dyDescent="0.2">
      <c r="A614" t="s">
        <v>8</v>
      </c>
      <c r="B614" s="5">
        <f>B605</f>
        <v>34.54493085</v>
      </c>
      <c r="C614" s="5">
        <f>C605</f>
        <v>8</v>
      </c>
      <c r="D614">
        <v>12.3</v>
      </c>
      <c r="E614">
        <f t="shared" ref="E614:E619" si="36">B614/C614</f>
        <v>4.31811635625</v>
      </c>
      <c r="F614">
        <f>MAX(B614/C614, C614/B614)</f>
        <v>4.31811635625</v>
      </c>
      <c r="G614" t="b">
        <f>IF(OR(C614=0,ISNA(C614),C614=""),"—",IF(MAX(B614/C614,C614/B614)&lt;=2,TRUE,FALSE))</f>
        <v>0</v>
      </c>
      <c r="H614" t="b">
        <f>IF(OR(C614=0,ISNA(C614),C614=""),"—",IF(MAX(B614/C614,C614/B614)&lt;=3,TRUE,FALSE))</f>
        <v>0</v>
      </c>
      <c r="I614">
        <f t="shared" ref="I614:I619" si="37">B614/D614</f>
        <v>2.808530963414634</v>
      </c>
      <c r="J614">
        <f>MAX(B614/D614, D614/B614)</f>
        <v>2.808530963414634</v>
      </c>
      <c r="K614" t="b">
        <f>IF(OR(D614=0,ISNA(D614),D614=""),"—",IF(MAX(B614/D614,D614/B614)&lt;=2,TRUE,FALSE))</f>
        <v>0</v>
      </c>
      <c r="L614" t="b">
        <f>IF(OR(D614=0,ISNA(D614),D614=""),"—",IF(MAX(B614/D614,D614/B614)&lt;=3,TRUE,FALSE))</f>
        <v>1</v>
      </c>
      <c r="N614" t="s">
        <v>8</v>
      </c>
      <c r="O614">
        <f>N605</f>
        <v>17.31471324</v>
      </c>
      <c r="P614">
        <f>O605</f>
        <v>20</v>
      </c>
      <c r="Q614">
        <v>28</v>
      </c>
      <c r="R614">
        <f>O614/P614</f>
        <v>0.86573566199999996</v>
      </c>
      <c r="S614">
        <f>MAX(O614/P614, P614/O614)</f>
        <v>1.1550869900517047</v>
      </c>
      <c r="T614" t="b">
        <f>IF(OR(P614=0,ISNA(P614),P614=""),"—",IF(MAX(O614/P614,P614/O614)&lt;=2,TRUE,FALSE))</f>
        <v>1</v>
      </c>
      <c r="U614" t="b">
        <f>IF(OR(P614=0,ISNA(P614),P614=""),"—",IF(MAX(O614/P614,P614/O614)&lt;=3,TRUE,FALSE))</f>
        <v>1</v>
      </c>
      <c r="V614">
        <f>O614/Q614</f>
        <v>0.61838261571428565</v>
      </c>
      <c r="W614">
        <f>MAX(O614/Q614, Q614/O614)</f>
        <v>1.6171217860723865</v>
      </c>
      <c r="X614" t="b">
        <f>IF(OR(Q614=0,ISNA(Q614),Q614=""),"—",IF(MAX(O614/Q614,Q614/O614)&lt;=2,TRUE,FALSE))</f>
        <v>1</v>
      </c>
      <c r="Y614" t="b">
        <f>IF(OR(Q614=0,ISNA(Q614),Q614=""),"—",IF(MAX(O614/Q614,Q614/O614)&lt;=3,TRUE,FALSE))</f>
        <v>1</v>
      </c>
    </row>
    <row r="615" spans="1:26" x14ac:dyDescent="0.2">
      <c r="A615" t="s">
        <v>9</v>
      </c>
      <c r="B615">
        <f>B606</f>
        <v>0</v>
      </c>
      <c r="C615">
        <f>C606</f>
        <v>5</v>
      </c>
      <c r="D615">
        <v>5</v>
      </c>
      <c r="E615">
        <f t="shared" si="36"/>
        <v>0</v>
      </c>
      <c r="F615" t="str">
        <f>IF(AND(A615="Tmax (min)",B615=0), "∞", MAX(B615/C615,C615/B615))</f>
        <v>∞</v>
      </c>
      <c r="G615" t="b">
        <v>0</v>
      </c>
      <c r="H615" t="b">
        <v>0</v>
      </c>
      <c r="I615">
        <f t="shared" si="37"/>
        <v>0</v>
      </c>
      <c r="J615" t="str">
        <f>IF(AND(A615="Tmax (min)",B615=0), "∞", MAX(B615/D615,D615/B615))</f>
        <v>∞</v>
      </c>
      <c r="K615" t="b">
        <v>0</v>
      </c>
      <c r="L615" t="b">
        <v>0</v>
      </c>
      <c r="N615" t="s">
        <v>9</v>
      </c>
      <c r="O615">
        <f>N606</f>
        <v>100</v>
      </c>
      <c r="P615">
        <f>O606</f>
        <v>60</v>
      </c>
      <c r="Q615">
        <v>180</v>
      </c>
      <c r="R615">
        <f t="shared" ref="R615:R618" si="38">O615/P615</f>
        <v>1.6666666666666667</v>
      </c>
      <c r="S615">
        <f t="shared" ref="S615:S618" si="39">MAX(O615/P615, P615/O615)</f>
        <v>1.6666666666666667</v>
      </c>
      <c r="T615" t="b">
        <f t="shared" ref="T615:T618" si="40">IF(OR(P615=0,ISNA(P615),P615=""),"—",IF(MAX(O615/P615,P615/O615)&lt;=2,TRUE,FALSE))</f>
        <v>1</v>
      </c>
      <c r="U615" t="b">
        <f t="shared" ref="U615:U618" si="41">IF(OR(P615=0,ISNA(P615),P615=""),"—",IF(MAX(O615/P615,P615/O615)&lt;=3,TRUE,FALSE))</f>
        <v>1</v>
      </c>
      <c r="V615">
        <f>O615/Q615</f>
        <v>0.55555555555555558</v>
      </c>
      <c r="W615">
        <f>MAX(O615/Q615, Q615/O615)</f>
        <v>1.8</v>
      </c>
      <c r="X615" t="b">
        <f t="shared" ref="X615:X618" si="42">IF(OR(Q615=0,ISNA(Q615),Q615=""),"—",IF(MAX(O615/Q615,Q615/O615)&lt;=2,TRUE,FALSE))</f>
        <v>1</v>
      </c>
      <c r="Y615" t="b">
        <f t="shared" ref="Y615:Y618" si="43">IF(OR(Q615=0,ISNA(Q615),Q615=""),"—",IF(MAX(O615/Q615,Q615/O615)&lt;=3,TRUE,FALSE))</f>
        <v>1</v>
      </c>
    </row>
    <row r="616" spans="1:26" x14ac:dyDescent="0.2">
      <c r="A616" t="s">
        <v>10</v>
      </c>
      <c r="B616">
        <f>B604</f>
        <v>801.83293831631568</v>
      </c>
      <c r="C616">
        <f>C604</f>
        <v>591.12757731617432</v>
      </c>
      <c r="D616">
        <v>979</v>
      </c>
      <c r="E616">
        <f t="shared" si="36"/>
        <v>1.3564465084792383</v>
      </c>
      <c r="F616">
        <f>MAX(B616/C616, C616/B616)</f>
        <v>1.3564465084792383</v>
      </c>
      <c r="G616" t="b">
        <f>IF(OR(C616=0,ISNA(C616),C616=""),"—",IF(MAX(B616/C616,C616/B616)&lt;=2,TRUE,FALSE))</f>
        <v>1</v>
      </c>
      <c r="H616" t="b">
        <f>IF(OR(C616=0,ISNA(C616),C616=""),"—",IF(MAX(B616/C616,C616/B616)&lt;=3,TRUE,FALSE))</f>
        <v>1</v>
      </c>
      <c r="I616">
        <f t="shared" si="37"/>
        <v>0.81903262340788119</v>
      </c>
      <c r="J616">
        <f>MAX(B616/D616, D616/B616)</f>
        <v>1.2209525865271871</v>
      </c>
      <c r="K616" t="b">
        <f>IF(OR(D616=0,ISNA(D616),D616=""),"—",IF(MAX(B616/D616,D616/B616)&lt;=2,TRUE,FALSE))</f>
        <v>1</v>
      </c>
      <c r="L616" t="b">
        <f>IF(OR(D616=0,ISNA(D616),D616=""),"—",IF(MAX(B616/D616,D616/B616)&lt;=3,TRUE,FALSE))</f>
        <v>1</v>
      </c>
      <c r="N616" t="s">
        <v>10</v>
      </c>
      <c r="O616">
        <f>N604</f>
        <v>11196.364836353319</v>
      </c>
      <c r="P616">
        <f>O604</f>
        <v>6967.8748381864461</v>
      </c>
      <c r="Q616">
        <v>8930</v>
      </c>
      <c r="R616">
        <f t="shared" si="38"/>
        <v>1.6068550449547738</v>
      </c>
      <c r="S616">
        <f t="shared" si="39"/>
        <v>1.6068550449547738</v>
      </c>
      <c r="T616" t="b">
        <f t="shared" si="40"/>
        <v>1</v>
      </c>
      <c r="U616" t="b">
        <f t="shared" si="41"/>
        <v>1</v>
      </c>
      <c r="V616">
        <f t="shared" ref="V616:V618" si="44">O616/Q616</f>
        <v>1.2537922549107861</v>
      </c>
      <c r="W616">
        <f t="shared" ref="W616:W618" si="45">MAX(O616/Q616, Q616/O616)</f>
        <v>1.2537922549107861</v>
      </c>
      <c r="X616" t="b">
        <f t="shared" si="42"/>
        <v>1</v>
      </c>
      <c r="Y616" t="b">
        <f t="shared" si="43"/>
        <v>1</v>
      </c>
    </row>
    <row r="617" spans="1:26" x14ac:dyDescent="0.2">
      <c r="A617" t="s">
        <v>15</v>
      </c>
      <c r="B617" s="12">
        <f>B608</f>
        <v>1247.1425807223566</v>
      </c>
      <c r="C617" s="12">
        <f>C608</f>
        <v>1691.6821991966272</v>
      </c>
      <c r="D617">
        <v>1187</v>
      </c>
      <c r="E617">
        <f t="shared" si="36"/>
        <v>0.73722037231024795</v>
      </c>
      <c r="F617">
        <f>MAX(B617/C617, C617/B617)</f>
        <v>1.3564465084792383</v>
      </c>
      <c r="G617" t="b">
        <f>IF(OR(C617=0,ISNA(C617),C617=""),"—",IF(MAX(B617/C617,C617/B617)&lt;=2,TRUE,FALSE))</f>
        <v>1</v>
      </c>
      <c r="H617" t="b">
        <f>IF(OR(C617=0,ISNA(C617),C617=""),"—",IF(MAX(B617/C617,C617/B617)&lt;=3,TRUE,FALSE))</f>
        <v>1</v>
      </c>
      <c r="I617">
        <f t="shared" si="37"/>
        <v>1.0506677175420021</v>
      </c>
      <c r="J617">
        <f>MAX(B617/D617, D617/B617)</f>
        <v>1.0506677175420021</v>
      </c>
      <c r="K617" t="b">
        <f>IF(OR(D617=0,ISNA(D617),D617=""),"—",IF(MAX(B617/D617,D617/B617)&lt;=2,TRUE,FALSE))</f>
        <v>1</v>
      </c>
      <c r="L617" t="b">
        <f t="shared" ref="L617:L619" si="46">IF(OR(D617=0,ISNA(D617),D617=""),"—",IF(MAX(B617/D617,D617/B617)&lt;=3,TRUE,FALSE))</f>
        <v>1</v>
      </c>
      <c r="N617" t="s">
        <v>13</v>
      </c>
      <c r="O617">
        <f>N607</f>
        <v>1055.7499235239086</v>
      </c>
      <c r="P617">
        <f>O607</f>
        <v>538.48815499222781</v>
      </c>
      <c r="Q617">
        <v>214</v>
      </c>
      <c r="R617">
        <f t="shared" si="38"/>
        <v>1.9605815164850684</v>
      </c>
      <c r="S617">
        <f t="shared" si="39"/>
        <v>1.9605815164850684</v>
      </c>
      <c r="T617" t="b">
        <f t="shared" si="40"/>
        <v>1</v>
      </c>
      <c r="U617" t="b">
        <f t="shared" si="41"/>
        <v>1</v>
      </c>
      <c r="V617">
        <f t="shared" si="44"/>
        <v>4.933410857588358</v>
      </c>
      <c r="W617">
        <f t="shared" si="45"/>
        <v>4.933410857588358</v>
      </c>
      <c r="X617" t="b">
        <f t="shared" si="42"/>
        <v>0</v>
      </c>
      <c r="Y617" t="b">
        <f t="shared" si="43"/>
        <v>0</v>
      </c>
    </row>
    <row r="618" spans="1:26" x14ac:dyDescent="0.2">
      <c r="A618" t="s">
        <v>61</v>
      </c>
      <c r="B618">
        <f>B610</f>
        <v>29.125543129430881</v>
      </c>
      <c r="C618">
        <f>C610</f>
        <v>22.629363697235096</v>
      </c>
      <c r="D618">
        <v>4.4000000000000004</v>
      </c>
      <c r="E618">
        <f t="shared" si="36"/>
        <v>1.2870685857150064</v>
      </c>
      <c r="F618">
        <f>MAX(B618/C618, C618/B618)</f>
        <v>1.2870685857150064</v>
      </c>
      <c r="G618" t="b">
        <f>IF(OR(C618=0,ISNA(C618),C618=""),"—",IF(MAX(B618/C618,C618/B618)&lt;=2,TRUE,FALSE))</f>
        <v>1</v>
      </c>
      <c r="H618" t="b">
        <f>IF(OR(C618=0,ISNA(C618),C618=""),"—",IF(MAX(B618/C618,C618/B618)&lt;=3,TRUE,FALSE))</f>
        <v>1</v>
      </c>
      <c r="I618">
        <f t="shared" si="37"/>
        <v>6.6194416203251993</v>
      </c>
      <c r="J618">
        <f>MAX(B618/D618, D618/B618)</f>
        <v>6.6194416203251993</v>
      </c>
      <c r="K618" t="b">
        <f>IF(OR(D618=0,ISNA(D618),D618=""),"—",IF(MAX(B618/D618,D618/B618)&lt;=2,TRUE,FALSE))</f>
        <v>0</v>
      </c>
      <c r="L618" t="b">
        <f t="shared" si="46"/>
        <v>0</v>
      </c>
      <c r="N618" t="s">
        <v>29</v>
      </c>
      <c r="O618">
        <f>N608</f>
        <v>34.908658341796809</v>
      </c>
      <c r="P618">
        <f>O608</f>
        <v>29.468574574975221</v>
      </c>
      <c r="Q618">
        <v>27</v>
      </c>
      <c r="R618">
        <f t="shared" si="38"/>
        <v>1.1846062744901587</v>
      </c>
      <c r="S618">
        <f t="shared" si="39"/>
        <v>1.1846062744901587</v>
      </c>
      <c r="T618" t="b">
        <f t="shared" si="40"/>
        <v>1</v>
      </c>
      <c r="U618" t="b">
        <f t="shared" si="41"/>
        <v>1</v>
      </c>
      <c r="V618">
        <f t="shared" si="44"/>
        <v>1.2929132719184002</v>
      </c>
      <c r="W618">
        <f t="shared" si="45"/>
        <v>1.2929132719184002</v>
      </c>
      <c r="X618" t="b">
        <f t="shared" si="42"/>
        <v>1</v>
      </c>
      <c r="Y618" t="b">
        <f t="shared" si="43"/>
        <v>1</v>
      </c>
    </row>
    <row r="619" spans="1:26" x14ac:dyDescent="0.2">
      <c r="A619" t="s">
        <v>13</v>
      </c>
      <c r="B619">
        <f>B607</f>
        <v>1133.1344058130226</v>
      </c>
      <c r="C619">
        <f>C607</f>
        <v>649.04837069498865</v>
      </c>
      <c r="D619">
        <v>205</v>
      </c>
      <c r="E619">
        <f t="shared" si="36"/>
        <v>1.7458396892664314</v>
      </c>
      <c r="F619">
        <f>MAX(B619/C619, C619/B619)</f>
        <v>1.7458396892664314</v>
      </c>
      <c r="G619" t="b">
        <f>IF(OR(C619=0,ISNA(C619),C619=""),"—",IF(MAX(B619/C619,C619/B619)&lt;=2,TRUE,FALSE))</f>
        <v>1</v>
      </c>
      <c r="H619" t="b">
        <f>IF(OR(C619=0,ISNA(C619),C619=""),"—",IF(MAX(B619/C619,C619/B619)&lt;=3,TRUE,FALSE))</f>
        <v>1</v>
      </c>
      <c r="I619">
        <f t="shared" si="37"/>
        <v>5.5274849064049878</v>
      </c>
      <c r="J619">
        <f>MAX(B619/D619, D619/B619)</f>
        <v>5.5274849064049878</v>
      </c>
      <c r="K619" t="b">
        <f>IF(OR(D619=0,ISNA(D619),D619=""),"—",IF(MAX(B619/D619,D619/B619)&lt;=2,TRUE,FALSE))</f>
        <v>0</v>
      </c>
      <c r="L619" t="b">
        <f t="shared" si="46"/>
        <v>0</v>
      </c>
      <c r="P619" s="9"/>
      <c r="Q619" s="9"/>
      <c r="R619" s="9"/>
      <c r="U619" s="9"/>
      <c r="V619" s="9"/>
      <c r="W619" s="9"/>
      <c r="Y619" s="14"/>
    </row>
    <row r="620" spans="1:26" x14ac:dyDescent="0.2">
      <c r="A620" s="5"/>
      <c r="B620" s="5"/>
      <c r="E620" s="5"/>
      <c r="H620" s="5"/>
      <c r="M620" s="5"/>
      <c r="O620" s="9"/>
      <c r="P620" s="9"/>
      <c r="Q620" s="9"/>
      <c r="T620" s="9"/>
      <c r="U620" s="9"/>
      <c r="V620" s="9"/>
      <c r="W620" s="9"/>
      <c r="X620" s="9"/>
    </row>
    <row r="621" spans="1:26" x14ac:dyDescent="0.2">
      <c r="A621" s="5" t="s">
        <v>43</v>
      </c>
      <c r="J621" s="9"/>
      <c r="M621" s="5"/>
      <c r="N621" s="5" t="s">
        <v>46</v>
      </c>
      <c r="O621" s="9"/>
      <c r="P621" s="9"/>
      <c r="Q621" s="9"/>
      <c r="T621" s="9"/>
      <c r="U621" s="9"/>
      <c r="V621" s="9"/>
      <c r="W621" s="9"/>
      <c r="X621" s="9"/>
    </row>
    <row r="622" spans="1:26" x14ac:dyDescent="0.2">
      <c r="B622" s="13" t="s">
        <v>2</v>
      </c>
      <c r="C622" t="s">
        <v>54</v>
      </c>
      <c r="D622" t="s">
        <v>55</v>
      </c>
      <c r="J622" s="9"/>
      <c r="O622" s="13" t="s">
        <v>2</v>
      </c>
      <c r="P622" t="s">
        <v>54</v>
      </c>
      <c r="Q622" t="s">
        <v>55</v>
      </c>
      <c r="W622" s="9"/>
      <c r="X622" s="9"/>
    </row>
    <row r="623" spans="1:26" x14ac:dyDescent="0.2">
      <c r="A623" t="s">
        <v>44</v>
      </c>
      <c r="B623" s="5" cm="1">
        <f t="array" ref="B623">10^(AVERAGE(IF(ISNUMBER(F614:F619),ABS(LOG10(F614:F619)))))</f>
        <v>1.7796768348336038</v>
      </c>
      <c r="C623">
        <f>COUNTIF(F614:F619,"&lt;=2")/COUNTA(F614:F614,F616:F619)</f>
        <v>0.8</v>
      </c>
      <c r="D623">
        <f>COUNTIF(F614:F619,"&lt;=3")/COUNTA(F614:F614,F616:F619)</f>
        <v>0.8</v>
      </c>
      <c r="E623" s="9"/>
      <c r="I623" s="9"/>
      <c r="J623" s="9"/>
      <c r="L623" s="8"/>
      <c r="N623" t="s">
        <v>47</v>
      </c>
      <c r="O623" s="5" cm="1">
        <f t="array" ref="O623">10^(AVERAGE(IF(ISNUMBER(S614:S618),ABS(LOG10(S614:S618)))))</f>
        <v>1.4834735762893518</v>
      </c>
      <c r="P623">
        <f>COUNTIF(S614:S618,"&lt;=2")/COUNTA(S614:S618)</f>
        <v>1</v>
      </c>
      <c r="Q623">
        <f>COUNTIF(S614:S618,"&lt;=3")/COUNTA(S614:S618)</f>
        <v>1</v>
      </c>
    </row>
    <row r="624" spans="1:26" x14ac:dyDescent="0.2">
      <c r="A624" t="s">
        <v>45</v>
      </c>
      <c r="B624" s="5" cm="1">
        <f t="array" ref="B624">10^(AVERAGE(IF(ISNUMBER(J614:J619),ABS(LOG10(J614:J619)))))</f>
        <v>2.6545961800961826</v>
      </c>
      <c r="C624">
        <f>COUNTIF(J614:J619,"&lt;=2")/COUNTA(J614:J614,J616:J619)</f>
        <v>0.4</v>
      </c>
      <c r="D624">
        <f>COUNTIF(J614:J619,"&lt;=3")/COUNTA(J614:J614,J616:J619)</f>
        <v>0.6</v>
      </c>
      <c r="E624" s="9"/>
      <c r="H624" s="9"/>
      <c r="I624" s="9"/>
      <c r="J624" s="9"/>
      <c r="N624" t="s">
        <v>48</v>
      </c>
      <c r="O624" s="5" cm="1">
        <f t="array" ref="O624">10^(AVERAGE(IF(ISNUMBER(W614:W618),ABS(LOG10(W614:W618)))))</f>
        <v>1.8766855019877466</v>
      </c>
      <c r="P624">
        <f>COUNTIF(W614:W618,"&lt;=2")/COUNTA(W614:W618)</f>
        <v>0.8</v>
      </c>
      <c r="Q624">
        <f>COUNTIF(W614:W618,"&lt;=3")/COUNTA(W614:W618)</f>
        <v>0.8</v>
      </c>
    </row>
    <row r="625" spans="1:21" x14ac:dyDescent="0.2">
      <c r="B625" s="5"/>
      <c r="E625" s="9"/>
      <c r="H625" s="9"/>
      <c r="I625" s="9"/>
      <c r="J625" s="9"/>
      <c r="Q625" s="5"/>
    </row>
    <row r="626" spans="1:21" x14ac:dyDescent="0.2">
      <c r="A626" s="5" t="s">
        <v>43</v>
      </c>
      <c r="B626" s="5"/>
      <c r="C626" s="5"/>
      <c r="D626" s="5"/>
      <c r="E626" s="5"/>
      <c r="F626" s="5"/>
      <c r="G626" s="5"/>
      <c r="H626" s="5"/>
      <c r="I626" s="5"/>
      <c r="J626" s="5"/>
      <c r="N626" s="5" t="s">
        <v>46</v>
      </c>
    </row>
    <row r="627" spans="1:21" x14ac:dyDescent="0.2">
      <c r="A627" t="s">
        <v>56</v>
      </c>
      <c r="M627" s="12"/>
      <c r="N627" t="s">
        <v>58</v>
      </c>
    </row>
    <row r="628" spans="1:21" x14ac:dyDescent="0.2">
      <c r="A628" t="s">
        <v>57</v>
      </c>
      <c r="N628" t="s">
        <v>59</v>
      </c>
    </row>
    <row r="630" spans="1:21" x14ac:dyDescent="0.2">
      <c r="N630" s="9"/>
      <c r="O630" s="9"/>
      <c r="P630" s="9"/>
      <c r="S630" s="9"/>
      <c r="T630" s="9"/>
      <c r="U630" s="9"/>
    </row>
    <row r="631" spans="1:21" x14ac:dyDescent="0.2">
      <c r="B631" s="12"/>
      <c r="C631" s="12"/>
      <c r="N631" s="9"/>
      <c r="O631" s="9"/>
      <c r="P631" s="9"/>
      <c r="S631" s="9"/>
      <c r="T631" s="9"/>
      <c r="U631" s="9"/>
    </row>
    <row r="632" spans="1:21" x14ac:dyDescent="0.2">
      <c r="N632" s="9"/>
      <c r="O632" s="9"/>
      <c r="P632" s="9"/>
      <c r="S632" s="9"/>
      <c r="T632" s="9"/>
      <c r="U632" s="9"/>
    </row>
    <row r="633" spans="1:21" x14ac:dyDescent="0.2">
      <c r="L633" s="5"/>
      <c r="N633" s="5"/>
      <c r="O633" s="5"/>
    </row>
    <row r="634" spans="1:21" x14ac:dyDescent="0.2">
      <c r="C634" s="9"/>
      <c r="D634" s="9"/>
      <c r="E634" s="9"/>
      <c r="H634" s="9"/>
      <c r="I634" s="9"/>
      <c r="J634" s="9"/>
    </row>
    <row r="635" spans="1:21" x14ac:dyDescent="0.2">
      <c r="A635" s="5"/>
      <c r="C635" s="9"/>
      <c r="D635" s="9"/>
      <c r="E635" s="9"/>
      <c r="H635" s="9"/>
      <c r="I635" s="9"/>
      <c r="J635" s="9"/>
    </row>
    <row r="636" spans="1:21" x14ac:dyDescent="0.2">
      <c r="C636" s="9"/>
      <c r="D636" s="9"/>
      <c r="E636" s="9"/>
      <c r="H636" s="9"/>
      <c r="I636" s="9"/>
      <c r="J636" s="9"/>
    </row>
    <row r="637" spans="1:21" x14ac:dyDescent="0.2">
      <c r="C637" s="5"/>
      <c r="D63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Healthy Rat (IV)</vt:lpstr>
      <vt:lpstr>Healthy Human (IV &amp; PO)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Su Jee</dc:creator>
  <cp:lastModifiedBy>Kim, Su Jee</cp:lastModifiedBy>
  <dcterms:created xsi:type="dcterms:W3CDTF">2025-09-03T12:33:02Z</dcterms:created>
  <dcterms:modified xsi:type="dcterms:W3CDTF">2025-09-12T10:39:55Z</dcterms:modified>
</cp:coreProperties>
</file>