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.3" sheetId="1" r:id="rId3"/>
    <sheet state="visible" name="6.4-sig" sheetId="2" r:id="rId4"/>
    <sheet state="visible" name="6.5" sheetId="3" r:id="rId5"/>
    <sheet state="visible" name="6.6" sheetId="4" r:id="rId6"/>
    <sheet state="visible" name="6.7" sheetId="5" r:id="rId7"/>
    <sheet state="visible" name="6.8" sheetId="6" r:id="rId8"/>
    <sheet state="visible" name="6.12" sheetId="7" r:id="rId9"/>
    <sheet state="visible" name="photo id" sheetId="8" r:id="rId10"/>
  </sheets>
  <definedNames/>
  <calcPr/>
</workbook>
</file>

<file path=xl/sharedStrings.xml><?xml version="1.0" encoding="utf-8"?>
<sst xmlns="http://schemas.openxmlformats.org/spreadsheetml/2006/main" count="74" uniqueCount="38">
  <si>
    <t xml:space="preserve">R = 0, 1 kHz 1 Vpp </t>
  </si>
  <si>
    <t>Amplitude(mV)</t>
  </si>
  <si>
    <t>pictures with sine, square and triangle waves</t>
  </si>
  <si>
    <t>R=0, sine wave 1 Vpp</t>
  </si>
  <si>
    <t>1 kHz 1 Vpp SINE WAVE</t>
  </si>
  <si>
    <t>Frequency (Hz)</t>
  </si>
  <si>
    <t>Input amplitude (V)</t>
  </si>
  <si>
    <t>Output Amplitude (V)</t>
  </si>
  <si>
    <t>R \mathbf{(\Omega)}</t>
  </si>
  <si>
    <t>input</t>
  </si>
  <si>
    <t>output</t>
  </si>
  <si>
    <t>Gain</t>
  </si>
  <si>
    <t>noise in the output wave</t>
  </si>
  <si>
    <t>R=0, sine wave 1 kHz</t>
  </si>
  <si>
    <t>with a 50 Hz input, the output signal is restored to 1.00 V at 10 and 24 MOhm resistance, with some slight noise in the output</t>
  </si>
  <si>
    <t>R = 0, 1 Vpp</t>
  </si>
  <si>
    <t>Shape</t>
  </si>
  <si>
    <t>sine</t>
  </si>
  <si>
    <t>square</t>
  </si>
  <si>
    <t>triangle</t>
  </si>
  <si>
    <t>No RL</t>
  </si>
  <si>
    <t>With RL</t>
  </si>
  <si>
    <t>0.1 Vpp</t>
  </si>
  <si>
    <t>input (mV)</t>
  </si>
  <si>
    <t>Resistor values (kOhms)</t>
  </si>
  <si>
    <t>1 Vpp</t>
  </si>
  <si>
    <t>input (V)</t>
  </si>
  <si>
    <t>Input Frequency (Hz)</t>
  </si>
  <si>
    <t>\mathbf{R_L (\Omega)}</t>
  </si>
  <si>
    <t>Input Amplitude (V)</t>
  </si>
  <si>
    <t>err</t>
  </si>
  <si>
    <t>Current (mA)</t>
  </si>
  <si>
    <t>Gain (linear)</t>
  </si>
  <si>
    <t>Pot voltage (V)</t>
  </si>
  <si>
    <t>On Kim's flash drive</t>
  </si>
  <si>
    <t>output voltage limits current</t>
  </si>
  <si>
    <t>pot output (V)</t>
  </si>
  <si>
    <t>load resistor (Ohm)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</si>
</sst>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1" numFmtId="1" xfId="0" applyAlignment="1" applyFont="1" applyNumberFormat="1">
      <alignment/>
    </xf>
    <xf borderId="0" fillId="0" fontId="1" numFmtId="166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2</v>
      </c>
    </row>
    <row r="3">
      <c r="A3" s="1" t="s">
        <v>3</v>
      </c>
      <c r="B3" s="1"/>
      <c r="C3" s="1"/>
      <c r="G3" s="1" t="s">
        <v>4</v>
      </c>
    </row>
    <row r="4">
      <c r="A4" s="1" t="s">
        <v>5</v>
      </c>
      <c r="B4" s="1" t="s">
        <v>6</v>
      </c>
      <c r="C4" s="1" t="s">
        <v>7</v>
      </c>
      <c r="G4" s="1" t="s">
        <v>8</v>
      </c>
      <c r="H4" s="1" t="s">
        <v>6</v>
      </c>
      <c r="I4" s="1" t="s">
        <v>7</v>
      </c>
    </row>
    <row r="5">
      <c r="A5" s="1">
        <v>100.0</v>
      </c>
      <c r="B5" s="2">
        <v>1.0</v>
      </c>
      <c r="C5" s="2">
        <v>1.0</v>
      </c>
      <c r="G5" s="1">
        <v>99.122</v>
      </c>
      <c r="H5" s="2">
        <v>1.0</v>
      </c>
      <c r="I5" s="2">
        <v>1.0</v>
      </c>
    </row>
    <row r="6">
      <c r="A6" s="1">
        <v>1000.0</v>
      </c>
      <c r="B6" s="2">
        <v>1.0</v>
      </c>
      <c r="C6" s="2">
        <v>1.0</v>
      </c>
      <c r="G6" s="1">
        <v>991.86</v>
      </c>
      <c r="H6" s="2">
        <v>1.0</v>
      </c>
      <c r="I6" s="2">
        <v>1.0</v>
      </c>
    </row>
    <row r="7">
      <c r="A7" s="1">
        <v>10000.0</v>
      </c>
      <c r="B7" s="2">
        <v>1.0</v>
      </c>
      <c r="C7" s="2">
        <v>1.0</v>
      </c>
      <c r="G7" s="1">
        <v>99557.0</v>
      </c>
      <c r="H7" s="2">
        <v>1.0</v>
      </c>
      <c r="I7" s="2">
        <v>1.0</v>
      </c>
    </row>
    <row r="8">
      <c r="A8" s="1">
        <v>100000.0</v>
      </c>
      <c r="B8" s="1">
        <v>1.02</v>
      </c>
      <c r="C8" s="1">
        <v>1.02</v>
      </c>
      <c r="G8" s="1">
        <v>987940.0</v>
      </c>
      <c r="H8" s="2">
        <v>1.0</v>
      </c>
      <c r="I8" s="2">
        <v>1.0</v>
      </c>
    </row>
    <row r="9">
      <c r="A9" s="1">
        <v>1000000.0</v>
      </c>
      <c r="B9" s="1">
        <v>1.02</v>
      </c>
      <c r="C9" s="1">
        <v>1.02</v>
      </c>
      <c r="G9" s="1">
        <v>1.01738E7</v>
      </c>
      <c r="H9" s="2">
        <v>1.0</v>
      </c>
      <c r="I9" s="3">
        <v>0.84</v>
      </c>
      <c r="J9" s="1" t="s">
        <v>12</v>
      </c>
    </row>
    <row r="10">
      <c r="G10" s="1">
        <v>2.4479E7</v>
      </c>
      <c r="H10" s="2">
        <v>1.0</v>
      </c>
      <c r="I10" s="3">
        <v>0.52</v>
      </c>
      <c r="J10" s="1" t="s">
        <v>12</v>
      </c>
    </row>
    <row r="11">
      <c r="A11" s="1"/>
      <c r="G11" s="1"/>
    </row>
    <row r="12">
      <c r="A12" s="1" t="s">
        <v>13</v>
      </c>
      <c r="G12" s="1" t="s">
        <v>14</v>
      </c>
    </row>
    <row r="13">
      <c r="A13" s="1" t="s">
        <v>6</v>
      </c>
      <c r="B13" s="1" t="s">
        <v>7</v>
      </c>
      <c r="G13" s="1"/>
    </row>
    <row r="14">
      <c r="A14" s="2">
        <v>1.0</v>
      </c>
      <c r="B14" s="2">
        <v>1.0</v>
      </c>
    </row>
    <row r="15">
      <c r="A15" s="2">
        <v>4.96</v>
      </c>
      <c r="B15" s="2">
        <v>4.96</v>
      </c>
    </row>
    <row r="16">
      <c r="A16" s="2">
        <v>10.0</v>
      </c>
      <c r="B16" s="2">
        <v>10.0</v>
      </c>
    </row>
    <row r="17">
      <c r="A17" s="1"/>
      <c r="B17" s="1"/>
    </row>
    <row r="18">
      <c r="A18" s="1" t="s">
        <v>15</v>
      </c>
      <c r="B18" s="1"/>
    </row>
    <row r="19">
      <c r="A19" s="1" t="s">
        <v>16</v>
      </c>
      <c r="B19" s="1" t="s">
        <v>6</v>
      </c>
      <c r="C19" s="1" t="s">
        <v>7</v>
      </c>
    </row>
    <row r="20">
      <c r="A20" s="1" t="s">
        <v>17</v>
      </c>
      <c r="B20" s="2">
        <v>1.0</v>
      </c>
      <c r="C20" s="2">
        <v>1.0</v>
      </c>
    </row>
    <row r="21">
      <c r="A21" s="1" t="s">
        <v>18</v>
      </c>
      <c r="B21" s="2">
        <v>1.02</v>
      </c>
      <c r="C21" s="2">
        <v>1.02</v>
      </c>
    </row>
    <row r="22">
      <c r="A22" s="1" t="s">
        <v>19</v>
      </c>
      <c r="B22" s="2">
        <v>1.04</v>
      </c>
      <c r="C22" s="2">
        <v>1.04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9</v>
      </c>
      <c r="B2" s="1" t="s">
        <v>10</v>
      </c>
      <c r="C2" s="1" t="s">
        <v>11</v>
      </c>
    </row>
    <row r="3">
      <c r="A3" s="1">
        <v>184.7</v>
      </c>
      <c r="B3" s="1">
        <v>1791.0</v>
      </c>
      <c r="C3">
        <f>B3/A3</f>
        <v>9.696805631</v>
      </c>
    </row>
    <row r="5">
      <c r="A5" s="1" t="s">
        <v>24</v>
      </c>
    </row>
    <row r="6">
      <c r="A6" s="1">
        <v>9.9053</v>
      </c>
      <c r="B6" s="1">
        <v>1.0325</v>
      </c>
      <c r="C6">
        <f>A6/B6</f>
        <v>9.593510896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9</v>
      </c>
      <c r="B2" s="1" t="s">
        <v>10</v>
      </c>
      <c r="C2" s="1" t="s">
        <v>11</v>
      </c>
    </row>
    <row r="3">
      <c r="A3" s="1">
        <v>196.2</v>
      </c>
      <c r="B3" s="1">
        <v>590.6</v>
      </c>
      <c r="C3">
        <f>B3/A3</f>
        <v>3.01019368</v>
      </c>
    </row>
    <row r="5">
      <c r="A5" s="1" t="s">
        <v>24</v>
      </c>
    </row>
    <row r="6">
      <c r="A6" s="1">
        <v>1.9665</v>
      </c>
      <c r="B6" s="1">
        <v>0.992</v>
      </c>
      <c r="C6">
        <f>(A6+B6)/B6</f>
        <v>2.982358871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20</v>
      </c>
      <c r="E1" s="1" t="s">
        <v>21</v>
      </c>
    </row>
    <row r="2">
      <c r="A2" s="1" t="s">
        <v>22</v>
      </c>
      <c r="E2" s="1" t="s">
        <v>22</v>
      </c>
    </row>
    <row r="3">
      <c r="A3" s="1" t="s">
        <v>23</v>
      </c>
      <c r="B3" s="1" t="s">
        <v>10</v>
      </c>
      <c r="C3" s="1" t="s">
        <v>11</v>
      </c>
      <c r="E3" s="1" t="s">
        <v>23</v>
      </c>
      <c r="F3" s="1" t="s">
        <v>10</v>
      </c>
      <c r="G3" s="1" t="s">
        <v>11</v>
      </c>
    </row>
    <row r="4">
      <c r="A4" s="1">
        <v>101.6</v>
      </c>
      <c r="B4" s="4">
        <v>1025.0</v>
      </c>
      <c r="C4">
        <f>B4/A4</f>
        <v>10.08858268</v>
      </c>
      <c r="E4" s="1">
        <v>101.6</v>
      </c>
      <c r="F4" s="4">
        <v>1025.0</v>
      </c>
      <c r="G4">
        <f>F4/E4</f>
        <v>10.08858268</v>
      </c>
    </row>
    <row r="5">
      <c r="A5" s="1" t="s">
        <v>25</v>
      </c>
      <c r="E5" s="1" t="s">
        <v>25</v>
      </c>
    </row>
    <row r="6">
      <c r="A6" s="1" t="s">
        <v>26</v>
      </c>
      <c r="B6" s="1" t="s">
        <v>10</v>
      </c>
      <c r="C6" s="1" t="s">
        <v>11</v>
      </c>
      <c r="E6" s="1" t="s">
        <v>26</v>
      </c>
      <c r="F6" s="1" t="s">
        <v>10</v>
      </c>
      <c r="G6" s="1" t="s">
        <v>11</v>
      </c>
    </row>
    <row r="7">
      <c r="A7" s="1">
        <v>1.009</v>
      </c>
      <c r="B7" s="1">
        <v>10.16</v>
      </c>
      <c r="C7">
        <f>B7/A7</f>
        <v>10.06937562</v>
      </c>
      <c r="E7" s="1">
        <v>1.021</v>
      </c>
      <c r="F7" s="1">
        <v>2.088</v>
      </c>
      <c r="G7">
        <f>F7/E7</f>
        <v>2.045053869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29</v>
      </c>
      <c r="C1" s="1" t="s">
        <v>7</v>
      </c>
      <c r="D1" s="1" t="s">
        <v>32</v>
      </c>
    </row>
    <row r="2">
      <c r="A2" s="5">
        <v>100.0</v>
      </c>
      <c r="B2" s="3">
        <v>0.1</v>
      </c>
      <c r="C2" s="1">
        <v>0.208</v>
      </c>
      <c r="D2" s="1">
        <v>2.08</v>
      </c>
    </row>
    <row r="3">
      <c r="A3" s="1">
        <v>100.0</v>
      </c>
      <c r="B3" s="2">
        <v>1.0</v>
      </c>
      <c r="C3" s="1">
        <v>5.28</v>
      </c>
      <c r="D3" s="1">
        <v>5.28</v>
      </c>
    </row>
    <row r="4">
      <c r="A4" s="1">
        <v>10000.0</v>
      </c>
      <c r="B4" s="3">
        <v>0.1</v>
      </c>
      <c r="C4" s="3">
        <v>0.98</v>
      </c>
      <c r="D4" s="2">
        <v>9.8</v>
      </c>
    </row>
    <row r="5">
      <c r="A5" s="1">
        <v>10000.0</v>
      </c>
      <c r="B5" s="1">
        <v>1.02</v>
      </c>
      <c r="C5" s="2">
        <v>9.6</v>
      </c>
      <c r="D5" s="2">
        <v>9.41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29</v>
      </c>
      <c r="C1" s="1" t="s">
        <v>30</v>
      </c>
      <c r="D1" s="1" t="s">
        <v>7</v>
      </c>
      <c r="E1" s="1" t="s">
        <v>30</v>
      </c>
      <c r="F1" s="1" t="s">
        <v>32</v>
      </c>
    </row>
    <row r="2">
      <c r="A2" s="5">
        <v>100.0</v>
      </c>
      <c r="B2" s="6">
        <v>0.1019</v>
      </c>
      <c r="C2" s="6">
        <v>1.0E-4</v>
      </c>
      <c r="D2" s="1">
        <v>1.012</v>
      </c>
      <c r="E2" s="1">
        <v>1.0E-4</v>
      </c>
      <c r="F2" s="1">
        <f t="shared" ref="F2:F5" si="1"> - round(D2 / B2, 2)</f>
        <v>-9.93</v>
      </c>
    </row>
    <row r="3">
      <c r="A3" s="1">
        <v>100.0</v>
      </c>
      <c r="B3" s="3">
        <v>1.018</v>
      </c>
      <c r="C3" s="3">
        <v>0.001</v>
      </c>
      <c r="D3" s="3">
        <v>7.12</v>
      </c>
      <c r="E3" s="3">
        <v>0.001</v>
      </c>
      <c r="F3" s="1">
        <f t="shared" si="1"/>
        <v>-6.99</v>
      </c>
    </row>
    <row r="4">
      <c r="A4" s="1">
        <v>10000.0</v>
      </c>
      <c r="B4" s="6">
        <v>0.1021</v>
      </c>
      <c r="C4" s="6">
        <v>1.0E-4</v>
      </c>
      <c r="D4" s="3">
        <v>1.01</v>
      </c>
      <c r="E4" s="6">
        <v>1.0E-4</v>
      </c>
      <c r="F4" s="1">
        <f t="shared" si="1"/>
        <v>-9.89</v>
      </c>
    </row>
    <row r="5">
      <c r="A5" s="1">
        <v>10000.0</v>
      </c>
      <c r="B5" s="1">
        <v>1.008</v>
      </c>
      <c r="C5" s="1">
        <v>0.001</v>
      </c>
      <c r="D5" s="2">
        <v>10.0</v>
      </c>
      <c r="E5" s="3">
        <v>0.001</v>
      </c>
      <c r="F5" s="1">
        <f t="shared" si="1"/>
        <v>-9.92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28</v>
      </c>
      <c r="B1" s="1" t="s">
        <v>30</v>
      </c>
      <c r="C1" s="1" t="s">
        <v>31</v>
      </c>
      <c r="D1" s="1" t="s">
        <v>30</v>
      </c>
      <c r="F1" s="1" t="s">
        <v>33</v>
      </c>
      <c r="G1" s="1" t="s">
        <v>30</v>
      </c>
      <c r="H1" s="1" t="s">
        <v>31</v>
      </c>
      <c r="I1" s="1" t="s">
        <v>30</v>
      </c>
    </row>
    <row r="2">
      <c r="A2" s="3">
        <v>3.3892</v>
      </c>
      <c r="B2" s="3">
        <f t="shared" ref="B2:B3" si="1"> (0.00012*A2+0.00004*10)</f>
        <v>0.000806704</v>
      </c>
      <c r="C2" s="1">
        <v>0.6583</v>
      </c>
      <c r="D2" s="6">
        <f t="shared" ref="D2:D13" si="2"> (0.00012*C2+0.00004*1)</f>
        <v>0.000118996</v>
      </c>
      <c r="F2" s="3">
        <v>0.0</v>
      </c>
      <c r="G2" s="3">
        <f t="shared" ref="G2:G12" si="3"> (0.00012*F2+0.00004*10)</f>
        <v>0.0004</v>
      </c>
      <c r="H2" s="1">
        <v>2.0E-4</v>
      </c>
      <c r="I2" s="6">
        <f t="shared" ref="I2:I14" si="4"> (0.00012*H2+0.00004*1)</f>
        <v>0.000040024</v>
      </c>
    </row>
    <row r="3">
      <c r="A3" s="3">
        <v>10.149</v>
      </c>
      <c r="B3" s="3">
        <f t="shared" si="1"/>
        <v>0.00161788</v>
      </c>
      <c r="C3" s="1">
        <v>0.6441</v>
      </c>
      <c r="D3" s="6">
        <f t="shared" si="2"/>
        <v>0.000117292</v>
      </c>
      <c r="F3" s="3">
        <v>1.001</v>
      </c>
      <c r="G3" s="3">
        <f t="shared" si="3"/>
        <v>0.00052012</v>
      </c>
      <c r="H3" s="1">
        <v>0.2136</v>
      </c>
      <c r="I3" s="6">
        <f t="shared" si="4"/>
        <v>0.000065632</v>
      </c>
    </row>
    <row r="4">
      <c r="A4" s="3">
        <v>99.15</v>
      </c>
      <c r="B4" s="3">
        <f> (0.00012*A4+0.00004*100)</f>
        <v>0.015898</v>
      </c>
      <c r="C4" s="1">
        <v>0.6442</v>
      </c>
      <c r="D4" s="6">
        <f t="shared" si="2"/>
        <v>0.000117304</v>
      </c>
      <c r="F4" s="3">
        <v>2.009</v>
      </c>
      <c r="G4" s="3">
        <f t="shared" si="3"/>
        <v>0.00064108</v>
      </c>
      <c r="H4" s="1">
        <v>0.4287</v>
      </c>
      <c r="I4" s="6">
        <f t="shared" si="4"/>
        <v>0.000091444</v>
      </c>
    </row>
    <row r="5">
      <c r="A5" s="4">
        <v>1033.5</v>
      </c>
      <c r="B5" s="4">
        <f t="shared" ref="B5:B6" si="5"> (0.00012*A5+0.00004*1000)</f>
        <v>0.16402</v>
      </c>
      <c r="C5" s="1">
        <v>0.6442</v>
      </c>
      <c r="D5" s="6">
        <f t="shared" si="2"/>
        <v>0.000117304</v>
      </c>
      <c r="F5" s="6">
        <v>3.0181</v>
      </c>
      <c r="G5" s="3">
        <f t="shared" si="3"/>
        <v>0.000762172</v>
      </c>
      <c r="H5" s="1">
        <v>0.6442</v>
      </c>
      <c r="I5" s="6">
        <f t="shared" si="4"/>
        <v>0.000117304</v>
      </c>
    </row>
    <row r="6">
      <c r="A6" s="4">
        <v>4687.0</v>
      </c>
      <c r="B6" s="4">
        <f t="shared" si="5"/>
        <v>0.60244</v>
      </c>
      <c r="C6" s="1">
        <v>0.6442</v>
      </c>
      <c r="D6" s="6">
        <f t="shared" si="2"/>
        <v>0.000117304</v>
      </c>
      <c r="F6" s="3">
        <v>4.0</v>
      </c>
      <c r="G6" s="3">
        <f t="shared" si="3"/>
        <v>0.00088</v>
      </c>
      <c r="H6" s="1">
        <v>0.8534</v>
      </c>
      <c r="I6" s="6">
        <f t="shared" si="4"/>
        <v>0.000142408</v>
      </c>
    </row>
    <row r="7">
      <c r="A7" s="5">
        <v>10000.0</v>
      </c>
      <c r="B7" s="5">
        <f> (0.00012*A7+0.00004*10000)</f>
        <v>1.6</v>
      </c>
      <c r="C7" s="1">
        <v>0.6442</v>
      </c>
      <c r="D7" s="6">
        <f t="shared" si="2"/>
        <v>0.000117304</v>
      </c>
      <c r="F7" s="3">
        <v>5.013</v>
      </c>
      <c r="G7" s="3">
        <f t="shared" si="3"/>
        <v>0.00100156</v>
      </c>
      <c r="H7" s="1">
        <v>1.0695</v>
      </c>
      <c r="I7" s="6">
        <f t="shared" si="4"/>
        <v>0.00016834</v>
      </c>
    </row>
    <row r="8">
      <c r="A8" s="1">
        <v>51670.0</v>
      </c>
      <c r="B8" s="5">
        <f t="shared" ref="B8:B13" si="6"> (0.00012*A8+0.00004*100000)</f>
        <v>10.2004</v>
      </c>
      <c r="C8" s="6">
        <v>0.644</v>
      </c>
      <c r="D8" s="6">
        <f t="shared" si="2"/>
        <v>0.00011728</v>
      </c>
      <c r="F8" s="1">
        <v>6.038</v>
      </c>
      <c r="G8" s="3">
        <f t="shared" si="3"/>
        <v>0.00112456</v>
      </c>
      <c r="H8" s="6">
        <v>1.231</v>
      </c>
      <c r="I8" s="6">
        <f t="shared" si="4"/>
        <v>0.00018772</v>
      </c>
    </row>
    <row r="9">
      <c r="A9" s="1">
        <v>52064.0</v>
      </c>
      <c r="B9" s="5">
        <f t="shared" si="6"/>
        <v>10.24768</v>
      </c>
      <c r="C9" s="1">
        <v>0.2042</v>
      </c>
      <c r="D9" s="6">
        <f t="shared" si="2"/>
        <v>0.000064504</v>
      </c>
      <c r="E9" s="1" t="s">
        <v>35</v>
      </c>
      <c r="F9" s="1">
        <v>7.01</v>
      </c>
      <c r="G9" s="3">
        <f t="shared" si="3"/>
        <v>0.0012412</v>
      </c>
      <c r="H9" s="1">
        <v>1.2305</v>
      </c>
      <c r="I9" s="6">
        <f t="shared" si="4"/>
        <v>0.00018766</v>
      </c>
      <c r="J9" s="1" t="s">
        <v>35</v>
      </c>
    </row>
    <row r="10">
      <c r="A10" s="1">
        <v>56125.0</v>
      </c>
      <c r="B10" s="5">
        <f t="shared" si="6"/>
        <v>10.735</v>
      </c>
      <c r="C10" s="1">
        <v>0.1907</v>
      </c>
      <c r="D10" s="6">
        <f t="shared" si="2"/>
        <v>0.000062884</v>
      </c>
      <c r="F10" s="1">
        <v>8.05</v>
      </c>
      <c r="G10" s="3">
        <f t="shared" si="3"/>
        <v>0.001366</v>
      </c>
      <c r="H10" s="1">
        <v>1.2306</v>
      </c>
      <c r="I10" s="6">
        <f t="shared" si="4"/>
        <v>0.000187672</v>
      </c>
    </row>
    <row r="11">
      <c r="A11" s="1">
        <v>67940.0</v>
      </c>
      <c r="B11" s="5">
        <f t="shared" si="6"/>
        <v>12.1528</v>
      </c>
      <c r="C11" s="1">
        <v>0.1599</v>
      </c>
      <c r="D11" s="6">
        <f t="shared" si="2"/>
        <v>0.000059188</v>
      </c>
      <c r="F11" s="1">
        <v>9.02</v>
      </c>
      <c r="G11" s="3">
        <f t="shared" si="3"/>
        <v>0.0014824</v>
      </c>
      <c r="H11" s="1">
        <v>1.2309</v>
      </c>
      <c r="I11" s="6">
        <f t="shared" si="4"/>
        <v>0.000187708</v>
      </c>
    </row>
    <row r="12">
      <c r="A12" s="1">
        <v>81603.0</v>
      </c>
      <c r="B12" s="5">
        <f t="shared" si="6"/>
        <v>13.79236</v>
      </c>
      <c r="C12" s="1">
        <v>0.1345</v>
      </c>
      <c r="D12" s="6">
        <f t="shared" si="2"/>
        <v>0.00005614</v>
      </c>
      <c r="F12" s="1">
        <v>10.03</v>
      </c>
      <c r="G12" s="3">
        <f t="shared" si="3"/>
        <v>0.0016036</v>
      </c>
      <c r="H12" s="6">
        <v>1.231</v>
      </c>
      <c r="I12" s="6">
        <f t="shared" si="4"/>
        <v>0.00018772</v>
      </c>
    </row>
    <row r="13">
      <c r="A13" s="1">
        <v>99940.0</v>
      </c>
      <c r="B13" s="5">
        <f t="shared" si="6"/>
        <v>15.9928</v>
      </c>
      <c r="C13" s="1">
        <v>0.1109</v>
      </c>
      <c r="D13" s="6">
        <f t="shared" si="2"/>
        <v>0.000053308</v>
      </c>
      <c r="F13" s="1">
        <v>11.04</v>
      </c>
      <c r="G13" s="3">
        <f t="shared" ref="G13:G14" si="7"> (0.00012*F13+0.00004*100)</f>
        <v>0.0053248</v>
      </c>
      <c r="H13" s="1">
        <v>1.2307</v>
      </c>
      <c r="I13" s="6">
        <f t="shared" si="4"/>
        <v>0.000187684</v>
      </c>
    </row>
    <row r="14">
      <c r="F14" s="1">
        <v>12.03</v>
      </c>
      <c r="G14" s="3">
        <f t="shared" si="7"/>
        <v>0.0054436</v>
      </c>
      <c r="H14" s="1">
        <v>1.2308</v>
      </c>
      <c r="I14" s="6">
        <f t="shared" si="4"/>
        <v>0.000187696</v>
      </c>
    </row>
    <row r="15">
      <c r="A15" s="1"/>
      <c r="B15" s="1"/>
      <c r="C15" s="1"/>
      <c r="D15" s="1"/>
      <c r="F15" s="1"/>
      <c r="G15" s="1"/>
      <c r="H15" s="4"/>
      <c r="I15" s="4"/>
    </row>
    <row r="16">
      <c r="A16" s="1" t="s">
        <v>36</v>
      </c>
      <c r="B16" s="1">
        <v>3.0181</v>
      </c>
      <c r="C16" s="6">
        <f> (0.00012*B16+0.00004*10)</f>
        <v>0.000762172</v>
      </c>
      <c r="D16" s="1"/>
      <c r="F16" s="1" t="s">
        <v>37</v>
      </c>
      <c r="G16" s="4">
        <v>4687.0</v>
      </c>
      <c r="H16" s="6">
        <f> (0.00012*G16+0.00004*10000)</f>
        <v>0.96244</v>
      </c>
      <c r="I16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1" t="s">
        <v>34</v>
      </c>
    </row>
    <row r="4">
      <c r="A4" s="1">
        <v>0.0</v>
      </c>
    </row>
    <row r="5">
      <c r="A5" s="1">
        <v>1.0</v>
      </c>
    </row>
    <row r="6">
      <c r="A6" s="1">
        <v>2.0</v>
      </c>
    </row>
    <row r="7">
      <c r="A7" s="1">
        <v>3.0</v>
      </c>
    </row>
    <row r="8">
      <c r="A8" s="1">
        <v>4.0</v>
      </c>
    </row>
    <row r="9">
      <c r="A9" s="1">
        <v>5.0</v>
      </c>
    </row>
    <row r="10">
      <c r="A10" s="1">
        <v>6.0</v>
      </c>
    </row>
    <row r="11">
      <c r="A11" s="1">
        <v>7.0</v>
      </c>
    </row>
    <row r="12">
      <c r="A12" s="1">
        <v>8.0</v>
      </c>
    </row>
    <row r="13">
      <c r="A13" s="1">
        <v>9.0</v>
      </c>
    </row>
    <row r="14">
      <c r="A14" s="1">
        <v>10.0</v>
      </c>
    </row>
    <row r="15">
      <c r="A15" s="1">
        <v>11.0</v>
      </c>
    </row>
    <row r="16">
      <c r="A16" s="1">
        <v>12.0</v>
      </c>
    </row>
    <row r="17">
      <c r="A17" s="1">
        <v>13.0</v>
      </c>
    </row>
    <row r="18">
      <c r="A18" s="1">
        <v>14.0</v>
      </c>
    </row>
    <row r="19">
      <c r="A19" s="1">
        <v>15.0</v>
      </c>
    </row>
    <row r="20">
      <c r="A20" s="1">
        <v>16.0</v>
      </c>
    </row>
  </sheetData>
  <drawing r:id="rId1"/>
</worksheet>
</file>