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D29D2B9-7EDE-4C41-88BF-C9754C06670A}" xr6:coauthVersionLast="36" xr6:coauthVersionMax="36" xr10:uidLastSave="{00000000-0000-0000-0000-000000000000}"/>
  <bookViews>
    <workbookView xWindow="-36120" yWindow="2280" windowWidth="28848" windowHeight="16260" xr2:uid="{00000000-000D-0000-FFFF-FFFF00000000}"/>
  </bookViews>
  <sheets>
    <sheet name="기초금액산출내역서" sheetId="13" r:id="rId1"/>
    <sheet name="신청내역" sheetId="7" state="hidden" r:id="rId2"/>
  </sheets>
  <definedNames>
    <definedName name="_xlnm.Print_Area" localSheetId="0">기초금액산출내역서!$A$5:$A$5</definedName>
    <definedName name="_xlnm.Print_Area" localSheetId="1">신청내역!$A$1:$J$5</definedName>
    <definedName name="_xlnm.Print_Titles" localSheetId="0">기초금액산출내역서!#REF!</definedName>
    <definedName name="_xlnm.Print_Titles" localSheetId="1">신청내역!$1:$4</definedName>
  </definedNames>
  <calcPr calcId="191029"/>
</workbook>
</file>

<file path=xl/calcChain.xml><?xml version="1.0" encoding="utf-8"?>
<calcChain xmlns="http://schemas.openxmlformats.org/spreadsheetml/2006/main">
  <c r="H4" i="13" l="1"/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264" i="7" l="1"/>
  <c r="G265" i="7"/>
  <c r="M231" i="7" l="1"/>
  <c r="G274" i="7"/>
  <c r="G194" i="7"/>
  <c r="G113" i="7" l="1"/>
  <c r="G277" i="7" l="1"/>
  <c r="G39" i="7" l="1"/>
  <c r="G40" i="7"/>
  <c r="G41" i="7"/>
  <c r="G42" i="7"/>
  <c r="G43" i="7"/>
  <c r="F103" i="7" l="1"/>
  <c r="F102" i="7"/>
  <c r="F100" i="7"/>
  <c r="F99" i="7"/>
  <c r="F98" i="7"/>
  <c r="F96" i="7"/>
  <c r="F94" i="7"/>
  <c r="F92" i="7"/>
  <c r="F91" i="7"/>
  <c r="F89" i="7"/>
  <c r="G263" i="7" l="1"/>
  <c r="G266" i="7"/>
  <c r="G267" i="7"/>
  <c r="G268" i="7"/>
  <c r="G269" i="7"/>
  <c r="G270" i="7"/>
  <c r="G271" i="7"/>
  <c r="G272" i="7"/>
  <c r="G273" i="7"/>
  <c r="G275" i="7"/>
  <c r="G276" i="7"/>
  <c r="G262" i="7" l="1"/>
  <c r="G261" i="7"/>
  <c r="G198" i="7" l="1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197" i="7" l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5" i="7"/>
  <c r="G196" i="7"/>
  <c r="G114" i="7" l="1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55" i="7" l="1"/>
  <c r="G56" i="7"/>
  <c r="G57" i="7"/>
  <c r="G58" i="7"/>
  <c r="G59" i="7"/>
  <c r="G62" i="7"/>
  <c r="G64" i="7"/>
  <c r="G65" i="7"/>
  <c r="G66" i="7"/>
  <c r="G67" i="7"/>
  <c r="G68" i="7"/>
  <c r="G69" i="7"/>
  <c r="G71" i="7"/>
  <c r="G72" i="7"/>
  <c r="G74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6" i="7"/>
  <c r="G97" i="7"/>
  <c r="G98" i="7"/>
  <c r="G99" i="7"/>
  <c r="G100" i="7"/>
  <c r="G101" i="7"/>
  <c r="G102" i="7"/>
  <c r="G103" i="7"/>
  <c r="G104" i="7"/>
  <c r="G107" i="7"/>
  <c r="G109" i="7"/>
  <c r="G110" i="7"/>
  <c r="G111" i="7"/>
  <c r="G112" i="7"/>
  <c r="F108" i="7"/>
  <c r="G108" i="7" s="1"/>
  <c r="F106" i="7"/>
  <c r="G106" i="7" s="1"/>
  <c r="F105" i="7"/>
  <c r="G105" i="7" s="1"/>
  <c r="F95" i="7"/>
  <c r="G95" i="7" s="1"/>
  <c r="F76" i="7"/>
  <c r="G76" i="7" s="1"/>
  <c r="F75" i="7"/>
  <c r="G75" i="7" s="1"/>
  <c r="F73" i="7"/>
  <c r="G73" i="7" s="1"/>
  <c r="F70" i="7"/>
  <c r="G70" i="7" s="1"/>
  <c r="F63" i="7"/>
  <c r="G63" i="7" s="1"/>
  <c r="F61" i="7"/>
  <c r="G61" i="7" s="1"/>
  <c r="F60" i="7"/>
  <c r="G60" i="7" s="1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4" i="7"/>
  <c r="G45" i="7"/>
  <c r="G46" i="7"/>
  <c r="G47" i="7"/>
  <c r="G48" i="7"/>
  <c r="G49" i="7"/>
  <c r="G50" i="7"/>
  <c r="G51" i="7"/>
  <c r="G52" i="7"/>
  <c r="G53" i="7"/>
  <c r="G54" i="7"/>
  <c r="G5" i="7" l="1"/>
  <c r="G4" i="7" s="1"/>
  <c r="G4" i="13"/>
</calcChain>
</file>

<file path=xl/sharedStrings.xml><?xml version="1.0" encoding="utf-8"?>
<sst xmlns="http://schemas.openxmlformats.org/spreadsheetml/2006/main" count="1979" uniqueCount="905">
  <si>
    <t>순번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</si>
  <si>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</si>
  <si>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</si>
  <si>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</si>
  <si>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</si>
  <si>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단가(원)</t>
    <phoneticPr fontId="8" type="noConversion"/>
  </si>
  <si>
    <t xml:space="preserve">  추정금액(원)</t>
    <phoneticPr fontId="8" type="noConversion"/>
  </si>
  <si>
    <t>납품장소</t>
    <phoneticPr fontId="8" type="noConversion"/>
  </si>
  <si>
    <t>합 계</t>
    <phoneticPr fontId="8" type="noConversion"/>
  </si>
  <si>
    <t>규격문의</t>
    <phoneticPr fontId="8" type="noConversion"/>
  </si>
  <si>
    <t>개</t>
    <phoneticPr fontId="8" type="noConversion"/>
  </si>
  <si>
    <t>저항</t>
    <phoneticPr fontId="8" type="noConversion"/>
  </si>
  <si>
    <t>아크릴판</t>
    <phoneticPr fontId="8" type="noConversion"/>
  </si>
  <si>
    <t>서보모터</t>
    <phoneticPr fontId="8" type="noConversion"/>
  </si>
  <si>
    <t>개</t>
  </si>
  <si>
    <t>모터</t>
    <phoneticPr fontId="8" type="noConversion"/>
  </si>
  <si>
    <t>스피커</t>
    <phoneticPr fontId="8" type="noConversion"/>
  </si>
  <si>
    <t>아크릴판</t>
  </si>
  <si>
    <t>아크릴</t>
    <phoneticPr fontId="8" type="noConversion"/>
  </si>
  <si>
    <t>온습도 센서</t>
    <phoneticPr fontId="8" type="noConversion"/>
  </si>
  <si>
    <t>압력센서</t>
    <phoneticPr fontId="8" type="noConversion"/>
  </si>
  <si>
    <t>mm</t>
    <phoneticPr fontId="8" type="noConversion"/>
  </si>
  <si>
    <t>모터 드라이버</t>
    <phoneticPr fontId="8" type="noConversion"/>
  </si>
  <si>
    <t>블루투스 모듈</t>
    <phoneticPr fontId="8" type="noConversion"/>
  </si>
  <si>
    <t>라즈베리파이 공식 7인치 터치스크린</t>
  </si>
  <si>
    <t>HC-SR04</t>
    <phoneticPr fontId="8" type="noConversion"/>
  </si>
  <si>
    <t>터치 센서</t>
    <phoneticPr fontId="8" type="noConversion"/>
  </si>
  <si>
    <t>DC모터</t>
    <phoneticPr fontId="8" type="noConversion"/>
  </si>
  <si>
    <t>포맥스</t>
  </si>
  <si>
    <t>스피커</t>
  </si>
  <si>
    <t>MDP 1차 실험실습 소모품 및 재료 구입 (기초금액산출내역서)</t>
    <phoneticPr fontId="8" type="noConversion"/>
  </si>
  <si>
    <t>비고(사이트)</t>
    <phoneticPr fontId="8" type="noConversion"/>
  </si>
  <si>
    <t>LPM재단 나무판자</t>
    <phoneticPr fontId="8" type="noConversion"/>
  </si>
  <si>
    <t>15T PB 밀키화이트 / 4.니게르화이트 / 200mmX300mm</t>
    <phoneticPr fontId="8" type="noConversion"/>
  </si>
  <si>
    <t>https://smartstore.naver.com/yuksam/products/4528544732</t>
    <phoneticPr fontId="8" type="noConversion"/>
  </si>
  <si>
    <t>15T PB 밀키화이트 / 4.니게르화이트 / 배송메모: 200X500(2장 구매), 200X470(2장재단)</t>
    <phoneticPr fontId="8" type="noConversion"/>
  </si>
  <si>
    <t>15T PB 밀키화이트 / 4.니게르화이트 / 300mmX500mm</t>
    <phoneticPr fontId="8" type="noConversion"/>
  </si>
  <si>
    <t>https://smartstore.naver.com/yuksam/products/4528544732</t>
  </si>
  <si>
    <t>15T PB 밀키화이트 / 4.니게르화이트 / 배송메모: 200X300(2장 구매), 191X270(2장재단)</t>
    <phoneticPr fontId="8" type="noConversion"/>
  </si>
  <si>
    <t>15T PB 밀키화이트 / 4.니게르화이트 / 배송메모: 500X600(1장 구매), 500X560(1장재단)</t>
    <phoneticPr fontId="8" type="noConversion"/>
  </si>
  <si>
    <t>아크릴 미러</t>
    <phoneticPr fontId="8" type="noConversion"/>
  </si>
  <si>
    <t>500mmX470mm/1/3T/은경/사각</t>
    <phoneticPr fontId="8" type="noConversion"/>
  </si>
  <si>
    <t>https://smartstore.naver.com/haegongso/products/8206875182</t>
  </si>
  <si>
    <t>18T MDF 밀키화이트 35U E0 / 4.니게르화이트 / 배송메모: 400X900(1장 구매), 400X860(1장재단)</t>
    <phoneticPr fontId="8" type="noConversion"/>
  </si>
  <si>
    <t>https://smartstore.naver.com/yuksam/products/5685887064</t>
  </si>
  <si>
    <t>30T PB 밀키화이트 /2.니게르화이트/[배송메모]100X500(2장 구매)/50X470(2장재단)</t>
    <phoneticPr fontId="8" type="noConversion"/>
  </si>
  <si>
    <t>https://smartstore.naver.com/yuksam/products/486526197</t>
    <phoneticPr fontId="8" type="noConversion"/>
  </si>
  <si>
    <t>30T PB 밀키화이트 /2.니게르화이트/[배송메모]100X600(1장 구매)/50X560(1장재단)</t>
    <phoneticPr fontId="8" type="noConversion"/>
  </si>
  <si>
    <t>https://smartstore.naver.com/yuksam/products/486526198</t>
  </si>
  <si>
    <t>9T MDF 밀키하우스 /[배송메모]300X500(1장 구매)/270X470(1장재단)</t>
    <phoneticPr fontId="8" type="noConversion"/>
  </si>
  <si>
    <t>https://smartstore.naver.com/yuksam/products/502840210</t>
    <phoneticPr fontId="8" type="noConversion"/>
  </si>
  <si>
    <t>펠티어 소자</t>
    <phoneticPr fontId="8" type="noConversion"/>
  </si>
  <si>
    <t>[XD-7082] 70X70 정사각형 펠티어 쿨러(스트레이트 타입)</t>
    <phoneticPr fontId="8" type="noConversion"/>
  </si>
  <si>
    <t>https://www.eleparts.co.kr/goods/view?no=11735435</t>
    <phoneticPr fontId="8" type="noConversion"/>
  </si>
  <si>
    <t>[SEN0137] DHT22 온습도 센서</t>
    <phoneticPr fontId="8" type="noConversion"/>
  </si>
  <si>
    <t>https://www.eleparts.co.kr/goods/view?no=3101737</t>
    <phoneticPr fontId="8" type="noConversion"/>
  </si>
  <si>
    <t>UV LED바</t>
    <phoneticPr fontId="8" type="noConversion"/>
  </si>
  <si>
    <t>5V UV LED바 5mm 비방수(365-370nm) / 배송요청란: 27cm(2개)</t>
    <phoneticPr fontId="8" type="noConversion"/>
  </si>
  <si>
    <t>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</t>
    <phoneticPr fontId="8" type="noConversion"/>
  </si>
  <si>
    <t>터치센서</t>
    <phoneticPr fontId="8" type="noConversion"/>
  </si>
  <si>
    <t>[CJMCU-1010 ] 터치센서</t>
    <phoneticPr fontId="8" type="noConversion"/>
  </si>
  <si>
    <t>LED BAR 완제품</t>
    <phoneticPr fontId="8" type="noConversion"/>
  </si>
  <si>
    <t>DC 12V 12X12 사각커버/주광색(하양색 6000k)/50cm/양쪽전선(각 1M)</t>
    <phoneticPr fontId="8" type="noConversion"/>
  </si>
  <si>
    <t>https://smartstore.naver.com/sollux/products/4858256023</t>
  </si>
  <si>
    <t>DC 12V 12X12 사각커버/주광색(하양색 6000k)/45cm/한쪽전선 2M</t>
    <phoneticPr fontId="8" type="noConversion"/>
  </si>
  <si>
    <t>SMPS(안정기)</t>
    <phoneticPr fontId="8" type="noConversion"/>
  </si>
  <si>
    <t>SMPS 12V/12V 60W</t>
    <phoneticPr fontId="8" type="noConversion"/>
  </si>
  <si>
    <t>아크릴 판재 투명 3T A3(290*410)</t>
    <phoneticPr fontId="8" type="noConversion"/>
  </si>
  <si>
    <t>www.eleparts.co.kr/goods/view?no=30255</t>
    <phoneticPr fontId="8" type="noConversion"/>
  </si>
  <si>
    <t>오픈 센서 스위치</t>
    <phoneticPr fontId="8" type="noConversion"/>
  </si>
  <si>
    <t>개폐형(DK4012T), DC 12V 24V</t>
    <phoneticPr fontId="8" type="noConversion"/>
  </si>
  <si>
    <t>https://dkled.kr/product/오픈-센서-스위치-근접-자동-온오프-개폐형-장식장-도어-dk-5076/5076/category/1647/display/1/</t>
    <phoneticPr fontId="8" type="noConversion"/>
  </si>
  <si>
    <t>추가상품: SMPS 12V 60W 방수형 IP67 3구 DK-1782</t>
    <phoneticPr fontId="8" type="noConversion"/>
  </si>
  <si>
    <t>https://dkled.kr/product/detail.html?product_no=1782</t>
    <phoneticPr fontId="8" type="noConversion"/>
  </si>
  <si>
    <t>파워코드전선</t>
    <phoneticPr fontId="8" type="noConversion"/>
  </si>
  <si>
    <t>파워코드선 0.75SQ*2C 1M-IS, 전기코드선 DK-2165 대경엘이디</t>
    <phoneticPr fontId="8" type="noConversion"/>
  </si>
  <si>
    <t>https://dkled.kr/product/detail.html?product_no=2165</t>
    <phoneticPr fontId="8" type="noConversion"/>
  </si>
  <si>
    <t>LED 레고바 신형 전원케이블</t>
    <phoneticPr fontId="8" type="noConversion"/>
  </si>
  <si>
    <t>전원케이블 B형 30cm</t>
    <phoneticPr fontId="8" type="noConversion"/>
  </si>
  <si>
    <t>https://dkled.kr/product/detail.html?product_no=3746</t>
    <phoneticPr fontId="8" type="noConversion"/>
  </si>
  <si>
    <t>LED 레고바 전용 연결케이블</t>
    <phoneticPr fontId="8" type="noConversion"/>
  </si>
  <si>
    <t>연결케이블 2P 20cm, DK-3783</t>
    <phoneticPr fontId="8" type="noConversion"/>
  </si>
  <si>
    <t>https://dkled.kr/product/detail.html?product_no=3783</t>
    <phoneticPr fontId="8" type="noConversion"/>
  </si>
  <si>
    <t>LED</t>
    <phoneticPr fontId="8" type="noConversion"/>
  </si>
  <si>
    <t>12V 비방수 실내 포커스빔 LED모듈 클리어타입 가로*세로*높이 (80*22*15mm) / 빨간색 3개, 파란색 3개</t>
    <phoneticPr fontId="8" type="noConversion"/>
  </si>
  <si>
    <t>http://smart09.shop/goods/goods_view.php?goodsNo=1000541661&amp;inflow=naver&amp;NaPm=ct%3Dlfauixvc%7Cci%3Daf67b7517d516af91c6c32677a7275d33765166b%7Ctr%3Dslct%7Csn%3D1100068%7Chk%3D5ea66168ba9aca2aecc2425c75311c4b41868ec8</t>
  </si>
  <si>
    <t>지문인식센서</t>
    <phoneticPr fontId="8" type="noConversion"/>
  </si>
  <si>
    <t>AS608 호환 JB-101B 아두이노 지문 인식 센서</t>
    <phoneticPr fontId="8" type="noConversion"/>
  </si>
  <si>
    <t>https://smartstore.naver.com/misoparts/products/5600769605?NaPm=ct%3Dlfg0sf8w%7Cci%3D0zu0001YA1ry%2DAIXWfll%7Ctr%3Dpla%7Chk%3Dfa6feec47efb144a6da444bf4db4c9d31cf21146</t>
  </si>
  <si>
    <t>QR스캐너</t>
    <phoneticPr fontId="8" type="noConversion"/>
  </si>
  <si>
    <t>바케이블 스캐너 GM811 시리즈 / DC 5V / 선택사항 03번</t>
    <phoneticPr fontId="8" type="noConversion"/>
  </si>
  <si>
    <t>http://item.gmarket.co.kr/DetailView/Item.asp?goodscode=2803147822&amp;GoodsSale=Y&amp;jaehuid=200001169&amp;NaPm=ct%3Dlfg0isso%7Cci%3D632853a632a6fa764515ffd36477d953f67fe908%7Ctr%3Dslsl%7Csn%3D24%7Chk%3D750b8394b1e37712a4c90163436c442743a980b3</t>
  </si>
  <si>
    <t>영수증 프린터</t>
    <phoneticPr fontId="8" type="noConversion"/>
  </si>
  <si>
    <t>Heayzoki 열 영수증 프린터, 58mm, blue, 패키지구성(열프린터, USB 케이블, 광학디스크, 용지, 전원공급장치, 가죽케이스)</t>
    <phoneticPr fontId="8" type="noConversion"/>
  </si>
  <si>
    <t xml:space="preserve">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</t>
  </si>
  <si>
    <t>인체감지센서</t>
    <phoneticPr fontId="8" type="noConversion"/>
  </si>
  <si>
    <t>DC12-24V, PIR 스위치, 모션감지센서</t>
    <phoneticPr fontId="8" type="noConversion"/>
  </si>
  <si>
    <t>https://smartstore.naver.com/365diy/products/4675937429?NaPm=ct%3Dlfg0lwog%7Cci%3Df2f3e4996a581a8f04fd2204da891515a43c1fd8%7Ctr%3Dslsl%7Csn%3D276755%7Chk%3Ddbbca2e0c90c1f94068785696205d639f1814c32</t>
  </si>
  <si>
    <t>스텝모터</t>
    <phoneticPr fontId="8" type="noConversion"/>
  </si>
  <si>
    <t>SM24240</t>
    <phoneticPr fontId="8" type="noConversion"/>
  </si>
  <si>
    <t>https://www.eleparts.co.kr/goods/view?no=7451136</t>
  </si>
  <si>
    <t>금속탐지센서</t>
    <phoneticPr fontId="8" type="noConversion"/>
  </si>
  <si>
    <t>[MD-300] Coms 테스터기(MD-300) 금속 탐지기, 스피커/진동 알람, 원형</t>
    <phoneticPr fontId="8" type="noConversion"/>
  </si>
  <si>
    <t>https://www.eleparts.co.kr/goods/view?no=4076210</t>
  </si>
  <si>
    <t>압력인식센서</t>
    <phoneticPr fontId="8" type="noConversion"/>
  </si>
  <si>
    <t>[Interlink ] 압력센서 FSR 406 Solder Tabs [30-73258]</t>
    <phoneticPr fontId="8" type="noConversion"/>
  </si>
  <si>
    <t>https://www.devicemart.co.kr/goods/view?no=33868</t>
  </si>
  <si>
    <t>라즈베리파이 캠</t>
    <phoneticPr fontId="8" type="noConversion"/>
  </si>
  <si>
    <t>Camera Module 3 (라즈베리파이 카메라모듈 3)</t>
    <phoneticPr fontId="8" type="noConversion"/>
  </si>
  <si>
    <t>https://www.eleparts.co.kr/goods/view?no=12391454</t>
  </si>
  <si>
    <t>PVC 벨트</t>
    <phoneticPr fontId="8" type="noConversion"/>
  </si>
  <si>
    <t>재전매트 정전기방지 PVC Anti-static Mat 2T*600mm*1M / 상품1 / 3M</t>
    <phoneticPr fontId="8" type="noConversion"/>
  </si>
  <si>
    <t>http://itempage3.auction.co.kr/DetailView.aspx?ItemNo=B590590747&amp;frm3=V2</t>
  </si>
  <si>
    <t>컨베이어 롤러</t>
    <phoneticPr fontId="8" type="noConversion"/>
  </si>
  <si>
    <t>외경 50.8, 롤러길이 550-580</t>
    <phoneticPr fontId="8" type="noConversion"/>
  </si>
  <si>
    <t>https://smartstore.naver.com/khss/products/542783018?NaPm=ct%3Dlfg85mbc%7Cci%3D8e2a1cfd924cb765be84fc29a6542b4dc5e23866%7Ctr%3Dslsl%7Csn%3D252448%7Chk%3D9e4f73feea6649bf475cdb496c810f74727a9341</t>
  </si>
  <si>
    <t>라즈베리파이 카메라모듈</t>
    <phoneticPr fontId="8" type="noConversion"/>
  </si>
  <si>
    <t>[RASPBERRY-PI] 라즈베리파이 HQ 카메라모듈 C/CS mount (Raspberry Pi High Quality Camera)</t>
    <phoneticPr fontId="8" type="noConversion"/>
  </si>
  <si>
    <t>[파워캅] STAR 50S-F-12T (50W 12V 터미널블록타입)</t>
    <phoneticPr fontId="8" type="noConversion"/>
  </si>
  <si>
    <t>https://www.devicemart.co.kr/goods/view?no=12544964</t>
    <phoneticPr fontId="8" type="noConversion"/>
  </si>
  <si>
    <t>[SMG-A] 인체감지센서모듈 HC-SR501 [SZH-EK052]</t>
    <phoneticPr fontId="8" type="noConversion"/>
  </si>
  <si>
    <t>[㈜디엔지위드] 기어모터 RB-35GM 21TYPE (12V)</t>
    <phoneticPr fontId="8" type="noConversion"/>
  </si>
  <si>
    <t>https://www.devicemart.co.kr/goods/view?no=1326494</t>
    <phoneticPr fontId="8" type="noConversion"/>
  </si>
  <si>
    <t>[SMG] 2A L298 모터드라이버 모듈 (아두이노 호환) [SZH-EK001]</t>
    <phoneticPr fontId="8" type="noConversion"/>
  </si>
  <si>
    <t>[주식회사 뉴티씨(NEWTC)] 스테핑모터 1.7kg급 (SE-SM243)</t>
    <phoneticPr fontId="8" type="noConversion"/>
  </si>
  <si>
    <t>2층 산학협력취업부</t>
    <phoneticPr fontId="8" type="noConversion"/>
  </si>
  <si>
    <t>618(김민정)</t>
    <phoneticPr fontId="8" type="noConversion"/>
  </si>
  <si>
    <t>Altera디바이스용 USB블라스타</t>
  </si>
  <si>
    <t>아두이노 USB to UART 모듈</t>
  </si>
  <si>
    <t>FT232RL</t>
  </si>
  <si>
    <t>USB 2.0 케이블 Mini 5P</t>
  </si>
  <si>
    <t>NMC-UM210, 1m</t>
  </si>
  <si>
    <t>블루투스 직렬포트 모듈</t>
  </si>
  <si>
    <t>HC-05</t>
  </si>
  <si>
    <t>HC-06</t>
  </si>
  <si>
    <t>시리얼 와이파이 모듈</t>
  </si>
  <si>
    <t>ESP8266 ESP-01</t>
  </si>
  <si>
    <t>직렬 포트 WIFI 무선 ESP-01 어댑터 모듈</t>
  </si>
  <si>
    <t>ESP-01용</t>
  </si>
  <si>
    <t>675(손한옥)</t>
    <phoneticPr fontId="8" type="noConversion"/>
  </si>
  <si>
    <t>10층 전문교육부</t>
    <phoneticPr fontId="8" type="noConversion"/>
  </si>
  <si>
    <t>[새한미디어] 디지털 포켓 테스터기 SH-3234</t>
  </si>
  <si>
    <t>55(W)x109(H)x12D(mm), 약100g</t>
  </si>
  <si>
    <t>7층 교육정보부</t>
    <phoneticPr fontId="8" type="noConversion"/>
  </si>
  <si>
    <t>668(조희은)</t>
    <phoneticPr fontId="8" type="noConversion"/>
  </si>
  <si>
    <t>도트매트릭스 모듈</t>
    <phoneticPr fontId="8" type="noConversion"/>
  </si>
  <si>
    <t>8*32, 적색</t>
    <phoneticPr fontId="8" type="noConversion"/>
  </si>
  <si>
    <t>http://item.gmarket.co.kr/Item?goodscode=882554150</t>
    <phoneticPr fontId="8" type="noConversion"/>
  </si>
  <si>
    <t>IC</t>
    <phoneticPr fontId="8" type="noConversion"/>
  </si>
  <si>
    <t>MAX7219</t>
    <phoneticPr fontId="8" type="noConversion"/>
  </si>
  <si>
    <t>http://item.gmarket.co.kr/Item?goodscode=1570812229</t>
    <phoneticPr fontId="8" type="noConversion"/>
  </si>
  <si>
    <t>라즈베리파이 4</t>
    <phoneticPr fontId="8" type="noConversion"/>
  </si>
  <si>
    <t>Model B, 4GB</t>
    <phoneticPr fontId="8" type="noConversion"/>
  </si>
  <si>
    <t>https://www.eleparts.co.kr/goods/view?no=8195636</t>
    <phoneticPr fontId="8" type="noConversion"/>
  </si>
  <si>
    <t>Model B, 8GB</t>
    <phoneticPr fontId="8" type="noConversion"/>
  </si>
  <si>
    <t>https://www.eleparts.co.kr/goods/view?no=9467937</t>
    <phoneticPr fontId="8" type="noConversion"/>
  </si>
  <si>
    <t>6층 명장양성부</t>
    <phoneticPr fontId="8" type="noConversion"/>
  </si>
  <si>
    <t>661(김득식)</t>
    <phoneticPr fontId="8" type="noConversion"/>
  </si>
  <si>
    <t>심박수 센서</t>
  </si>
  <si>
    <t>공급 전압 3.3V~5V</t>
  </si>
  <si>
    <t>라즈베리파이 방열판</t>
    <phoneticPr fontId="8" type="noConversion"/>
  </si>
  <si>
    <t>라즈베리파이4 B 알루미늄 방열판</t>
  </si>
  <si>
    <t>유심트레이</t>
  </si>
  <si>
    <t>16GB</t>
  </si>
  <si>
    <t>비접촉 온도센서 모듈</t>
  </si>
  <si>
    <t>측정범위 : -70°C ~ 380°C </t>
  </si>
  <si>
    <t>절연테이프</t>
  </si>
  <si>
    <t>15M</t>
  </si>
  <si>
    <t>라즈베리파이용 마이크</t>
  </si>
  <si>
    <t>라즈베리 파이 미니 USB 마이크, 무료 드라이버</t>
  </si>
  <si>
    <t>식물재배 LED바</t>
    <phoneticPr fontId="8" type="noConversion"/>
  </si>
  <si>
    <t>식물재배 LED바(삼성칩 PCB타입)-50cm /식물성장 조명 풀스펙트럼</t>
  </si>
  <si>
    <t>파이프</t>
    <phoneticPr fontId="8" type="noConversion"/>
  </si>
  <si>
    <t>PVC부속 파이프 마개 배관 50 개몫 14quot 수나사 - 14quot 엘보우 ro 워터 피팅 6.5mm pom 호스 pe 퀵 커넥터 워터 필터 부품</t>
  </si>
  <si>
    <t>실리콘</t>
    <phoneticPr fontId="8" type="noConversion"/>
  </si>
  <si>
    <t>수달 픽스올 실리콘 플렉시 고탄성 방수 보수 틈새 메꿈 냄새없는 강력접착실리콘 검정색 290ml</t>
  </si>
  <si>
    <t>방수테이프</t>
    <phoneticPr fontId="8" type="noConversion"/>
  </si>
  <si>
    <t>블랙, 152cm</t>
    <phoneticPr fontId="8" type="noConversion"/>
  </si>
  <si>
    <t>실리콘튜브</t>
    <phoneticPr fontId="8" type="noConversion"/>
  </si>
  <si>
    <t>실리콘호스 실리콘튜브 내경18mm외경22mm (반투명) 2M</t>
    <phoneticPr fontId="8" type="noConversion"/>
  </si>
  <si>
    <t>마스킹테이프</t>
    <phoneticPr fontId="8" type="noConversion"/>
  </si>
  <si>
    <t>3M 종이 마스킹 테이프 아이보리 50mm 보양 도색 도장</t>
  </si>
  <si>
    <t>워터펌프</t>
    <phoneticPr fontId="8" type="noConversion"/>
  </si>
  <si>
    <t>다이아프램펌프 80W DC12V 워터펌프 캠핑 세차 샤플로</t>
  </si>
  <si>
    <t>실리콘호스</t>
    <phoneticPr fontId="8" type="noConversion"/>
  </si>
  <si>
    <t>실리콘호스 실리콘튜브 내경3mm외경6.5mm (반투명) 5M</t>
  </si>
  <si>
    <t>스펀지</t>
    <phoneticPr fontId="8" type="noConversion"/>
  </si>
  <si>
    <t>수경재배 포트 스펀지 60mm 세트 10pcs</t>
  </si>
  <si>
    <t>구절판</t>
  </si>
  <si>
    <t>가로세로 280 높이 60</t>
  </si>
  <si>
    <t>조립형 강아지집</t>
  </si>
  <si>
    <t>57x44x57</t>
  </si>
  <si>
    <t>미니 온풍기</t>
  </si>
  <si>
    <t>밑면지름100x높이 190(cm)</t>
  </si>
  <si>
    <t>열전소자 냉각펌프</t>
  </si>
  <si>
    <t>8mm</t>
  </si>
  <si>
    <t>열전소자 수냉키트</t>
  </si>
  <si>
    <t>60 * 40 * 55mm</t>
  </si>
  <si>
    <t>TEM1-12710</t>
  </si>
  <si>
    <t>TEC1-12706</t>
    <phoneticPr fontId="8" type="noConversion"/>
  </si>
  <si>
    <t>아크릴판 A3 3T 297x420mm, 투명</t>
    <phoneticPr fontId="8" type="noConversion"/>
  </si>
  <si>
    <t>샤칸 익스트림 써멀구리스</t>
  </si>
  <si>
    <t>4g</t>
  </si>
  <si>
    <t>락카스프레이</t>
    <phoneticPr fontId="8" type="noConversion"/>
  </si>
  <si>
    <t>백색</t>
  </si>
  <si>
    <t>은색</t>
  </si>
  <si>
    <t>보수시트</t>
    <phoneticPr fontId="8" type="noConversion"/>
  </si>
  <si>
    <t>FDWM-14 캐러멜애쉬 몰딩</t>
  </si>
  <si>
    <t>적외선 비접촉 온도센서</t>
    <phoneticPr fontId="8" type="noConversion"/>
  </si>
  <si>
    <t>정격전압 : 3V ~ 5V / FOV : 35° / 인터페이스 : I2C / 측정범위 : -70°C ~ 380°C / 기울기 보정기능 탑재사양</t>
  </si>
  <si>
    <t>토양 습도 센서</t>
    <phoneticPr fontId="8" type="noConversion"/>
  </si>
  <si>
    <t>작동 전압 : 3.3V ~ 5V / 인터페이스 : PH2.0-4Pin / 사이즈 : 23mm X 102mm</t>
  </si>
  <si>
    <t>불꽃감지센서 모듈</t>
    <phoneticPr fontId="8" type="noConversion"/>
  </si>
  <si>
    <t>NS-FDSM Ver 7.0</t>
  </si>
  <si>
    <t>벽지</t>
    <phoneticPr fontId="8" type="noConversion"/>
  </si>
  <si>
    <t>공팡이방지 일반풀바른벽지 100cm</t>
  </si>
  <si>
    <t>바코드 스캐너 모듈</t>
    <phoneticPr fontId="8" type="noConversion"/>
  </si>
  <si>
    <t>Interface : USB / Scan Element Type : Linear CCD / CPU : 32 bit / Optical Resolution : 2500 / Decoding speed : 300times/s / Light Source : Visible red light, 625±10nm</t>
  </si>
  <si>
    <t>라즈베리파이용 카메라</t>
  </si>
  <si>
    <t>23.86 x 25 x 9</t>
  </si>
  <si>
    <t>LED MATRIX</t>
  </si>
  <si>
    <t>32 x 64</t>
  </si>
  <si>
    <t>2T 투명 아크릴, 425x425 </t>
    <phoneticPr fontId="8" type="noConversion"/>
  </si>
  <si>
    <t>사물인식 AI 카메라</t>
    <phoneticPr fontId="8" type="noConversion"/>
  </si>
  <si>
    <t>38(W)*47(H)</t>
  </si>
  <si>
    <t>RGB컬러 센서</t>
    <phoneticPr fontId="8" type="noConversion"/>
  </si>
  <si>
    <t>TCS34725 RGB 컬러 센서 [SEN0212]</t>
  </si>
  <si>
    <t>라즈베리파이4 구리 방열판 세트 [RBP-017]</t>
  </si>
  <si>
    <t>배터리홀더</t>
    <phoneticPr fontId="8" type="noConversion"/>
  </si>
  <si>
    <t>AA배터리홀더 2선 전원타입 (직렬)</t>
    <phoneticPr fontId="8" type="noConversion"/>
  </si>
  <si>
    <t>AA배터리 건전지홀더 2선 전원타입</t>
  </si>
  <si>
    <t>Pixy2 팬/틸트 서보 모터 키트</t>
  </si>
  <si>
    <t>Pan/Tilt2 Servo Motor Kit for Pixy2 - Dual Axis Robotic Camera Mount</t>
  </si>
  <si>
    <t>카메라모듈</t>
    <phoneticPr fontId="8" type="noConversion"/>
  </si>
  <si>
    <t>12.3 메가픽셀 고해상도 Sony IMX477 센서 / 기존 IMX219 대비 저조도 퍼포먼스 향상 / 백포커스, C 마운트 및 CS 마운트 렌즈 지원</t>
  </si>
  <si>
    <t>광각 렌즈</t>
    <phoneticPr fontId="8" type="noConversion"/>
  </si>
  <si>
    <t xml:space="preserve">라즈베리파이 HQ 카메라모듈용 6mm 광각 렌즈 3MP  </t>
    <phoneticPr fontId="8" type="noConversion"/>
  </si>
  <si>
    <t>비행제어 센서 모듈</t>
    <phoneticPr fontId="8" type="noConversion"/>
  </si>
  <si>
    <t>10축 센서</t>
  </si>
  <si>
    <t>드론프레임</t>
    <phoneticPr fontId="8" type="noConversion"/>
  </si>
  <si>
    <t>쿼드콥터 드론본체와 랜딩스키드</t>
  </si>
  <si>
    <t>드론 랜딩 다리</t>
    <phoneticPr fontId="8" type="noConversion"/>
  </si>
  <si>
    <t>드론 450 프레임 랜딩 다리</t>
    <phoneticPr fontId="8" type="noConversion"/>
  </si>
  <si>
    <t>브러시리스 모터</t>
    <phoneticPr fontId="8" type="noConversion"/>
  </si>
  <si>
    <t>2212 1000kv</t>
    <phoneticPr fontId="8" type="noConversion"/>
  </si>
  <si>
    <t>드론 프로펠러</t>
    <phoneticPr fontId="8" type="noConversion"/>
  </si>
  <si>
    <t>드론 프로펠러 / 1045R 1045 CW/CCW Prop Set</t>
  </si>
  <si>
    <t>변속기</t>
  </si>
  <si>
    <t>30A, SimonK 30A Firmware Brushless ESC w/ 3A 5V BEC for F450 F550</t>
    <phoneticPr fontId="8" type="noConversion"/>
  </si>
  <si>
    <t>시러스 전원 분배 보드</t>
  </si>
  <si>
    <t>with T connector</t>
    <phoneticPr fontId="8" type="noConversion"/>
  </si>
  <si>
    <t xml:space="preserve">벨크로 타이 케이블        </t>
  </si>
  <si>
    <t>20*2cm</t>
    <phoneticPr fontId="8" type="noConversion"/>
  </si>
  <si>
    <t xml:space="preserve">육각 드라이버 셋트  </t>
  </si>
  <si>
    <t>4pcs White Steel Hexagonal Screw Driver</t>
    <phoneticPr fontId="8" type="noConversion"/>
  </si>
  <si>
    <t>알씨구 rc카 배터리 리포 YK4082 TRX4 SCX10 아르마 3셀 3S 5200</t>
  </si>
  <si>
    <t>8층 전자회로과</t>
    <phoneticPr fontId="8" type="noConversion"/>
  </si>
  <si>
    <t>680(정채린)</t>
    <phoneticPr fontId="8" type="noConversion"/>
  </si>
  <si>
    <t>https://www.devicemart.co.kr/goods/view?no=1290042</t>
    <phoneticPr fontId="8" type="noConversion"/>
  </si>
  <si>
    <t>https://www.devicemart.co.kr/goods/view?no=10923751</t>
    <phoneticPr fontId="8" type="noConversion"/>
  </si>
  <si>
    <t>https://www.devicemart.co.kr/goods/view?no=1289993</t>
    <phoneticPr fontId="8" type="noConversion"/>
  </si>
  <si>
    <t>https://www.devicemart.co.kr/goods/view?no=1278220</t>
    <phoneticPr fontId="8" type="noConversion"/>
  </si>
  <si>
    <t>https://www.devicemart.co.kr/goods/view?no=1383320</t>
    <phoneticPr fontId="8" type="noConversion"/>
  </si>
  <si>
    <t>https://www.devicemart.co.kr/goods/view?no=6500189</t>
    <phoneticPr fontId="8" type="noConversion"/>
  </si>
  <si>
    <t>https://www.devicemart.co.kr/goods/view?no=10937425</t>
    <phoneticPr fontId="8" type="noConversion"/>
  </si>
  <si>
    <t>나무판</t>
    <phoneticPr fontId="8" type="noConversion"/>
  </si>
  <si>
    <t>아크릴미러</t>
    <phoneticPr fontId="8" type="noConversion"/>
  </si>
  <si>
    <t>펠티에</t>
    <phoneticPr fontId="8" type="noConversion"/>
  </si>
  <si>
    <t>온습도 센서</t>
    <phoneticPr fontId="8" type="noConversion"/>
  </si>
  <si>
    <t>UV LED</t>
    <phoneticPr fontId="8" type="noConversion"/>
  </si>
  <si>
    <t>터치 센서</t>
    <phoneticPr fontId="8" type="noConversion"/>
  </si>
  <si>
    <t>LED BAR</t>
    <phoneticPr fontId="8" type="noConversion"/>
  </si>
  <si>
    <t>SMPS</t>
    <phoneticPr fontId="8" type="noConversion"/>
  </si>
  <si>
    <t>아크릴판</t>
    <phoneticPr fontId="8" type="noConversion"/>
  </si>
  <si>
    <t>오픈 센서</t>
    <phoneticPr fontId="8" type="noConversion"/>
  </si>
  <si>
    <t>파워코드</t>
    <phoneticPr fontId="8" type="noConversion"/>
  </si>
  <si>
    <t xml:space="preserve">LED   </t>
    <phoneticPr fontId="8" type="noConversion"/>
  </si>
  <si>
    <t>지문인식 센서</t>
    <phoneticPr fontId="8" type="noConversion"/>
  </si>
  <si>
    <t>QR 스캐너</t>
    <phoneticPr fontId="8" type="noConversion"/>
  </si>
  <si>
    <t>영수증 프린터</t>
    <phoneticPr fontId="8" type="noConversion"/>
  </si>
  <si>
    <t>인체감지 센서</t>
    <phoneticPr fontId="8" type="noConversion"/>
  </si>
  <si>
    <t>금속탐지 센서</t>
    <phoneticPr fontId="8" type="noConversion"/>
  </si>
  <si>
    <t>압력인식 센서</t>
    <phoneticPr fontId="8" type="noConversion"/>
  </si>
  <si>
    <t>라즈베리파이 캠</t>
    <phoneticPr fontId="8" type="noConversion"/>
  </si>
  <si>
    <t>PVC 벨트</t>
    <phoneticPr fontId="8" type="noConversion"/>
  </si>
  <si>
    <t>스테핑 모터</t>
    <phoneticPr fontId="8" type="noConversion"/>
  </si>
  <si>
    <t>컨베리어 롤러</t>
    <phoneticPr fontId="8" type="noConversion"/>
  </si>
  <si>
    <t>https://www.devicemart.co.kr/goods/view?no=12543579</t>
    <phoneticPr fontId="8" type="noConversion"/>
  </si>
  <si>
    <t>https://www.devicemart.co.kr/goods/view?no=1287086</t>
    <phoneticPr fontId="8" type="noConversion"/>
  </si>
  <si>
    <t xml:space="preserve">파워 </t>
    <phoneticPr fontId="8" type="noConversion"/>
  </si>
  <si>
    <t>기어DC모터</t>
    <phoneticPr fontId="8" type="noConversion"/>
  </si>
  <si>
    <t>DC모터 드라이버</t>
    <phoneticPr fontId="8" type="noConversion"/>
  </si>
  <si>
    <t>https://www.devicemart.co.kr/goods/view?no=19764</t>
    <phoneticPr fontId="8" type="noConversion"/>
  </si>
  <si>
    <t>FM-USBBLASTER V01</t>
    <phoneticPr fontId="8" type="noConversion"/>
  </si>
  <si>
    <t>https://www.newtc.co.kr/dpshop/shop/item.php?it_id=1373027044</t>
    <phoneticPr fontId="8" type="noConversion"/>
  </si>
  <si>
    <t>USB ISP</t>
    <phoneticPr fontId="8" type="noConversion"/>
  </si>
  <si>
    <t>USB to UART</t>
    <phoneticPr fontId="8" type="noConversion"/>
  </si>
  <si>
    <t>USB 케이블</t>
    <phoneticPr fontId="8" type="noConversion"/>
  </si>
  <si>
    <t>블루투스 모듈</t>
    <phoneticPr fontId="8" type="noConversion"/>
  </si>
  <si>
    <t>ESP8266</t>
    <phoneticPr fontId="8" type="noConversion"/>
  </si>
  <si>
    <t>ESP-01 어댑터</t>
    <phoneticPr fontId="8" type="noConversion"/>
  </si>
  <si>
    <t>도트매트릭스 모듈</t>
    <phoneticPr fontId="8" type="noConversion"/>
  </si>
  <si>
    <t>테스터기</t>
    <phoneticPr fontId="8" type="noConversion"/>
  </si>
  <si>
    <t>LED 드라이버 IC</t>
    <phoneticPr fontId="8" type="noConversion"/>
  </si>
  <si>
    <t>라즈베리파이4 4G</t>
    <phoneticPr fontId="8" type="noConversion"/>
  </si>
  <si>
    <t>라즈베리파이4 8G</t>
    <phoneticPr fontId="8" type="noConversion"/>
  </si>
  <si>
    <t>심박수 센서</t>
    <phoneticPr fontId="8" type="noConversion"/>
  </si>
  <si>
    <t>라즈베리파이 방열판</t>
    <phoneticPr fontId="8" type="noConversion"/>
  </si>
  <si>
    <t>유심트레이</t>
    <phoneticPr fontId="8" type="noConversion"/>
  </si>
  <si>
    <t>온도센서 모듈</t>
    <phoneticPr fontId="8" type="noConversion"/>
  </si>
  <si>
    <t>절연테이프</t>
    <phoneticPr fontId="8" type="noConversion"/>
  </si>
  <si>
    <t>라즈베리파이 마이크</t>
    <phoneticPr fontId="8" type="noConversion"/>
  </si>
  <si>
    <t>파이프</t>
    <phoneticPr fontId="8" type="noConversion"/>
  </si>
  <si>
    <t>실리콘</t>
    <phoneticPr fontId="8" type="noConversion"/>
  </si>
  <si>
    <t>방수테이프</t>
    <phoneticPr fontId="8" type="noConversion"/>
  </si>
  <si>
    <t>실리콘튜브</t>
    <phoneticPr fontId="8" type="noConversion"/>
  </si>
  <si>
    <t>워터펌프</t>
    <phoneticPr fontId="8" type="noConversion"/>
  </si>
  <si>
    <t>마스킹테이프</t>
    <phoneticPr fontId="8" type="noConversion"/>
  </si>
  <si>
    <t>실리콘호스</t>
    <phoneticPr fontId="8" type="noConversion"/>
  </si>
  <si>
    <t>스펀지</t>
    <phoneticPr fontId="8" type="noConversion"/>
  </si>
  <si>
    <t>구절판</t>
    <phoneticPr fontId="8" type="noConversion"/>
  </si>
  <si>
    <t>조립형 강아지집</t>
    <phoneticPr fontId="8" type="noConversion"/>
  </si>
  <si>
    <t>미니 온풍기</t>
    <phoneticPr fontId="8" type="noConversion"/>
  </si>
  <si>
    <t>열전소자 냉각펌프</t>
    <phoneticPr fontId="8" type="noConversion"/>
  </si>
  <si>
    <t>열전소자 수냉키트</t>
    <phoneticPr fontId="8" type="noConversion"/>
  </si>
  <si>
    <t>써멀구리스</t>
    <phoneticPr fontId="8" type="noConversion"/>
  </si>
  <si>
    <t>락카스프레이</t>
    <phoneticPr fontId="8" type="noConversion"/>
  </si>
  <si>
    <t>보수시트</t>
    <phoneticPr fontId="8" type="noConversion"/>
  </si>
  <si>
    <t>https://www.devicemart.co.kr/goods/view?no=10918253</t>
    <phoneticPr fontId="8" type="noConversion"/>
  </si>
  <si>
    <t>https://www.devicemart.co.kr/goods/view?no=13067760</t>
    <phoneticPr fontId="8" type="noConversion"/>
  </si>
  <si>
    <t>토양습도 센서</t>
    <phoneticPr fontId="8" type="noConversion"/>
  </si>
  <si>
    <t>불꽃감지센서 모듈</t>
    <phoneticPr fontId="8" type="noConversion"/>
  </si>
  <si>
    <t>바코드스캐너 모듈</t>
    <phoneticPr fontId="8" type="noConversion"/>
  </si>
  <si>
    <t>벽지</t>
    <phoneticPr fontId="8" type="noConversion"/>
  </si>
  <si>
    <t>https://www.devicemart.co.kr/goods/view?no=10826182</t>
    <phoneticPr fontId="8" type="noConversion"/>
  </si>
  <si>
    <t>https://www.devicemart.co.kr/goods/view?no=1077951</t>
    <phoneticPr fontId="8" type="noConversion"/>
  </si>
  <si>
    <t>LED 매트릭스</t>
    <phoneticPr fontId="8" type="noConversion"/>
  </si>
  <si>
    <t>사물인식 AI 카메라</t>
    <phoneticPr fontId="8" type="noConversion"/>
  </si>
  <si>
    <t>https://www.devicemart.co.kr/goods/view?no=12169644&amp;gclid=Cj0KCQjwk7ugBhDIARIsAGuvgPY5BZzGMlFs_4fUDAR62qS2Z6apDHskfhk71NxtQn3zG358dXx-FQcaAj22EALw_wcB</t>
    <phoneticPr fontId="8" type="noConversion"/>
  </si>
  <si>
    <t>RGB컬러 센서</t>
    <phoneticPr fontId="8" type="noConversion"/>
  </si>
  <si>
    <t>배터리홀더</t>
    <phoneticPr fontId="8" type="noConversion"/>
  </si>
  <si>
    <t>팬/틸트 서보모터 키트</t>
    <phoneticPr fontId="8" type="noConversion"/>
  </si>
  <si>
    <t>https://www.devicemart.co.kr/goods/view?no=12543580</t>
    <phoneticPr fontId="8" type="noConversion"/>
  </si>
  <si>
    <t>광각렌즈</t>
    <phoneticPr fontId="8" type="noConversion"/>
  </si>
  <si>
    <t>비행제어 센서 모듈</t>
    <phoneticPr fontId="8" type="noConversion"/>
  </si>
  <si>
    <t>드론프레임</t>
    <phoneticPr fontId="8" type="noConversion"/>
  </si>
  <si>
    <t>드론 랜딩 다리</t>
    <phoneticPr fontId="8" type="noConversion"/>
  </si>
  <si>
    <t>브러시리스 모터</t>
    <phoneticPr fontId="8" type="noConversion"/>
  </si>
  <si>
    <t>드론 프로펠러</t>
    <phoneticPr fontId="8" type="noConversion"/>
  </si>
  <si>
    <t>변속기</t>
    <phoneticPr fontId="8" type="noConversion"/>
  </si>
  <si>
    <t>전원분배 보드</t>
    <phoneticPr fontId="8" type="noConversion"/>
  </si>
  <si>
    <t>타이 케이블</t>
    <phoneticPr fontId="8" type="noConversion"/>
  </si>
  <si>
    <t>육각 드라이버 세트</t>
    <phoneticPr fontId="8" type="noConversion"/>
  </si>
  <si>
    <t>해외배송</t>
    <phoneticPr fontId="8" type="noConversion"/>
  </si>
  <si>
    <t>제전방지매트</t>
    <phoneticPr fontId="8" type="noConversion"/>
  </si>
  <si>
    <t>https://www.icbanq.com/P007324753?srsltid=Ad5pg_H7yREHJBrjb6-ma-1RUoYHekWp1ppoeP4IXbOJRDGMfqHPPrd8m2A</t>
    <phoneticPr fontId="8" type="noConversion"/>
  </si>
  <si>
    <t>https://www.icbanq.com/P010372160?utm_source=google&amp;utm_medium=cpc&amp;utm_campaign=%EC%87%BC%ED%95%91_PerformanceMax&amp;utm_id=%EC%87%BC%ED%95%91_PerformanceMax&amp;utm_term=notset&amp;utm_content=notset&amp;gclid=EAIaIQobChMImYDOu7fO_QIV1tGWCh25lw0zEAQYByABEgKxMvD_BwE</t>
    <phoneticPr fontId="8" type="noConversion"/>
  </si>
  <si>
    <t>http://www.tmon.co.kr/deal/17659654226?opt_deal_srl=17659654726&amp;coupon_srl=3108794&amp;utm_source=danawa&amp;utm_medium=affiliate&amp;utm_term=205009_%EB%8B%A4%EB%82%98%EC%99%80DB&amp;utm_content=&amp;utm_campaign=%EB%8B%A4%EB%82%98%EC%99%80</t>
    <phoneticPr fontId="8" type="noConversion"/>
  </si>
  <si>
    <t>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</t>
    <phoneticPr fontId="8" type="noConversion"/>
  </si>
  <si>
    <t>해외재고</t>
    <phoneticPr fontId="8" type="noConversion"/>
  </si>
  <si>
    <t>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</t>
    <phoneticPr fontId="8" type="noConversion"/>
  </si>
  <si>
    <t>해외구매대행</t>
    <phoneticPr fontId="8" type="noConversion"/>
  </si>
  <si>
    <t>http://item.gmarket.co.kr/DetailView/Item.asp?goodscode=1793095746&amp;GoodsSale=Y&amp;jaehuid=200002657&amp;service_id=estimatedn</t>
    <phoneticPr fontId="8" type="noConversion"/>
  </si>
  <si>
    <t>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</t>
    <phoneticPr fontId="8" type="noConversion"/>
  </si>
  <si>
    <t>https://www.coupang.com/vp/products/6168899507?itemId=12027662311&amp;vendorItemId=79299954617&amp;q=%EC%8B%A4%EB%A6%AC%EC%BD%98+%EA%B1%B4+%EA%B2%80%EC%A0%95%EC%83%89&amp;itemsCount=36&amp;searchId=47c364b200874b5ba060b030f4f20b34&amp;rank=2&amp;isAddedCart=</t>
    <phoneticPr fontId="8" type="noConversion"/>
  </si>
  <si>
    <t>https://www.coupang.com/vp/products/6850245035?itemId=16316780269&amp;vendorItemId=83508929384&amp;q=%EA%B2%80%EC%A0%95%EC%83%89+%EB%B0%A9%EC%88%98%ED%85%8C%EC%9D%B4%ED%94%84&amp;itemsCount=36&amp;searchId=43ad6533ab0d4550870f3251e85f9ca2&amp;rank=3&amp;isAddedCart=</t>
    <phoneticPr fontId="8" type="noConversion"/>
  </si>
  <si>
    <t>http://item.gmarket.co.kr/Item?goodscode=2065254961</t>
    <phoneticPr fontId="8" type="noConversion"/>
  </si>
  <si>
    <t>http://item.gmarket.co.kr/DetailView/Item.asp?goodscode=2026425773&amp;GoodsSale=Y&amp;jaehuid=200002657&amp;service_id=estimatedn</t>
    <phoneticPr fontId="8" type="noConversion"/>
  </si>
  <si>
    <t>http://item.gmarket.co.kr/DetailView/Item.asp?goodscode=1589616400&amp;GoodsSale=Y&amp;jaehuid=200002657&amp;service_id=estimatedn</t>
    <phoneticPr fontId="8" type="noConversion"/>
  </si>
  <si>
    <t>http://item.gmarket.co.kr/Item?goodscode=2051360014</t>
    <phoneticPr fontId="8" type="noConversion"/>
  </si>
  <si>
    <t>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</t>
    <phoneticPr fontId="8" type="noConversion"/>
  </si>
  <si>
    <t>https://www.coupang.com/vp/products/3441833?itemId=16193134&amp;vendorItemId=4585980327&amp;q=%EC%9C%A1%EC%A0%88%ED%8C%90+%EA%B7%B8%EB%A6%87&amp;itemsCount=36&amp;searchId=69b725ee25d04224a456da4af0c44cae&amp;rank=10&amp;isAddedCart=</t>
    <phoneticPr fontId="8" type="noConversion"/>
  </si>
  <si>
    <t>https://www.coupang.com/vp/products/6882206070?itemId=16496275130&amp;vendorItemId=83683978541&amp;q=%EC%A1%B0%EB%A6%BD%ED%98%95+%EA%B0%9C%EC%A7%91&amp;itemsCount=36&amp;searchId=65bf62ab7f8f49309c3cd17271afc443&amp;rank=1&amp;isAddedCart=</t>
    <phoneticPr fontId="8" type="noConversion"/>
  </si>
  <si>
    <t>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</t>
    <phoneticPr fontId="8" type="noConversion"/>
  </si>
  <si>
    <t>https://www.coupang.com/vp/products/205391824?itemId=604975034&amp;vendorItemId=4585804000&amp;isAddedCart=</t>
    <phoneticPr fontId="8" type="noConversion"/>
  </si>
  <si>
    <t>https://www.coupang.com/vp/products/207876643?itemId=616042182&amp;vendorItemId=4616083228&amp;isAddedCart=</t>
    <phoneticPr fontId="8" type="noConversion"/>
  </si>
  <si>
    <t>https://www.coupang.com/vp/products/148262831?itemId=428820381&amp;vendorItemId=4057240039&amp;isAddedCart=</t>
    <phoneticPr fontId="8" type="noConversion"/>
  </si>
  <si>
    <t>https://www.coupang.com/vp/products/207471920?itemId=614187617&amp;vendorItemId=4611632958&amp;isAddedCart=</t>
    <phoneticPr fontId="8" type="noConversion"/>
  </si>
  <si>
    <t>https://www.coupang.com/vp/products/7029626796?itemId=17343631393&amp;vendorItemId=84514122861&amp;q=%EC%95%84%ED%81%AC%EB%A6%B4+3t&amp;itemsCount=36&amp;searchId=a134d6b66a52483b99a561c5fb64c12e&amp;rank=2&amp;isAddedCart=</t>
    <phoneticPr fontId="8" type="noConversion"/>
  </si>
  <si>
    <t>https://www.coupang.com/vp/products/5754620438?itemId=9728591428&amp;vendorItemId=77012392479&amp;q=%EC%84%9C%EB%A9%80+%EA%B5%AC%EB%A6%AC%EC%8A%A4&amp;itemsCount=36&amp;searchId=84115ffb2f824811a0c597000b60496c&amp;rank=2&amp;isAddedCart=</t>
    <phoneticPr fontId="8" type="noConversion"/>
  </si>
  <si>
    <t>https://www.coupang.com/vp/products/6654413744?itemId=15257422281&amp;vendorItemId=81643492982&amp;q=%EC%9E%A5%ED%8C%90%EC%8B%9C%ED%8A%B8%EC%A7%80&amp;itemsCount=36&amp;searchId=1a6130c6536944838982909aeaaada55&amp;rank=34&amp;isAddedCart=</t>
    <phoneticPr fontId="8" type="noConversion"/>
  </si>
  <si>
    <t>https://www.coupang.com/vp/products/6487230305?itemId=14226156640&amp;vendorItemId=81471468429&amp;q=%EB%B2%BD%EC%A7%80&amp;itemsCount=36&amp;searchId=3aa77dba4815442ca8ad50e0e697821a&amp;rank=0&amp;isAddedCart=</t>
    <phoneticPr fontId="8" type="noConversion"/>
  </si>
  <si>
    <t>https://www.devicemart.co.kr/goods/view?no=1246920</t>
    <phoneticPr fontId="8" type="noConversion"/>
  </si>
  <si>
    <t>https://naver.me/G8tznD2z</t>
    <phoneticPr fontId="8" type="noConversion"/>
  </si>
  <si>
    <t>http://www.allfirstedu.co.kr/goods/goods_view.php?goodsNo=1000001306</t>
    <phoneticPr fontId="8" type="noConversion"/>
  </si>
  <si>
    <t>https://smartstore.naver.com/pushking/products/5621261740?NaPm=ct%3Dlfaskn08%7Cci%3Ddb2e8d7f5d5ed0394067fc766cd529c21232dfc4%7Ctr%3Dslsl%7Csn%3D995723%7Chk%3D71b557cafc63f90d7e09067061f06e9ad76914b9</t>
    <phoneticPr fontId="8" type="noConversion"/>
  </si>
  <si>
    <t>배터리셀</t>
    <phoneticPr fontId="8" type="noConversion"/>
  </si>
  <si>
    <t>AC-DC 컨버터</t>
    <phoneticPr fontId="8" type="noConversion"/>
  </si>
  <si>
    <t>AC 220V / DC 5V 1A</t>
    <phoneticPr fontId="8" type="noConversion"/>
  </si>
  <si>
    <t>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</t>
    <phoneticPr fontId="8" type="noConversion"/>
  </si>
  <si>
    <t>AC 220V / DC 12V 0.4A</t>
    <phoneticPr fontId="8" type="noConversion"/>
  </si>
  <si>
    <t>커넥터</t>
    <phoneticPr fontId="8" type="noConversion"/>
  </si>
  <si>
    <t>일자 스카치락 0.5-1SQ (적색) 10개 무탈피 커넥터</t>
    <phoneticPr fontId="8" type="noConversion"/>
  </si>
  <si>
    <t>http://item.gmarket.co.kr/DetailView/Item.asp?goodscode=2430219403&amp;GoodsSale=Y&amp;jaehuid=200001169&amp;NaPm=ct%3Dlfe4tffc%7Cci%3Dae169aecd166c5dd327bea616b8d90d86f029943%7Ctr%3Dsls%7Csn%3D24%7Chk%3D817573c0cec3bc64f9625fe9e73aa44463605c10</t>
    <phoneticPr fontId="8" type="noConversion"/>
  </si>
  <si>
    <t>003/방수솔더링-슬리브 / 청색(2.5sq)-5개</t>
    <phoneticPr fontId="8" type="noConversion"/>
  </si>
  <si>
    <t>열풍기</t>
    <phoneticPr fontId="8" type="noConversion"/>
  </si>
  <si>
    <t>BOSCH 보쉬 열풍기 히팅건 GHG16-50 노즐2종포함</t>
    <phoneticPr fontId="8" type="noConversion"/>
  </si>
  <si>
    <t>BOSCH 보쉬 열풍기 히팅건 GHG16-50 노즐2종포함 (11st.co.kr)</t>
  </si>
  <si>
    <t>라이트</t>
    <phoneticPr fontId="8" type="noConversion"/>
  </si>
  <si>
    <t>동양 LED 직부등 15W/주광색</t>
    <phoneticPr fontId="8" type="noConversion"/>
  </si>
  <si>
    <t>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</t>
    <phoneticPr fontId="8" type="noConversion"/>
  </si>
  <si>
    <t>동박 테이프</t>
    <phoneticPr fontId="8" type="noConversion"/>
  </si>
  <si>
    <t>구리 테이프 전도성 동박 동테이프 두께 0.06mm /폭 10mm/길이 20M</t>
    <phoneticPr fontId="8" type="noConversion"/>
  </si>
  <si>
    <t>ic</t>
    <phoneticPr fontId="8" type="noConversion"/>
  </si>
  <si>
    <t>NE555DR(SMD)</t>
    <phoneticPr fontId="8" type="noConversion"/>
  </si>
  <si>
    <t>PCB</t>
    <phoneticPr fontId="8" type="noConversion"/>
  </si>
  <si>
    <t>20x60mm 양면 가공 / 주문제작</t>
    <phoneticPr fontId="8" type="noConversion"/>
  </si>
  <si>
    <t>칩LED</t>
    <phoneticPr fontId="8" type="noConversion"/>
  </si>
  <si>
    <t>SMD 2012타입 적색</t>
    <phoneticPr fontId="8" type="noConversion"/>
  </si>
  <si>
    <t>칩저항</t>
    <phoneticPr fontId="8" type="noConversion"/>
  </si>
  <si>
    <t>SMD 2012타입 560Ω</t>
    <phoneticPr fontId="8" type="noConversion"/>
  </si>
  <si>
    <t>SMD 2012타입 3㏀</t>
    <phoneticPr fontId="8" type="noConversion"/>
  </si>
  <si>
    <t>SMD 2012타입 4.7㏀</t>
    <phoneticPr fontId="8" type="noConversion"/>
  </si>
  <si>
    <t>칩콘덴서</t>
    <phoneticPr fontId="8" type="noConversion"/>
  </si>
  <si>
    <t>SMD 2012타입 0.1㎌</t>
    <phoneticPr fontId="8" type="noConversion"/>
  </si>
  <si>
    <t>SMD 2012타입 0.0022㎌</t>
    <phoneticPr fontId="8" type="noConversion"/>
  </si>
  <si>
    <t>33Ω / 0.5W</t>
    <phoneticPr fontId="8" type="noConversion"/>
  </si>
  <si>
    <t>삼성 AKG이어폰 C타입(블랙)</t>
    <phoneticPr fontId="8" type="noConversion"/>
  </si>
  <si>
    <t>TR</t>
    <phoneticPr fontId="8" type="noConversion"/>
  </si>
  <si>
    <t>2SC1815</t>
    <phoneticPr fontId="8" type="noConversion"/>
  </si>
  <si>
    <t>2N2222</t>
    <phoneticPr fontId="8" type="noConversion"/>
  </si>
  <si>
    <t>비닐 접착기</t>
    <phoneticPr fontId="8" type="noConversion"/>
  </si>
  <si>
    <t xml:space="preserve"> SK-210 러브러</t>
    <phoneticPr fontId="8" type="noConversion"/>
  </si>
  <si>
    <t>https://smartstore.naver.com/hmpacking/products/8062371089?NaPm=ct%3Dlfivv4w8%7Cci%3D0a11ea1a8b216f67d5a15c4ee119619fbf6450ca%7Ctr%3Dslsc%7Csn%3D1103926%7Chk%3Dbad519b423286ee10e2ea6526411c4e6f57d0711</t>
    <phoneticPr fontId="8" type="noConversion"/>
  </si>
  <si>
    <t>핀헤더</t>
    <phoneticPr fontId="8" type="noConversion"/>
  </si>
  <si>
    <t xml:space="preserve">1x40Pin Straight(2.54mm) </t>
    <phoneticPr fontId="8" type="noConversion"/>
  </si>
  <si>
    <t>https://smartstore.naver.com/delona/products/4976859891?NaPm=ct%3Dlfien4og%7Cci%3D00c071409a844764cb07eb1dc952c8552f7278e4%7Ctr%3Dsls%7Csn%3D1076987%7Chk%3D9c7f1ae734af5203b6fdd1b62400b6105021554a</t>
    <phoneticPr fontId="8" type="noConversion"/>
  </si>
  <si>
    <t>https://smartstore.naver.com/_next_/products/6534428154?NaPm=ct%3Dlfidk4cw%7Cci%3D7af169847a70f3f46378ab00174cdc8807db6f42%7Ctr%3Dsls%7Csn%3D5050394%7Chk%3Db5d48081f8e74f9a0e9b0f40ccfa3e03eafd3518</t>
    <phoneticPr fontId="8" type="noConversion"/>
  </si>
  <si>
    <t>634(이성경)</t>
    <phoneticPr fontId="8" type="noConversion"/>
  </si>
  <si>
    <t>3층 교육연구부</t>
    <phoneticPr fontId="8" type="noConversion"/>
  </si>
  <si>
    <t>AC-DC 컨버터</t>
    <phoneticPr fontId="8" type="noConversion"/>
  </si>
  <si>
    <t>커넥터</t>
    <phoneticPr fontId="8" type="noConversion"/>
  </si>
  <si>
    <t>열풍기</t>
    <phoneticPr fontId="8" type="noConversion"/>
  </si>
  <si>
    <t>LED 라이트</t>
    <phoneticPr fontId="8" type="noConversion"/>
  </si>
  <si>
    <t>동박 테이프</t>
    <phoneticPr fontId="8" type="noConversion"/>
  </si>
  <si>
    <t>스피커</t>
    <phoneticPr fontId="8" type="noConversion"/>
  </si>
  <si>
    <t>비닐 접착기</t>
    <phoneticPr fontId="8" type="noConversion"/>
  </si>
  <si>
    <t>무선 키보드/마우스</t>
    <phoneticPr fontId="8" type="noConversion"/>
  </si>
  <si>
    <t>SRP-9500 화이트색상</t>
    <phoneticPr fontId="8" type="noConversion"/>
  </si>
  <si>
    <t>EA</t>
    <phoneticPr fontId="8" type="noConversion"/>
  </si>
  <si>
    <t xml:space="preserve">투명 강력접착제 </t>
    <phoneticPr fontId="8" type="noConversion"/>
  </si>
  <si>
    <t>아크릴용</t>
    <phoneticPr fontId="8" type="noConversion"/>
  </si>
  <si>
    <t>G마켓 - 투명 강력접착제 본드 아크릴 목공 순간 접착제 금속 (gmarket.co.kr)</t>
  </si>
  <si>
    <t>카시오 계산기</t>
    <phoneticPr fontId="8" type="noConversion"/>
  </si>
  <si>
    <t>DF-120FM</t>
    <phoneticPr fontId="8" type="noConversion"/>
  </si>
  <si>
    <t>G마켓 - 오피스네오/전자계산기 모음/카시오/누리안/캐논 (gmarket.co.kr)</t>
  </si>
  <si>
    <t>정밀 드라이버 세트</t>
    <phoneticPr fontId="8" type="noConversion"/>
  </si>
  <si>
    <t>9pcs</t>
    <phoneticPr fontId="8" type="noConversion"/>
  </si>
  <si>
    <t>G마켓 - 정밀 드라이버 세트 550122 9pcs NAVI (gmarket.co.kr)</t>
  </si>
  <si>
    <t>라즈베리파이 10.1인치 터치스크린</t>
    <phoneticPr fontId="8" type="noConversion"/>
  </si>
  <si>
    <t>10.1인치</t>
    <phoneticPr fontId="8" type="noConversion"/>
  </si>
  <si>
    <t>라즈베리파이 10.1인치 터치스크린 LCD 모니터 [CN0364] / 디바이스마트 (devicemart.co.kr)</t>
  </si>
  <si>
    <t>알루미늄 프로파일 30x30</t>
    <phoneticPr fontId="8" type="noConversion"/>
  </si>
  <si>
    <t>http://item.gmarket.co.kr/Item?goodscode=2248358945</t>
    <phoneticPr fontId="8" type="noConversion"/>
  </si>
  <si>
    <t>http://item.gmarket.co.kr/Item?goodscode=2206332663</t>
    <phoneticPr fontId="8" type="noConversion"/>
  </si>
  <si>
    <t>http://item.gmarket.co.kr/Item?goodscode=1564045353</t>
    <phoneticPr fontId="8" type="noConversion"/>
  </si>
  <si>
    <t>http://item.gmarket.co.kr/Item?goodscode=1689094770</t>
    <phoneticPr fontId="8" type="noConversion"/>
  </si>
  <si>
    <t>http://item.gmarket.co.kr/Item?goodscode=2248342553</t>
    <phoneticPr fontId="8" type="noConversion"/>
  </si>
  <si>
    <t>http://item.gmarket.co.kr/Item?goodscode=1689094894</t>
    <phoneticPr fontId="8" type="noConversion"/>
  </si>
  <si>
    <t>http://item.gmarket.co.kr/Item?goodscode=1689094941</t>
    <phoneticPr fontId="8" type="noConversion"/>
  </si>
  <si>
    <t>LED 아케이드 버튼 스위치</t>
    <phoneticPr fontId="8" type="noConversion"/>
  </si>
  <si>
    <t>https://www.devicemart.co.kr/goods/view?no=1360577</t>
    <phoneticPr fontId="8" type="noConversion"/>
  </si>
  <si>
    <t xml:space="preserve"> 볼트, 너트</t>
    <phoneticPr fontId="8" type="noConversion"/>
  </si>
  <si>
    <t>https://www.devicemart.co.kr/goods/view?no=23963</t>
    <phoneticPr fontId="8" type="noConversion"/>
  </si>
  <si>
    <t>직각 브라켓</t>
    <phoneticPr fontId="8" type="noConversion"/>
  </si>
  <si>
    <t>https://www.devicemart.co.kr/goods/view?no=24012</t>
    <phoneticPr fontId="8" type="noConversion"/>
  </si>
  <si>
    <t>농구 골대링, 망</t>
  </si>
  <si>
    <t>cm</t>
  </si>
  <si>
    <t>http://item.gmarket.co.kr/Item?goodscode=271785344</t>
    <phoneticPr fontId="8" type="noConversion"/>
  </si>
  <si>
    <t>거리측정 센서(GP2Y0A21YK)</t>
    <phoneticPr fontId="8" type="noConversion"/>
  </si>
  <si>
    <t>https://www.devicemart.co.kr/goods/view?no=5264</t>
    <phoneticPr fontId="8" type="noConversion"/>
  </si>
  <si>
    <t>철망</t>
    <phoneticPr fontId="8" type="noConversion"/>
  </si>
  <si>
    <t>cm</t>
    <phoneticPr fontId="8" type="noConversion"/>
  </si>
  <si>
    <t>http://item.gmarket.co.kr/Item?goodscode=852016925</t>
    <phoneticPr fontId="8" type="noConversion"/>
  </si>
  <si>
    <t>900x50, 가로x세로</t>
    <phoneticPr fontId="8" type="noConversion"/>
  </si>
  <si>
    <t>http://item.gmarket.co.kr/Item?goodsCode=1182354434</t>
    <phoneticPr fontId="8" type="noConversion"/>
  </si>
  <si>
    <t>596x50, 가로x세로</t>
    <phoneticPr fontId="8" type="noConversion"/>
  </si>
  <si>
    <t>흰색 포맥스</t>
    <phoneticPr fontId="8" type="noConversion"/>
  </si>
  <si>
    <t>900x600, 가로x세로</t>
    <phoneticPr fontId="8" type="noConversion"/>
  </si>
  <si>
    <t>http://item.gmarket.co.kr/Item?goodscode=1917811914</t>
    <phoneticPr fontId="8" type="noConversion"/>
  </si>
  <si>
    <t xml:space="preserve">로드셀 무게센서 </t>
    <phoneticPr fontId="8" type="noConversion"/>
  </si>
  <si>
    <t>50x17x8, 가로x세로x높이</t>
    <phoneticPr fontId="8" type="noConversion"/>
  </si>
  <si>
    <t>https://www.devicemart.co.kr/goods/view?no=1360976</t>
    <phoneticPr fontId="8" type="noConversion"/>
  </si>
  <si>
    <t>HX711 (로드셀 AD컨버터)</t>
    <phoneticPr fontId="8" type="noConversion"/>
  </si>
  <si>
    <t>35x22, 가로x세로</t>
    <phoneticPr fontId="8" type="noConversion"/>
  </si>
  <si>
    <t>https://www.devicemart.co.kr/goods/view?no=1327440</t>
    <phoneticPr fontId="8" type="noConversion"/>
  </si>
  <si>
    <t>RGB LED</t>
    <phoneticPr fontId="8" type="noConversion"/>
  </si>
  <si>
    <t>파이</t>
    <phoneticPr fontId="8" type="noConversion"/>
  </si>
  <si>
    <t>https://www.devicemart.co.kr/goods/view?no=12501933</t>
    <phoneticPr fontId="8" type="noConversion"/>
  </si>
  <si>
    <t>자동차 모형</t>
    <phoneticPr fontId="8" type="noConversion"/>
  </si>
  <si>
    <t>13.5x7.5x4 가로x세로x높이</t>
    <phoneticPr fontId="8" type="noConversion"/>
  </si>
  <si>
    <t>http://item.gmarket.co.kr/Item?goodscode=2742899223</t>
    <phoneticPr fontId="8" type="noConversion"/>
  </si>
  <si>
    <t>고리봉돌 무게추 50호</t>
    <phoneticPr fontId="8" type="noConversion"/>
  </si>
  <si>
    <t>185 / 67x22 높이x지름</t>
    <phoneticPr fontId="8" type="noConversion"/>
  </si>
  <si>
    <t>g/mm</t>
    <phoneticPr fontId="8" type="noConversion"/>
  </si>
  <si>
    <t>http://item.gmarket.co.kr/Item?goodscode=2428054918</t>
    <phoneticPr fontId="8" type="noConversion"/>
  </si>
  <si>
    <t>7층 정보통신과</t>
    <phoneticPr fontId="8" type="noConversion"/>
  </si>
  <si>
    <t>673(채광원)</t>
    <phoneticPr fontId="8" type="noConversion"/>
  </si>
  <si>
    <t>적외선 리시버</t>
    <phoneticPr fontId="8" type="noConversion"/>
  </si>
  <si>
    <t>https://vctec.co.kr/product/ir-%EC%A0%81%EC%99%B8%EC%84%A0-%EB%A6%AC%EC%8B%9C%EB%B2%84-tl1838-ir-infrared-receiver-tl1838/10423/</t>
    <phoneticPr fontId="8" type="noConversion"/>
  </si>
  <si>
    <t xml:space="preserve"> 포맥스 3T (검정)</t>
    <phoneticPr fontId="8" type="noConversion"/>
  </si>
  <si>
    <t>450x450</t>
    <phoneticPr fontId="8" type="noConversion"/>
  </si>
  <si>
    <t>https://www.devicemart.co.kr/goods/view?no=10114</t>
    <phoneticPr fontId="8" type="noConversion"/>
  </si>
  <si>
    <t>시스템 쿨러</t>
    <phoneticPr fontId="8" type="noConversion"/>
  </si>
  <si>
    <t>https://www.devicemart.co.kr/goods/view?no=14556339</t>
    <phoneticPr fontId="8" type="noConversion"/>
  </si>
  <si>
    <t>건전지 홀더</t>
    <phoneticPr fontId="8" type="noConversion"/>
  </si>
  <si>
    <t>https://www.devicemart.co.kr/goods/view?no=1278965</t>
    <phoneticPr fontId="8" type="noConversion"/>
  </si>
  <si>
    <t>리튬 충전 배터리</t>
    <phoneticPr fontId="8" type="noConversion"/>
  </si>
  <si>
    <t>https://www.devicemart.co.kr/goods/view?no=1361229</t>
    <phoneticPr fontId="8" type="noConversion"/>
  </si>
  <si>
    <t>DIY용 스피커 유닛</t>
    <phoneticPr fontId="8" type="noConversion"/>
  </si>
  <si>
    <t>https://www.devicemart.co.kr/goods/view?no=12236769</t>
    <phoneticPr fontId="8" type="noConversion"/>
  </si>
  <si>
    <t>1인치 메탈 캐스터</t>
    <phoneticPr fontId="8" type="noConversion"/>
  </si>
  <si>
    <t>https://www.devicemart.co.kr/goods/view?no=1327611</t>
    <phoneticPr fontId="8" type="noConversion"/>
  </si>
  <si>
    <t>기어박스 장착모터</t>
    <phoneticPr fontId="8" type="noConversion"/>
  </si>
  <si>
    <t>https://www.devicemart.co.kr/goods/view?no=37853</t>
    <phoneticPr fontId="8" type="noConversion"/>
  </si>
  <si>
    <t>바퀴 66파이</t>
    <phoneticPr fontId="8" type="noConversion"/>
  </si>
  <si>
    <t>https://www.devicemart.co.kr/goods/view?no=37801</t>
    <phoneticPr fontId="8" type="noConversion"/>
  </si>
  <si>
    <t>초음파 거리센서 모듈</t>
    <phoneticPr fontId="8" type="noConversion"/>
  </si>
  <si>
    <t>https://www.devicemart.co.kr/goods/view?no=10825459</t>
    <phoneticPr fontId="8" type="noConversion"/>
  </si>
  <si>
    <t>미니 브레드 보드(투명)</t>
    <phoneticPr fontId="8" type="noConversion"/>
  </si>
  <si>
    <t>https://www.devicemart.co.kr/goods/view?no=1329504</t>
    <phoneticPr fontId="8" type="noConversion"/>
  </si>
  <si>
    <t>SMPS JK-LRS-35-12</t>
  </si>
  <si>
    <t>https://www.devicemart.co.kr/goods/view?no=12710322</t>
    <phoneticPr fontId="8" type="noConversion"/>
  </si>
  <si>
    <t>2450k 4pcs</t>
    <phoneticPr fontId="8" type="noConversion"/>
  </si>
  <si>
    <t>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</t>
    <phoneticPr fontId="8" type="noConversion"/>
  </si>
  <si>
    <t>2450k 2pcs</t>
    <phoneticPr fontId="8" type="noConversion"/>
  </si>
  <si>
    <t>프로펠러</t>
    <phoneticPr fontId="8" type="noConversion"/>
  </si>
  <si>
    <t>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</t>
    <phoneticPr fontId="8" type="noConversion"/>
  </si>
  <si>
    <t>프롭 아답터</t>
    <phoneticPr fontId="8" type="noConversion"/>
  </si>
  <si>
    <t>내경 5</t>
    <phoneticPr fontId="8" type="noConversion"/>
  </si>
  <si>
    <t>https://www.falconshop.co.kr/shop/goods/goods_view.php?goodsno=99986259</t>
    <phoneticPr fontId="8" type="noConversion"/>
  </si>
  <si>
    <t>적외선 근접센서</t>
    <phoneticPr fontId="8" type="noConversion"/>
  </si>
  <si>
    <t>GPS 모듈</t>
    <phoneticPr fontId="8" type="noConversion"/>
  </si>
  <si>
    <t>http://hobbyzone.kr/product/ublox-neo-m8n-gps-for-apm-and-pixhawk-flight-controller-gps-%EB%AA%A8%EB%93%88/5535/</t>
    <phoneticPr fontId="8" type="noConversion"/>
  </si>
  <si>
    <t>long with XT60</t>
    <phoneticPr fontId="8" type="noConversion"/>
  </si>
  <si>
    <t>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</t>
    <phoneticPr fontId="8" type="noConversion"/>
  </si>
  <si>
    <t>https://www.rcbank.co.kr/shop/goods/goods_view.php?&amp;goodsno=15070</t>
    <phoneticPr fontId="8" type="noConversion"/>
  </si>
  <si>
    <t>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</t>
    <phoneticPr fontId="8" type="noConversion"/>
  </si>
  <si>
    <t>https://ko.aliexpress.com/i/32879895039.html</t>
    <phoneticPr fontId="8" type="noConversion"/>
  </si>
  <si>
    <t>https://ko.aliexpress.com/item/33002320717.html?gatewayAdapt=glo2kor</t>
    <phoneticPr fontId="8" type="noConversion"/>
  </si>
  <si>
    <t>https://smartstore.naver.com/mhivestore/products/4961922335</t>
    <phoneticPr fontId="8" type="noConversion"/>
  </si>
  <si>
    <t>Xbee 모듈</t>
    <phoneticPr fontId="8" type="noConversion"/>
  </si>
  <si>
    <t>https://www.navimro.com/g/429996/</t>
    <phoneticPr fontId="8" type="noConversion"/>
  </si>
  <si>
    <t>조이스틱</t>
    <phoneticPr fontId="8" type="noConversion"/>
  </si>
  <si>
    <t>모드1</t>
    <phoneticPr fontId="8" type="noConversion"/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</si>
  <si>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21</t>
    <phoneticPr fontId="8" type="noConversion"/>
  </si>
  <si>
    <t>모드2</t>
  </si>
  <si>
    <t>https://ko.aliexpress.com/item/32558965306.html?spm=a2g0o.detail.1000014.25.3b7543e8HPgxvE&amp;gps-id=pcDetailBottomMoreOtherSeller&amp;scm=1007.40000.326746.0&amp;scm_id=1007.40000.326746.0&amp;scm-url=1007.40000.326746.0&amp;pvid=657055e5-dce3-470c-8005-17ed33d0575c&amp;_t=gps-id:pcDetailBottomMoreOtherSeller,scm-url:1007.40000.326746.0,pvid:657055e5-dce3-470c-8005-17ed33d0575c,tpp_buckets:668%232846%238116%23949&amp;pdp_ext_f=%7B%22sku_id%22%3A%2263762511242%22%2C%22sceneId%22%3A%2230050%22%7D&amp;pdp_npi=3%40dis%21KRW%2127527.0%2116516.0%21%21%21%21%21%402101d1b516793737847052631e3892%2163762511242%21rec%21KR%22</t>
    <phoneticPr fontId="8" type="noConversion"/>
  </si>
  <si>
    <t>USB Xbee Adapter</t>
    <phoneticPr fontId="8" type="noConversion"/>
  </si>
  <si>
    <t>https://www.adafruit.com/?q=+XBee+Adapter&amp;sort=BestMatch</t>
    <phoneticPr fontId="8" type="noConversion"/>
  </si>
  <si>
    <t>라즈베리파이 160도 광각 카메라 모듈(YR-019)</t>
    <phoneticPr fontId="8" type="noConversion"/>
  </si>
  <si>
    <t xml:space="preserve">  500만 화소
  해상도 : 2952 × 1944
  영상해상도 : 1080p30, 720p60, 640×480p60/90
  CMOS 크기 : 1/4 inch
  조리개값(F) : 2.35
  초점거리 : 조절가능
  화각 : 160도
  크기 : 25mm × 24mm</t>
    <phoneticPr fontId="8" type="noConversion"/>
  </si>
  <si>
    <t>https://www.devicemart.co.kr/goods/view?no=1362051</t>
    <phoneticPr fontId="8" type="noConversion"/>
  </si>
  <si>
    <t>IC카드 리더, 근접 키체인 모듈(RFID-RC522)</t>
    <phoneticPr fontId="8" type="noConversion"/>
  </si>
  <si>
    <t>IC 카드:
    Capacity: 8KB EEPROM
    RF protocol: ISO14443A
    통신속도: 106KBPS
    읽기/쓰기 거리: ≤ 10cm
  NFC Tag 키체인:
    저장 용량: 8Kbit, 16 partitions, each partition with 2 grounp passwords
    통신 속도: 106K Boud
    읽기/쓰기 거리: 2.5 ~ 10cm
    읽기/쓰기 시간: 1 ~ 2ms
    동작온도: -20℃ ~ 85℃
  상세사양:
    동작전류/전압: 13~26mA / DC 3.3V
    대기전류/전압: 10~13mA / DC 3.3V
    최대 전류: &lt;30mA
    동작 주파수: 13.56MHz
    동작 온도: -20℃ ~ 85℃
    크기: 40mm x 60mm</t>
    <phoneticPr fontId="8" type="noConversion"/>
  </si>
  <si>
    <t>https://www.devicemart.co.kr/goods/view?no=1279308</t>
    <phoneticPr fontId="8" type="noConversion"/>
  </si>
  <si>
    <t>온습도 센서모듈(DAT11)</t>
  </si>
  <si>
    <t xml:space="preserve">  정격전압: ±5V (DC 3.5V ~ 5.5V)
  온도 범위: 0℃ ~ 50℃ ±2℃
  습도 범위: 20% ~ 90% RH ±5%
  크기: 16mm x 19mm</t>
    <phoneticPr fontId="8" type="noConversion"/>
  </si>
  <si>
    <t>https://www.devicemart.co.kr/goods/view?no=1358495</t>
    <phoneticPr fontId="8" type="noConversion"/>
  </si>
  <si>
    <t xml:space="preserve">  입력전압 범위: AC 90~264V, DC 127 ~ 373V
  출력전압: 12V
  전류범위: 0 ~ 3A</t>
    <phoneticPr fontId="8" type="noConversion"/>
  </si>
  <si>
    <t>고감도 콘덴서 마이크(CM-700USB)</t>
    <phoneticPr fontId="8" type="noConversion"/>
  </si>
  <si>
    <t xml:space="preserve">  색상: 검은색
  재질: 가죽
  USB전원 기능: 포함</t>
    <phoneticPr fontId="8" type="noConversion"/>
  </si>
  <si>
    <t>https://www.coupang.com/vp/products/4527487901?itemId=5465389687&amp;vendorItemId=78778749997&amp;q=USB+%EB%A7%88%EC%9D%B4%ED%81%AC&amp;itemsCount=36&amp;searchId=d19938b589fb48e796832618f9dcd0f8&amp;rank=1&amp;isAddedCart=</t>
    <phoneticPr fontId="8" type="noConversion"/>
  </si>
  <si>
    <t>USB 미니스피커</t>
  </si>
  <si>
    <t xml:space="preserve">  유선/무선 여부: 유선
  연결방식: USB방식
  채널 수: 2채널
  재질: 실리콘</t>
    <phoneticPr fontId="8" type="noConversion"/>
  </si>
  <si>
    <t>https://www.coupang.com/vp/products/1606481616?itemId=2743821232&amp;vendorItemId=78328116556&amp;q=USB%EC%8A%A4%ED%94%BC%EC%BB%A4&amp;itemsCount=36&amp;searchId=244d19cc30bc4865a2f784167c44ec37&amp;rank=2&amp;isAddedCart=</t>
    <phoneticPr fontId="8" type="noConversion"/>
  </si>
  <si>
    <t>2절나무무늬우드락</t>
    <phoneticPr fontId="8" type="noConversion"/>
  </si>
  <si>
    <t xml:space="preserve">  무늬우드락/무늬우드보드
  크기: 600mm x 900mm x 5mm</t>
    <phoneticPr fontId="8" type="noConversion"/>
  </si>
  <si>
    <t>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</t>
    <phoneticPr fontId="8" type="noConversion"/>
  </si>
  <si>
    <t>664(최정우)</t>
    <phoneticPr fontId="8" type="noConversion"/>
  </si>
  <si>
    <t xml:space="preserve">cm </t>
    <phoneticPr fontId="8" type="noConversion"/>
  </si>
  <si>
    <t>키보드/마우스</t>
    <phoneticPr fontId="8" type="noConversion"/>
  </si>
  <si>
    <t>프로파일 30x30</t>
  </si>
  <si>
    <t>접착제</t>
    <phoneticPr fontId="8" type="noConversion"/>
  </si>
  <si>
    <t>계산기</t>
    <phoneticPr fontId="8" type="noConversion"/>
  </si>
  <si>
    <t>스위치</t>
  </si>
  <si>
    <t xml:space="preserve"> 너트</t>
  </si>
  <si>
    <t>브라켓</t>
  </si>
  <si>
    <t>드라이버 세트</t>
    <phoneticPr fontId="8" type="noConversion"/>
  </si>
  <si>
    <t>터치스크린</t>
    <phoneticPr fontId="8" type="noConversion"/>
  </si>
  <si>
    <t>LED</t>
  </si>
  <si>
    <t>충전 배터리</t>
  </si>
  <si>
    <t>메탈 캐스터</t>
  </si>
  <si>
    <t>거리센서 모듈</t>
  </si>
  <si>
    <t>모터</t>
  </si>
  <si>
    <t>프로펠러</t>
  </si>
  <si>
    <t>아답터</t>
  </si>
  <si>
    <t>근접센서</t>
  </si>
  <si>
    <t>ESC</t>
  </si>
  <si>
    <t>BEC</t>
  </si>
  <si>
    <t>배터리</t>
  </si>
  <si>
    <t>조이스틱</t>
  </si>
  <si>
    <t>Xbee Adapter</t>
  </si>
  <si>
    <t>농구골대링/망</t>
    <phoneticPr fontId="8" type="noConversion"/>
  </si>
  <si>
    <t>거리측정 센서</t>
    <phoneticPr fontId="8" type="noConversion"/>
  </si>
  <si>
    <t>철말</t>
    <phoneticPr fontId="8" type="noConversion"/>
  </si>
  <si>
    <t>아크릴판</t>
    <phoneticPr fontId="8" type="noConversion"/>
  </si>
  <si>
    <t>무게 센서</t>
    <phoneticPr fontId="8" type="noConversion"/>
  </si>
  <si>
    <t>AD 컨버터</t>
    <phoneticPr fontId="8" type="noConversion"/>
  </si>
  <si>
    <t>자동차모형</t>
    <phoneticPr fontId="8" type="noConversion"/>
  </si>
  <si>
    <t xml:space="preserve">무게추 </t>
    <phoneticPr fontId="8" type="noConversion"/>
  </si>
  <si>
    <t>적외선 리시버</t>
    <phoneticPr fontId="8" type="noConversion"/>
  </si>
  <si>
    <t>모맥스</t>
    <phoneticPr fontId="8" type="noConversion"/>
  </si>
  <si>
    <t>쿨러</t>
    <phoneticPr fontId="8" type="noConversion"/>
  </si>
  <si>
    <t>배터리홀더</t>
    <phoneticPr fontId="8" type="noConversion"/>
  </si>
  <si>
    <t>스피커</t>
    <phoneticPr fontId="8" type="noConversion"/>
  </si>
  <si>
    <t xml:space="preserve">바퀴 </t>
    <phoneticPr fontId="8" type="noConversion"/>
  </si>
  <si>
    <t>브레드보드</t>
    <phoneticPr fontId="8" type="noConversion"/>
  </si>
  <si>
    <t>GPS 모듈</t>
    <phoneticPr fontId="8" type="noConversion"/>
  </si>
  <si>
    <t>댐퍼</t>
    <phoneticPr fontId="8" type="noConversion"/>
  </si>
  <si>
    <t>무선통신</t>
    <phoneticPr fontId="8" type="noConversion"/>
  </si>
  <si>
    <t>Xbee 모듈</t>
    <phoneticPr fontId="8" type="noConversion"/>
  </si>
  <si>
    <t>라즈베리파이 캠</t>
    <phoneticPr fontId="8" type="noConversion"/>
  </si>
  <si>
    <t>근접 키체인</t>
    <phoneticPr fontId="8" type="noConversion"/>
  </si>
  <si>
    <t>SMPS</t>
    <phoneticPr fontId="8" type="noConversion"/>
  </si>
  <si>
    <t>콘덴서 마이크</t>
    <phoneticPr fontId="8" type="noConversion"/>
  </si>
  <si>
    <t>우드락</t>
    <phoneticPr fontId="8" type="noConversion"/>
  </si>
  <si>
    <t>드른 속도조절기</t>
    <phoneticPr fontId="8" type="noConversion"/>
  </si>
  <si>
    <t>M3x7+4.5</t>
    <phoneticPr fontId="8" type="noConversion"/>
  </si>
  <si>
    <t>드론 진동방지 댐퍼</t>
    <phoneticPr fontId="8" type="noConversion"/>
  </si>
  <si>
    <t>드론 무선 통신 모듈</t>
    <phoneticPr fontId="8" type="noConversion"/>
  </si>
  <si>
    <t>드론 배전 보드</t>
    <phoneticPr fontId="8" type="noConversion"/>
  </si>
  <si>
    <t>MATEK PDB-XT60 BEC 5V &amp; 12V</t>
    <phoneticPr fontId="8" type="noConversion"/>
  </si>
  <si>
    <t>Ublox NEO M8N GPS For APM and Pixhawk Flight Controller</t>
    <phoneticPr fontId="8" type="noConversion"/>
  </si>
  <si>
    <t>드론 배터리</t>
    <phoneticPr fontId="8" type="noConversion"/>
  </si>
  <si>
    <t>피니티 3S 11.1V 1500mAh 45C Graphene LiPo 배터리</t>
    <phoneticPr fontId="8" type="noConversion"/>
  </si>
  <si>
    <t>MATEK PDB-XT60 BEC 5V &amp; 12V 배전 보드 3-4S 30X30mm</t>
    <phoneticPr fontId="8" type="noConversion"/>
  </si>
  <si>
    <t>엠하이브 STM32 MH-FC V2.2 IMU기능내장</t>
    <phoneticPr fontId="8" type="noConversion"/>
  </si>
  <si>
    <t>STM32 보드</t>
    <phoneticPr fontId="8" type="noConversion"/>
  </si>
  <si>
    <t>볼스크류</t>
    <phoneticPr fontId="8" type="noConversion"/>
  </si>
  <si>
    <t>1204x500</t>
    <phoneticPr fontId="8" type="noConversion"/>
  </si>
  <si>
    <t>http://itempage3.auction.co.kr/DetailView.aspx?ItemNo=C915531536&amp;frm3=V2</t>
    <phoneticPr fontId="8" type="noConversion"/>
  </si>
  <si>
    <t>1204x700</t>
    <phoneticPr fontId="8" type="noConversion"/>
  </si>
  <si>
    <t>부저</t>
    <phoneticPr fontId="8" type="noConversion"/>
  </si>
  <si>
    <t>SM-1205C</t>
    <phoneticPr fontId="8" type="noConversion"/>
  </si>
  <si>
    <t>https://www.devicemart.co.kr/goods/view?no=2736</t>
    <phoneticPr fontId="8" type="noConversion"/>
  </si>
  <si>
    <t>초음파 센서</t>
    <phoneticPr fontId="8" type="noConversion"/>
  </si>
  <si>
    <t>https://www.devicemart.co.kr/goods/view?no=1076851</t>
    <phoneticPr fontId="8" type="noConversion"/>
  </si>
  <si>
    <t>DHT11</t>
    <phoneticPr fontId="8" type="noConversion"/>
  </si>
  <si>
    <t>https://www.devicemart.co.kr/goods/view?no=1383893</t>
    <phoneticPr fontId="8" type="noConversion"/>
  </si>
  <si>
    <t>미세먼지 센서</t>
    <phoneticPr fontId="8" type="noConversion"/>
  </si>
  <si>
    <t>PM2008M</t>
    <phoneticPr fontId="8" type="noConversion"/>
  </si>
  <si>
    <t>https://www.devicemart.co.kr/goods/view?no=12240662</t>
    <phoneticPr fontId="8" type="noConversion"/>
  </si>
  <si>
    <t>불꽃 감지 센서</t>
    <phoneticPr fontId="8" type="noConversion"/>
  </si>
  <si>
    <t>ONE025</t>
    <phoneticPr fontId="8" type="noConversion"/>
  </si>
  <si>
    <t>https://www.devicemart.co.kr/goods/view?no=10916352</t>
    <phoneticPr fontId="8" type="noConversion"/>
  </si>
  <si>
    <t>가스 센서</t>
    <phoneticPr fontId="8" type="noConversion"/>
  </si>
  <si>
    <t>https://www.devicemart.co.kr/goods/view?no=1327411</t>
    <phoneticPr fontId="8" type="noConversion"/>
  </si>
  <si>
    <t>압축봉</t>
    <phoneticPr fontId="8" type="noConversion"/>
  </si>
  <si>
    <t xml:space="preserve"> S( 30-50cm)</t>
    <phoneticPr fontId="8" type="noConversion"/>
  </si>
  <si>
    <t>http://item.gmarket.co.kr/Item?goodscode=2673156088</t>
    <phoneticPr fontId="8" type="noConversion"/>
  </si>
  <si>
    <t>커튼 집게</t>
    <phoneticPr fontId="8" type="noConversion"/>
  </si>
  <si>
    <t>상품1 오픈형 링집게 38mm / 실버</t>
    <phoneticPr fontId="8" type="noConversion"/>
  </si>
  <si>
    <t>http://item.gmarket.co.kr/Item?goodsCode=2783316568</t>
    <phoneticPr fontId="8" type="noConversion"/>
  </si>
  <si>
    <t>LED바(WS2812B)</t>
    <phoneticPr fontId="8" type="noConversion"/>
  </si>
  <si>
    <t>IP 30/ 블랙 / 5M 60</t>
    <phoneticPr fontId="8" type="noConversion"/>
  </si>
  <si>
    <t>https://smartstore.naver.com/openidea/products/6581370041?NaPm=ct%3Dlezerbeo%7Cci%3D0yW0003ef0vy%2DAvCweWn%7Ctr%3Dpla%7Chk%3D7bb280effdded700d1b712b94946ee7082e2715c</t>
    <phoneticPr fontId="8" type="noConversion"/>
  </si>
  <si>
    <t>사운드 센서</t>
    <phoneticPr fontId="8" type="noConversion"/>
  </si>
  <si>
    <t>https://www.devicemart.co.kr/goods/view?no=1385149</t>
    <phoneticPr fontId="8" type="noConversion"/>
  </si>
  <si>
    <t>PDLC 필름</t>
    <phoneticPr fontId="8" type="noConversion"/>
  </si>
  <si>
    <t>210mm X 297mm</t>
    <phoneticPr fontId="8" type="noConversion"/>
  </si>
  <si>
    <t>https://smartstore.naver.com/adgeared/products/2529314303?NaPm=ct%3Dley3pn6o%7Cci%3D76203f549f481e67a1879c8eccdd946669174117%7Ctr%3Daifc%7Csn%3D624550%7Chk%3D08e601b306dc186ea36495ff07dbbe5df895352c</t>
    <phoneticPr fontId="8" type="noConversion"/>
  </si>
  <si>
    <t>https://www.devicemart.co.kr/goods/view?no=1330873</t>
    <phoneticPr fontId="8" type="noConversion"/>
  </si>
  <si>
    <t>모터 드라이버(L298)</t>
    <phoneticPr fontId="8" type="noConversion"/>
  </si>
  <si>
    <t>https://www.devicemart.co.kr/goods/view?no=1278835</t>
    <phoneticPr fontId="8" type="noConversion"/>
  </si>
  <si>
    <t>https://www.devicemart.co.kr/goods/view?no=1357321</t>
    <phoneticPr fontId="8" type="noConversion"/>
  </si>
  <si>
    <t>led(빨강)</t>
    <phoneticPr fontId="8" type="noConversion"/>
  </si>
  <si>
    <t>https://www.devicemart.co.kr/goods/view?no=191</t>
    <phoneticPr fontId="8" type="noConversion"/>
  </si>
  <si>
    <t>led(녹색)</t>
    <phoneticPr fontId="8" type="noConversion"/>
  </si>
  <si>
    <t>https://www.devicemart.co.kr/goods/view?no=190</t>
    <phoneticPr fontId="8" type="noConversion"/>
  </si>
  <si>
    <t>led(백색)</t>
    <phoneticPr fontId="8" type="noConversion"/>
  </si>
  <si>
    <t>https://www.devicemart.co.kr/goods/view?no=193</t>
    <phoneticPr fontId="8" type="noConversion"/>
  </si>
  <si>
    <t>led(파랑)</t>
    <phoneticPr fontId="8" type="noConversion"/>
  </si>
  <si>
    <t>https://www.devicemart.co.kr/goods/view?no=189</t>
    <phoneticPr fontId="8" type="noConversion"/>
  </si>
  <si>
    <t>검은 아크릴판</t>
    <phoneticPr fontId="8" type="noConversion"/>
  </si>
  <si>
    <t>500mmx250mm</t>
    <phoneticPr fontId="8" type="noConversion"/>
  </si>
  <si>
    <t>http://item.gmarket.co.kr/Item?goodscode=1612871921</t>
    <phoneticPr fontId="8" type="noConversion"/>
  </si>
  <si>
    <t xml:space="preserve">검은 포맥스 </t>
    <phoneticPr fontId="8" type="noConversion"/>
  </si>
  <si>
    <t>http://item.gmarket.co.kr/Item?goodscode=2632939462</t>
    <phoneticPr fontId="8" type="noConversion"/>
  </si>
  <si>
    <t>dc모터</t>
    <phoneticPr fontId="8" type="noConversion"/>
  </si>
  <si>
    <t>https://www.devicemart.co.kr/goods/view?no=1287094</t>
    <phoneticPr fontId="8" type="noConversion"/>
  </si>
  <si>
    <t>폼보드</t>
    <phoneticPr fontId="8" type="noConversion"/>
  </si>
  <si>
    <t>5T 610 x 910 10장</t>
    <phoneticPr fontId="8" type="noConversion"/>
  </si>
  <si>
    <t>http://item.gmarket.co.kr/Item?goodsCode=2460688442</t>
    <phoneticPr fontId="8" type="noConversion"/>
  </si>
  <si>
    <t>2m 10*10mm 레일</t>
    <phoneticPr fontId="8" type="noConversion"/>
  </si>
  <si>
    <t>2m 10*10mm레일 검정</t>
    <phoneticPr fontId="8" type="noConversion"/>
  </si>
  <si>
    <t xml:space="preserve"> http://us09.co.kr/shop/item/3132542/</t>
    <phoneticPr fontId="8" type="noConversion"/>
  </si>
  <si>
    <t>슬라이딩 테이블 선형 액추에이터 번들 키트 250mm-500mm CNC NEMA17 스테퍼 모터 2020 V-슬롯 액추에이터 키트 모션 슬라이드 가이드 테이블</t>
    <phoneticPr fontId="8" type="noConversion"/>
  </si>
  <si>
    <t>250mm 검정</t>
    <phoneticPr fontId="8" type="noConversion"/>
  </si>
  <si>
    <t>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</t>
    <phoneticPr fontId="8" type="noConversion"/>
  </si>
  <si>
    <t>검정색20*40프로파일</t>
    <phoneticPr fontId="8" type="noConversion"/>
  </si>
  <si>
    <t>1m 검정</t>
    <phoneticPr fontId="8" type="noConversion"/>
  </si>
  <si>
    <t>https://www.devicemart.co.kr/goods/maker?custom=al_profile</t>
    <phoneticPr fontId="8" type="noConversion"/>
  </si>
  <si>
    <t>v-slot gantry kit</t>
    <phoneticPr fontId="8" type="noConversion"/>
  </si>
  <si>
    <t>20mm 검정</t>
    <phoneticPr fontId="8" type="noConversion"/>
  </si>
  <si>
    <t>https://openbuildspartstore.com/v-slot-gantry-kit-20mm/</t>
    <phoneticPr fontId="8" type="noConversion"/>
  </si>
  <si>
    <t>motor mount plate</t>
    <phoneticPr fontId="8" type="noConversion"/>
  </si>
  <si>
    <t>검정</t>
  </si>
  <si>
    <t>https://openbuildspartstore.com/motor-mount-plate-nema-17-stepper-motor/</t>
    <phoneticPr fontId="8" type="noConversion"/>
  </si>
  <si>
    <t>Ideler pulley plate</t>
    <phoneticPr fontId="8" type="noConversion"/>
  </si>
  <si>
    <t>https://openbuildspartstore.com/idler-pulley-plate/</t>
    <phoneticPr fontId="8" type="noConversion"/>
  </si>
  <si>
    <t>smooth Idler pulley kit</t>
    <phoneticPr fontId="8" type="noConversion"/>
  </si>
  <si>
    <t>https://openbuildspartstore.com/smooth-idler-pulley-kit/</t>
  </si>
  <si>
    <t>Gt2-22m timing belt</t>
    <phoneticPr fontId="8" type="noConversion"/>
  </si>
  <si>
    <t xml:space="preserve">https://openbuildspartstore.com/gt2-2m-timing-belt-by-the-foot/ </t>
    <phoneticPr fontId="8" type="noConversion"/>
  </si>
  <si>
    <t>gt2-2m timing pulley</t>
    <phoneticPr fontId="8" type="noConversion"/>
  </si>
  <si>
    <t>https://openbuildspartstore.com/gt2-2m-timing-pulley-20-tooth/</t>
    <phoneticPr fontId="8" type="noConversion"/>
  </si>
  <si>
    <t>nema 17 stepper motor</t>
    <phoneticPr fontId="8" type="noConversion"/>
  </si>
  <si>
    <t xml:space="preserve">https://openbuildspartstore.com/nema-17-stepper-motor/ </t>
    <phoneticPr fontId="8" type="noConversion"/>
  </si>
  <si>
    <t>black angle corner</t>
    <phoneticPr fontId="8" type="noConversion"/>
  </si>
  <si>
    <t>https://openbuildspartstore.com/black-angle-corner-connector/</t>
  </si>
  <si>
    <t>low profile screws m5</t>
    <phoneticPr fontId="8" type="noConversion"/>
  </si>
  <si>
    <t>set</t>
    <phoneticPr fontId="8" type="noConversion"/>
  </si>
  <si>
    <t xml:space="preserve">https://openbuildspartstore.com/low-profile-screws-m5-10-pack-/ </t>
    <phoneticPr fontId="8" type="noConversion"/>
  </si>
  <si>
    <t>aluminum spacers</t>
    <phoneticPr fontId="8" type="noConversion"/>
  </si>
  <si>
    <t>https://openbuildspartstore.com/aluminum-spacers-10-pack/</t>
    <phoneticPr fontId="8" type="noConversion"/>
  </si>
  <si>
    <t>tee nuts m5</t>
    <phoneticPr fontId="8" type="noConversion"/>
  </si>
  <si>
    <t>검정(10개)</t>
    <phoneticPr fontId="8" type="noConversion"/>
  </si>
  <si>
    <t xml:space="preserve">https://openbuildspartstore.com/tee-nuts-m5-10-pack/ </t>
  </si>
  <si>
    <t>drop in tee nuts</t>
    <phoneticPr fontId="8" type="noConversion"/>
  </si>
  <si>
    <t>https://openbuildspartstore.com/drop-in-tee-nuts/</t>
  </si>
  <si>
    <t>nylon insert hex locknut-m5</t>
    <phoneticPr fontId="8" type="noConversion"/>
  </si>
  <si>
    <t xml:space="preserve">https://openbuildspartstore.com/nylon-insert-hex-locknut---m5-10-pack-/ </t>
    <phoneticPr fontId="8" type="noConversion"/>
  </si>
  <si>
    <t>cube corner connector</t>
    <phoneticPr fontId="8" type="noConversion"/>
  </si>
  <si>
    <t>검정</t>
    <phoneticPr fontId="8" type="noConversion"/>
  </si>
  <si>
    <t xml:space="preserve">https://openbuildspartstore.com/cube-corner-connector/ </t>
    <phoneticPr fontId="8" type="noConversion"/>
  </si>
  <si>
    <t>low profile screws m5</t>
  </si>
  <si>
    <t>M5*40검정(10개)</t>
    <phoneticPr fontId="8" type="noConversion"/>
  </si>
  <si>
    <t>M5*25검정(10개)</t>
    <phoneticPr fontId="8" type="noConversion"/>
  </si>
  <si>
    <t>M5*15검정(10개)</t>
    <phoneticPr fontId="8" type="noConversion"/>
  </si>
  <si>
    <t>aluminum spacers</t>
  </si>
  <si>
    <t>4*3mm검정(10개)</t>
    <phoneticPr fontId="8" type="noConversion"/>
  </si>
  <si>
    <t>스테인레스 스틸 벽 마운트 6 개 음료 광학 바 버틀러 영 스탠드</t>
  </si>
  <si>
    <t>6개짜리 검정</t>
    <phoneticPr fontId="8" type="noConversion"/>
  </si>
  <si>
    <t>https://www.coupang.com/vp/products/5925872410?itemId=10515754212&amp;vendorItemId=77797371659&amp;q=bar+butler&amp;itemsCount=36&amp;searchId=5b6bacb04c734975a918f1c68c38b74e&amp;rank=2&amp;isAddedCart=</t>
    <phoneticPr fontId="8" type="noConversion"/>
  </si>
  <si>
    <t>검정색20*40프로파일</t>
  </si>
  <si>
    <t xml:space="preserve">70cm </t>
    <phoneticPr fontId="8" type="noConversion"/>
  </si>
  <si>
    <t>26cm</t>
    <phoneticPr fontId="8" type="noConversion"/>
  </si>
  <si>
    <t>https://www.devicemart.co.kr/goods/maker?custom=al_profile</t>
  </si>
  <si>
    <t>30cm</t>
    <phoneticPr fontId="8" type="noConversion"/>
  </si>
  <si>
    <t>14cm</t>
    <phoneticPr fontId="8" type="noConversion"/>
  </si>
  <si>
    <t>Raspberry Pi Camera Module 3 Wide</t>
  </si>
  <si>
    <t>https://www.devicemart.co.kr/goods/view?no=14933041</t>
    <phoneticPr fontId="8" type="noConversion"/>
  </si>
  <si>
    <t>지문 인식 센서 JM-101B</t>
  </si>
  <si>
    <t>SZH-MG001</t>
    <phoneticPr fontId="8" type="noConversion"/>
  </si>
  <si>
    <t>https://www.devicemart.co.kr/goods/view?no=12169464</t>
    <phoneticPr fontId="8" type="noConversion"/>
  </si>
  <si>
    <t>리드 스위치 ORD324-2530</t>
  </si>
  <si>
    <t>https://www.devicemart.co.kr/goods/view?no=1385450</t>
    <phoneticPr fontId="8" type="noConversion"/>
  </si>
  <si>
    <t>Raspberry Pi Touch Display</t>
  </si>
  <si>
    <t>7인치</t>
  </si>
  <si>
    <t>https://www.devicemart.co.kr/goods/view?no=1273487</t>
    <phoneticPr fontId="8" type="noConversion"/>
  </si>
  <si>
    <t>SG90 360도 디지털 서보모터</t>
    <phoneticPr fontId="8" type="noConversion"/>
  </si>
  <si>
    <t>https://www.devicemart.co.kr/goods/view?no=12503476</t>
    <phoneticPr fontId="8" type="noConversion"/>
  </si>
  <si>
    <t>초음파 거리센서 모듈 HC-SR04</t>
  </si>
  <si>
    <t>SZH-EK004</t>
  </si>
  <si>
    <t>RGB LED 10파이</t>
    <phoneticPr fontId="8" type="noConversion"/>
  </si>
  <si>
    <t>(CA) 투명</t>
    <phoneticPr fontId="8" type="noConversion"/>
  </si>
  <si>
    <t xml:space="preserve">Solenoid - 12V (Latch / Lock) </t>
  </si>
  <si>
    <t>ROB-15324</t>
  </si>
  <si>
    <t>https://www.devicemart.co.kr/goods/view?no=10919040</t>
    <phoneticPr fontId="8" type="noConversion"/>
  </si>
  <si>
    <t>PN532 NFC 모듈</t>
  </si>
  <si>
    <t>SMP0044</t>
  </si>
  <si>
    <t>https://www.devicemart.co.kr/goods/view?no=1330659</t>
    <phoneticPr fontId="8" type="noConversion"/>
  </si>
  <si>
    <t>RFID 모듈 RFID-RC522</t>
    <phoneticPr fontId="8" type="noConversion"/>
  </si>
  <si>
    <t>SZH-EK040</t>
  </si>
  <si>
    <t>DC12V 팬모터 MGA6012YR-O10</t>
  </si>
  <si>
    <t>https://www.devicemart.co.kr/goods/view?no=1324034</t>
    <phoneticPr fontId="8" type="noConversion"/>
  </si>
  <si>
    <t>FG-60MM 재질 : METAL</t>
  </si>
  <si>
    <t>https://www.devicemart.co.kr/goods/view?no=29460</t>
    <phoneticPr fontId="8" type="noConversion"/>
  </si>
  <si>
    <t>포맥스판 3T 재단</t>
    <phoneticPr fontId="8" type="noConversion"/>
  </si>
  <si>
    <t>60x90 cm</t>
    <phoneticPr fontId="8" type="noConversion"/>
  </si>
  <si>
    <t>https://www.acrylmall.com/src/products/products_detail.php?product_category_id=5006&amp;product_category_id_main=0&amp;product_mst_id=0_fomax_03T&amp;now_page=1</t>
    <phoneticPr fontId="8" type="noConversion"/>
  </si>
  <si>
    <t>M5*8 검정(10개)</t>
    <phoneticPr fontId="8" type="noConversion"/>
  </si>
  <si>
    <t>4x 6mm 검정(10개)</t>
    <phoneticPr fontId="8" type="noConversion"/>
  </si>
  <si>
    <t>2층 학생생활안전부</t>
    <phoneticPr fontId="8" type="noConversion"/>
  </si>
  <si>
    <t>612(이승원)</t>
    <phoneticPr fontId="8" type="noConversion"/>
  </si>
  <si>
    <t>터치센서</t>
  </si>
  <si>
    <t>디지털 터치센서</t>
  </si>
  <si>
    <t>용량형 근접센서</t>
  </si>
  <si>
    <t>TTP223 근접스위치 정전용량터치센서모듈 4모드 아두이노 호환</t>
  </si>
  <si>
    <t>7인치 터치스크린</t>
  </si>
  <si>
    <t>하프미러(1524mm*1m)</t>
  </si>
  <si>
    <t>21,000(배송비 포함)</t>
  </si>
  <si>
    <t xml:space="preserve"> 3M 아크릴 폼 양면테이프</t>
  </si>
  <si>
    <t>초미세 연속 반자동 분무기 용기</t>
  </si>
  <si>
    <t>초미세 연속 반자동 분무기 용기 300ml 안개 분사</t>
  </si>
  <si>
    <t>https://www.icbanq.com/P005605446</t>
    <phoneticPr fontId="8" type="noConversion"/>
  </si>
  <si>
    <t>https://www.eleparts.co.kr/goods/view?no=11982495</t>
    <phoneticPr fontId="8" type="noConversion"/>
  </si>
  <si>
    <t>https://www.devicemart.co.kr/goods/view?no=1273487&amp;gclid=CjwKCAjwq-WgBhBMEiwAzKSH6GlSd7IdfrHp7SLKDwxnpkaVpSyUcPo0c4BZ9FwlB76cUzdTVYm1XBoCfSQQAvD_BwE</t>
    <phoneticPr fontId="8" type="noConversion"/>
  </si>
  <si>
    <t>http://any-mall.co.kr/shop/shopdetail.html?branduid=111053</t>
    <phoneticPr fontId="8" type="noConversion"/>
  </si>
  <si>
    <t>http://smartstore.naver.com/pienoglo/products/512446438</t>
    <phoneticPr fontId="8" type="noConversion"/>
  </si>
  <si>
    <t>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</t>
    <phoneticPr fontId="8" type="noConversion"/>
  </si>
  <si>
    <t>662(한영진)</t>
    <phoneticPr fontId="8" type="noConversion"/>
  </si>
  <si>
    <t>전압 : 3.3V, 5V, 크기 : 23 *의 21mm</t>
  </si>
  <si>
    <t>크기 : 194x110x20[mm]</t>
  </si>
  <si>
    <t>DC모터</t>
  </si>
  <si>
    <t>90V 25W</t>
  </si>
  <si>
    <t>터치스크린</t>
    <phoneticPr fontId="8" type="noConversion"/>
  </si>
  <si>
    <t>하프미러필름25</t>
  </si>
  <si>
    <t>A4</t>
  </si>
  <si>
    <t>마이크로 SD카드</t>
    <phoneticPr fontId="8" type="noConversion"/>
  </si>
  <si>
    <t>Lexar 32GB 633배속</t>
    <phoneticPr fontId="8" type="noConversion"/>
  </si>
  <si>
    <t>https://smartstore.naver.com/lexar/products/5562725344?NaPm=ct%3Dlf97pmvk%7Cci%3D7e2e4830cfcea73e7e827377bb0b023247fdd297%7Ctr%3Dplac%7Csn%3D214796%7Chk%3Dfc4ec0c3119944ba678e129a33e27f22f8ed8700</t>
    <phoneticPr fontId="8" type="noConversion"/>
  </si>
  <si>
    <t>샌디스크 Extrem Pro 64GB A2</t>
    <phoneticPr fontId="8" type="noConversion"/>
  </si>
  <si>
    <t>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</t>
    <phoneticPr fontId="8" type="noConversion"/>
  </si>
  <si>
    <t>https://www.devicemart.co.kr/goods/view?no=1290806</t>
    <phoneticPr fontId="8" type="noConversion"/>
  </si>
  <si>
    <t>https://smartstore.naver.com/openidea/products/4831558983?NaPm=ct%3Dlfi032xs%7Cci%3D9039b6d47dbc9d99e0fe764f7ec720c65a1edb0c%7Ctr%3Dsls%7Csn%3D1111412%7Chk%3Ddeb10ddbc0bbe51dcfa8c0725445670122111168</t>
    <phoneticPr fontId="8" type="noConversion"/>
  </si>
  <si>
    <t>https://search.shopping.naver.com/catalog/30091975771?query=%EC%84%9C%EB%B8%8C%EB%AA%A8%ED%84%B0&amp;NaPm=ct%3Dlfi3bj2g%7Cci%3D68bb05bb96862ab924a4d6916c4663be195f7bd0%7Ctr%3Dslsl%7Csn%3D95694%7Chk%3D9fa014d30cfec0613eb255a3a9102f08a7165da6</t>
    <phoneticPr fontId="8" type="noConversion"/>
  </si>
  <si>
    <t>https://search.shopping.naver.com/catalog/31207036849?query=dc%EB%AA%A8%ED%84%B0&amp;NaPm=ct%3Dlfi3m5s8%7Cci%3D0d12b25055072b5c838dfdfda12d140b5fc8e3a3%7Ctr%3Dslsl%7Csn%3D95694%7Chk%3D6ecaeb693fc471bbc3ce77cbc979fb1ce37e3481</t>
    <phoneticPr fontId="8" type="noConversion"/>
  </si>
  <si>
    <t>https://www.any-mall.co.kr/shop/shopdetail.html?branduid=345106</t>
    <phoneticPr fontId="8" type="noConversion"/>
  </si>
  <si>
    <t>서버  모터</t>
  </si>
  <si>
    <t>DC 모터</t>
  </si>
  <si>
    <t>하프 미러필름25</t>
  </si>
  <si>
    <t>라즈 베리파이4</t>
  </si>
  <si>
    <t>용량형 근접 센서</t>
    <phoneticPr fontId="8" type="noConversion"/>
  </si>
  <si>
    <t>LED 스트립</t>
    <phoneticPr fontId="8" type="noConversion"/>
  </si>
  <si>
    <t>uv-c led</t>
    <phoneticPr fontId="8" type="noConversion"/>
  </si>
  <si>
    <t>하프미러 필름</t>
    <phoneticPr fontId="8" type="noConversion"/>
  </si>
  <si>
    <t>양면테이프</t>
    <phoneticPr fontId="8" type="noConversion"/>
  </si>
  <si>
    <t>분무기</t>
    <phoneticPr fontId="8" type="noConversion"/>
  </si>
  <si>
    <t>터치 스크린</t>
    <phoneticPr fontId="8" type="noConversion"/>
  </si>
  <si>
    <t>7인치 터치 스크린</t>
  </si>
  <si>
    <t>마이크로 S D카드</t>
  </si>
  <si>
    <t>배송료</t>
    <phoneticPr fontId="8" type="noConversion"/>
  </si>
  <si>
    <t>https://www.eleparts.co.kr/goods/view?no=7660902</t>
    <phoneticPr fontId="8" type="noConversion"/>
  </si>
  <si>
    <t>https://smartstore.naver.com/sollux/products/4858256023</t>
    <phoneticPr fontId="8" type="noConversion"/>
  </si>
  <si>
    <t>https://www.devicemart.co.kr/goods/view?no=1278835</t>
    <phoneticPr fontId="8" type="noConversion"/>
  </si>
  <si>
    <t>https://www.devicemart.co.kr/goods/view?no=14111198</t>
    <phoneticPr fontId="8" type="noConversion"/>
  </si>
  <si>
    <t>https://www.devicemart.co.kr/goods/view?no=12146922</t>
    <phoneticPr fontId="8" type="noConversion"/>
  </si>
  <si>
    <t>https://www.devicemart.co.kr/goods/view?no=1246940</t>
    <phoneticPr fontId="8" type="noConversion"/>
  </si>
  <si>
    <t>https://www.devicemart.co.kr/goods/view?no=1324053</t>
    <phoneticPr fontId="8" type="noConversion"/>
  </si>
  <si>
    <t>https://www.devicemart.co.kr/goods/view?no=12496234</t>
    <phoneticPr fontId="8" type="noConversion"/>
  </si>
  <si>
    <t>https://www.devicemart.co.kr/goods/view?no=3900</t>
    <phoneticPr fontId="8" type="noConversion"/>
  </si>
  <si>
    <t>https://www.devicemart.co.kr/goods/view?no=3090</t>
    <phoneticPr fontId="8" type="noConversion"/>
  </si>
  <si>
    <t>https://www.devicemart.co.kr/goods/view?no=12374630</t>
    <phoneticPr fontId="8" type="noConversion"/>
  </si>
  <si>
    <t>https://www.devicemart.co.kr/goods/view?no=1289994</t>
    <phoneticPr fontId="8" type="noConversion"/>
  </si>
  <si>
    <t>http://www.allfirstedu.co.kr/goods/goods_view.php?goodsNo=1000000186</t>
    <phoneticPr fontId="8" type="noConversion"/>
  </si>
  <si>
    <t>http://www.allfirstedu.co.kr/goods/goods_view.php?goodsNo=1000000083</t>
    <phoneticPr fontId="8" type="noConversion"/>
  </si>
  <si>
    <t>http://www.allfirstedu.co.kr/goods/goods_view.php?goodsNo=1000001175</t>
    <phoneticPr fontId="8" type="noConversion"/>
  </si>
  <si>
    <t>http://www.allfirstedu.co.kr/goods/goods_view.php?goodsNo=1000001042</t>
    <phoneticPr fontId="8" type="noConversion"/>
  </si>
  <si>
    <t>http://www.allfirstedu.co.kr/goods/goods_view.php?goodsNo=1000000046</t>
    <phoneticPr fontId="8" type="noConversion"/>
  </si>
  <si>
    <t>http://www.allfirstedu.co.kr/goods/goods_view.php?goodsNo=1000000009</t>
    <phoneticPr fontId="8" type="noConversion"/>
  </si>
  <si>
    <t>http://www.allfirstedu.co.kr/goods/goods_view.php?goodsNo=1000001144</t>
    <phoneticPr fontId="8" type="noConversion"/>
  </si>
  <si>
    <t>G마켓 - 방수 솔더링 슬리브 청색 2.5sq 5개 열수축 단자 절연 (gmarket.co.kr)</t>
    <phoneticPr fontId="8" type="noConversion"/>
  </si>
  <si>
    <t>https://www.devicemart.co.kr/goods/maker?custom=al_profile</t>
    <phoneticPr fontId="8" type="noConversion"/>
  </si>
  <si>
    <t>프로파일</t>
    <phoneticPr fontId="8" type="noConversion"/>
  </si>
  <si>
    <t>프로파일 길이1300mm /3030 / 901~1000mm</t>
    <phoneticPr fontId="8" type="noConversion"/>
  </si>
  <si>
    <t>폼보드(60X90cm) / 흰색 / 5T_5장</t>
    <phoneticPr fontId="8" type="noConversion"/>
  </si>
  <si>
    <t>https://www.coupang.com/vp/products/191728543?itemId=548321785&amp;vendorItemId=4438295782&amp;q=%ED%8F%BC%EB%B3%B4%EB%93%9C&amp;itemsCount=36&amp;searchId=9d5091946c1c4f4292bbb5b95aa307cf&amp;rank=2&amp;isAddedCart=</t>
    <phoneticPr fontId="8" type="noConversion"/>
  </si>
  <si>
    <t>[Interlink] 압력센서 FSR 402 Solder Tabs [30-81794]</t>
    <phoneticPr fontId="8" type="noConversion"/>
  </si>
  <si>
    <t>https://www.devicemart.co.kr/goods/view?no=33870</t>
    <phoneticPr fontId="8" type="noConversion"/>
  </si>
  <si>
    <t>https://smartstore.naver.com/bandotec/products/7230610259?NaPm=ct%3Dlfkrozj4%7Cci%3D8fcf332dbecfbed6c8886e158ae1a973153f23c8%7Ctr%3Dslsl%7Csn%3D284905%7Chk%3Df7ab45a4939a8863f622f84d894f1aac8c626ed8</t>
    <phoneticPr fontId="8" type="noConversion"/>
  </si>
  <si>
    <t>라즈베리파이4 케이스</t>
    <phoneticPr fontId="8" type="noConversion"/>
  </si>
  <si>
    <t>개</t>
    <phoneticPr fontId="8" type="noConversion"/>
  </si>
  <si>
    <t>ATMEGA128</t>
    <phoneticPr fontId="8" type="noConversion"/>
  </si>
  <si>
    <t>ATmega128 학습용 USB 모듈 V3.0 </t>
  </si>
  <si>
    <t>https://newtc.co.kr/dpshop/shop/item.php?it_id=1672795879</t>
    <phoneticPr fontId="8" type="noConversion"/>
  </si>
  <si>
    <t>ATmega128</t>
    <phoneticPr fontId="8" type="noConversion"/>
  </si>
  <si>
    <t>프로파일 30x30</t>
    <phoneticPr fontId="8" type="noConversion"/>
  </si>
  <si>
    <t>폼보드</t>
    <phoneticPr fontId="8" type="noConversion"/>
  </si>
  <si>
    <t>압력 센서</t>
    <phoneticPr fontId="8" type="noConversion"/>
  </si>
  <si>
    <t>https://www.eleparts.co.kr/goods/view?no=8277028</t>
    <phoneticPr fontId="8" type="noConversion"/>
  </si>
  <si>
    <t>라즈베리파이4 이중 쿨링팬 방열 케이스</t>
    <phoneticPr fontId="8" type="noConversion"/>
  </si>
  <si>
    <t>라즈베리파이 케이스</t>
    <phoneticPr fontId="8" type="noConversion"/>
  </si>
  <si>
    <t>조도센서</t>
    <phoneticPr fontId="8" type="noConversion"/>
  </si>
  <si>
    <t>조도 센서</t>
    <phoneticPr fontId="8" type="noConversion"/>
  </si>
  <si>
    <t>서보 모터</t>
    <phoneticPr fontId="8" type="noConversion"/>
  </si>
  <si>
    <t>G마켓 - 삼성 무선 키보드/마우스 세트 SRP-9500 (gmarket.co.kr)</t>
    <phoneticPr fontId="8" type="noConversion"/>
  </si>
  <si>
    <t xml:space="preserve">     양계망, 폭85cm X 9M</t>
    <phoneticPr fontId="8" type="noConversion"/>
  </si>
  <si>
    <t>http://item.gmarket.co.kr/Item?goodsCode=1182354434</t>
    <phoneticPr fontId="8" type="noConversion"/>
  </si>
  <si>
    <t>https://www.devicemart.co.kr/goods/view?no=1376882</t>
    <phoneticPr fontId="8" type="noConversion"/>
  </si>
  <si>
    <t>블랙 5~6인치 4pcs</t>
    <phoneticPr fontId="8" type="noConversion"/>
  </si>
  <si>
    <t>해외</t>
    <phoneticPr fontId="8" type="noConversion"/>
  </si>
  <si>
    <t>USB XBee Adapter</t>
    <phoneticPr fontId="8" type="noConversion"/>
  </si>
  <si>
    <t>LED바</t>
    <phoneticPr fontId="8" type="noConversion"/>
  </si>
  <si>
    <t>볼스크류</t>
    <phoneticPr fontId="8" type="noConversion"/>
  </si>
  <si>
    <t>PDLC 필름</t>
  </si>
  <si>
    <t>모터 드라이버(L298)</t>
  </si>
  <si>
    <t>부저</t>
    <phoneticPr fontId="8" type="noConversion"/>
  </si>
  <si>
    <t>초음파 센서</t>
    <phoneticPr fontId="8" type="noConversion"/>
  </si>
  <si>
    <t>미세먼지 센서</t>
    <phoneticPr fontId="8" type="noConversion"/>
  </si>
  <si>
    <t>불꽃감지 센서</t>
    <phoneticPr fontId="8" type="noConversion"/>
  </si>
  <si>
    <t>가스 센서</t>
    <phoneticPr fontId="8" type="noConversion"/>
  </si>
  <si>
    <t>압축봉</t>
    <phoneticPr fontId="8" type="noConversion"/>
  </si>
  <si>
    <t>커튼 집게</t>
    <phoneticPr fontId="8" type="noConversion"/>
  </si>
  <si>
    <t>사운드 센서</t>
    <phoneticPr fontId="8" type="noConversion"/>
  </si>
  <si>
    <t>검은 아크릴판</t>
  </si>
  <si>
    <t>검은 포맥스</t>
  </si>
  <si>
    <t>SG90 360도 디지털 서보모터</t>
  </si>
  <si>
    <t>RGB LED 10파이</t>
  </si>
  <si>
    <t>Solenoid - 12V (Latch / Lock)</t>
  </si>
  <si>
    <t>RFID 모듈 RFID-RC522</t>
  </si>
  <si>
    <t>포맥스판 3T 재단</t>
  </si>
  <si>
    <t>스테핑 모터</t>
  </si>
  <si>
    <t>스테핑 모터</t>
    <phoneticPr fontId="8" type="noConversion"/>
  </si>
  <si>
    <t>프로파일</t>
    <phoneticPr fontId="8" type="noConversion"/>
  </si>
  <si>
    <t>25mm</t>
    <phoneticPr fontId="8" type="noConversion"/>
  </si>
  <si>
    <t>6층 명장양성교육부</t>
  </si>
  <si>
    <t>견적문의(신청자)</t>
    <phoneticPr fontId="8" type="noConversion"/>
  </si>
  <si>
    <t>배송비</t>
    <phoneticPr fontId="8" type="noConversion"/>
  </si>
  <si>
    <t>제4차 MDP 실험실습 소모품 및 재료 구입 (기초금액산출내역서)</t>
    <phoneticPr fontId="8" type="noConversion"/>
  </si>
  <si>
    <t>어댑터</t>
    <phoneticPr fontId="8" type="noConversion"/>
  </si>
  <si>
    <t>https://www.coupang.com/vp/products/31847876?itemId=119854530&amp;vendorItemId=3242338378&amp;src=1042503&amp;spec=10304991&amp;addtag=400&amp;ctag=31847876&amp;lptag=10304991I119854530&amp;itime=20240826090344&amp;pageType=PRODUCT&amp;pageValue=31847876&amp;wPcid=17194883001237799108428&amp;wRef=www.google.com&amp;wTime=20240826090344&amp;redirect=landing&amp;gclid=Cj0KCQjwrKu2BhDkARIsAD7GBovv3fvxHheeXrztpDPmgICPsLJ85tuBI0udWD2on6jQR4JY3eN4lmkaAoMkEALw_wcB&amp;mcid=d09d7ff2ae2b4a6c87b85f096e9c5be8&amp;campaignid=20475378677&amp;adgroupid=</t>
    <phoneticPr fontId="8" type="noConversion"/>
  </si>
  <si>
    <t>화이트 × 1개</t>
    <phoneticPr fontId="8" type="noConversion"/>
  </si>
  <si>
    <t>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</si>
</sst>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  <numFmt numFmtId="178" formatCode="0_);[Red]\(0\)"/>
  </numFmts>
  <fonts count="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2"/>
      <charset val="129"/>
    </font>
    <font>
      <u/>
      <sz val="11"/>
      <color theme="1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666666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31313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24292F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u/>
      <sz val="11"/>
      <color theme="10"/>
      <name val="굴림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1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" fillId="0" borderId="0">
      <alignment vertical="center"/>
    </xf>
    <xf numFmtId="0" fontId="14" fillId="0" borderId="0"/>
    <xf numFmtId="41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207">
    <xf numFmtId="0" fontId="0" fillId="0" borderId="0" xfId="0"/>
    <xf numFmtId="0" fontId="17" fillId="2" borderId="0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0" xfId="0" applyNumberFormat="1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5" fillId="0" borderId="0" xfId="0" applyFont="1" applyBorder="1" applyAlignment="1">
      <alignment shrinkToFit="1"/>
    </xf>
    <xf numFmtId="41" fontId="15" fillId="0" borderId="0" xfId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shrinkToFit="1"/>
    </xf>
    <xf numFmtId="41" fontId="15" fillId="5" borderId="0" xfId="0" applyNumberFormat="1" applyFont="1" applyFill="1" applyBorder="1" applyAlignment="1">
      <alignment horizontal="right" vertical="center" shrinkToFit="1"/>
    </xf>
    <xf numFmtId="41" fontId="19" fillId="5" borderId="0" xfId="0" applyNumberFormat="1" applyFont="1" applyFill="1" applyBorder="1" applyAlignment="1">
      <alignment horizontal="center" vertical="center" shrinkToFit="1"/>
    </xf>
    <xf numFmtId="0" fontId="20" fillId="4" borderId="0" xfId="7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 vertical="center" shrinkToFit="1"/>
    </xf>
    <xf numFmtId="0" fontId="21" fillId="0" borderId="0" xfId="66" applyFont="1" applyBorder="1" applyAlignment="1">
      <alignment horizontal="center" vertical="center" shrinkToFit="1"/>
    </xf>
    <xf numFmtId="0" fontId="21" fillId="0" borderId="0" xfId="66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shrinkToFit="1"/>
    </xf>
    <xf numFmtId="0" fontId="21" fillId="4" borderId="0" xfId="66" applyFont="1" applyFill="1" applyBorder="1" applyAlignment="1">
      <alignment horizontal="center" vertical="center" shrinkToFit="1"/>
    </xf>
    <xf numFmtId="0" fontId="15" fillId="4" borderId="0" xfId="66" applyFont="1" applyFill="1" applyBorder="1" applyAlignment="1">
      <alignment horizontal="center" vertical="center" shrinkToFi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 shrinkToFit="1"/>
    </xf>
    <xf numFmtId="41" fontId="15" fillId="0" borderId="0" xfId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 shrinkToFit="1"/>
    </xf>
    <xf numFmtId="0" fontId="15" fillId="0" borderId="0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shrinkToFit="1"/>
    </xf>
    <xf numFmtId="41" fontId="15" fillId="0" borderId="0" xfId="1" applyNumberFormat="1" applyFont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 vertical="center" shrinkToFit="1"/>
    </xf>
    <xf numFmtId="41" fontId="20" fillId="4" borderId="0" xfId="1" applyNumberFormat="1" applyFont="1" applyFill="1" applyBorder="1" applyAlignment="1">
      <alignment horizontal="right" vertical="center" shrinkToFit="1"/>
    </xf>
    <xf numFmtId="41" fontId="20" fillId="4" borderId="0" xfId="7" applyNumberFormat="1" applyFont="1" applyFill="1" applyBorder="1" applyAlignment="1">
      <alignment horizontal="right" vertical="center" shrinkToFit="1"/>
    </xf>
    <xf numFmtId="41" fontId="20" fillId="4" borderId="0" xfId="0" applyNumberFormat="1" applyFont="1" applyFill="1" applyBorder="1" applyAlignment="1">
      <alignment horizontal="right" vertical="center"/>
    </xf>
    <xf numFmtId="41" fontId="22" fillId="4" borderId="0" xfId="0" applyNumberFormat="1" applyFont="1" applyFill="1" applyBorder="1" applyAlignment="1">
      <alignment horizontal="right" vertical="center" wrapText="1"/>
    </xf>
    <xf numFmtId="41" fontId="15" fillId="0" borderId="0" xfId="1" applyNumberFormat="1" applyFont="1" applyBorder="1" applyAlignment="1">
      <alignment horizontal="right" shrinkToFit="1"/>
    </xf>
    <xf numFmtId="41" fontId="15" fillId="0" borderId="0" xfId="0" applyNumberFormat="1" applyFont="1" applyBorder="1" applyAlignment="1">
      <alignment horizontal="right" shrinkToFit="1"/>
    </xf>
    <xf numFmtId="176" fontId="20" fillId="0" borderId="0" xfId="0" applyNumberFormat="1" applyFont="1" applyFill="1" applyBorder="1" applyAlignment="1">
      <alignment horizontal="right" vertical="center"/>
    </xf>
    <xf numFmtId="176" fontId="15" fillId="0" borderId="0" xfId="0" applyNumberFormat="1" applyFont="1" applyBorder="1" applyAlignment="1">
      <alignment horizontal="right" shrinkToFit="1"/>
    </xf>
    <xf numFmtId="0" fontId="23" fillId="4" borderId="0" xfId="66" applyFont="1" applyFill="1" applyBorder="1" applyAlignment="1">
      <alignment horizontal="center" vertical="center" shrinkToFit="1"/>
    </xf>
    <xf numFmtId="176" fontId="20" fillId="4" borderId="0" xfId="0" applyNumberFormat="1" applyFont="1" applyFill="1" applyBorder="1" applyAlignment="1">
      <alignment horizontal="center" vertical="center" shrinkToFit="1"/>
    </xf>
    <xf numFmtId="0" fontId="22" fillId="4" borderId="0" xfId="0" applyFont="1" applyFill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5" fillId="0" borderId="0" xfId="0" applyFont="1" applyBorder="1" applyAlignment="1">
      <alignment horizontal="center" vertical="center" shrinkToFit="1"/>
    </xf>
    <xf numFmtId="0" fontId="10" fillId="0" borderId="0" xfId="66" applyBorder="1" applyAlignment="1">
      <alignment horizontal="center" shrinkToFit="1"/>
    </xf>
    <xf numFmtId="0" fontId="10" fillId="0" borderId="0" xfId="66" applyFill="1" applyBorder="1" applyAlignment="1">
      <alignment horizontal="center" shrinkToFit="1"/>
    </xf>
    <xf numFmtId="0" fontId="10" fillId="4" borderId="0" xfId="66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shrinkToFit="1"/>
    </xf>
    <xf numFmtId="0" fontId="27" fillId="4" borderId="0" xfId="0" applyFont="1" applyFill="1" applyBorder="1" applyAlignment="1">
      <alignment horizontal="center" vertical="center" wrapText="1" shrinkToFit="1"/>
    </xf>
    <xf numFmtId="0" fontId="23" fillId="0" borderId="0" xfId="66" applyFont="1" applyBorder="1" applyAlignment="1">
      <alignment horizontal="center" shrinkToFit="1"/>
    </xf>
    <xf numFmtId="0" fontId="19" fillId="5" borderId="0" xfId="0" applyFont="1" applyFill="1" applyBorder="1" applyAlignment="1">
      <alignment horizontal="center" vertical="center" shrinkToFit="1"/>
    </xf>
    <xf numFmtId="0" fontId="15" fillId="5" borderId="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shrinkToFit="1"/>
    </xf>
    <xf numFmtId="0" fontId="20" fillId="0" borderId="0" xfId="7" applyNumberFormat="1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shrinkToFit="1"/>
    </xf>
    <xf numFmtId="0" fontId="22" fillId="0" borderId="0" xfId="0" applyFont="1" applyFill="1" applyBorder="1" applyAlignment="1">
      <alignment horizontal="center" vertical="center" shrinkToFit="1"/>
    </xf>
    <xf numFmtId="178" fontId="15" fillId="4" borderId="0" xfId="1" applyNumberFormat="1" applyFont="1" applyFill="1" applyBorder="1" applyAlignment="1">
      <alignment horizontal="right" vertical="center"/>
    </xf>
    <xf numFmtId="178" fontId="15" fillId="4" borderId="0" xfId="1" applyNumberFormat="1" applyFont="1" applyFill="1" applyBorder="1" applyAlignment="1">
      <alignment horizontal="right" vertical="center" shrinkToFit="1"/>
    </xf>
    <xf numFmtId="178" fontId="27" fillId="4" borderId="0" xfId="1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vertical="center" shrinkToFit="1"/>
    </xf>
    <xf numFmtId="178" fontId="18" fillId="2" borderId="0" xfId="1" applyNumberFormat="1" applyFont="1" applyFill="1" applyBorder="1" applyAlignment="1">
      <alignment horizontal="right" vertical="center" shrinkToFit="1"/>
    </xf>
    <xf numFmtId="178" fontId="20" fillId="0" borderId="0" xfId="0" applyNumberFormat="1" applyFont="1" applyFill="1" applyBorder="1" applyAlignment="1">
      <alignment horizontal="right" vertical="center" shrinkToFit="1"/>
    </xf>
    <xf numFmtId="178" fontId="20" fillId="4" borderId="0" xfId="7" applyNumberFormat="1" applyFont="1" applyFill="1" applyBorder="1" applyAlignment="1">
      <alignment horizontal="right" vertical="center" shrinkToFit="1"/>
    </xf>
    <xf numFmtId="178" fontId="15" fillId="0" borderId="0" xfId="1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 shrinkToFit="1"/>
    </xf>
    <xf numFmtId="178" fontId="22" fillId="4" borderId="0" xfId="0" applyNumberFormat="1" applyFont="1" applyFill="1" applyBorder="1" applyAlignment="1">
      <alignment horizontal="right" vertical="center" shrinkToFit="1"/>
    </xf>
    <xf numFmtId="178" fontId="15" fillId="0" borderId="0" xfId="0" applyNumberFormat="1" applyFont="1" applyBorder="1" applyAlignment="1">
      <alignment horizontal="right" shrinkToFit="1"/>
    </xf>
    <xf numFmtId="178" fontId="20" fillId="4" borderId="0" xfId="0" applyNumberFormat="1" applyFont="1" applyFill="1" applyBorder="1" applyAlignment="1">
      <alignment horizontal="right" vertical="center"/>
    </xf>
    <xf numFmtId="178" fontId="22" fillId="4" borderId="0" xfId="0" applyNumberFormat="1" applyFont="1" applyFill="1" applyBorder="1" applyAlignment="1">
      <alignment horizontal="right" vertical="center" wrapText="1"/>
    </xf>
    <xf numFmtId="178" fontId="15" fillId="0" borderId="0" xfId="0" applyNumberFormat="1" applyFont="1" applyBorder="1" applyAlignment="1">
      <alignment horizontal="right"/>
    </xf>
    <xf numFmtId="178" fontId="15" fillId="0" borderId="0" xfId="0" applyNumberFormat="1" applyFont="1" applyFill="1" applyBorder="1" applyAlignment="1">
      <alignment horizontal="right"/>
    </xf>
    <xf numFmtId="178" fontId="20" fillId="0" borderId="0" xfId="0" applyNumberFormat="1" applyFont="1" applyFill="1" applyBorder="1" applyAlignment="1">
      <alignment horizontal="right" shrinkToFit="1"/>
    </xf>
    <xf numFmtId="178" fontId="22" fillId="0" borderId="0" xfId="0" applyNumberFormat="1" applyFont="1" applyFill="1" applyBorder="1" applyAlignment="1">
      <alignment horizontal="right" vertical="center" shrinkToFit="1"/>
    </xf>
    <xf numFmtId="0" fontId="23" fillId="0" borderId="0" xfId="66" applyFont="1" applyFill="1" applyBorder="1" applyAlignment="1">
      <alignment horizontal="center" vertical="center" shrinkToFit="1"/>
    </xf>
    <xf numFmtId="0" fontId="23" fillId="0" borderId="0" xfId="66" applyFont="1" applyFill="1" applyBorder="1" applyAlignment="1">
      <alignment horizontal="center" shrinkToFit="1"/>
    </xf>
    <xf numFmtId="0" fontId="15" fillId="0" borderId="0" xfId="0" applyFont="1" applyFill="1" applyBorder="1" applyAlignment="1">
      <alignment horizontal="center" shrinkToFit="1"/>
    </xf>
    <xf numFmtId="0" fontId="23" fillId="6" borderId="0" xfId="66" applyFont="1" applyFill="1" applyBorder="1" applyAlignment="1">
      <alignment horizontal="center" shrinkToFit="1"/>
    </xf>
    <xf numFmtId="0" fontId="28" fillId="4" borderId="0" xfId="0" applyFont="1" applyFill="1" applyBorder="1" applyAlignment="1">
      <alignment horizontal="center" vertical="center" shrinkToFit="1"/>
    </xf>
    <xf numFmtId="0" fontId="20" fillId="4" borderId="0" xfId="7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shrinkToFit="1"/>
    </xf>
    <xf numFmtId="41" fontId="18" fillId="2" borderId="0" xfId="1" applyNumberFormat="1" applyFont="1" applyFill="1" applyBorder="1" applyAlignment="1">
      <alignment horizontal="right" vertical="center" shrinkToFit="1"/>
    </xf>
    <xf numFmtId="41" fontId="18" fillId="2" borderId="0" xfId="0" applyNumberFormat="1" applyFont="1" applyFill="1" applyBorder="1" applyAlignment="1">
      <alignment horizontal="right" vertical="center" shrinkToFit="1"/>
    </xf>
    <xf numFmtId="41" fontId="20" fillId="0" borderId="0" xfId="1" applyNumberFormat="1" applyFont="1" applyFill="1" applyBorder="1" applyAlignment="1">
      <alignment horizontal="right" vertical="center" shrinkToFit="1"/>
    </xf>
    <xf numFmtId="41" fontId="15" fillId="4" borderId="0" xfId="1" applyNumberFormat="1" applyFont="1" applyFill="1" applyBorder="1" applyAlignment="1">
      <alignment horizontal="right" vertical="center" shrinkToFit="1"/>
    </xf>
    <xf numFmtId="41" fontId="15" fillId="0" borderId="0" xfId="0" applyNumberFormat="1" applyFont="1" applyBorder="1" applyAlignment="1">
      <alignment horizontal="right"/>
    </xf>
    <xf numFmtId="41" fontId="15" fillId="0" borderId="0" xfId="0" applyNumberFormat="1" applyFont="1" applyFill="1" applyBorder="1" applyAlignment="1">
      <alignment horizontal="right"/>
    </xf>
    <xf numFmtId="41" fontId="20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Border="1" applyAlignment="1">
      <alignment horizontal="right"/>
    </xf>
    <xf numFmtId="41" fontId="20" fillId="0" borderId="0" xfId="0" applyNumberFormat="1" applyFont="1" applyFill="1" applyBorder="1" applyAlignment="1">
      <alignment horizontal="right" vertical="center" shrinkToFit="1"/>
    </xf>
    <xf numFmtId="0" fontId="15" fillId="0" borderId="0" xfId="7" applyFont="1" applyBorder="1" applyAlignment="1">
      <alignment horizontal="center" shrinkToFit="1"/>
    </xf>
    <xf numFmtId="0" fontId="15" fillId="0" borderId="0" xfId="7" applyFont="1" applyBorder="1" applyAlignment="1">
      <alignment horizontal="center" vertical="center" shrinkToFit="1"/>
    </xf>
    <xf numFmtId="0" fontId="30" fillId="0" borderId="0" xfId="0" applyFont="1" applyBorder="1" applyAlignment="1">
      <alignment horizontal="center" vertical="center" shrinkToFit="1"/>
    </xf>
    <xf numFmtId="0" fontId="29" fillId="0" borderId="0" xfId="0" applyFont="1" applyBorder="1" applyAlignment="1">
      <alignment horizontal="center" shrinkToFit="1"/>
    </xf>
    <xf numFmtId="0" fontId="23" fillId="0" borderId="0" xfId="66" applyFont="1" applyBorder="1" applyAlignment="1">
      <alignment horizontal="center" vertical="center" shrinkToFit="1"/>
    </xf>
    <xf numFmtId="176" fontId="20" fillId="4" borderId="0" xfId="1" applyNumberFormat="1" applyFont="1" applyFill="1" applyBorder="1" applyAlignment="1">
      <alignment horizontal="right" vertical="center" shrinkToFit="1"/>
    </xf>
    <xf numFmtId="41" fontId="23" fillId="0" borderId="0" xfId="66" applyNumberFormat="1" applyFont="1" applyBorder="1" applyAlignment="1">
      <alignment horizontal="center" shrinkToFit="1"/>
    </xf>
    <xf numFmtId="178" fontId="22" fillId="4" borderId="0" xfId="0" applyNumberFormat="1" applyFont="1" applyFill="1" applyBorder="1" applyAlignment="1">
      <alignment horizontal="right" vertical="center"/>
    </xf>
    <xf numFmtId="41" fontId="15" fillId="0" borderId="0" xfId="1" applyFont="1" applyBorder="1"/>
    <xf numFmtId="41" fontId="15" fillId="0" borderId="0" xfId="1" applyFont="1" applyBorder="1" applyAlignment="1">
      <alignment shrinkToFit="1"/>
    </xf>
    <xf numFmtId="41" fontId="15" fillId="0" borderId="0" xfId="1" applyFont="1" applyFill="1" applyBorder="1" applyAlignment="1">
      <alignment shrinkToFit="1"/>
    </xf>
    <xf numFmtId="0" fontId="10" fillId="0" borderId="0" xfId="66" applyFill="1" applyBorder="1" applyAlignment="1">
      <alignment horizontal="center" vertical="center" shrinkToFit="1"/>
    </xf>
    <xf numFmtId="0" fontId="10" fillId="0" borderId="0" xfId="66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15" fillId="4" borderId="0" xfId="7" applyNumberFormat="1" applyFont="1" applyFill="1" applyBorder="1" applyAlignment="1">
      <alignment horizontal="center" vertical="center" shrinkToFit="1"/>
    </xf>
    <xf numFmtId="177" fontId="15" fillId="4" borderId="0" xfId="7" applyNumberFormat="1" applyFont="1" applyFill="1" applyBorder="1" applyAlignment="1">
      <alignment horizontal="right" vertical="center" shrinkToFit="1"/>
    </xf>
    <xf numFmtId="176" fontId="15" fillId="4" borderId="0" xfId="1" applyNumberFormat="1" applyFont="1" applyFill="1" applyBorder="1" applyAlignment="1">
      <alignment horizontal="right" vertical="center" shrinkToFit="1"/>
    </xf>
    <xf numFmtId="41" fontId="10" fillId="0" borderId="0" xfId="66" applyNumberFormat="1" applyBorder="1" applyAlignment="1">
      <alignment horizontal="center" shrinkToFit="1"/>
    </xf>
    <xf numFmtId="0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176" fontId="20" fillId="4" borderId="1" xfId="1" applyNumberFormat="1" applyFont="1" applyFill="1" applyBorder="1" applyAlignment="1">
      <alignment horizontal="right" vertical="center" shrinkToFit="1"/>
    </xf>
    <xf numFmtId="0" fontId="22" fillId="4" borderId="1" xfId="0" applyFont="1" applyFill="1" applyBorder="1" applyAlignment="1">
      <alignment horizontal="center" vertical="center" shrinkToFit="1"/>
    </xf>
    <xf numFmtId="0" fontId="20" fillId="0" borderId="1" xfId="7" applyNumberFormat="1" applyFont="1" applyFill="1" applyBorder="1" applyAlignment="1">
      <alignment horizontal="center" vertical="center" shrinkToFit="1"/>
    </xf>
    <xf numFmtId="0" fontId="20" fillId="4" borderId="1" xfId="7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3" xfId="0" applyNumberFormat="1" applyFont="1" applyFill="1" applyBorder="1" applyAlignment="1">
      <alignment horizontal="center" vertical="center" shrinkToFit="1"/>
    </xf>
    <xf numFmtId="41" fontId="18" fillId="2" borderId="3" xfId="1" applyNumberFormat="1" applyFont="1" applyFill="1" applyBorder="1" applyAlignment="1">
      <alignment horizontal="right" vertical="center" shrinkToFit="1"/>
    </xf>
    <xf numFmtId="41" fontId="18" fillId="2" borderId="3" xfId="0" applyNumberFormat="1" applyFont="1" applyFill="1" applyBorder="1" applyAlignment="1">
      <alignment horizontal="right" vertical="center" shrinkToFit="1"/>
    </xf>
    <xf numFmtId="0" fontId="17" fillId="3" borderId="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176" fontId="20" fillId="0" borderId="1" xfId="1" applyNumberFormat="1" applyFont="1" applyFill="1" applyBorder="1" applyAlignment="1">
      <alignment horizontal="right" vertical="center" shrinkToFit="1"/>
    </xf>
    <xf numFmtId="0" fontId="15" fillId="0" borderId="0" xfId="0" applyNumberFormat="1" applyFont="1" applyFill="1" applyBorder="1" applyAlignment="1">
      <alignment horizontal="center" shrinkToFit="1"/>
    </xf>
    <xf numFmtId="178" fontId="15" fillId="0" borderId="0" xfId="1" applyNumberFormat="1" applyFont="1" applyFill="1" applyBorder="1" applyAlignment="1">
      <alignment horizontal="right" shrinkToFit="1"/>
    </xf>
    <xf numFmtId="41" fontId="15" fillId="0" borderId="0" xfId="1" applyNumberFormat="1" applyFont="1" applyFill="1" applyBorder="1" applyAlignment="1">
      <alignment horizontal="right" shrinkToFit="1"/>
    </xf>
    <xf numFmtId="41" fontId="15" fillId="0" borderId="0" xfId="0" applyNumberFormat="1" applyFont="1" applyFill="1" applyBorder="1" applyAlignment="1">
      <alignment horizontal="right" shrinkToFit="1"/>
    </xf>
    <xf numFmtId="0" fontId="22" fillId="4" borderId="1" xfId="0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right" vertical="center" shrinkToFit="1"/>
    </xf>
    <xf numFmtId="0" fontId="17" fillId="2" borderId="3" xfId="0" applyFont="1" applyFill="1" applyBorder="1" applyAlignment="1">
      <alignment horizontal="center" vertical="center" shrinkToFit="1"/>
    </xf>
    <xf numFmtId="0" fontId="10" fillId="4" borderId="1" xfId="66" applyFill="1" applyBorder="1" applyAlignment="1">
      <alignment horizontal="center" vertical="center" shrinkToFit="1"/>
    </xf>
    <xf numFmtId="0" fontId="32" fillId="4" borderId="1" xfId="66" applyFont="1" applyFill="1" applyBorder="1" applyAlignment="1">
      <alignment horizontal="center" vertical="center" shrinkToFit="1"/>
    </xf>
    <xf numFmtId="177" fontId="20" fillId="4" borderId="1" xfId="7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shrinkToFit="1"/>
    </xf>
    <xf numFmtId="0" fontId="10" fillId="0" borderId="1" xfId="66" quotePrefix="1" applyBorder="1" applyAlignment="1">
      <alignment horizontal="center" shrinkToFit="1"/>
    </xf>
    <xf numFmtId="0" fontId="10" fillId="0" borderId="1" xfId="66" applyBorder="1" applyAlignment="1">
      <alignment horizontal="center" shrinkToFit="1"/>
    </xf>
    <xf numFmtId="43" fontId="15" fillId="0" borderId="0" xfId="0" applyNumberFormat="1" applyFont="1" applyFill="1" applyBorder="1" applyAlignment="1">
      <alignment horizontal="center" shrinkToFit="1"/>
    </xf>
    <xf numFmtId="178" fontId="18" fillId="2" borderId="3" xfId="1" applyNumberFormat="1" applyFont="1" applyFill="1" applyBorder="1" applyAlignment="1">
      <alignment horizontal="center" vertical="center" shrinkToFit="1"/>
    </xf>
    <xf numFmtId="176" fontId="20" fillId="4" borderId="1" xfId="7" applyNumberFormat="1" applyFont="1" applyFill="1" applyBorder="1" applyAlignment="1">
      <alignment horizontal="right" vertical="center" shrinkToFit="1"/>
    </xf>
    <xf numFmtId="176" fontId="20" fillId="4" borderId="1" xfId="0" applyNumberFormat="1" applyFont="1" applyFill="1" applyBorder="1" applyAlignment="1">
      <alignment horizontal="right" vertical="center"/>
    </xf>
    <xf numFmtId="176" fontId="15" fillId="0" borderId="1" xfId="0" applyNumberFormat="1" applyFont="1" applyBorder="1" applyAlignment="1">
      <alignment horizontal="right"/>
    </xf>
    <xf numFmtId="176" fontId="20" fillId="0" borderId="1" xfId="0" applyNumberFormat="1" applyFont="1" applyFill="1" applyBorder="1" applyAlignment="1">
      <alignment horizontal="right" vertical="center" shrinkToFit="1"/>
    </xf>
    <xf numFmtId="176" fontId="20" fillId="0" borderId="1" xfId="7" applyNumberFormat="1" applyFont="1" applyFill="1" applyBorder="1" applyAlignment="1">
      <alignment horizontal="right" vertical="center" shrinkToFit="1"/>
    </xf>
    <xf numFmtId="0" fontId="15" fillId="0" borderId="1" xfId="0" applyFont="1" applyBorder="1" applyAlignment="1">
      <alignment horizontal="center"/>
    </xf>
    <xf numFmtId="0" fontId="10" fillId="7" borderId="1" xfId="66" applyFill="1" applyBorder="1" applyAlignment="1">
      <alignment horizontal="center" vertical="center" shrinkToFit="1"/>
    </xf>
    <xf numFmtId="0" fontId="10" fillId="0" borderId="1" xfId="66" applyFill="1" applyBorder="1" applyAlignment="1">
      <alignment horizontal="center" vertical="center" shrinkToFit="1"/>
    </xf>
    <xf numFmtId="176" fontId="15" fillId="0" borderId="7" xfId="0" applyNumberFormat="1" applyFont="1" applyBorder="1" applyAlignment="1">
      <alignment horizontal="right" shrinkToFit="1"/>
    </xf>
    <xf numFmtId="0" fontId="15" fillId="0" borderId="8" xfId="0" applyFont="1" applyFill="1" applyBorder="1" applyAlignment="1">
      <alignment horizontal="center" vertical="center" shrinkToFit="1"/>
    </xf>
    <xf numFmtId="0" fontId="20" fillId="0" borderId="5" xfId="7" applyNumberFormat="1" applyFont="1" applyFill="1" applyBorder="1" applyAlignment="1">
      <alignment horizontal="center" vertical="center" shrinkToFit="1"/>
    </xf>
    <xf numFmtId="176" fontId="20" fillId="0" borderId="5" xfId="7" applyNumberFormat="1" applyFont="1" applyFill="1" applyBorder="1" applyAlignment="1">
      <alignment horizontal="right" vertical="center" shrinkToFit="1"/>
    </xf>
    <xf numFmtId="176" fontId="20" fillId="0" borderId="5" xfId="1" applyNumberFormat="1" applyFont="1" applyFill="1" applyBorder="1" applyAlignment="1">
      <alignment horizontal="right" vertical="center" shrinkToFit="1"/>
    </xf>
    <xf numFmtId="0" fontId="10" fillId="0" borderId="5" xfId="66" applyBorder="1" applyAlignment="1">
      <alignment horizontal="center" shrinkToFit="1"/>
    </xf>
    <xf numFmtId="0" fontId="15" fillId="0" borderId="6" xfId="0" applyFont="1" applyFill="1" applyBorder="1" applyAlignment="1">
      <alignment horizontal="center" vertical="center" shrinkToFit="1"/>
    </xf>
    <xf numFmtId="0" fontId="12" fillId="4" borderId="1" xfId="7" applyNumberFormat="1" applyFont="1" applyFill="1" applyBorder="1" applyAlignment="1">
      <alignment horizontal="center" vertical="center" shrinkToFit="1"/>
    </xf>
    <xf numFmtId="176" fontId="12" fillId="4" borderId="1" xfId="7" applyNumberFormat="1" applyFont="1" applyFill="1" applyBorder="1" applyAlignment="1">
      <alignment horizontal="right" vertical="center" shrinkToFit="1"/>
    </xf>
    <xf numFmtId="176" fontId="12" fillId="4" borderId="1" xfId="1" applyNumberFormat="1" applyFont="1" applyFill="1" applyBorder="1" applyAlignment="1">
      <alignment horizontal="right" vertical="center" shrinkToFit="1"/>
    </xf>
    <xf numFmtId="0" fontId="33" fillId="4" borderId="1" xfId="66" applyFont="1" applyFill="1" applyBorder="1" applyAlignment="1">
      <alignment horizontal="center" vertical="center" shrinkToFit="1"/>
    </xf>
    <xf numFmtId="0" fontId="12" fillId="4" borderId="1" xfId="7" applyFont="1" applyFill="1" applyBorder="1" applyAlignment="1">
      <alignment horizontal="center" vertical="center" shrinkToFit="1"/>
    </xf>
    <xf numFmtId="0" fontId="34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176" fontId="12" fillId="4" borderId="1" xfId="0" applyNumberFormat="1" applyFont="1" applyFill="1" applyBorder="1" applyAlignment="1">
      <alignment horizontal="right" vertical="center" shrinkToFit="1"/>
    </xf>
    <xf numFmtId="176" fontId="20" fillId="0" borderId="2" xfId="0" applyNumberFormat="1" applyFont="1" applyFill="1" applyBorder="1" applyAlignment="1">
      <alignment horizontal="right" vertical="center"/>
    </xf>
    <xf numFmtId="177" fontId="20" fillId="4" borderId="1" xfId="7" applyNumberFormat="1" applyFont="1" applyFill="1" applyBorder="1" applyAlignment="1">
      <alignment horizontal="right" vertical="center" shrinkToFit="1"/>
    </xf>
    <xf numFmtId="0" fontId="23" fillId="4" borderId="1" xfId="66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15" fillId="0" borderId="9" xfId="0" applyNumberFormat="1" applyFont="1" applyBorder="1" applyAlignment="1">
      <alignment horizontal="right" shrinkToFit="1"/>
    </xf>
    <xf numFmtId="0" fontId="23" fillId="0" borderId="1" xfId="66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 shrinkToFit="1"/>
    </xf>
    <xf numFmtId="41" fontId="20" fillId="0" borderId="1" xfId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shrinkToFit="1"/>
    </xf>
    <xf numFmtId="178" fontId="1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8" fontId="20" fillId="4" borderId="1" xfId="7" applyNumberFormat="1" applyFont="1" applyFill="1" applyBorder="1" applyAlignment="1">
      <alignment vertical="center" shrinkToFit="1"/>
    </xf>
    <xf numFmtId="178" fontId="20" fillId="0" borderId="1" xfId="7" applyNumberFormat="1" applyFont="1" applyFill="1" applyBorder="1" applyAlignment="1">
      <alignment vertical="center" shrinkToFit="1"/>
    </xf>
    <xf numFmtId="178" fontId="20" fillId="0" borderId="1" xfId="0" applyNumberFormat="1" applyFont="1" applyFill="1" applyBorder="1" applyAlignment="1">
      <alignment vertical="center" shrinkToFit="1"/>
    </xf>
    <xf numFmtId="178" fontId="20" fillId="0" borderId="1" xfId="1" applyNumberFormat="1" applyFont="1" applyFill="1" applyBorder="1" applyAlignment="1">
      <alignment vertical="center" shrinkToFit="1"/>
    </xf>
    <xf numFmtId="41" fontId="20" fillId="4" borderId="1" xfId="1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right" vertical="center" shrinkToFit="1"/>
    </xf>
    <xf numFmtId="41" fontId="20" fillId="0" borderId="1" xfId="5" applyNumberFormat="1" applyFont="1" applyFill="1" applyBorder="1" applyAlignment="1">
      <alignment horizontal="right" vertical="center" shrinkToFit="1"/>
    </xf>
    <xf numFmtId="41" fontId="20" fillId="0" borderId="1" xfId="1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 shrinkToFit="1"/>
    </xf>
    <xf numFmtId="41" fontId="15" fillId="0" borderId="1" xfId="0" applyNumberFormat="1" applyFont="1" applyFill="1" applyBorder="1" applyAlignment="1">
      <alignment horizontal="center" vertical="center"/>
    </xf>
    <xf numFmtId="41" fontId="22" fillId="0" borderId="1" xfId="0" applyNumberFormat="1" applyFont="1" applyFill="1" applyBorder="1" applyAlignment="1">
      <alignment horizontal="center" vertical="center"/>
    </xf>
    <xf numFmtId="41" fontId="12" fillId="4" borderId="1" xfId="1" applyNumberFormat="1" applyFont="1" applyFill="1" applyBorder="1" applyAlignment="1">
      <alignment horizontal="right" vertical="center" shrinkToFit="1"/>
    </xf>
    <xf numFmtId="3" fontId="10" fillId="0" borderId="1" xfId="66" applyNumberFormat="1" applyFill="1" applyBorder="1" applyAlignment="1">
      <alignment horizontal="center" vertical="center" shrinkToFit="1"/>
    </xf>
    <xf numFmtId="41" fontId="10" fillId="0" borderId="1" xfId="66" applyNumberFormat="1" applyFill="1" applyBorder="1" applyAlignment="1">
      <alignment horizontal="center" vertical="center" shrinkToFit="1"/>
    </xf>
    <xf numFmtId="0" fontId="15" fillId="5" borderId="13" xfId="0" applyFont="1" applyFill="1" applyBorder="1" applyAlignment="1">
      <alignment vertical="center" shrinkToFit="1"/>
    </xf>
    <xf numFmtId="41" fontId="31" fillId="5" borderId="13" xfId="0" applyNumberFormat="1" applyFont="1" applyFill="1" applyBorder="1" applyAlignment="1">
      <alignment horizontal="right" vertical="center" shrinkToFit="1"/>
    </xf>
    <xf numFmtId="41" fontId="19" fillId="5" borderId="13" xfId="0" applyNumberFormat="1" applyFont="1" applyFill="1" applyBorder="1" applyAlignment="1">
      <alignment horizontal="center" vertical="center" shrinkToFit="1"/>
    </xf>
    <xf numFmtId="41" fontId="19" fillId="5" borderId="14" xfId="0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left" vertical="center" shrinkToFit="1"/>
    </xf>
    <xf numFmtId="0" fontId="25" fillId="0" borderId="1" xfId="0" applyFont="1" applyBorder="1" applyAlignment="1">
      <alignment horizontal="center" vertical="center" shrinkToFit="1"/>
    </xf>
    <xf numFmtId="41" fontId="15" fillId="0" borderId="1" xfId="0" applyNumberFormat="1" applyFont="1" applyBorder="1" applyAlignment="1">
      <alignment shrinkToFit="1"/>
    </xf>
    <xf numFmtId="0" fontId="25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shrinkToFit="1"/>
    </xf>
    <xf numFmtId="176" fontId="20" fillId="0" borderId="7" xfId="0" applyNumberFormat="1" applyFont="1" applyFill="1" applyBorder="1" applyAlignment="1">
      <alignment horizontal="right" vertical="center"/>
    </xf>
    <xf numFmtId="176" fontId="36" fillId="4" borderId="1" xfId="1" applyNumberFormat="1" applyFont="1" applyFill="1" applyBorder="1" applyAlignment="1">
      <alignment horizontal="right" vertical="center" shrinkToFit="1"/>
    </xf>
    <xf numFmtId="176" fontId="36" fillId="4" borderId="5" xfId="1" applyNumberFormat="1" applyFont="1" applyFill="1" applyBorder="1" applyAlignment="1">
      <alignment horizontal="right" vertical="center" shrinkToFit="1"/>
    </xf>
    <xf numFmtId="176" fontId="15" fillId="0" borderId="15" xfId="0" applyNumberFormat="1" applyFont="1" applyBorder="1" applyAlignment="1">
      <alignment horizontal="right" shrinkToFit="1"/>
    </xf>
    <xf numFmtId="0" fontId="16" fillId="0" borderId="0" xfId="0" applyFont="1" applyBorder="1" applyAlignment="1">
      <alignment horizontal="center" vertical="center" shrinkToFit="1"/>
    </xf>
    <xf numFmtId="0" fontId="19" fillId="5" borderId="10" xfId="0" applyFont="1" applyFill="1" applyBorder="1" applyAlignment="1">
      <alignment horizontal="center" vertical="center" shrinkToFit="1"/>
    </xf>
    <xf numFmtId="0" fontId="19" fillId="5" borderId="11" xfId="0" applyFont="1" applyFill="1" applyBorder="1" applyAlignment="1">
      <alignment horizontal="center" vertical="center" shrinkToFit="1"/>
    </xf>
    <xf numFmtId="0" fontId="19" fillId="5" borderId="12" xfId="0" applyFont="1" applyFill="1" applyBorder="1" applyAlignment="1">
      <alignment horizontal="center" vertical="center" shrinkToFit="1"/>
    </xf>
  </cellXfs>
  <cellStyles count="68">
    <cellStyle name="쉼표 [0]" xfId="1" builtinId="6"/>
    <cellStyle name="쉼표 [0] 2" xfId="5" xr:uid="{00000000-0005-0000-0000-000002000000}"/>
    <cellStyle name="쉼표 [0] 2 2" xfId="10" xr:uid="{00000000-0005-0000-0000-000003000000}"/>
    <cellStyle name="쉼표 [0] 2 2 2" xfId="27" xr:uid="{00000000-0005-0000-0000-000004000000}"/>
    <cellStyle name="쉼표 [0] 2 2 3" xfId="43" xr:uid="{00000000-0005-0000-0000-000005000000}"/>
    <cellStyle name="쉼표 [0] 2 2 4" xfId="48" xr:uid="{00000000-0005-0000-0000-000006000000}"/>
    <cellStyle name="쉼표 [0] 2 2 5" xfId="53" xr:uid="{00000000-0005-0000-0000-000007000000}"/>
    <cellStyle name="쉼표 [0] 2 3" xfId="11" xr:uid="{00000000-0005-0000-0000-000008000000}"/>
    <cellStyle name="쉼표 [0] 2 3 2" xfId="28" xr:uid="{00000000-0005-0000-0000-000009000000}"/>
    <cellStyle name="쉼표 [0] 2 4" xfId="12" xr:uid="{00000000-0005-0000-0000-00000A000000}"/>
    <cellStyle name="쉼표 [0] 2 5" xfId="38" xr:uid="{00000000-0005-0000-0000-00000B000000}"/>
    <cellStyle name="쉼표 [0] 2 6" xfId="45" xr:uid="{00000000-0005-0000-0000-00000C000000}"/>
    <cellStyle name="쉼표 [0] 2 7" xfId="50" xr:uid="{00000000-0005-0000-0000-00000D000000}"/>
    <cellStyle name="쉼표 [0] 2 8" xfId="58" xr:uid="{00000000-0005-0000-0000-00000E000000}"/>
    <cellStyle name="쉼표 [0] 3" xfId="41" xr:uid="{00000000-0005-0000-0000-00000F000000}"/>
    <cellStyle name="쉼표 [0] 3 2" xfId="67" xr:uid="{00000000-0005-0000-0000-000001000000}"/>
    <cellStyle name="쉼표 [0] 4" xfId="8" xr:uid="{00000000-0005-0000-0000-000010000000}"/>
    <cellStyle name="쉼표 [0] 4 2" xfId="36" xr:uid="{00000000-0005-0000-0000-000011000000}"/>
    <cellStyle name="쉼표 [0] 4 3" xfId="59" xr:uid="{00000000-0005-0000-0000-000012000000}"/>
    <cellStyle name="쉼표 [0] 5" xfId="61" xr:uid="{00000000-0005-0000-0000-000013000000}"/>
    <cellStyle name="쉼표 [0] 6" xfId="65" xr:uid="{00000000-0005-0000-0000-00006E000000}"/>
    <cellStyle name="표준" xfId="0" builtinId="0"/>
    <cellStyle name="표준 10" xfId="13" xr:uid="{00000000-0005-0000-0000-000015000000}"/>
    <cellStyle name="표준 11" xfId="14" xr:uid="{00000000-0005-0000-0000-000016000000}"/>
    <cellStyle name="표준 11 2" xfId="15" xr:uid="{00000000-0005-0000-0000-000017000000}"/>
    <cellStyle name="표준 11 2 2" xfId="29" xr:uid="{00000000-0005-0000-0000-000018000000}"/>
    <cellStyle name="표준 11 3" xfId="16" xr:uid="{00000000-0005-0000-0000-000019000000}"/>
    <cellStyle name="표준 11 3 2" xfId="30" xr:uid="{00000000-0005-0000-0000-00001A000000}"/>
    <cellStyle name="표준 11 4" xfId="17" xr:uid="{00000000-0005-0000-0000-00001B000000}"/>
    <cellStyle name="표준 12" xfId="54" xr:uid="{00000000-0005-0000-0000-00001C000000}"/>
    <cellStyle name="표준 2" xfId="2" xr:uid="{00000000-0005-0000-0000-00001D000000}"/>
    <cellStyle name="표준 2 2" xfId="63" xr:uid="{00000000-0005-0000-0000-00001E000000}"/>
    <cellStyle name="표준 2 3" xfId="31" xr:uid="{00000000-0005-0000-0000-00001F000000}"/>
    <cellStyle name="표준 2 4" xfId="56" xr:uid="{00000000-0005-0000-0000-000020000000}"/>
    <cellStyle name="표준 3" xfId="3" xr:uid="{00000000-0005-0000-0000-000021000000}"/>
    <cellStyle name="표준 3 2" xfId="55" xr:uid="{00000000-0005-0000-0000-000022000000}"/>
    <cellStyle name="표준 4" xfId="4" xr:uid="{00000000-0005-0000-0000-000023000000}"/>
    <cellStyle name="표준 4 2" xfId="18" xr:uid="{00000000-0005-0000-0000-000024000000}"/>
    <cellStyle name="표준 4 2 2" xfId="19" xr:uid="{00000000-0005-0000-0000-000025000000}"/>
    <cellStyle name="표준 4 2 2 2" xfId="20" xr:uid="{00000000-0005-0000-0000-000026000000}"/>
    <cellStyle name="표준 4 2 2 2 2" xfId="32" xr:uid="{00000000-0005-0000-0000-000027000000}"/>
    <cellStyle name="표준 4 2 2 3" xfId="21" xr:uid="{00000000-0005-0000-0000-000028000000}"/>
    <cellStyle name="표준 4 2 2 3 2" xfId="33" xr:uid="{00000000-0005-0000-0000-000029000000}"/>
    <cellStyle name="표준 4 2 2 4" xfId="22" xr:uid="{00000000-0005-0000-0000-00002A000000}"/>
    <cellStyle name="표준 4 2 3" xfId="34" xr:uid="{00000000-0005-0000-0000-00002B000000}"/>
    <cellStyle name="표준 4 2 4" xfId="42" xr:uid="{00000000-0005-0000-0000-00002C000000}"/>
    <cellStyle name="표준 4 2 5" xfId="47" xr:uid="{00000000-0005-0000-0000-00002D000000}"/>
    <cellStyle name="표준 4 2 6" xfId="52" xr:uid="{00000000-0005-0000-0000-00002E000000}"/>
    <cellStyle name="표준 4 3" xfId="23" xr:uid="{00000000-0005-0000-0000-00002F000000}"/>
    <cellStyle name="표준 4 3 2" xfId="35" xr:uid="{00000000-0005-0000-0000-000030000000}"/>
    <cellStyle name="표준 4 4" xfId="24" xr:uid="{00000000-0005-0000-0000-000031000000}"/>
    <cellStyle name="표준 4 5" xfId="37" xr:uid="{00000000-0005-0000-0000-000032000000}"/>
    <cellStyle name="표준 4 6" xfId="44" xr:uid="{00000000-0005-0000-0000-000033000000}"/>
    <cellStyle name="표준 4 7" xfId="49" xr:uid="{00000000-0005-0000-0000-000034000000}"/>
    <cellStyle name="표준 4 8" xfId="64" xr:uid="{00000000-0005-0000-0000-000035000000}"/>
    <cellStyle name="표준 5" xfId="6" xr:uid="{00000000-0005-0000-0000-000036000000}"/>
    <cellStyle name="표준 6" xfId="40" xr:uid="{00000000-0005-0000-0000-000037000000}"/>
    <cellStyle name="표준 7" xfId="39" xr:uid="{00000000-0005-0000-0000-000038000000}"/>
    <cellStyle name="표준 7 2" xfId="46" xr:uid="{00000000-0005-0000-0000-000039000000}"/>
    <cellStyle name="표준 7 3" xfId="51" xr:uid="{00000000-0005-0000-0000-00003A000000}"/>
    <cellStyle name="표준 8" xfId="25" xr:uid="{00000000-0005-0000-0000-00003B000000}"/>
    <cellStyle name="표준 9" xfId="26" xr:uid="{00000000-0005-0000-0000-00003C000000}"/>
    <cellStyle name="표준_Sheet1" xfId="7" xr:uid="{00000000-0005-0000-0000-00003D000000}"/>
    <cellStyle name="하이퍼링크" xfId="66" builtinId="8"/>
    <cellStyle name="하이퍼링크 2" xfId="9" xr:uid="{00000000-0005-0000-0000-00003E000000}"/>
    <cellStyle name="하이퍼링크 2 2" xfId="57" xr:uid="{00000000-0005-0000-0000-00003F000000}"/>
    <cellStyle name="하이퍼링크 3" xfId="62" xr:uid="{00000000-0005-0000-0000-000040000000}"/>
    <cellStyle name="하이퍼링크 4" xfId="60" xr:uid="{00000000-0005-0000-0000-00004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6900D1-8CD4-465D-85B4-A16E9999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42691-670D-4FD8-B556-BC367610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59216E-3DFE-47A1-8D51-AD928B6E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598BE7-0491-43EA-91B7-F76BEEC9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AB677A-5EEA-4F2C-B06C-25211F05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F9D04-57C4-466F-8218-872B2DDF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A51C4-24D9-40D4-B517-0ED92EF0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47009B-A9C5-4CA7-BA23-2B824962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05325C-AE32-4E46-A11E-9CEEAF58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5A1636-E587-47E0-B1FA-E77DBB5A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27834-603A-4411-B8F5-E0B9F0FB3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0B6D35-C631-40A2-A46F-C4718869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673F8-ABB8-48F2-83FC-9C023DA9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5445BC-F65A-462E-ADC8-DF9D11D0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43E0C-D85D-4D53-AF12-C7C9D9E65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ACF024-E2EC-405C-BD20-1FD68EE6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3AD933-A0EC-4034-9682-AC905688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72B27A-2344-406C-A7D3-D70CC547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D1BA6B-929D-4588-AD65-1B993EA06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785E50-5861-4C80-837C-12B2BE46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B2F3D7-C040-466D-82FC-ACA319A4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396197-3EBF-42E1-A6B7-620AF07C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F9ABA6-633A-4298-811D-36F32334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343B10-50D2-4C9D-857B-C640EF54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A6F84C-209C-458E-B4B8-EC248B3D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38FCF-DBA1-4141-8758-85567C8B4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3679E-D7C6-4D3A-8C01-4E97D037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FE3691-0D36-479D-B697-EAFCA687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220BF-C3B9-4C6E-A9B5-DF6C3AB26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DE142C-0FBA-460C-B525-70B0E54F3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98C357-B9E3-4BB7-B79C-112030D0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BDED77-DF1C-4E8B-B09C-DDFB7993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A8C0A-3F24-449E-A9A0-460966F1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48C8D-11CA-429A-8919-CA7A1A61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6139A3-63C2-489D-BEF3-29A2DFCA4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C8AA4-F9D8-4851-9A1F-23B337ED3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E8CBB1-09AE-47C7-BB64-AD07435A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DCD0AD-C1DE-4FD2-9DF5-8D928F2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0D5CD9-A617-430B-AAB5-B044533B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ACBDC-559B-44B4-A8A8-6782867B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9BE07-D42C-49DF-BB6B-6B28A505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7C6B9A-A517-4FFE-8CB0-CA892175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3A968-545B-4B10-95C2-AC49BA9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472B0-BBEA-4A69-B414-1709345D3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F53013-240A-47C0-8F49-7137E5E34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7542C-EC20-4B44-80E0-8D047931F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433587-28B2-4320-9612-9545E1092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B34170-7421-4209-AD6D-687767A07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47B76-42E7-4C23-97B9-7690FE8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2D428-E9C1-496C-B420-E610376D8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B273C4-1620-4443-8194-EBF3CDFA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55984A-9F11-4950-B6F1-CEB41BB0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F85E7-CF06-4C4B-AED2-D2EBB37A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1B6974-9989-4D94-9ADD-23FCCC25E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CA8E8B-ABA3-4C8A-8EAC-FA2F88BD5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DF3B1-2883-4BBA-9C96-6FDEB43D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888A43-B624-43AE-B42B-F633D877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74C35-1D61-4F24-A3D4-92E0D48F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6CBE4A-1584-4955-B3E5-F4774A0C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9D8020-3536-4966-AB1E-B961C69D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2B315-AC10-4B9A-9525-82117362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FAF830-0423-4779-884F-8371BC89D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F3E00-F5F6-4730-86C9-5A6F636E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39ACE-9B2B-41E4-87FB-8E2B3AD4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F0EB6B-A4C8-46D2-A9DE-50FDD71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31C650-3CFB-4DA5-8409-30C3E8C0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B6F412-308B-40DB-B5C4-4C9CA541E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A01871-7641-4B99-81CF-307AFA2A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CA5E4B-C673-44A3-8020-17E6681B9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A6F359-7356-4A69-BFCB-A94C8B2B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15C495-7B4F-48A9-9F25-1CD650D1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62FAE5-1DC5-4C17-8FA3-4ACB9783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98D971-5D83-488E-AD2A-8517B27F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94616-FC5A-46BE-A76A-79C89222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35857E-F818-4E62-96F5-CAEF5EAB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2FF967-0EF9-4F2A-A797-F7BC8FE5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7A02F1-0838-48A9-936D-78B590B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F103B-79C1-4EC3-A90F-4F513C60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1CC45-FA32-4420-80ED-6FC65E00E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78ECA1-DCD9-47AA-83D9-1809B9AB2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ADAE99-F3B9-4FFB-8A74-DDA22C02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826D19-033A-45B5-B3CB-7376E863A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0901FD-C5AE-4D62-83C1-2A0FC6BA0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76BF3F-9850-4216-B11D-BA8EA33D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A3A13-D886-4E77-938C-FE621DFFC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67192B-6982-4297-A7DD-2AD63BFF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C72A5-E307-4E02-A209-3C2AD3B4F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6B6D6-3C16-42EE-B82C-B1976016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95E746-E9C5-41B4-925C-5EEC2965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45C25A-ECF9-4E87-AD05-83483F9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06D717-A452-41B3-98B7-AC18EBBF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889A5B-14D4-4A69-977A-AC39DDFA9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D83068-10B2-4535-8040-B9FF8691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6F0562-6CC5-43A1-9E18-FB02E6BC8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B18133-3386-48BD-983B-8F32CC8F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F7CABB-0E68-49AE-8BE0-D644137C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918A8-879E-48AC-A214-5001CDFF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2BF9A1-F585-4C68-8347-2C8C6A99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79C9E3-BC3A-4F47-8FA3-FE23C002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4CB73F-C7CC-4D6E-8A8A-21B8B1B0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219B63-4AE6-4A79-BBAC-24684BFA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75756-9B57-4C94-972E-38F97409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333C0B-44CD-4D8D-8425-1E7FDC02C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57725-F5C9-4034-B333-61DAEE65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9C202-3723-4322-A1B9-2F53B412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193D7F-FD38-4E86-82CB-BB4086A3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1F0578-589A-43D9-9F8A-4A49625FE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62CEA1-8953-4B97-810E-E60F640B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C5CEEC-0B25-4A3E-8F75-61B1D7A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2DB5AA-4F90-4011-9542-75BA5551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D9FD73-80C5-4A73-B946-35025BC6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6045F8-4AA3-4A55-B4C8-8B02F4DB6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E62EC4-20A9-45CE-A203-FD4327AD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BFB9DC-F641-42F8-8FEE-D70A90B8E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CF4-C875-4BC0-8CA5-0D48363C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43D850-D4B1-4AB3-941F-C0B88E59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6A37F-3FEC-4217-8F03-1FA1FB67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AACD64-FDE2-4572-9A96-ECA65CAEB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BE844-1EA6-4546-B9E9-541312ADB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ADB999-C38B-45D2-B27B-AA6AB68E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744260-AF46-461F-8981-7C5C9D26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B481BE-7AA8-4547-8DA9-E2115090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13115-AE74-43EB-B22B-A6E935B8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659C99-7B98-479D-8CCD-F1C3EE87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7B10C-F309-4C62-8D93-CBB9FE1C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130F61-AD58-4552-94D8-D7B352D8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79F21F-64C7-4737-9FE5-3BD22F4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6180D4-AA23-4219-93FE-15521FE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1C9DA-B509-4C9E-ADF3-83E548CC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87D6DF-440D-42AF-9D87-790ED0D1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2D8A8-77D3-4FDB-986E-3AF8F4B97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6DF1F6-EE57-48F7-844F-0442ACE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74EB5-CA62-4A06-9394-F5DA9CFB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96E606-D5D0-41CA-A293-6AC10CDE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869F8-7C8D-46AA-89B8-EFD319DA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D0C12-7EA3-48BC-8D50-EADA68BBA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9F9916-29E5-43C7-8861-7F8F871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401EC-E825-436A-9CFD-1C620004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79C37-150E-46E5-9B3F-18816BC1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D43D91-65F6-4C64-8A68-C438EAB4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4FD52-1F26-440B-9BE6-4001B10A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91BE94-2FEE-4CDA-B391-CD0551D4E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52C32-A48D-4406-AF51-35E1EA7D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05AEA2-9EAD-4356-84B6-BBA21F80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F5B4D2-01E8-4E2C-A262-53ED4DCD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BDF07-6060-42D4-BD3F-2ECBD70A0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70582F-113C-44DA-8CAF-E88CC760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E4598-051E-4467-A87B-CEBF1F9F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FDC62E-B871-457E-9163-74BE51227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4D77FB-2066-43B4-975B-14039730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26B75B-D557-410D-BE9C-87BD257D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1FE07-70C1-4DED-BCC7-9DAC66275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F40F87-4786-42C8-BED5-1990E55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C90F1A-FA52-4997-82B9-67905F67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28CE63-47B3-4C90-822B-71FC284B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1EDAC-8572-43FB-A826-2C835A08E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601BA4-7779-4013-A469-0F8A186E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62B5D2-32C7-4EF5-980F-7CE8AD1D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9EAD25-E55F-441B-ACE2-001D5D80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843F12-05DC-4B02-86B0-84742082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73D4CD-19CC-40EF-BA1A-793CB1849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86760F-7C79-48DF-A231-6B5FC63E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F3F124-3486-4259-8865-6747B7B0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63AA9F-EEBE-484A-B537-1443D51D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02EDF-7DC0-4A51-B8F1-268DA1CE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A99AF8-1DA7-4AFF-B94B-55B48CCE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4FBE8-C624-49E0-A428-7B9C6720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F958D-FAD8-42D2-9EE9-96BDFCD8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5C2E3F-3A64-49D1-AB30-1C33F1A59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1EBAB8-7548-4A13-AD29-CC5C22393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C6A579-D1A1-4623-9F46-D46044B14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DADD85-4933-4330-A572-1054E8F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88E7AFC-BDF3-48BB-9C53-9AF36C37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7CDC6-D145-40B5-ABF1-90C03D8E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0430B-4F1B-419D-B339-71437A89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404F89-124F-4603-A899-A3C6485E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7E0222-7EF8-48DB-A69C-D78376B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893D4-7387-43FB-AD4B-9BBDFDD7A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CAF278-E8E5-4579-9E71-8B8743A6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50C7D2-7D62-4AE8-996C-FFB6872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276F4A-7A96-44DA-956C-E14E6B12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28CF7-F204-4BD8-887E-13126F8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38579-2AFA-4ECD-9C7A-DE7591F33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59E1DD-B2C3-4F79-8B6D-D28B273D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F14D55-D4E4-4AF0-B399-2AD320E3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E5FD6C-9B22-41E5-B6E3-3DC46670C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BD4A4F-5E32-49A6-BD49-A9EAE16F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7FDBEB-F9CB-4B4E-B665-DB0C69CA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6D0494-FA01-4D7C-900A-39DE84AF9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FBA84-B1B3-408B-BC3D-A3E76DE2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4CF89-5991-472D-8E1A-DDFFE8A8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B901A6-118F-4D70-91C1-212006B5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390A7-100D-434F-90FC-EF308774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7ECA5-E83D-4AB2-B64C-DF761FB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2754E-E4B5-48A7-A1FD-486426077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84BBC7-8FD8-48C4-AC72-7924143F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DFD227-D5DC-4EF9-A664-63A5C032C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EC6050-3F40-446A-BB90-3AE58B33B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709092-1B20-43AD-840A-14797C7E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A930D2-4462-42B0-B25B-9DB1E546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34877-BD10-488C-A574-6EA7E84E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2BE33B-99A0-42AB-B9AF-63880D02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603B-38EA-4D43-A050-AF9C5AA1B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BCE12D-0B58-4CB7-AD67-41BF4F27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C076AD-DE44-4F9C-82DC-C795CC48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960A01-00B6-4453-95E7-F1CA65D8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5EE40-C1B1-4A79-B60F-00ECB4C9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268285-A619-43E4-B98A-385B71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A88AD57-1170-4912-B664-F2D130EE9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91D332-1069-49B7-85B2-54B3573A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853668-285A-4274-9B4B-FC07C29DD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9337FC-1788-4278-99DB-1449AAA0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785E0B-5D56-47D3-B846-F8F3FE3C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6F1EDF-B098-4779-B8CF-6F8B8F6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FEFA2C-4B81-4026-8615-0C85A86A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2529F9-B014-48C3-80CC-8340258C6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FFF0C-373D-4F27-B90A-2EEAB2FF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E278EA-4028-4A4A-B8E9-C4207C47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3C3E3D-7676-402D-99B7-3652B39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83532-4DED-4A74-BA22-FB33F36D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3DE438-0F1A-4C50-8279-7BBF7E8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83DED1-C85B-4928-8DC7-4774F32CC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9AB6D-915F-48F4-AF1E-4E26AF2E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06AA9-6D20-422B-B323-77652904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20600D-88CE-4A48-9F9E-4EA7528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F0FBFD-5A77-4A99-87C7-550265013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3B13EE-C4CA-4240-9C63-17FD40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273255-BE37-419D-B329-CE3C2B5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1F13E-7E25-4AD7-B1E3-93CF89C3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FF28C3-D4D1-4A80-BEAC-249143B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40C6ED-62A4-4287-9F05-44AC490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F3912A-7BD4-44FB-A45D-02B413AF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A66465-3291-48D5-9FBF-E6410F15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009F4D-9BB0-47C3-A56B-E3F338796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2E753D-5727-412E-805E-C58DF7C62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00540F-4320-415E-AF76-D3606C89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719F93-8058-477A-96D1-7CD9FC61C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30A4AB-A61A-4ACD-9845-BA34F276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B26993-A0C0-4A12-882B-169A4FE7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10F8E5-CCE8-45BA-A961-A0F2B87D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A2F5EE-E66A-4642-9CA2-2BD98882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C50212-AEF8-4666-8711-C91C7246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AD7447-48F8-4269-B941-BFC22CF1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D0C2C5-5709-4DE8-8AAE-9C6F107A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A5DE8-7846-4D90-9185-392A5A38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093CFA-145A-42CF-85AA-DABE011D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5CA3F2-94E5-4D47-850B-184F21B79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86BC23-71BE-40AA-8769-320BBA571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20FD3C-878D-45A6-A9DE-0D39C5C0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810B87-625C-4570-9611-DEC80175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AFE383-13CC-4A61-A90E-11BE8ECC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94D369-680C-46B2-995F-EA486DE5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23186B-1D8E-4EFE-8854-980BAF3B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4A3D10-EDFC-4FE3-9AE3-91A85833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54FE91-BA40-431C-B7C3-4899F47B0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449739-29AC-4D53-8DEA-5179FF90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BFB1F-5F8D-42AD-9F5B-9452CA69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9DC3A-50B6-495B-A5F9-31414F2AA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C43038-BC3E-41C3-ADE6-BCB1785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8DA24E-0F7F-4065-B74E-EA416091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69A749-9C77-43CB-ADAE-57EBFC27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9F2FFF-CA49-4029-835D-2CDA0E65E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2C4576-D305-49F1-8F41-50624A90D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0F45-82C5-4FE0-9779-429AEEA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D5A211-7ED1-4AB9-A932-29C48B82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74E33-4FD7-44CB-8F44-686BB289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2B6265-7A46-461D-A833-397E332B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2D643A-94F9-4026-B23C-7A31CC1B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BE2F8-3535-4137-97AF-2ABCA2CC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E061B2-F700-4027-AE64-505CA2974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10E257-B5B1-4B6B-A135-336250175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E72779-DC6A-4CE3-93C8-EE8BAE8F3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ABD2F7-B736-44CF-AFD6-DB9DFF20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2093ED-092B-4737-A44A-9802003C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832A746-21E7-4E61-9118-A51F6CF1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9B06FA-B3D0-4235-AE85-B24A3CBA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AA7762-3D35-43C0-ADB6-9B4ADF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8CE31A-5479-4FB7-8CFD-B89D0C4EC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213598-23F1-4A25-9E64-C7D40FB9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F38DFB-DCE0-4AF1-AB37-53D2B191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30761D-0D11-448D-A1C6-EC0A5F26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2EDF76-2083-4FA3-8E29-F87B5001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0653BC-488A-4360-A819-F4A04E68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9F7B1-5019-4BDB-9F96-0CDFE41DE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0F4DD9-1A14-43EB-AFC0-207895EC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ECE60C-AE74-4E97-B605-28E875D2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3A1604-ABC4-452C-8970-22CDC7C0E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DC58E-2FE5-446D-8879-A9295064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901D4F-9731-415A-A9C8-8CA8CF47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E01F2C-9800-424F-96D1-E7B9A7853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90DF5-8989-4718-9C59-1E6BFA807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0175A9-73DE-4BC0-A321-C0B7D710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43CCE2-1341-4090-A709-BDE7AD4D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491397-ADC0-4C03-9E9A-E5735D69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CA2460-FEF7-41A5-83FF-AC661AC4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2B7EDB-13CD-4559-AB71-D9FF8C9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888E8D-01F6-4C0B-A673-9829FE4D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F8F7CA-6561-4936-8840-BD4CD5BCE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EB9BE-8295-4CAF-BEC2-63A0A7CF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99BD91-9D16-4E41-AC5F-94A0DE90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0409FF-EE90-4169-8667-55DB69F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6BB8C9-5DC0-4F79-8D6E-BCE30438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1B14E5-2BF4-4382-8224-F7BF1039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93189-DD22-4982-933E-F15BCE8B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00DD26-FEED-4459-966E-88EA3654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C7F5C4-B48A-48A7-9EC5-865524335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04529C-BE08-4596-92D6-562FEE5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FE99B-D878-415F-8098-CC4842AF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98022A-F391-42B2-98D1-047DCD0E9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7D3A3D-20EA-418B-96C6-00364085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F5FDA-9BB4-4586-8117-71D9A84D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A51B2D-A397-4C82-9A64-EAB474B1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61737-B9B6-4AD8-B5E0-49AE8A2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87E22-0257-443C-B079-06B75DD5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A232B-4144-4B68-A222-99DA2DD8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D5827-86F5-4ED6-B446-277CBC9E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A2AF4D-072D-4D0D-A157-37F7D7821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245D3-2544-4BB2-976D-3B07E2E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63BBEF-C273-4DBC-BFA4-D469E7A32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5E9F63-3B99-40BA-BF6F-FAAE3406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284D3C-AB90-4BB8-A649-67595246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793385-FC5C-4934-BE7F-B5ECAB7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4F8588-0220-47D4-A9A0-39FB62C8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C7B3BD-D5D3-4107-AF1C-C1500A227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7564C6-750C-4282-933F-073EBEA7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F935D8-3EDB-45C4-84A0-3257E935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059BEB-B277-4B8A-9AD8-9749A296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5C81DA-DFB4-4303-9072-A11B0B20D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486C2F-3023-4588-92EE-23611C8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707EF6-1213-48E4-A34E-501423666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312AE5-03F8-430F-8B9E-96A7AF7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7DFD3-FA1E-4266-B802-CF4987A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ED8AF-98F9-4543-9FBC-454A9782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07CB7B-9674-4F93-AC1D-C43499332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0025B2-48B8-4E16-8341-14A13957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253985-B675-47AA-A11A-795EB1C8A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18D61-20DC-45C6-9DC9-AA3F45E7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F854E4-6375-4C43-A01D-9AD417852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D061BE-94F9-477B-B577-40B91FB2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7D4CC4-F188-4389-8CBC-BE35F153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D3E9AF-E655-4AC3-BDFA-4635EAB18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402EE-75DA-4914-8B58-C523BF8D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748CEA-AF32-4566-B40F-FB781C1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6BA0C4-2ACE-4BF6-A067-82E9617DC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E5320-B5E1-4570-BDC2-D58A5DC1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7AC374-9B22-48C4-BB8F-A7A624DBE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3E58E8-B92C-4938-8DD8-82E27E92E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520F1-9C7B-4C05-B2B7-370FAE05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CFA07-0F4F-4D68-AB44-60CC96F5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77253E-E6A9-410E-A537-5FEA0A54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15D744-C601-44BF-B091-8C9A8472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978013-6EB3-4C21-9AA8-8C7CD52A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25DA96-2BAA-4E1E-9DAD-9726F6E3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B4B28-33C2-4ED5-9273-FCD92AE9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C98A4-0163-405F-A964-62F09AA8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BE1F24-1446-4BFD-B378-A85E34A40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4DBD58-96F8-48A6-B5DD-6B5EC18C6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81BA8-F5AF-46C8-9FB2-77077ED8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6B237-5ED3-4159-A105-FA3CADFC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AC895-9268-411A-81C2-B5038997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CE0F02-0149-4DBF-802C-A1DACF06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DEB157-0AD3-46A1-86F7-24C712BF2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39A57D-FD00-4B00-9CF3-5D7FA07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92CF97-39F0-496C-984F-1D9F86A1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6D8750-C733-40C3-802B-36BF23A91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BF30D-9358-4684-BFC8-40F07166D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31A68D-F36A-4490-8278-7247E53F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7DF663-1B42-4E11-8C95-52A954B7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EF5555-9667-4C64-9B0D-12C44314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2F87B2-DC0E-416F-8F2B-7158B49A9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28A47C-FE23-417A-9C60-2A282560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A40117-718D-4225-8462-6A7A7395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A5410-2C55-4FF4-81B3-2558CCD6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A6B493-34C9-4B59-9E5A-1690ECB69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36EA5-6D75-4647-80C6-4ACD1B20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83F681-C3D8-4095-842C-EEF3B53A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808F5-67B6-4CC6-A785-B69FD7833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A7DFBC-7B8D-4C60-B404-E55538B4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75A127-3CA4-4D97-AECE-8772AD37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DC2FF6-87B9-4D9C-949C-1F01C2D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DB0CA7-4D07-4C16-9C42-DC64C874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B6E63-7FEA-4A49-98EC-A67FCBC8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8731F-2ECD-40D4-A93C-FF4EAC433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7E6D8D-BFA0-43D3-88EE-BEF518CA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DAA474-FAE6-4097-A99D-7AA579E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BAEEC3-BCC5-4747-894C-74AA986E5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2B29F0-A131-4456-AC8E-2E4E0CB2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49A4B-580D-4145-B3F7-CC581CCC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D9AE62-0B7E-4255-B185-B56C101F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C5D352-6D2D-4941-8AFD-E27C9706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183E2A-405C-4C9F-8DEA-0D9C635C2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92CBF0-7FFE-4A28-990F-0D44AB9DA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7CEBB6-DB02-4374-B683-D4A063BF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8A2D9-2C93-4070-B6DF-2D0968C2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5A6BA1-D0DD-4588-ACFA-8C20DAE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2E7F5F-CBAC-4B08-B01D-C10D7BCC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E8AE33-3E18-4BA1-864B-6FF8C811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D2A48-6CF5-41AD-8876-4E8D18E0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2BC12-EAB9-4BB6-BFA9-6F36B31B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F07B3A-6F99-4952-AE55-CFA211C46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66E839-84F5-45AE-A8DC-86C529A0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E05B2-0246-49CC-916C-EC9B9B5D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1678D3-64E6-4CAC-A32E-FCD0F1D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44BF49-68CA-491E-B636-048F618F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DB4785-F4C7-4B6E-9A69-950C1CF0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B0B362-7752-4540-927F-5DC7F039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49654-4923-45E4-B1CA-07C0EF471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988604-C2F7-4C4F-8775-A9316F75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04C43-2F98-4B72-B6BC-A8F41AB3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98B129-2111-42FF-8E64-5DFDC9F7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013D8-61BE-4CE7-85BB-55FC2D36F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5E113C-A22C-49DE-8828-BB36540D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3852187-CDEB-4370-8901-EC99B27A6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5CFFE2-7D85-48E1-B5CC-749CA88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7C6FE-BF84-4458-9956-3DA6933A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F1C814-0677-4D99-80B9-EF87716A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FBF939-CD21-482D-96EA-3032EEE1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FD7650-72D7-422D-8510-CA4324CA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BA9C96-43E0-436D-AA57-40332C6A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379DFA-9AC5-423E-BD50-2F7059473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6F8E90-277C-45C3-8458-889DCB3C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437EE4-9188-4DF8-B1A6-C0A8E0CDA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114099-D66A-4246-9741-8909DF71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A6CE01-F16F-4965-B030-89499CF95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D9586B-593F-4761-86B2-FE43F98F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978513-41DB-4205-A8AD-BA75479AF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6E0994-94E2-4856-B0D5-32108251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ACA550-EDA3-4D80-9C06-CFC7A684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CB816-7F2E-4891-B25E-0567C94A1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39629-AAA4-4933-9ED4-7BE22CDA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86DD62-8A5C-471F-8A36-B9452441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9147B8-9C82-4C42-AA83-DAC8972D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5E1DF2-DD65-4D72-A42C-C4BB6DBD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618081-3466-4E17-88BD-55E67C63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C41CFE-A1CF-4E4C-8E3B-6236B255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110C0A-F5BE-4A01-9546-D2188EF11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E6F83-3D17-4798-8370-7FB00FC1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143B78-3EE2-4F03-B5C9-498B0C34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148904-E542-4747-8F83-3B0C02FF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AC05B6-C369-45A9-9296-D8B61FAD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FF17A-E064-4E0C-BE1C-8666792E1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D08BA-1B55-47F9-818F-FE99CFCF0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958C08-31A0-4F66-81A1-935AD62B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9D3EDF-942E-4210-B155-8D5EAB40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9D0AC-C454-4C08-A8B1-81387395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5D553-492F-42B5-A6F9-6B35880DC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F33C35-2441-45F1-9336-FFAAC00E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4ED1F-57A8-414D-A8AD-2EA873D9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ED2F4-7CC6-4299-B01E-DB74463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685C7A-AF7B-45C3-8BBF-29F4282B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66965B-E85B-4BB0-86F3-1D086F43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DCD89-6994-475B-B946-180AD13B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57D29-8033-4AF9-B7F5-8FF53B67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46A53EF-5408-4841-A2D1-CCDAFF50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70A6AE-3910-44AB-9764-A6873F31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B73522-FBF1-4340-BCD3-CC078587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F73645-396C-4983-BBEB-2C396F2B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B1E82-DF84-47AF-AF35-ECBE22D0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4ACF7D-47A4-4C2F-8412-592F546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4BE0AE-63CC-4FCF-8661-832175B6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3558E3-EAAE-47E8-82A9-8467FBB4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B006EA-1FE6-4A62-894C-F04A32C5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593D7C-A23C-4325-A089-91FFF9A88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D7826-9428-4D85-B356-1E1CFF8D8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22CE10-AFEB-48B6-978D-2E5BD986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2BAEA-BEAF-4A79-854D-2446B4E1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55E37F-02B6-46D8-89C9-3BC8E7DE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56BDDD-C151-43B8-9CC3-EB4B8B0C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8817F3-98EE-4678-B926-F2F43A5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B0BBB6-002F-4B37-9C8A-D7350AE54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142D0E-1DF2-441D-A0FA-67D537E5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082246-893D-44ED-BD1C-E43872F65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9B9D99D-BEB1-406D-837C-098E85284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2679-D170-4917-B771-70A75907B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227908-573E-4558-AEBC-C1FBC7ED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DA6D8-644C-4BAD-93BA-12F7589E9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09E60B-2794-4549-8E82-545DCA69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5BC3C8-232F-4F16-8008-7E12B51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5B6A9F-0C2A-4972-8639-506422C88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47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DED1A7-8B01-48AC-B48B-F4263274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8C2C3-7745-4F89-A500-CCFEC0E3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02814A-2C55-4E39-848C-24228990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780C9C-3C0F-4C9F-8434-5A5295DE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BD7DD3-5CF7-4DE0-B370-5C62C66C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7154E-FAA0-480E-B868-6C1B9F42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3A2DEB-0871-453A-BE1C-FC6C776E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4725F3-9AC5-4911-B773-DD6FB210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8AFB2D-879D-4E0E-9F5C-5A04E6A4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C28F66-2D86-45D3-88CA-16B9A8D9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A7D3FE-E1D3-4A1A-AAD8-2A02ABE42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8300-1FB3-47B7-8AD0-56BD4024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19DD5E-ADF2-42EA-8235-AAAD933A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322CA-97A4-4906-9770-F5FEFC09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D428B-D753-405A-AB61-275D3F39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CAD7D6-207D-47C2-8E12-6A93B940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C8F850-031B-4C79-8C19-B9350E63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2F39-E775-426D-97E3-65BD0779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847B4-F26F-46F9-9039-8A02EBB36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4F634-499A-4B76-9466-9AC7D344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61E17E-34F6-454F-A508-5AA4FCD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428E71-983F-48F9-8619-8FEAE5D1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0F3F68-2CD2-4AE1-9DD2-D2161869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04977F-DA8A-43C1-966C-DB9C8B84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5EBCC8-DDAF-4C52-B4D8-D77EC75F0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0A02DE-1A48-4E5D-A313-FD33E8A9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0B05E-DD50-43CB-BE7B-0B5FB1F7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7409F5-D397-4C22-A090-74AD0FF9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85FB3D-4486-45C7-85D2-5FB093FD9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879A68-74E2-4FE8-800D-C89094755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841BA-D387-41D1-A9D8-D5FEE859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F4EA9-D747-4924-801F-D32B8DBED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EEC0AC-7DB5-4559-9B4A-3B3194446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E9A605-5481-4E3A-AB4F-0D0FF66C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F5C825-762E-45C8-B3CA-09E2B19C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131A1A-BEA2-4626-8C44-D8271997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A79F3D-B006-4FE0-9DEA-3307BBF2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E4027-D646-4032-9FFA-596EE0B4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83086-2E9A-4983-B737-24A8F13E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013058-6583-4C1E-AB50-63DF3C7A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91E9E-B431-41C8-B03C-A2ED5D100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20A9F4-B7E3-43CF-BFD0-95366595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57DE28-336D-43CD-9680-536AB921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BF1E87-44E7-4DE7-8551-EF79E4A9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6803B3-7EF6-43A1-98BF-D77A14D8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60C59E-B29B-4B23-992F-59BDF6847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87FE5-726C-4C7D-8D39-D8992098A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BC2EE4-10A4-45A6-876F-4D11C2792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87399E-5306-4477-8F3F-3F97B822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02A6C6-3A5F-48AE-A48A-0D1287BE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858B69-C204-4269-8087-38DA0466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8A5979-F34A-4619-AC70-7C786E84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D273AE-B022-4170-A26D-64F79760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9CD3492-EA64-4526-87A7-5EAECFB6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D62D1D-AD50-4742-80F5-CB553485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073C9-7960-4504-9A17-1AE818E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8C5F78-986C-492F-A159-6C463A00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04859F-FF2C-442F-91C5-11B98866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74B4A-B2B0-478D-ADB5-38C231C8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3329D5-CCEB-485C-A1E8-6613D604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50D2A2-E029-44AE-9FAF-0824FB1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BEFC0-CA87-49D4-BC98-BBBEC2B8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4ACB53-702A-4950-9D3E-DDD68A04D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5FFC1A-0CCC-4D0A-B745-D050C08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5E3A24-FF4F-4599-9192-FE0B8E57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6D0FB-A479-4EBE-A479-14BBACD2A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F4BF03-BD94-4F71-B0C2-0E36E9A44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D8FD07-D2B9-4552-B18D-F91C224B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6C2F3D-53B1-4815-A586-D7415402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803938-D229-411D-A59F-C05BAAAC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E35668-8D69-486D-9368-6F464734C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35C1F-ED0D-4CE0-AD36-4CC9FF80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BF3DA-CA17-44A8-882E-80B46D8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A18CA0-3B9A-4B5C-810D-B2EDD6CD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804973-0826-4B23-8D80-5FBEEF7B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1562C8-41DE-4F0E-9A1F-1DC7A4D9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98767E-3431-4D9A-99B5-2B39EB505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C3EF25-A18D-43F1-845A-814EFD61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CE651A9-97A6-4AB5-B2BC-693B0C31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8328E0-8BA6-4782-AF7C-EFB74F8E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7C487-A5EE-4F3B-9E7D-65E5900A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857329-8C05-4C1C-91D5-ACA6356D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EA067-9D34-4A22-B2EF-3E1F4C223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392569-DD73-49EB-86C8-59DCFB91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CD0426-0750-4B62-8A51-AA4BFE52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7A5408-4515-4E7C-A3AC-D5B3D2628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EA23F-081D-4D91-A72D-A4B05FAA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B62B20-E701-41D1-97AF-6FB76EC2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687EF-4790-45CA-95F1-E9763A0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4D9EAE-2B24-4E8D-AACE-FD261D22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A02E92-9B37-4F86-9AAB-5E09FC9E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245928-6E84-4EEB-8101-D2D342B1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623323-7234-4BE5-87C5-AFA973BF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7C2C92-6A82-4459-9E5D-3E6D33CF7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14F231-5F5E-4300-B1E4-59460026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F032C-A5DF-49B7-99BC-E8AB6C1E1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1FA25-E588-45FE-87EF-C5C462EE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C699F-8E99-42E3-95AF-9E3250EAA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514D2-11C3-46DD-A7B0-4DFD52D5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B364EA-EF18-4315-8909-FF9768CAF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1223EA-A537-4998-88A6-AAB4D3F4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D8344-2C26-4729-AE82-6E9011D6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255586-9E1A-4BE4-AD8D-4AD5F00F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43326B-E44F-40FC-AEC3-E5746D05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E1A544-FC6F-45A7-870D-CEB4919B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2C8983-83E8-4137-B393-5EBE9354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0137A-A4EC-4B5D-9926-0B70B4693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D4640B-7265-401A-AE71-619D09EB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2756D1-37DD-4851-BC9E-69DE3B28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A6823D-CE17-42E1-8413-B9064220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B84886-B7B1-402C-9E79-EF8407578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E2D78B-7A8F-4A12-A7E6-697857DE9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9DC09-9DAD-4271-A7F8-46FED061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8FBA54-2DB5-4D48-A775-60AE9BC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071FBB-BEB3-4550-AB80-3140AC4E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053749-01F3-4BD9-98F1-9FC009F65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E82A78-62D6-425F-9B20-F4AFBBBCD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46484-7B97-431B-8518-5A4A1280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56FF2E-DC11-4CBE-9A4A-FACB713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159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80430-6941-4971-99FE-73AB5461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732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2582F-22B8-4A69-9C1B-834DA903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F9D02-2F73-4B1A-9F2A-22AA55557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EB0060-92C1-49F3-B049-60C8CAB1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9721BBD-9AA1-404B-92BB-287012CF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5827DB-E787-45C1-9886-A2B20953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CCD8FC-C02D-452A-8D22-93D61AFC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B8ED-D8DE-4C37-A694-1A1B675F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03BFA8-D1CE-4675-A6DC-A36EBB30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46EC8-3D6D-4E40-9CF8-EA4F0F832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D84F3-41B6-44E8-8FEA-6DC361858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A393F7-7C28-43C8-A8D6-1B8AA6A96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85AB3A-3C44-421D-9AC6-FEA6C5DBA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E7611D-B3AB-46DE-BD55-2E03CFAC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A61F93-F034-423F-AFB5-C7D0F164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6BCD01-FD2C-491B-8677-D0EB61E78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2CD016-D1A7-4A17-93D1-05B5A6BC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A0853-E83C-4FCD-8449-D140C8BB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2C8763-E018-4A39-8125-D7E9D5B9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E2BFA3-8AE4-452D-8C0F-26C00E496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0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93C764-A19B-48EF-86EA-2DB2F98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343DCC-25CF-4761-89C2-E101EFECB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E25170-6929-4C0C-9F1E-D3FA4ADA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6795A1-170D-4B8B-B96B-6C5D8700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213F4-ED1F-4A46-9D9C-C6C6E9EA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1B6792-633A-433B-947E-04A10620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A5C459-4B6A-46CF-BCE1-6E7A0CEE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FA8D04-87C2-4D36-89B6-A779C153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582B74-F898-4FDE-8FCE-30600558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B8770-D8C7-4B88-AA72-75185C92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87533-E900-43E7-BC4B-A5E3500E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E30FDE-67E2-4C8A-8064-E27DC01D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87B67E-3E97-41AC-8EEA-E8D6BD9F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FD1E65-7BA7-499B-8BD8-78B441198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9604BA-7C47-4E65-B398-11326D17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A411C7-EC29-4E15-9B99-870A1386E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A14829-C0F7-4A51-B21D-7A540924C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A3721-B5EA-471A-9434-4ADAD873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9D97F3-5806-49BD-8D99-5BDAF67F0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6964E9-342C-4039-953C-3D8AE654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D0790-BF74-4AE0-912E-6B859482E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FB0747-E294-4992-9F98-8A040854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CDF7F9-7FE2-4E7C-8262-04841EACF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5DAE82F-2D38-4434-9C1C-F66FE47EB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6F12A1-BAB4-4D9B-AEE8-229651414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E4D564-6C70-4FB1-8B4A-AF2C7137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11B52B-653C-46B9-924E-E1CDD79BC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816331-99FD-4E0E-ADB6-D2C15A840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36E669-70F7-488A-B980-A389036A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F9FF0B-EDD6-4C17-A174-462E8B2BA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9635FE-4F6D-433A-BAD6-9BF526FE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405562-102F-4DF7-923F-5C94E8FDE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5C1D93-33EE-4501-8343-6C1BEC7C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A47A14-4132-4C04-92F1-83E10E0D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71634D-5059-45F2-9276-3DAFE87E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FCA628-D7DD-41CC-8C77-11D153AFB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761C5E-CBE1-41FA-91A9-337F3707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8C3841-8AFE-46D5-B4AD-F78973CC9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C6D4BF-6599-4636-B97B-3F2B1191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5854C8-A6DD-4032-9675-0BD611F0F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F73C11-F3EE-4F91-B51D-FD898A16A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BFCA6-198D-424F-8E57-2A765289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95B019-3C64-48D9-9A51-057508687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6FDFCC-3660-4852-B92A-AC6BACBE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6CA4CC-3B85-4169-BF50-FBF65CD7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1E82F9-5BE5-4376-8FA0-8334FB25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2AC4F-920B-4D7A-B4EA-7E57B76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E23FED-8ED1-4613-8849-00516DFC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9C0D56-D3D9-4B53-B0B0-1FC54549E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5FD73E-E677-4E07-9F49-EB0AB0EE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139740-A109-454E-A145-60784137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E38F05-72E4-4BF6-AA72-EAE375DA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6EE912-9A4B-43A9-B6E1-F421554E9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C69D8C-9A06-4CDF-8DB7-12FDFE4E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790BC4-7353-40D3-B3E2-911F2CF8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0A4F10-B592-4F80-98B1-A19F36D6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E31A5-9736-40DB-8F7B-93B147E58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ABA72-11BE-4C08-9ACF-72AFCA71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987E47-6F29-4F7F-8692-0AA483B41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8227C-B9DE-4464-939C-C3B3A4909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7DAA5B-B42C-442F-A679-3AB4C05D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CCC5D-B216-4EB9-A271-7004F4A8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3421FB6-23D4-4448-895A-137FCA3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8202A8-E191-4B35-9F71-40B38B9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E5EF46-9F7F-46F2-BA7C-3F188F55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A8FBC7-C96F-4AC3-9C76-8F16FF9E2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173BEE-DD12-40BD-A9C0-2B9094F0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A00B06-7749-4F04-B4CE-430C0EF3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543A4-B13D-404B-B8E6-011E6C3D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4B0575-03DD-4AB7-A6B5-7A605DF9E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EBD4AA-D48D-49BD-9A1E-27077B88F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3C5D18-C0DD-495C-8EAB-34910AF0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7D7167-0D65-417B-892E-F7D8E1F87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905B02-A9A0-4F88-AA11-4895A2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DA700D-7E65-44B5-AAE8-59EF81CA4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7931B4-A579-4E92-8992-628E91D2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A5D08A-6213-4AF3-B394-100024F5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D6AB98-3090-41CE-AE6F-9034F1D3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E27934-A227-48FA-A0EC-D4E765B52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F57158-6F9D-4BB3-84E8-3C407E1F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762FCD-7FED-4155-9821-60D07266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987A1E-DC24-4B35-A30B-79616B9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CF0CFA-16DB-4767-BE58-6B2C8C93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315740-FAD9-4102-935E-E15E33B6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E31284-767A-432B-B942-9EF76288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3D2F5B-F177-4E73-967A-5D70CCEE7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F5F44-129E-4AE3-9BB1-F992D578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34211D-8F39-4E8E-97EE-F44F8122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9CF3EE-2CBE-4F64-8C64-C161F0D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51C1F-9A5A-4D72-ACDD-7A4F6F076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B6A3FB-887C-4CEF-9525-016C8A9AD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87E2CF-4CE7-49EA-A48C-3CF10363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C85D58-4B06-49EF-9FA6-4B82AFD8B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6B6D6A-61D0-48C3-AD76-D2526FFF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EFEC6-7D34-44DB-827A-11F823BE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1846F5-07E7-418C-8717-DECAAC80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649A3E-8390-436A-A0CC-7401FD589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F88097-08AE-4D4F-8879-35B6013E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07855CF-8B4B-438B-AC6B-0F28E351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894EE3-9FE9-415A-BA2A-CC7283AD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60EFFA-5C46-41E3-A520-99A4284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265CCB-F21D-4263-A1A0-1390DED2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77ABE0-306E-4C71-BA34-20841174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91BC24-114E-43BC-AF04-E80A79E5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0D4499-A3DA-416B-B8A7-FE3207D7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219732-FEFA-4883-9507-DEF22274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03B7A1-DF51-4CF4-9E17-55AC37B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AFD462-779F-4331-901E-2012F2AE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2DCE0-6B9F-4F64-9A24-DBD3DCB1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F22CAE-027D-4404-861B-93979E24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20351-8341-4447-9972-6EC6ECDB3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4F1A8-8430-4F6A-A360-4D9B4BC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43C8FB-A0E3-472F-A19E-5A89056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DFF2E5-9B28-4D0E-A74C-AB9D551B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DA6F31-6D5A-457D-8423-23B6EDD1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C76910-4A9A-47CC-90F2-3D6F152A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E0D8DE-73CE-47F1-A9DA-E3DC2E4A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FA294-32DC-493E-83F4-29E32F71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9795F4-3238-4234-95B0-D34B2FE6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0402B8-4548-4080-9685-29FF282B2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2E90FF-EA73-4892-BE2B-24636B567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449984-AA5A-4329-A471-2449A3BA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4EAF0E-D8FB-4426-98A8-F119E410A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D46E25-B220-4357-9F41-287993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A2787D-C24E-41FC-9BE8-9B017F5B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0C37FB-9024-4DB8-A3C2-7F3FF755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3C9D6C-C757-469A-B702-C584CE98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D2CCB-BD56-4087-8DFE-C2E0A7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605206-1111-47A6-9325-7712E6F9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742060-3A51-490D-A9DB-4724B792D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B71575-5498-44FA-908A-B21D56249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80DDD-CEB3-4332-A1DF-52C2CF03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930B6D-7A5C-440B-AD2E-87A3DD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247D53-1918-4C85-831E-651B09405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4E38AE-979D-4C08-B2FE-51EBCC6A7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2B186-A4E7-4185-8D36-2F0ABBAF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8F18B5-EEB0-4AB9-BDDC-566A0CD4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214D14-5969-4179-9811-1C96AA52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6CFE03-1038-4622-89B1-92047B7AC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60E1B3-E2D7-4486-94DC-AAB2DF8F5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24A22B-8C92-4ACF-9E72-EA283846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53FDD0-71B4-4B2A-9914-DE19D1EC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2A8C1C-741E-45AF-994B-4B04D61B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C8A219-7F01-4FFF-99B2-610582C3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D3F874-E8B8-4DCF-9199-4322DEA2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4B9190-A2AA-42CC-AF3B-9820BDB3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5DD504-AA33-4E8B-B777-194FC54D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D35FAA-48F5-4B12-8526-9896F10B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4A97F-8F82-4D01-A546-572DB582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5DAD65-0E17-4F8A-944B-E7A6A33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E6FAD3-E288-470F-BFC5-CB7604C2D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5CD0F8-666E-4332-BCED-8049C941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513E40-B792-4FDF-BB85-A3F5B24F9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B52893-06CA-49B0-9D23-ADBE3C3A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2DD1CF-AD44-469C-802F-123F0F3D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FECF0-C95D-4197-A7F7-0573EDF57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F8BB-9C66-4701-9F4E-9D46E22A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A2FD15-B774-43C0-B73B-A6F47F5B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AE9C74-AD0E-4ABE-8C03-2851B0DE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E959F8-D723-48F8-ADBF-6184DBF6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FF367A-A894-4AD7-B294-A91C20EB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BA33DA-430A-4415-A33B-3F7CA9C6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A2FF91-D403-4359-9644-12BBB4423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B55810-1517-4EC9-885E-BAB23FCE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AFC3-8F26-4E96-84FD-9C14B9B4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EE6EA2-28D0-49D5-B100-A51D1068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10DD8E-B9EA-4007-8B44-31DD4E657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D9F4C3-3B72-4312-97B3-B15FFCAD7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C5AA3B-2F8F-4DAD-8EF3-130EC3D7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E5F8C6-A864-42DD-A245-5107F2CF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44012F-46C7-4777-9A58-8388D538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DBC38C-3A6D-4BB4-8A61-8120C9EF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A8A12F-EE3D-47F5-B67F-20CA29CA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AE6AB1-258D-4B25-AF9E-9045B41C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3C2E29-A902-4C34-9A47-9D23A391D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2B7F4B-ADD8-4339-97C7-4E1E27CC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4E3205-5358-4B36-83C2-F4B23A89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BF24A0-C85A-4AAB-A98E-BD179658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778F1F-7431-4A88-876A-29E56BAC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0E619F-5C52-414C-8B78-40C4E9EA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89633D-9DDE-43BE-A504-7F86849A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A8880-A159-4506-9594-AF4296630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E3C53-3C70-422E-9557-7EE80403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1D83EF-2F8E-4C78-88D1-59540971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490AE6-EAF4-4B06-8B49-79CF561C9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D0A2F0-45DF-478E-A464-AFB796F7B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1D8BDF-B611-48B6-B8DB-990F008C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F6FC91-1011-47C7-B6DA-5332DEB8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5459860-3A1F-45CC-934B-E21CA8379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9BEC8-C501-4C0D-A511-4EF2F8CC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1CD84F-C068-4D1E-ABBA-70C84749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DBA6C7-7598-4977-8800-C17E67EA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B1C6AF-7B87-47F9-956B-6E26C1425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EA639F-2D23-465C-A4F9-F72E299B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7BE433-4288-4208-8975-B25F85B0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3DB4300-40DD-4035-99C7-4A571E94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AEF352-FBA5-45B5-9E1B-7E0689946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FD442-E7D1-4AEC-82AC-B05B090A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B973D1-B651-482B-BEB4-9FB42A3E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FE4E4C-BA45-468A-8CFA-A3E6342A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112558-444F-4BC0-B512-24858868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7C31E5-D1F2-4553-9416-C4C1D862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5BBFCC-4752-47CB-B5DA-ACF83236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05F180-32C6-4531-A184-577600A4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D97894-AE99-4918-BFD4-DF142BA07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2ECB9E-4FEE-474C-A97C-5A3CE7A6F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C1BE9D-0E2B-4C74-B21E-B125D844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1A9D1-6CC6-4944-93CE-042435C1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04A85-EEC4-448D-AC45-1C3397E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42AD59-FBBB-4C54-A25B-2DBB48ED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CEF40D7-CCE5-4E21-BFE3-F7CD1D71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EE7995-A630-4F5E-9D2A-4DD6C1E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52A72-4F1B-415D-9A35-CD10FE08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CD9426-2A88-4516-AA55-105C64F3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829377-AFF5-47CC-8AA7-DE51130F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BBE308-52F6-4E6A-9F90-4A8EEF88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F5CD54-72AA-4231-9B1E-189E4000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2DB5C7-73DD-406C-A7CB-59589F1B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56761-59DD-44D8-9715-6724A4D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FAE04A-7B25-411F-BCE5-8CC8E0A4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AD30C2-D501-49F2-A947-B168D7E5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B088F38-4214-4643-BC8C-75489FF2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DAECE1-BF5C-453F-900E-6A8A5E42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8BA81D-4D3C-4078-B4BC-9997324CA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93F3A1-A291-4B60-B831-5E94762A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18DAFE-5282-4FE4-BD89-69F0FA23B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D5FF21-BF0F-4B16-B30C-AAF51F81F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083CD5-6586-4F72-843A-86A50B6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36AFCF-6476-4C75-B5E0-B64C798A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EC19CF-DEF9-4169-85D8-7144BF99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BE5AE6-E0AB-48F4-902A-19CD22D8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3C3588-A651-4895-BB50-F49DF82E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29E2A2-5C0E-4235-9575-BA5102459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C54B8-DDF3-43B2-9813-DDE14638D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4EB9C9-2DF7-471F-BA2F-96D98F94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F5779E2-968D-4265-8C83-518B9EE3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F1A25C-92AA-4736-904B-5E73584F2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89CB28-5D98-438B-A12E-C84514E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BAB9EC-0114-49AD-B574-78A2922E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3A0DED-2D78-4833-8FE6-A85A4E87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B9E924-E7E6-4819-883A-BAC87B6CC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140EAB-7FBE-4201-ABEA-A5DA6A22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BF71E1-C9D1-454D-AE0E-A7F83ED60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7B683A-07D8-4294-B627-7BA41C0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0E33C4-6C49-43CF-8F8D-FB22D32C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D63AC8-0587-406A-8916-BB36DB8D5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DAD5D2-078F-46B0-8E67-4DDB47BC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2F13C7-4AF1-43AA-BD80-8A470116B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DA65EB-EEA4-4312-84B6-7D8734186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737E9B-18F4-454E-9393-9E1FC5A2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62533B-361F-4A00-BA13-BA50676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266DF1-814D-4769-8124-456C318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3E7A278-3CFC-4660-BE66-EFBF5CAC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788642-9093-4FA0-BD18-165A60E3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EE4056-E2F7-45EB-91D6-0E9F0AD82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BC6465-A79B-474E-BC23-C5044B03B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3552812-DD17-41D9-AFD0-67243E44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6DB1EA6-268F-4738-AB68-0AA4F5C8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1E18BD-35D2-4E3C-AF3C-C136A477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F8ED25-A885-45A0-8773-852587E88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9A708A-88CE-4768-8B1D-1BE0D9D9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A636F63-4818-4596-982A-6D4B574E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5E372-32E1-4679-8F81-61511AC4C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3C1C7B-6A16-4C44-8E61-99DF4679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E196E0-4A95-4CE8-B33E-8783642E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2CF474-CBA2-4598-BC6B-CB772B7C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EAE6AD-7C9A-4FD9-BF89-0A59745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F34798-EA24-497A-9CF1-7AA22A23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D93B02-9C51-4742-89E3-E2A354EF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28DD8A-BD3D-453B-9EEC-4164F2D93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705932-667E-47F6-8EBC-FDCB18E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F2C73C-C124-4675-A578-5C4B10D45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0C49C2-9598-4E1C-BCC1-44E11EA10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0814EC-7CF6-4B04-883B-925311C89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AE647-A6F8-497D-9B76-555154E9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40830E-9C0F-4725-92CA-BE1B7B82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2B024-8E09-48C7-993D-990C6BA0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5F466-CBF3-4BFB-A87E-E27E9DBE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1279E6-07B6-4BF4-961A-901B31A2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C945A-3A5F-407A-871F-DA6D8266D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C66A17-F318-4C0A-8FAE-DE676867D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221C54-DE40-4418-AD12-8AC461BC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44460E-D332-4CB4-9848-54D8E3D6A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0D2ABC-67EC-45F3-8F46-78733DD2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2010F-F6A6-4F11-B067-2E058489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906A92-0463-420B-8640-D5745D6D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ED74A-DE3E-438D-8D68-4C9B6C25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A79EA1-9963-43C5-B26D-28E27FC3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A9B78C0-9ECB-4C2B-9803-B3472CF57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24244B-AE89-4F41-A28C-4011F257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C81D16A-3B23-4B78-969A-0F34DC73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FABE75A-64FB-4B8E-99D9-99C849AC3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8CCA8C-B9E6-4BED-8858-00C1A84F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F85D0E3-5086-4633-9D93-97311E88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7FE55B-D863-4E9A-996E-55E5E8FA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D09D60-0672-4540-BF84-64887CD9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D07647-201A-4E9B-8557-792EAC9F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E0D6F-8FDB-4967-AE55-FFECB23D7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FCE932-B0C1-43D5-A3FB-CD755F1D8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4D098-209C-42E5-AFF3-E5E76DB9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098D86-3CA4-4CA1-AEF3-E7A3BD8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1143F-95E2-48AA-8D1A-A46514903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B3C5A-96E2-4048-A728-1E8E2D3FE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87AB97-B8F3-4AF3-A4FC-C4D2D15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D41C44C-A724-4B8A-ABF4-B857B5EC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4B16F0-6740-443C-BDCB-3A6D5D85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5F836A-ECA0-4BC2-AFE6-7CD7A2CF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86F57C-00D3-4EB8-B08D-430ACF2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B3C354-DA5C-4B29-8BC6-E22B3ACA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C43E1D-B069-4B27-9927-A9A1407A7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16F5481-887D-4747-87EA-DFFB540C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132CF1-9A01-4FC0-A1E8-B8C7398C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ACEB41-526E-4C2A-BFEA-1D7C0B9B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A06BDF-032C-472B-852F-0A0CB56A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BB508B-743A-4283-8D85-03533A70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15FA7F-D7A3-4F17-A0FB-13440EAA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A67953-C22A-4A4B-B312-F8865650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C41DC8-626A-482B-AFC0-687D7121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95C6F8-6C7A-4DB8-897E-36727E40F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604E4EE-FD2A-46F4-9A2C-CF98BCDE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9E7091-5781-44E7-873C-8A85411A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54E5D3-86B6-447E-83A2-5DF6C0A4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CAEA94-8F75-40FE-BB53-406FD28D1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0B27EAE-0A21-4581-A6B5-27512227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0CBA17-B12E-4F29-B00B-E90FD35C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4A4C88-ED69-4C49-84BF-8B6FA90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7402-75CE-4100-9089-BB0A8DF2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FEDF42-0836-41AD-8ECC-44181788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CAC8C1-8AA4-44A3-A35E-6428C81A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845D6E-1904-4B21-86EC-3EBB8D3F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7A865A-2B66-42F7-99DF-D958EEFA1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ADDF4-28B8-4EA0-8FD2-96D2734B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30454A-09D1-4B6D-BB3A-EB55B7EC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97E644-5ECD-44F0-B92E-403ADE36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99763-8B0D-4537-87D2-B5940066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8BD8ED-B9EF-4876-A0BE-2A9A02626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7080BD-4BE4-4030-B4FD-602FCE69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6E6228-615F-4C8C-B9E1-130B02D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651B-0A70-4138-A693-255521A8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D92A8E-B237-4CCB-BB28-C5FB7328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39A95-B6FE-4498-B15B-EDA9353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81BC3-2134-4441-BC2C-876F47A3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781FF9-EDB9-43EA-B495-C0744619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518B15-CDBB-4AC9-A7D4-09FCDEBD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DD93AD-9EA0-4CA8-8B33-6C97A6EF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B7E887-D3EF-4B94-86BF-F386D036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754033-A46B-497C-998A-2EDD1F73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B6CBC7F-B7DB-440A-B416-51F90E17F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16E20B-002A-4FB7-8FFB-FFCD1ED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08DF83-2E90-4C97-BF30-CA609A9A9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A8EEF2-96A7-4FBE-8E7E-55B20A15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C4C24-F344-4661-8009-07582EAD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F55A5B-211D-40E0-A020-9F9E28F9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124CAE-CBCD-4566-9599-F2227E4D5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D7D384-F8D7-4B4F-B1E8-41FBF79D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6DC2B9-53AC-45E8-9317-E78B38B3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28D7B4-C77B-4BE7-B2B4-02F331B47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28A97D-FFBA-494D-B68A-863B0AD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23EBF1C-808F-4BA1-90BB-14466F47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B8ADA-7C5C-403E-B6FD-4C7FF8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FEC530-0886-451D-83E9-82289E95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D7A1-F0CB-41EC-AD00-71AEAA43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98E273-EFB1-433C-B97F-43490DF6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1D8390A-E34A-4686-88B6-3D8A57D8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ACC47-E6FB-48A5-82E1-D009AED3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2B73BE-6953-4C1F-8998-A65015FC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5647D-A6EC-4CB6-A4E4-4E2ECFCE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CCA138C-B7E7-48B1-A8AE-1A2F0F5F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D55841-7304-4219-A6D3-E568F97BC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3FD57A-0DE0-40D6-99FD-C8B610BE3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5CA155-2F22-4395-BEA4-1F4E691A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C9E604-9E6F-4A1B-ADC3-318D05C2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B12026-340D-4F01-A47C-04F29F69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E153D9-DF96-4535-9178-4FE27435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FB405-829F-4A46-B057-871641F2F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7F283C-A0CA-4BA5-8BD9-78CB2A37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37FF32-8375-4FBD-A5D8-228A5FC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ADBB7D-79AC-4253-9CB8-BE95F9EA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C1BB98-4CA5-4C5E-B5F9-03DA727E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632AD5-CCF3-47B8-86AF-43B327FF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BB37C0-A612-4EFB-95B2-E5114A967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8636976-C266-4A5A-9629-D77AFDBC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2A8B7C-B724-4442-93A7-06A339DF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3A4161-C9B5-43AD-BF5B-D90FE3A6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54505F-24AF-4702-84CA-1AF312A3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09A584-8B60-4C7F-AFF3-EC6E0882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0F9C6B-0590-4E33-A18C-4E2BEB230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4BA0F9-08BD-47DE-8885-FF2EA57A2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90000F-DBB2-4C42-9D89-27DAC9E1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DEC238-F578-407F-AFF5-75920CD5F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AAD950-4334-440A-BA4B-5308FD58D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D739E8-F081-4473-93C2-3B489D11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F0F69-D90B-423D-922D-87CFAC67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AA1AF0-7EDD-40A4-8018-200F5CE3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A8C819-6E39-4F20-A2A0-89E72BF5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899D9C-7EAA-4F7E-9135-29A4A776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55E04A-2520-49DF-A9F2-610B66D4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6795DB-D1D7-4A01-89CE-3ADA85838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CB541C-430E-47AE-AAD2-7E307C26C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0EE6E3-9EC4-4D04-9ADC-0C6DAB83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18D553-33D8-46BE-B46C-5C79A906B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098A05-1C5E-4EA2-B9FA-C0713351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1E825D-3A26-4666-870D-E16E886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5A98F92-4B7A-496C-AA06-B606ACD8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1E601-F6E5-49DA-8996-0EF50FAD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E3ECD4-3880-48A2-96C7-2FAAEDC9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94B6F7-5F90-44C3-BA75-9AA3C187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B32DC6-A85D-455F-A2E8-93C0AE94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1339EA-ECA0-4F43-A576-2E42864C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8578A5-3EBA-47E9-9303-2CECEC99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9AFCF-BC4E-46D8-A6E8-FD404102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7CB46-3F3B-45FF-8313-B494A4086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8F1219-BEF3-4548-9294-464982EB6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A7CFE1-82C5-4757-8427-2693C52C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65CDF0B-45D3-44CA-ADC4-FAF61959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ECB9FAC-969B-4511-8D93-0C303E6A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E94E75D-99A1-4F73-A489-DBC4FFEA7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89F35-41A7-46AD-9B1B-81B25DC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3F953-A200-466F-B715-186C28A2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9BCECEA-9FBD-4F22-B6B0-FD23C6CF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857F16-1223-43C5-B104-6A6E14DB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7BB7D4-51AE-4AFB-BA41-CEC54E22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E917A5-FAB1-4315-AAE5-0DBACC151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7F59B4-8797-4602-8735-32CF8D28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D216C9-3415-482E-95D6-EEF4EE0A6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3664D1-EC7D-4DCD-9D40-546CAC411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33BFF1-5ADA-49A0-A58B-CC1BD39D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FE470A-3032-482A-AB8D-8AFBA7E3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0E9EFD-1FB6-449E-BBE1-1DF0D60DC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17267E-2A9A-4536-945D-F35D85E0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760795-41DD-46EA-9E17-BE6589B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7308953-557C-4FE5-8577-95D085BB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C4D3D0D-19DE-4270-9CE5-D4D90E8F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8E3832-7433-4801-8B52-F2626840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BBFD52-D02E-4697-B192-DCBB345B8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2167D7C-16F0-41E8-B781-73BAFE1E5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F9B3E-E26F-42AC-BFC0-01B2AE19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8FC8DB-B92B-406A-B167-C8B80615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73BB9A-322A-4D86-8DE3-FF1CE1BE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15910A-C53A-4E05-B83B-F5158269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A7E327-93FE-4C7E-B023-29BC73596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8A979-2037-461B-BA02-5DD9CB5E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2DE39-584F-4FE0-BFF3-2F52CACC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059B61-991C-44BA-958D-A39585BD7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89846B-12AE-426F-8A63-59C95111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054649-D4DE-4AD6-B2DB-B816CCF9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BA46FD-C179-40BF-90EC-02286F72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C21D60-907D-4454-AE40-36370EFA0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3A985D-0132-4DC5-9F99-BBD96DD0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6C6B0-9D92-4265-A50B-2F9256291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053110-1BA6-4D98-8D97-56CC5E1B2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C518E4-8C2E-47F8-9A0F-B435338B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6BDD23-231E-43B5-91C1-B8290E8E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23B80F7-4F87-4490-B850-DA8FBE29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899DD-AA52-4340-BC92-2A4652C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25724C-032E-4498-ABAE-AADB82D5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5607F2-4E1C-4673-A105-A5B18E9E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D7405DF-8DFE-4D62-89F6-9EC6412EC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1E6A8-AC1A-48F3-B23C-A4505042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9525" cy="9525"/>
    <xdr:pic>
      <xdr:nvPicPr>
        <xdr:cNvPr id="1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38B12A-DAA4-4AF8-9D5B-2DECEBD5E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138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9525" cy="9525"/>
    <xdr:pic>
      <xdr:nvPicPr>
        <xdr:cNvPr id="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176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8B10DE-837C-46C1-9670-2FABBF35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0C916E-BF79-4802-8249-F40E668F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F6DE0C-0209-4A8C-83C1-CCD0A7F9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DA0ECB-9892-4A3A-88C0-E5B8489F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F568BB-5DF9-40A7-A3D0-1A23FE7B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B3F02B-F368-41D9-801E-E8A0731D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11E29-40FD-45D9-8B90-C76FA9FC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9BF4D8B-8DB5-4FB7-B460-3F9F6B60C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74C93-6BE0-463B-A28F-1218525C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E7525A4-7FD9-4339-B5D2-FB0A94BD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9EC9C9-E0CB-430A-B0E9-465A9C18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B73A40-9E63-407A-B9DD-2313D0F8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1F377C-E863-478E-B267-B40737B4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ADFA83-B579-4A40-A630-6D1A322A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4ADDEB-CA8B-4C9E-A588-FF14D2F21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1844E-C04C-4196-AE2C-7A1A7DC67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9C4E24-4048-4B0D-8147-70E2EFCC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DD30F11-7CA7-4B81-979B-41230031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9624E1-8B66-4F0B-9347-D8760D91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95448C-2CE6-4439-915A-C5B0E936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B12A3A-0D38-4ACA-A7DF-1AA32E6D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246760-96BB-4635-9FA2-0DECD5F3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0F2426-570D-4DB5-8B7C-13EAB232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1E6CEE-C169-48D8-827A-BB6E3959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7E4BC5-0BF0-40F5-9BDA-5052F2B7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AF1EE1-F900-4E8A-B109-C927D5772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C16AAC-2332-4437-91AA-741E2D5F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D63344-AC1D-4383-97BF-A62D79A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FB0873-994C-4614-BD66-D847B392C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945135-5C80-4A01-9DE7-302904CB0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0E84F2-62BD-4482-8DAD-D63606B6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EDF1DA-9B0A-47F8-BAE3-6BD49FFD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145344-A50C-487F-B5CC-219CBC6A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58F8C1-45C7-43CB-9741-8C268FD3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7D132E2-D856-4728-94A2-FA5CB953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72915F-58DC-45F6-9F59-D28CC132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B658D39-911A-4B4C-8870-332FED78C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AB9980-2325-4510-B30B-713F1457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2EF5E9-3C99-4A58-A9C0-DA193A63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3BCB789-3BBF-4837-BE4F-E406B1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E647534-8F19-4EEA-ABC6-2C79722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32FD-4254-4978-AF8C-60626643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CBB8B7-7996-4BB5-8422-9204508F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13AE45-AD02-4507-B8F3-C7B9F66D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0A280D-830D-4E5C-B92B-E578DDE0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5F300-48DA-4A58-AD24-6A8DDDE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EF4DBD-17E2-4C27-AF98-70BD0D84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D5F74F-BF41-41B8-AAC6-BB87B065E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4AFCBC-336F-428C-BB6F-4701B107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6E44DF-819B-4121-8329-348B977C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9952A2-15BB-443F-A915-E832EE98D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7628DB-AEF6-4422-9B4A-4A825CD6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22CC81-47D4-40F9-A1D2-C13E0500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B95A45-87A3-4941-8494-4B9DB1CD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564ED93-858E-4E00-9BD8-81230EBB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765E9D-02D8-4F14-8985-D1BDDFA85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5894B9D-81B9-47C1-BB04-B1D7DA97E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AB005E-4888-495E-91FE-58D2B95C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28425-582D-48BE-9B5E-22002C79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9753C3-896A-449B-A9FE-B45C02A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980F1-2373-4E9E-8AA8-365C1F90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9D2329-0A64-41BF-99B4-33DF0FB2A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FD1FA3-4C3A-4955-BE75-7C58A985F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743C4A-0D03-4C6B-AA92-E8F5D314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42ADBF-283C-48EF-B3F4-0A99EB23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0EB90E-F201-4D38-AE92-0EEE40D5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50EE2-2CC1-454F-B61A-D049540B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FED929-6DFF-4E34-8385-2D6FA499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3C9AE7-7647-4EE5-B657-0B03B7093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6F4EAC-5B3E-4371-84B1-DC55E5F18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5C7C189-0085-47F9-B90C-B9AE925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7274C8-6ECF-4550-997A-82F5F967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E337BA7-D952-4286-89F2-C0BBB52E8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0C32D5-7701-4ABB-8C8E-F5F7D2EA0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D04D3E-7F03-435A-A6D0-71BD841A4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998774-7476-4185-8620-83151137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7CE4-15D0-4316-98AB-467750F5A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1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86B963-7965-4237-A49B-DA2FE378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D97ABE-83F6-4719-98A8-63715179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9540BE-D026-4B08-A833-185EB180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67AE6F-6EB8-4788-93A5-3CAB0956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8C4B8E-5869-4F5A-9CD3-0A96366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48A106-A6A4-4539-855B-B7579FF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8C8C78-15BC-478C-9D62-455B1D46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2E4640-F483-4399-ABA8-BA573126F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CCFE00-B918-41CA-881A-009477753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1A32EC-21D2-464C-B166-E2C35BE3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63B0C0-9922-4538-B615-13312AD96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EAE6AD-7FB1-42B0-A03A-E05E6A07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CD2C91-25BD-488C-BDF1-20A4037CF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393A0C-EC27-45CF-90D0-98EE01BAB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ADD88-AD7A-488A-8F8B-B5945BD5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E38ECD-1312-43EC-9949-96D69A9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3241A5-8185-410D-A877-1AD30798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52A71E-2128-4EC2-BE22-9B13B177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376E19-4809-4757-B8A9-8F83A4C0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A530A3-500C-458A-A4CD-12063B00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36E974-F343-468F-AABF-0170010B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614030-C3A3-4458-9CB5-6006AFDF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C58A16-B086-4C2D-9C5B-DE5AF197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E5D65C-2C91-46FB-80EF-BD8F8B44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18AAAF5-A160-4C79-A785-2855FA608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5B174D-7B8C-49A0-A918-2FB47A6E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0753C9-9A7A-4234-AB80-06DCE9C9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B8323B-9147-412B-B54A-4772E4AB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6FB6599-9A46-44A6-BFFD-78804E1D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C56DF7-63BE-41FD-91DB-3B14F4CB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89DF8C-179D-4910-994F-EC251C59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187DEC-103E-42BF-B936-CF55AEFE3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09381F-B6B8-49D6-A332-237A27E4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C1C98F-BBF1-4457-9C47-C40A5264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2FB828-B10B-4F22-ACF9-DE6747E3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8C104E-6F11-4AF6-B4D1-53C24497B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A0080-1827-49CE-BADE-18A8BC308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3CB9640-D5EF-41BC-AF25-52786797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A5E830-651C-4761-8CE1-36EC4068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A54DF2-DB1A-400C-85F8-D8D817EE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522FC64-9A1B-4AC2-89D9-66F03E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5C9AF7-19CD-44D2-AF78-45485DDE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FC8660-6BB6-4007-8D4D-61F584A5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49C7FB-552D-444D-84DB-2C73CC4DC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0B2F40-C647-406E-B070-625B051B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4C0333-B6BA-42E7-86AC-73857B72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26D0A3-88DD-4FFE-9BCE-14941E18C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B8CC1FB-A3D4-4DAB-9401-10DC8058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73E7E4-B612-48F0-80CB-A1C86F8A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74EADE-95AC-43B8-BE1B-670FA6455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C753A4-D5D0-4EA8-B7E1-C78DA745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4ED2F6-9DB4-4B22-8D52-FD46C9DDB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0387DE-7C40-443D-B025-F1C329F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CD3109-B764-416C-8119-E6449A1F8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BC291E-52C2-43DF-88E1-784DCB0E3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DAE8183-3975-4FC3-8929-10939A6E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099C98-CEF3-4E65-8F06-AEB3F84C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99456D-4AC4-42C5-A170-ABDD13FF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7BE925-2E35-4670-B2B0-0D0E93DB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AFD1DA-4E23-438C-8E5C-5CD76760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76B6B1-F17D-454F-A7C6-0068DD882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09850E-7002-4BBC-95A9-95E0060A3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97ABB3E-8DB1-424C-996F-30272533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6D37C6-04FB-4BC1-8CCB-13D2CB383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D5F47E-DC47-4738-8674-498FB3D3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E3C541-A8F6-498A-AD42-D325A1E2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A065E17-9A72-4395-A8A7-88641BA8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C5C9FA9-2B53-418C-BE8C-B6CA9DB0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2BF98B-B20E-4C97-9B2F-73157885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A87DD1B-410E-44B9-A7B2-70E9A7DE9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DE63D2-1B3C-4E89-922D-4475CFF9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3278AAA-2472-4562-B1F6-8F4D5534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B7A6B2-6EB0-48A6-94BB-8101FF96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E755D93-795E-4C69-83B8-01AE03EE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025638-81FF-425A-8930-174BC3AA7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D1984C-DF4B-49D9-B698-25091F5A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1F3F53-04E2-4139-8D3F-455A081E6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D396C2-B083-464A-8E10-0965A26C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F0250-7E9A-40FA-AEF2-48B8A6CD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809230-680B-4084-AA6B-84ED6362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C250A7-A40B-41D2-BBAB-F5D83493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8D9407-E5D0-42AC-BC52-E11DDA7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BCD6D6-89B1-4914-B29A-EAEC525F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550797-F965-47DC-B892-6B829F56A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D8C690-0D90-4FFF-AE04-68EF78CDF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4EB8E83-B9AB-437D-A16B-EB46E754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BD1EB8-753B-4BA5-B26A-075C65AA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6920D9E-3E18-40C6-BDE9-906AF52DB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98867F-FE97-4CE0-BCBE-9D420B37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38CACD-0B67-478A-BB02-B80ECC4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5A28E1F-C402-42BA-BEFD-BB915F0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7FD73-0273-49BA-B025-F777AF40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52CDC1-029B-480E-A287-8C24DA25E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C24A3E-2506-4AFD-85D4-3D9D3AB2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81AD8-8AC6-4541-84CB-8E9177FA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8837666-AF1F-4E33-959A-EEEBE84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49884C-C7C5-4C83-802C-0FD41526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6D1D6E-BFF1-4C1C-ACF0-3FC2BB518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9B3AC5-A178-4FAB-904B-99B5D629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582EEC-258A-40DE-8E53-88487ED52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2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3D4612-263A-468E-93A9-766C1F5D5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1C4A23-C248-4B43-B318-93470537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F1215C-13F3-4365-9985-7FEE84E5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996DB9-2A2E-4909-8753-BA03AEC7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833824-DBFE-4B06-B89B-6B8F03C4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7E7DE02-CDA5-4BC0-A79E-8235CDC8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61B2EFC-6FF4-4E0D-9624-B9D6F6B0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32DD3F8-078E-426E-BC51-E24E4587B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F02F782-B9FE-4B4A-AF53-9CF823DA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DAC847A-6D53-4A71-9AE8-99DF5CBF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158B914-DAED-4E32-A64E-68E525E3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05C2189-70F5-4110-BD9C-7B5446E0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618827-FB07-4F42-BCDA-EE4A6FA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F60FC0-ACD1-429A-80CD-A26A446A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4C15833-65EF-4685-8C7E-91AFA163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2C3E0A-1749-4B1F-83E1-BB381EDC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7EF89-3725-475C-B678-4BDCC0F70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9EE22-907D-47EB-B935-F2350DAA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52C244-D050-4B1A-A4AD-335E493C9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0D56387-5253-4391-B85D-B5798484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54AA66-AB8C-4B76-B1D4-6ED3FE07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5C3ED22-C37F-44BD-A7D6-76FAD1D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E5FDA4-3B89-4665-B8E2-85FBF4AC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53EF7E-D544-44BF-AA7A-406BC0EBF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23CFE0-1603-4F95-AB11-CC3BD4C6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A097E3-C8CE-449B-A84C-4393795AC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146374-AB40-4A3C-A4C3-8E16A416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17249-CC31-4F08-8EB8-4D4F30CC6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FB213C-B3BB-4F43-81B5-9083974A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9EEFEB-AD98-4F1F-9BBA-5479BAB9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4360453-7FEC-43DA-BCAE-6DF4BBEE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BCF974-A4F7-4523-89AC-DE3C7734A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527BEE-F646-4694-B460-87027463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858B5A3-36EB-4F8C-9B0E-27F85D4A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BA17BE-EF9E-4FB5-BFCF-49329075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FEC835-7061-4EFC-BE3A-FA7ED57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7249A-3240-48A5-A2F8-290927FE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36E8B4-9039-4CED-A4A4-94B0B66A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DA92487-0D39-4CF8-B26F-D83AD34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7229D5-73FF-4705-9FA6-36C3F18D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5C50FF-4A28-49EF-8F50-4E965DFA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BC60E-D425-4EB9-86C5-800BD96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433CD3-62E4-4090-AEB6-4C76C90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CADDBEA-8738-47F3-928C-C071D802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4E1B5E0-7F89-45A9-821D-C90D8C5D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BCB7A4-BDB6-42D8-AE10-E19636F96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F3313F-F5D6-4DE8-A66F-ED05C3AC5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853477F-28CB-4530-B0C1-17FC0357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945B8D-8988-41AE-97CE-AB4BF1B4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BEEF694-1006-4843-95E3-A4BCCBEA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1A0907-646F-4435-B43A-4BA6686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FE4BA10-16E3-434D-9FFF-622771FA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A949256-6D92-4F4B-8F5A-8EB05961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16B32E-FEEB-4ACF-B967-325F9A2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84A0C1-7D9F-4538-99F6-28A03D91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7A9193-141D-45A8-B4E3-721F66974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701559-1CB4-4F99-BAF8-248B6E8E1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B7AE0C5-19DD-4325-B4B4-91DD9F91B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052B018-BB4E-433F-873A-AFB65375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496431-2CD1-45DA-8313-801BFB3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AFFE6FC-7077-46F4-AA4A-D459574DD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502227-7345-4619-A27B-DA3BB6E19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20EFC07-C1F4-4086-9C97-8110481D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887857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8791E8-321B-4317-9027-EF76021C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1AC96A-C9A7-4C14-8F53-7C492606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A937C8-1B8C-4CFF-8AE9-D6373329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A1FC61-6CEB-4C06-9950-571E6FFA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3EA15FF-E403-4A59-886D-5740BB75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61CDD-1FB9-4F22-86B3-4A6E3F51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1BA6BE-E6EE-444F-9B41-949AEB9D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33B2C7-2053-4E6A-A131-B03BB5F6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8C3E5C-1567-465C-9463-0C8AF4AC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386FA2-389E-4624-B7E4-518162BF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AA4EB0-5163-4197-82C4-12326B2E9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6DA689C-7BF8-4E67-A54E-EC061BBC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99C12BB-80C5-4268-BD0D-DCDFF18F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8C20880-6183-414A-861A-5B7C063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F722EE-83B3-46B1-A70A-ABB2839BD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E2A387E-2679-442F-85B7-985A69033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AF28A0-7643-444C-8875-23080820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E2F0C9-AF2B-4CA0-9F88-076E6F05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D6F55E-A3BC-4228-B699-AEB65CC9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169845D-83F1-4E9A-A1F7-EAE40D39C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78F670-7C7D-44EA-82F7-17CE66B9C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2C484AD-F6A1-45B5-9DF3-F52FABC7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C32C8E-7B90-43A5-890C-635C46C2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987E87-16C3-4CC0-827C-92EBB9C6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E0BCE3-43F0-457A-A3C0-FA1B7691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A6F4683-B785-4784-82F8-E396C0B7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AFA6576-F6E6-492E-8B2B-D9E542A67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F05EB1-FB28-4CD2-AAD2-5D1E7D01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88F14B-1536-4E62-B4BD-276F5F5B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AE0DE2-275C-4076-9B14-2E8467FE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1E55A8A-D765-4B73-ADEF-52C9848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3B3DEE-10C6-4DE3-AD23-7DB57B5A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FDCF3A-BDB2-4606-99D8-6E62DBD3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460FA4-93D4-4AAF-A8BE-CB422C2F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4104B65-AFC3-4432-B628-AC220CA6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A8AC3B-2B06-437D-9F03-37202AEA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E56FD1B-BBA2-45F0-99B1-2D1713D9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3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D0F636-1928-47A7-84BC-5728912B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5AED618-7778-409F-8CAF-5F238BEE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B9EA9C7-FCF6-4518-9C3E-94543BE9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FC3C21-9754-42FC-B552-F32528A8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E72DB1-A13F-4462-8D7A-19CD9099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EAAFF01-6A25-4FC2-83E1-877DD023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3CC11B-9C87-4031-848C-E0753ED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E4DCEA9-E972-4151-95A6-0488A0422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7BC2C6B-6179-4455-9D5F-055D193E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62E3DF6-B2FB-4C76-9E8F-0E2DE0709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424F1A-E8D2-458A-89E1-6F9BD8EB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881D05-F546-4DDB-B6A6-C4899CADF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820456-296C-4C61-A71C-058BA17C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5A6282-C111-4904-87A5-CB09D2B9A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87B29-3576-49FA-9BCE-F3BFC85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A0E7C4E-004A-4ECB-8325-1AEA57CB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2B4813A-6A88-42E7-A020-7A90F69A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F0D500A-84CF-483E-BEF2-29A1BBEF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2325D34-83B0-46E7-9F47-BF9C4CDF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5D8162-361E-4E74-BDF5-20ECCF4E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C6C73F-8B2F-470D-9EA8-C15DB7CD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0CCE39-2528-4D0A-8AAE-D77070AD2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39FC381-F069-41E5-90C0-30D06441C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84670F-6244-4916-9697-666B3F5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EEDAA97-2DC4-4AED-B21C-7C7D1A11E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CE1711D-F83E-4FDC-9F1F-1287477AD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537AF7-BA58-4E3C-98AD-C2EDAE99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D9C4FA0-3287-43D7-8EDF-6D16EE7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26CE4DF-176F-4D85-9758-1DCF378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74BA464-A7F9-4D39-AF5E-6DF2E8E0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5E8C2E5-AAD6-42FB-8EA6-806325E20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E4E84A8-CAC2-40DE-9CB8-A594DD32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95D072C-4517-41A2-ADF9-4A906EE8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9E66152-53E4-4CEE-9C2E-E2532CE81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491CFD5-5456-4527-BFFB-8A0307FB6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8BD3996-2CCB-4652-8E0E-2785FDECE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3082B2-5463-447B-91C4-60CA063D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935031-14CA-4F56-98C0-8ABFC2D3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999643B-57A4-4323-9A10-17B781975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44F3E3D-3E30-49C7-A979-AE460E17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67FEE6F-9CA0-481C-8504-BCEC462D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15DB98E-5A07-472B-8366-9AAB024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0F73B-0364-4A95-AF21-AD27AFA9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9F1C7C-CF12-41ED-B6BF-037E782B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84BAA0-4C92-4BAF-A085-01B32BBE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6C54510-4DB1-4563-B437-22B726D5A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F7E3BE7-B3C5-4CF9-B20A-F1A8AE48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955FD6-E157-4292-AFE1-AFE0C1CA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200F9A-033A-49BA-9D76-94C18446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A32AA3-8EE5-4F71-860A-673EBC33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510ECF-1EAD-4241-AE45-29F8ADF29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649C80-B4CE-4EE2-8E74-DF531FCC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F51F8F7-5327-4168-A6D8-F9C45186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7A1C7E-B97A-4FEE-B7F9-6ED3DC58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80C058D-0BD1-4E6A-A3BA-612C3F13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CDDF43-2A55-4867-9ABE-347FD819F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B0B5F7-7005-4E0E-907C-37E8AD25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752754-C70B-40CE-8012-0BA71C7EE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159DEA6-3046-480C-9A5B-335544AAC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54B15A3-2E03-42ED-819B-32DA263E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0E2294D-51CD-49C3-89BE-5BF1C6EC8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0BD4F6-9DB5-4328-9B78-0EFFCCA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ABB38-AC60-47FC-81E2-34EC798D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92BA0B-E57F-4BE9-83BC-6E05DDDF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208F7B-C938-4A31-AD42-A0E209A0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4806A59-AB0C-4FB9-9C06-EEFDDF0C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DB30BA9-27C5-4B04-9B70-369650D3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1EC1DA8-1AC8-4768-9D71-8A61089C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4276DF2-701D-4F82-AD78-FC2AED1A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CBBC5B0-BE61-4C93-9649-FA858809A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722E005-F949-406F-A7FB-3F7ED35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3A5CCB-A891-4E9C-A104-436B8FDF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525C25-6F0C-4382-9A31-B4456874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8890186-6876-406F-AF5C-46F6B54D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1C02527-B469-4406-865D-363CBF6C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6A53E02-B16F-4A97-A1FC-4CC689A6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1E2BDF9-BAC0-4289-A719-4A6E15F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B13C7AB-3781-41B9-89FD-25ACE3F23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CEF0826-AF8C-4CF3-8F29-941233AB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4E471C-B833-4A87-9E8D-B3EF9AB7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1BB0764-DD78-4FAA-970C-7EA1AA11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9525" cy="9525"/>
    <xdr:pic>
      <xdr:nvPicPr>
        <xdr:cNvPr id="4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C8811B0-4AE0-44FB-A5DF-9A7C2E7E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929" y="9098643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8949961-E19C-43DA-94E4-A80C77D5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95370BC-B1F0-4B7B-8ABD-13C42FE5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ADEAB8-C2F0-4C03-A245-E253191C9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A3EEE66-83E3-40FA-81CC-E6D9659E8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DC146F-FAD1-4861-B342-A96D98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913438-47BC-4B24-ACA0-626C1FF20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B774D3A-3F07-46B4-B2B3-D9FB867C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7C5D9A2-90BF-4E09-863F-6074C22E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2BFA5F5-BB04-47C5-9137-518DB0E1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86C9C9-C829-4BEF-AE03-1504EED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D7354A-F4C5-44F6-9762-3FE2CAFA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A9320A7-CF45-44D5-915E-C37B351D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6A8FB9-FF97-487C-9EDA-27438629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405E74C-0E6D-4087-86C6-C6992BC8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E199638-7940-4A3A-9897-DC2F0FD6A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FB03D64-919E-4BA3-B2FA-CF54EB4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2F8914A-DD8A-441E-AAD3-D3F1741D6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8203C0E-AE78-4810-A0EB-9ACF1005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4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CA7858-F4B3-4630-989B-581F1CBC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4186C0-5821-40BF-BF80-073FFE2DF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596AA60-3FF7-4931-BFF7-1A2B685D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59C52C-A948-48E2-AA8C-B17336891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0ECEFF1-B929-4413-B7C9-DCFA2D66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D3A8E7B-C209-4231-92FA-7E9975B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5771F90-D06F-4E1F-A997-3ABBC3E0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7C0492D-A035-4596-9F31-D6628EB2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07A773B-0EBB-4279-8322-8D0247138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976812F-A8A1-45FC-8508-FC422EEEF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0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0093D33-A6A2-46F6-8817-1602CCA6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BEA71FA-4797-4AD1-8030-4DFF3703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2AC8F70-DF3E-48B5-8AF9-FCB97B5D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E730E59-A4FD-4202-8927-7931CC40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4817A64-9A58-4173-822B-16552D94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003BBD5-52C8-4A82-BCEF-3EBF5112F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396C365-DAB4-4D8D-A192-C82A9ACC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A63D8B-59A3-4A6D-A5E9-19679DAF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FF25A2A-C78E-438E-922B-AFEC9861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6CA4483-3812-4840-85E3-A1E1DFF8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1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D5FB221-0763-4D62-A118-F4125818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1F0B973-1404-4899-A2DD-C3313C13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6A31ECA-0632-4CDF-905A-CF225AAC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4CF68E1-D92C-43C7-B1AC-FB607EB2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75CD10C-7A5A-4A1C-813E-30ED8BCA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A2A2E9-D45A-44E2-8774-85057277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295636D-D4A6-4AB4-A08D-D8576F3D9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A439FF8-B017-442D-91A0-F9FD1A179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B09F29D-99AD-4730-A23E-DBF2BC5E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57FB09C-C665-4020-910A-D6833C8A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2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CDF732-92F7-42E4-9303-EC82B51D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C86549C-3374-4DD5-972A-C505F984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713E2DC-5108-422F-9FE6-1ABC6038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653FEFF-A64F-4B39-B2B3-3AC5D1D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21C3807-338D-4484-86B1-A497A8C0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F994413-893F-47DD-A061-821E4EBF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5CA2424-6F13-471D-8BA8-E96FB96A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08384B-518D-47EE-B951-99D3027C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809C0D3-E18B-400D-8E57-1CD1BB43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46279AF-C726-45BA-8A49-28EB292A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3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834E58F-59FE-47B6-B86A-459AD708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B31B3E7-B8DA-4BF4-99B4-F2469666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1AF19D4-0F06-4438-9E66-3BA73FB2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B7E16-4111-4EA2-A41F-BFA885CB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3665BC2-70ED-4AAE-8BF6-722BE4A4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8A9E8D-9FE4-450C-9EC8-E2AB94966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6FAA4DB-26D3-40B7-B10D-A49DE5D59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90033AE-1C53-4973-A6BD-5536B8AE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E216FB83-79AB-43D4-A835-DD7E2E78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A4EA650-FF73-4CF9-AB5D-EDC3F7703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4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D694271-A411-404B-A89C-9DA046FC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73BB7B6-4706-49BD-953B-BC35D7E1B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94B7B85-FAA7-4C29-AEB7-024805CB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4A3E7E2-D223-489D-898E-73295B60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0DA8FA6-5CB8-4337-90C3-3A574081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35A7C48-163F-4144-AAFA-47F089036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FADD2EB-EA6A-4E4E-82A4-4E1E939D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776B275-53B2-42F1-9E62-479CC9937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EE4AABC-5A28-4301-8332-3D85C45E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F39B0AA-E466-4048-8044-D2DEEC01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5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9CC0F2-D864-494F-837C-2C0DDA8A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D56C0E-875E-40A6-8184-2F4C0772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C9D9CD3-0E3A-47DA-B526-D16204DB1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257DDC7-58C6-41B5-9948-07BC09C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2D5CA703-01F3-44B4-AE7F-A100DD369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DC83619-7412-4134-A5E9-681A190E6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C1DAB2D-DA81-480A-993C-5B7D8BC3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BE1F60-8012-4923-AF06-F4303B74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0D44CEF-6603-438D-9943-8D173063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CA8DB96-F38A-46BC-ADFE-31236394B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6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7818E8A-6ED4-49D8-AC64-15C396EF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6ACB6A9B-F580-44CA-8B92-C2DD662E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743E3F1-7900-47EF-96B2-6655D8E6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E30631-836F-467F-AA5D-E00DAC9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DCD19FD-104C-4CCD-A9C9-C2D10F66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B70C313-1401-43CB-B9EB-807F9EF6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7ED59CF-574F-4A15-9135-9DC02BB3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D3751B6E-3850-4C06-984F-5FAC3D818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ED793BE-96DC-4F3C-89AC-EB7A89D7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19ECA3-C962-4078-9429-26F1536CA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7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BFAAFC6C-5242-4E7B-A8E1-AA042BCD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7A933419-1A6A-4C80-BE89-C40F1486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8245DE3-8237-4D75-B23B-A562FA191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DF58DED-EB7B-48E5-B429-45747F6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F480909-5570-4BC6-B081-6FE955C9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40E10145-E45E-49BF-BCAE-5E233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B2C8AFA-13E9-402D-BBF8-ADDB39F8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168E326-D2BC-4113-96BA-307C5A8F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F4E8651-4004-49F6-8AE0-EDF1D248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304E1561-2FB1-44AD-84E9-7E5A058E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8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98D0C10-2FAD-46E0-903E-62F9C454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F8C94F48-F525-4E73-BAC7-679F7394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1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047B6E46-C34F-4FE7-BE41-270C1C0A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2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51A028B6-8B49-460A-890E-358F7D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3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950DFBE-A845-4797-8734-638160DB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4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CD80E4F3-D9E1-487D-82B3-88BCD361C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5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12CA4A85-CBD1-43A2-8879-CD87D073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6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BE1FA60-8F77-4C63-8468-2347F57E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7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A72CC593-DD18-4F7B-BFA6-2D26915F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8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C3E8298-40F1-4B42-8DC6-41B224F7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599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903F6525-6ED4-4A12-8FB0-65018C46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122</xdr:row>
      <xdr:rowOff>0</xdr:rowOff>
    </xdr:from>
    <xdr:ext cx="9525" cy="9525"/>
    <xdr:pic>
      <xdr:nvPicPr>
        <xdr:cNvPr id="600" name="LtImgS" descr="http://web8.logcounter.com/%5bsr%5d.gif?r=r137872435648476788419&amp;cdkey=oioah&amp;surl=http%3A%2F%2Fwww.agamimodeling.co.kr%2Fshop%2Fshopdetail.html%3Fbrandcode%3D040007000021%26ref%3Dnaver_open%26brandcode%3D040007000021%26NaPm%3Dct%253Dhldjqyxc%257Cci%253Dd80c23b0df7d1b0beaee72163dfc03368b0ac249%257Ctr%253Dslsl%257Csn%253D124107%257Chk%253Dad1639ea8166215e24d433e1c1f1a16fe20380af">
          <a:extLst>
            <a:ext uri="{FF2B5EF4-FFF2-40B4-BE49-F238E27FC236}">
              <a16:creationId xmlns:a16="http://schemas.microsoft.com/office/drawing/2014/main" id="{86BC14E3-6875-44A6-91D1-56944B7D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pang.com/vp/products/31847876?itemId=119854530&amp;vendorItemId=3242338378&amp;src=1042503&amp;spec=10304991&amp;addtag=400&amp;ctag=31847876&amp;lptag=10304991I119854530&amp;itime=20240826090344&amp;pageType=PRODUCT&amp;pageValue=31847876&amp;wPcid=17194883001237799108428&amp;wRef=www.google.com&amp;wTime=20240826090344&amp;redirect=landing&amp;gclid=Cj0KCQjwrKu2BhDkARIsAD7GBovv3fvxHheeXrztpDPmgICPsLJ85tuBI0udWD2on6jQR4JY3eN4lmkaAoMkEALw_wcB&amp;mcid=d09d7ff2ae2b4a6c87b85f096e9c5be8&amp;campaignid=20475378677&amp;adgroupid=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vicemart.co.kr/goods/view?no=1327440" TargetMode="External"/><Relationship Id="rId21" Type="http://schemas.openxmlformats.org/officeDocument/2006/relationships/hyperlink" Target="https://dkled.kr/product/detail.html?product_no=3746" TargetMode="External"/><Relationship Id="rId42" Type="http://schemas.openxmlformats.org/officeDocument/2006/relationships/hyperlink" Target="https://www.devicemart.co.kr/goods/view?no=1289993" TargetMode="External"/><Relationship Id="rId63" Type="http://schemas.openxmlformats.org/officeDocument/2006/relationships/hyperlink" Target="http://item.gmarket.co.kr/DetailView/Item.asp?goodscode=1793095746&amp;GoodsSale=Y&amp;jaehuid=200002657&amp;service_id=estimatedn" TargetMode="External"/><Relationship Id="rId84" Type="http://schemas.openxmlformats.org/officeDocument/2006/relationships/hyperlink" Target="https://naver.me/G8tznD2z" TargetMode="External"/><Relationship Id="rId138" Type="http://schemas.openxmlformats.org/officeDocument/2006/relationships/hyperlink" Target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TargetMode="External"/><Relationship Id="rId159" Type="http://schemas.openxmlformats.org/officeDocument/2006/relationships/hyperlink" Target="https://www.devicemart.co.kr/goods/view?no=191" TargetMode="External"/><Relationship Id="rId170" Type="http://schemas.openxmlformats.org/officeDocument/2006/relationships/hyperlink" Target="https://www.devicemart.co.kr/goods/view?no=193" TargetMode="External"/><Relationship Id="rId191" Type="http://schemas.openxmlformats.org/officeDocument/2006/relationships/hyperlink" Target="https://openbuildspartstore.com/aluminum-spacers-10-pack/" TargetMode="External"/><Relationship Id="rId205" Type="http://schemas.openxmlformats.org/officeDocument/2006/relationships/hyperlink" Target="https://openbuildspartstore.com/low-profile-screws-m5-10-pack-/" TargetMode="External"/><Relationship Id="rId226" Type="http://schemas.openxmlformats.org/officeDocument/2006/relationships/hyperlink" Target="https://www.any-mall.co.kr/shop/shopdetail.html?branduid=345106" TargetMode="External"/><Relationship Id="rId247" Type="http://schemas.openxmlformats.org/officeDocument/2006/relationships/hyperlink" Target="https://www.devicemart.co.kr/goods/view?no=33870" TargetMode="External"/><Relationship Id="rId107" Type="http://schemas.openxmlformats.org/officeDocument/2006/relationships/hyperlink" Target="http://item.gmarket.co.kr/Item?goodscode=1689094941" TargetMode="External"/><Relationship Id="rId11" Type="http://schemas.openxmlformats.org/officeDocument/2006/relationships/hyperlink" Target="https://smartstore.naver.com/yuksam/products/4528544732" TargetMode="External"/><Relationship Id="rId32" Type="http://schemas.openxmlformats.org/officeDocument/2006/relationships/hyperlink" Target="http://itempage3.auction.co.kr/DetailView.aspx?ItemNo=B590590747&amp;frm3=V2" TargetMode="External"/><Relationship Id="rId53" Type="http://schemas.openxmlformats.org/officeDocument/2006/relationships/hyperlink" Target="https://www.devicemart.co.kr/goods/view?no=10826182" TargetMode="External"/><Relationship Id="rId74" Type="http://schemas.openxmlformats.org/officeDocument/2006/relationships/hyperlink" Target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TargetMode="External"/><Relationship Id="rId128" Type="http://schemas.openxmlformats.org/officeDocument/2006/relationships/hyperlink" Target="https://www.devicemart.co.kr/goods/view?no=37853" TargetMode="External"/><Relationship Id="rId149" Type="http://schemas.openxmlformats.org/officeDocument/2006/relationships/hyperlink" Target="https://smartstore.naver.com/mhivestore/products/4961922335" TargetMode="External"/><Relationship Id="rId5" Type="http://schemas.openxmlformats.org/officeDocument/2006/relationships/hyperlink" Target="https://smartstore.naver.com/yuksam/products/486526197" TargetMode="External"/><Relationship Id="rId95" Type="http://schemas.openxmlformats.org/officeDocument/2006/relationships/hyperlink" Target="https://smartstore.naver.com/_next_/products/6534428154?NaPm=ct%3Dlfidk4cw%7Cci%3D7af169847a70f3f46378ab00174cdc8807db6f42%7Ctr%3Dsls%7Csn%3D5050394%7Chk%3Db5d48081f8e74f9a0e9b0f40ccfa3e03eafd3518" TargetMode="External"/><Relationship Id="rId160" Type="http://schemas.openxmlformats.org/officeDocument/2006/relationships/hyperlink" Target="https://www.devicemart.co.kr/goods/view?no=2736" TargetMode="External"/><Relationship Id="rId181" Type="http://schemas.openxmlformats.org/officeDocument/2006/relationships/hyperlink" Target="https://openbuildspartstore.com/nema-17-stepper-motor/" TargetMode="External"/><Relationship Id="rId216" Type="http://schemas.openxmlformats.org/officeDocument/2006/relationships/hyperlink" Target="https://www.devicemart.co.kr/goods/view?no=1273487&amp;gclid=CjwKCAjwq-WgBhBMEiwAzKSH6GlSd7IdfrHp7SLKDwxnpkaVpSyUcPo0c4BZ9FwlB76cUzdTVYm1XBoCfSQQAvD_BwE" TargetMode="External"/><Relationship Id="rId237" Type="http://schemas.openxmlformats.org/officeDocument/2006/relationships/hyperlink" Target="https://www.devicemart.co.kr/goods/view?no=12374630" TargetMode="External"/><Relationship Id="rId258" Type="http://schemas.openxmlformats.org/officeDocument/2006/relationships/printerSettings" Target="../printerSettings/printerSettings2.bin"/><Relationship Id="rId22" Type="http://schemas.openxmlformats.org/officeDocument/2006/relationships/hyperlink" Target="https://dkled.kr/product/detail.html?product_no=3783" TargetMode="External"/><Relationship Id="rId43" Type="http://schemas.openxmlformats.org/officeDocument/2006/relationships/hyperlink" Target="https://www.devicemart.co.kr/goods/view?no=1278220" TargetMode="External"/><Relationship Id="rId64" Type="http://schemas.openxmlformats.org/officeDocument/2006/relationships/hyperlink" Target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TargetMode="External"/><Relationship Id="rId118" Type="http://schemas.openxmlformats.org/officeDocument/2006/relationships/hyperlink" Target="http://item.gmarket.co.kr/Item?goodscode=2742899223" TargetMode="External"/><Relationship Id="rId139" Type="http://schemas.openxmlformats.org/officeDocument/2006/relationships/hyperlink" Target="https://www.devicemart.co.kr/goods/view?no=1279308" TargetMode="External"/><Relationship Id="rId85" Type="http://schemas.openxmlformats.org/officeDocument/2006/relationships/hyperlink" Target="http://www.allfirstedu.co.kr/goods/goods_view.php?goodsNo=1000001306" TargetMode="External"/><Relationship Id="rId150" Type="http://schemas.openxmlformats.org/officeDocument/2006/relationships/hyperlink" Target="https://www.navimro.com/g/429996/" TargetMode="External"/><Relationship Id="rId171" Type="http://schemas.openxmlformats.org/officeDocument/2006/relationships/hyperlink" Target="https://www.devicemart.co.kr/goods/view?no=189" TargetMode="External"/><Relationship Id="rId192" Type="http://schemas.openxmlformats.org/officeDocument/2006/relationships/hyperlink" Target="https://www.devicemart.co.kr/goods/maker?custom=al_profile" TargetMode="External"/><Relationship Id="rId206" Type="http://schemas.openxmlformats.org/officeDocument/2006/relationships/hyperlink" Target="https://openbuildspartstore.com/aluminum-spacers-10-pack/" TargetMode="External"/><Relationship Id="rId227" Type="http://schemas.openxmlformats.org/officeDocument/2006/relationships/hyperlink" Target="https://www.eleparts.co.kr/goods/view?no=7660902" TargetMode="External"/><Relationship Id="rId248" Type="http://schemas.openxmlformats.org/officeDocument/2006/relationships/hyperlink" Target="https://www.coupang.com/vp/products/191728543?itemId=548321785&amp;vendorItemId=4438295782&amp;q=%ED%8F%BC%EB%B3%B4%EB%93%9C&amp;itemsCount=36&amp;searchId=9d5091946c1c4f4292bbb5b95aa307cf&amp;rank=2&amp;isAddedCart=" TargetMode="External"/><Relationship Id="rId12" Type="http://schemas.openxmlformats.org/officeDocument/2006/relationships/hyperlink" Target="https://www.eleparts.co.kr/goods/view?no=3101737" TargetMode="External"/><Relationship Id="rId33" Type="http://schemas.openxmlformats.org/officeDocument/2006/relationships/hyperlink" Target="https://smartstore.naver.com/khss/products/542783018?NaPm=ct%3Dlfg85mbc%7Cci%3D8e2a1cfd924cb765be84fc29a6542b4dc5e23866%7Ctr%3Dslsl%7Csn%3D252448%7Chk%3D9e4f73feea6649bf475cdb496c810f74727a9341" TargetMode="External"/><Relationship Id="rId108" Type="http://schemas.openxmlformats.org/officeDocument/2006/relationships/hyperlink" Target="https://www.devicemart.co.kr/goods/view?no=1360577" TargetMode="External"/><Relationship Id="rId129" Type="http://schemas.openxmlformats.org/officeDocument/2006/relationships/hyperlink" Target="https://www.devicemart.co.kr/goods/view?no=37801" TargetMode="External"/><Relationship Id="rId54" Type="http://schemas.openxmlformats.org/officeDocument/2006/relationships/hyperlink" Target="https://www.devicemart.co.kr/goods/view?no=1077951" TargetMode="External"/><Relationship Id="rId75" Type="http://schemas.openxmlformats.org/officeDocument/2006/relationships/hyperlink" Target="https://www.coupang.com/vp/products/205391824?itemId=604975034&amp;vendorItemId=4585804000&amp;isAddedCart=" TargetMode="External"/><Relationship Id="rId96" Type="http://schemas.openxmlformats.org/officeDocument/2006/relationships/hyperlink" Target="http://item.gmarket.co.kr/Item?goodscode=1723206719" TargetMode="External"/><Relationship Id="rId140" Type="http://schemas.openxmlformats.org/officeDocument/2006/relationships/hyperlink" Target="https://www.devicemart.co.kr/goods/view?no=1358495" TargetMode="External"/><Relationship Id="rId161" Type="http://schemas.openxmlformats.org/officeDocument/2006/relationships/hyperlink" Target="https://www.devicemart.co.kr/goods/view?no=1383893" TargetMode="External"/><Relationship Id="rId182" Type="http://schemas.openxmlformats.org/officeDocument/2006/relationships/hyperlink" Target="https://openbuildspartstore.com/black-angle-corner-connector/" TargetMode="External"/><Relationship Id="rId217" Type="http://schemas.openxmlformats.org/officeDocument/2006/relationships/hyperlink" Target="http://any-mall.co.kr/shop/shopdetail.html?branduid=111053" TargetMode="External"/><Relationship Id="rId6" Type="http://schemas.openxmlformats.org/officeDocument/2006/relationships/hyperlink" Target="https://smartstore.naver.com/yuksam/products/486526197" TargetMode="External"/><Relationship Id="rId238" Type="http://schemas.openxmlformats.org/officeDocument/2006/relationships/hyperlink" Target="https://www.devicemart.co.kr/goods/view?no=1289994" TargetMode="External"/><Relationship Id="rId259" Type="http://schemas.openxmlformats.org/officeDocument/2006/relationships/drawing" Target="../drawings/drawing2.xml"/><Relationship Id="rId23" Type="http://schemas.openxmlformats.org/officeDocument/2006/relationships/hyperlink" Target="http://smart09.shop/goods/goods_view.php?goodsNo=1000541661&amp;inflow=naver&amp;NaPm=ct%3Dlfauixvc%7Cci%3Daf67b7517d516af91c6c32677a7275d33765166b%7Ctr%3Dslct%7Csn%3D1100068%7Chk%3D5ea66168ba9aca2aecc2425c75311c4b41868ec8" TargetMode="External"/><Relationship Id="rId119" Type="http://schemas.openxmlformats.org/officeDocument/2006/relationships/hyperlink" Target="http://item.gmarket.co.kr/Item?goodscode=2428054918" TargetMode="External"/><Relationship Id="rId44" Type="http://schemas.openxmlformats.org/officeDocument/2006/relationships/hyperlink" Target="https://www.devicemart.co.kr/goods/view?no=1383320" TargetMode="External"/><Relationship Id="rId65" Type="http://schemas.openxmlformats.org/officeDocument/2006/relationships/hyperlink" Target="https://www.coupang.com/vp/products/6168899507?itemId=12027662311&amp;vendorItemId=79299954617&amp;q=%EC%8B%A4%EB%A6%AC%EC%BD%98+%EA%B1%B4+%EA%B2%80%EC%A0%95%EC%83%89&amp;itemsCount=36&amp;searchId=47c364b200874b5ba060b030f4f20b34&amp;rank=2&amp;isAddedCart=" TargetMode="External"/><Relationship Id="rId86" Type="http://schemas.openxmlformats.org/officeDocument/2006/relationships/hyperlink" Target="https://smartstore.naver.com/pushking/products/5621261740?NaPm=ct%3Dlfaskn08%7Cci%3Ddb2e8d7f5d5ed0394067fc766cd529c21232dfc4%7Ctr%3Dslsl%7Csn%3D995723%7Chk%3D71b557cafc63f90d7e09067061f06e9ad76914b9" TargetMode="External"/><Relationship Id="rId130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1" Type="http://schemas.openxmlformats.org/officeDocument/2006/relationships/hyperlink" Target="https://www.adafruit.com/?q=+XBee+Adapter&amp;sort=BestMatch" TargetMode="External"/><Relationship Id="rId172" Type="http://schemas.openxmlformats.org/officeDocument/2006/relationships/hyperlink" Target="http://item.gmarket.co.kr/Item?goodscode=1612871921" TargetMode="External"/><Relationship Id="rId193" Type="http://schemas.openxmlformats.org/officeDocument/2006/relationships/hyperlink" Target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TargetMode="External"/><Relationship Id="rId207" Type="http://schemas.openxmlformats.org/officeDocument/2006/relationships/hyperlink" Target="https://www.devicemart.co.kr/goods/maker?custom=al_profile" TargetMode="External"/><Relationship Id="rId228" Type="http://schemas.openxmlformats.org/officeDocument/2006/relationships/hyperlink" Target="https://www.devicemart.co.kr/goods/view?no=1278835" TargetMode="External"/><Relationship Id="rId249" Type="http://schemas.openxmlformats.org/officeDocument/2006/relationships/hyperlink" Target="https://smartstore.naver.com/bandotec/products/7230610259?NaPm=ct%3Dlfkrozj4%7Cci%3D8fcf332dbecfbed6c8886e158ae1a973153f23c8%7Ctr%3Dslsl%7Csn%3D284905%7Chk%3Df7ab45a4939a8863f622f84d894f1aac8c626ed8" TargetMode="External"/><Relationship Id="rId13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09" Type="http://schemas.openxmlformats.org/officeDocument/2006/relationships/hyperlink" Target="https://www.devicemart.co.kr/goods/view?no=23963" TargetMode="External"/><Relationship Id="rId34" Type="http://schemas.openxmlformats.org/officeDocument/2006/relationships/hyperlink" Target="https://www.devicemart.co.kr/goods/view?no=1326494" TargetMode="External"/><Relationship Id="rId55" Type="http://schemas.openxmlformats.org/officeDocument/2006/relationships/hyperlink" Target="https://www.devicemart.co.kr/goods/view?no=12169644&amp;gclid=Cj0KCQjwk7ugBhDIARIsAGuvgPY5BZzGMlFs_4fUDAR62qS2Z6apDHskfhk71NxtQn3zG358dXx-FQcaAj22EALw_wcB" TargetMode="External"/><Relationship Id="rId76" Type="http://schemas.openxmlformats.org/officeDocument/2006/relationships/hyperlink" Target="https://www.coupang.com/vp/products/207876643?itemId=616042182&amp;vendorItemId=4616083228&amp;isAddedCart=" TargetMode="External"/><Relationship Id="rId97" Type="http://schemas.openxmlformats.org/officeDocument/2006/relationships/hyperlink" Target="http://item.gmarket.co.kr/Item?goodscode=1986855253" TargetMode="External"/><Relationship Id="rId120" Type="http://schemas.openxmlformats.org/officeDocument/2006/relationships/hyperlink" Target="https://www.devicemart.co.kr/goods/view?no=12501933" TargetMode="External"/><Relationship Id="rId141" Type="http://schemas.openxmlformats.org/officeDocument/2006/relationships/hyperlink" Target="https://www.devicemart.co.kr/goods/view?no=12710322" TargetMode="External"/><Relationship Id="rId7" Type="http://schemas.openxmlformats.org/officeDocument/2006/relationships/hyperlink" Target="https://smartstore.naver.com/yuksam/products/502840210" TargetMode="External"/><Relationship Id="rId162" Type="http://schemas.openxmlformats.org/officeDocument/2006/relationships/hyperlink" Target="https://www.devicemart.co.kr/goods/view?no=12240662" TargetMode="External"/><Relationship Id="rId183" Type="http://schemas.openxmlformats.org/officeDocument/2006/relationships/hyperlink" Target="https://openbuildspartstore.com/low-profile-screws-m5-10-pack-/" TargetMode="External"/><Relationship Id="rId218" Type="http://schemas.openxmlformats.org/officeDocument/2006/relationships/hyperlink" Target="http://smartstore.naver.com/pienoglo/products/512446438" TargetMode="External"/><Relationship Id="rId239" Type="http://schemas.openxmlformats.org/officeDocument/2006/relationships/hyperlink" Target="http://www.allfirstedu.co.kr/goods/goods_view.php?goodsNo=1000000186" TargetMode="External"/><Relationship Id="rId250" Type="http://schemas.openxmlformats.org/officeDocument/2006/relationships/hyperlink" Target="https://newtc.co.kr/dpshop/shop/item.php?it_id=1672795879" TargetMode="External"/><Relationship Id="rId24" Type="http://schemas.openxmlformats.org/officeDocument/2006/relationships/hyperlink" Target="http://item.gmarket.co.kr/DetailView/Item.asp?goodscode=2803147822&amp;GoodsSale=Y&amp;jaehuid=200001169&amp;NaPm=ct%3Dlfg0isso%7Cci%3D632853a632a6fa764515ffd36477d953f67fe908%7Ctr%3Dslsl%7Csn%3D24%7Chk%3D750b8394b1e37712a4c90163436c442743a980b3" TargetMode="External"/><Relationship Id="rId45" Type="http://schemas.openxmlformats.org/officeDocument/2006/relationships/hyperlink" Target="https://www.devicemart.co.kr/goods/view?no=6500189" TargetMode="External"/><Relationship Id="rId66" Type="http://schemas.openxmlformats.org/officeDocument/2006/relationships/hyperlink" Target="https://www.coupang.com/vp/products/6850245035?itemId=16316780269&amp;vendorItemId=83508929384&amp;q=%EA%B2%80%EC%A0%95%EC%83%89+%EB%B0%A9%EC%88%98%ED%85%8C%EC%9D%B4%ED%94%84&amp;itemsCount=36&amp;searchId=43ad6533ab0d4550870f3251e85f9ca2&amp;rank=3&amp;isAddedCart=" TargetMode="External"/><Relationship Id="rId87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10" Type="http://schemas.openxmlformats.org/officeDocument/2006/relationships/hyperlink" Target="https://www.devicemart.co.kr/goods/view?no=24012" TargetMode="External"/><Relationship Id="rId131" Type="http://schemas.openxmlformats.org/officeDocument/2006/relationships/hyperlink" Target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TargetMode="External"/><Relationship Id="rId152" Type="http://schemas.openxmlformats.org/officeDocument/2006/relationships/hyperlink" Target="https://www.rcbank.co.kr/shop/goods/goods_view.php?&amp;goodsno=15070" TargetMode="External"/><Relationship Id="rId173" Type="http://schemas.openxmlformats.org/officeDocument/2006/relationships/hyperlink" Target="http://item.gmarket.co.kr/Item?goodscode=2632939462" TargetMode="External"/><Relationship Id="rId194" Type="http://schemas.openxmlformats.org/officeDocument/2006/relationships/hyperlink" Target="https://www.coupang.com/vp/products/5925872410?itemId=10515754212&amp;vendorItemId=77797371659&amp;q=bar+butler&amp;itemsCount=36&amp;searchId=5b6bacb04c734975a918f1c68c38b74e&amp;rank=2&amp;isAddedCart=" TargetMode="External"/><Relationship Id="rId208" Type="http://schemas.openxmlformats.org/officeDocument/2006/relationships/hyperlink" Target="https://www.devicemart.co.kr/goods/view?no=1273487" TargetMode="External"/><Relationship Id="rId229" Type="http://schemas.openxmlformats.org/officeDocument/2006/relationships/hyperlink" Target="https://www.devicemart.co.kr/goods/view?no=14111198" TargetMode="External"/><Relationship Id="rId240" Type="http://schemas.openxmlformats.org/officeDocument/2006/relationships/hyperlink" Target="http://www.allfirstedu.co.kr/goods/goods_view.php?goodsNo=1000000083" TargetMode="External"/><Relationship Id="rId14" Type="http://schemas.openxmlformats.org/officeDocument/2006/relationships/hyperlink" Target="https://smartstore.naver.com/sollux/products/4858256023" TargetMode="External"/><Relationship Id="rId35" Type="http://schemas.openxmlformats.org/officeDocument/2006/relationships/hyperlink" Target="https://www.devicemart.co.kr/goods/view?no=12544964" TargetMode="External"/><Relationship Id="rId56" Type="http://schemas.openxmlformats.org/officeDocument/2006/relationships/hyperlink" Target="https://www.devicemart.co.kr/goods/view?no=12543579" TargetMode="External"/><Relationship Id="rId77" Type="http://schemas.openxmlformats.org/officeDocument/2006/relationships/hyperlink" Target="https://www.coupang.com/vp/products/148262831?itemId=428820381&amp;vendorItemId=4057240039&amp;isAddedCart=" TargetMode="External"/><Relationship Id="rId100" Type="http://schemas.openxmlformats.org/officeDocument/2006/relationships/hyperlink" Target="https://www.devicemart.co.kr/goods/view?no=1383616" TargetMode="External"/><Relationship Id="rId8" Type="http://schemas.openxmlformats.org/officeDocument/2006/relationships/hyperlink" Target="https://smartstore.naver.com/yuksam/products/4528544732" TargetMode="External"/><Relationship Id="rId98" Type="http://schemas.openxmlformats.org/officeDocument/2006/relationships/hyperlink" Target="http://item.gmarket.co.kr/Item?goodsCode=2005157549&amp;jaehuid=" TargetMode="External"/><Relationship Id="rId121" Type="http://schemas.openxmlformats.org/officeDocument/2006/relationships/hyperlink" Target="https://vctec.co.kr/product/ir-%EC%A0%81%EC%99%B8%EC%84%A0-%EB%A6%AC%EC%8B%9C%EB%B2%84-tl1838-ir-infrared-receiver-tl1838/10423/" TargetMode="External"/><Relationship Id="rId142" Type="http://schemas.openxmlformats.org/officeDocument/2006/relationships/hyperlink" Target="https://www.coupang.com/vp/products/1606481616?itemId=2743821232&amp;vendorItemId=78328116556&amp;q=USB%EC%8A%A4%ED%94%BC%EC%BB%A4&amp;itemsCount=36&amp;searchId=244d19cc30bc4865a2f784167c44ec37&amp;rank=2&amp;isAddedCart=" TargetMode="External"/><Relationship Id="rId163" Type="http://schemas.openxmlformats.org/officeDocument/2006/relationships/hyperlink" Target="https://www.devicemart.co.kr/goods/view?no=10916352" TargetMode="External"/><Relationship Id="rId184" Type="http://schemas.openxmlformats.org/officeDocument/2006/relationships/hyperlink" Target="https://ko.aliexpress.com/item/32472585931.html?gatewayAdapt=glo2kor" TargetMode="External"/><Relationship Id="rId219" Type="http://schemas.openxmlformats.org/officeDocument/2006/relationships/hyperlink" Target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TargetMode="External"/><Relationship Id="rId230" Type="http://schemas.openxmlformats.org/officeDocument/2006/relationships/hyperlink" Target="https://www.devicemart.co.kr/goods/view?no=14111198" TargetMode="External"/><Relationship Id="rId251" Type="http://schemas.openxmlformats.org/officeDocument/2006/relationships/hyperlink" Target="https://www.eleparts.co.kr/goods/view?no=8195636" TargetMode="External"/><Relationship Id="rId25" Type="http://schemas.openxmlformats.org/officeDocument/2006/relationships/hyperlink" Target="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TargetMode="External"/><Relationship Id="rId46" Type="http://schemas.openxmlformats.org/officeDocument/2006/relationships/hyperlink" Target="https://www.devicemart.co.kr/goods/view?no=10937425" TargetMode="External"/><Relationship Id="rId67" Type="http://schemas.openxmlformats.org/officeDocument/2006/relationships/hyperlink" Target="http://item.gmarket.co.kr/Item?goodscode=2065254961" TargetMode="External"/><Relationship Id="rId88" Type="http://schemas.openxmlformats.org/officeDocument/2006/relationships/hyperlink" Target="http://item.gmarket.co.kr/DetailView/Item.asp?goodscode=2430219403&amp;GoodsSale=Y&amp;jaehuid=200001169&amp;NaPm=ct%3Dlfe4tffc%7Cci%3Dae169aecd166c5dd327bea616b8d90d86f029943%7Ctr%3Dsls%7Csn%3D24%7Chk%3D817573c0cec3bc64f9625fe9e73aa44463605c10" TargetMode="External"/><Relationship Id="rId111" Type="http://schemas.openxmlformats.org/officeDocument/2006/relationships/hyperlink" Target="http://item.gmarket.co.kr/Item?goodscode=271785344" TargetMode="External"/><Relationship Id="rId132" Type="http://schemas.openxmlformats.org/officeDocument/2006/relationships/hyperlink" Target="https://www.falconshop.co.kr/shop/goods/goods_view.php?goodsno=99986259" TargetMode="External"/><Relationship Id="rId153" Type="http://schemas.openxmlformats.org/officeDocument/2006/relationships/hyperlink" Target="http://hobbyzone.kr/product/ublox-neo-m8n-gps-for-apm-and-pixhawk-flight-controller-gps-%EB%AA%A8%EB%93%88/5535/" TargetMode="External"/><Relationship Id="rId174" Type="http://schemas.openxmlformats.org/officeDocument/2006/relationships/hyperlink" Target="https://www.devicemart.co.kr/goods/view?no=1287094" TargetMode="External"/><Relationship Id="rId195" Type="http://schemas.openxmlformats.org/officeDocument/2006/relationships/hyperlink" Target="https://www.devicemart.co.kr/goods/view?no=12503476" TargetMode="External"/><Relationship Id="rId209" Type="http://schemas.openxmlformats.org/officeDocument/2006/relationships/hyperlink" Target="https://www.devicemart.co.kr/goods/view?no=10919040" TargetMode="External"/><Relationship Id="rId220" Type="http://schemas.openxmlformats.org/officeDocument/2006/relationships/hyperlink" Target="https://smartstore.naver.com/lexar/products/5562725344?NaPm=ct%3Dlf97pmvk%7Cci%3D7e2e4830cfcea73e7e827377bb0b023247fdd297%7Ctr%3Dplac%7Csn%3D214796%7Chk%3Dfc4ec0c3119944ba678e129a33e27f22f8ed8700" TargetMode="External"/><Relationship Id="rId241" Type="http://schemas.openxmlformats.org/officeDocument/2006/relationships/hyperlink" Target="http://www.allfirstedu.co.kr/goods/goods_view.php?goodsNo=1000001175" TargetMode="External"/><Relationship Id="rId15" Type="http://schemas.openxmlformats.org/officeDocument/2006/relationships/hyperlink" Target="https://smartstore.naver.com/sollux/products/4858256023" TargetMode="External"/><Relationship Id="rId36" Type="http://schemas.openxmlformats.org/officeDocument/2006/relationships/hyperlink" Target="http://item.gmarket.co.kr/Item?goodscode=882554150" TargetMode="External"/><Relationship Id="rId57" Type="http://schemas.openxmlformats.org/officeDocument/2006/relationships/hyperlink" Target="https://www.devicemart.co.kr/goods/view?no=12543580" TargetMode="External"/><Relationship Id="rId78" Type="http://schemas.openxmlformats.org/officeDocument/2006/relationships/hyperlink" Target="https://www.coupang.com/vp/products/207471920?itemId=614187617&amp;vendorItemId=4611632958&amp;isAddedCart=" TargetMode="External"/><Relationship Id="rId99" Type="http://schemas.openxmlformats.org/officeDocument/2006/relationships/hyperlink" Target="http://item.gmarket.co.kr/Item?goodscode=2039649217" TargetMode="External"/><Relationship Id="rId101" Type="http://schemas.openxmlformats.org/officeDocument/2006/relationships/hyperlink" Target="http://item.gmarket.co.kr/Item?goodscode=2248358945" TargetMode="External"/><Relationship Id="rId122" Type="http://schemas.openxmlformats.org/officeDocument/2006/relationships/hyperlink" Target="https://www.devicemart.co.kr/goods/view?no=10114" TargetMode="External"/><Relationship Id="rId143" Type="http://schemas.openxmlformats.org/officeDocument/2006/relationships/hyperlink" Target="https://www.devicemart.co.kr/goods/view?no=12710322" TargetMode="External"/><Relationship Id="rId164" Type="http://schemas.openxmlformats.org/officeDocument/2006/relationships/hyperlink" Target="https://www.devicemart.co.kr/goods/view?no=1327411" TargetMode="External"/><Relationship Id="rId185" Type="http://schemas.openxmlformats.org/officeDocument/2006/relationships/hyperlink" Target="https://openbuildspartstore.com/v-slot-gantry-kit-20mm/" TargetMode="External"/><Relationship Id="rId9" Type="http://schemas.openxmlformats.org/officeDocument/2006/relationships/hyperlink" Target="https://www.eleparts.co.kr/goods/view?no=11735435" TargetMode="External"/><Relationship Id="rId210" Type="http://schemas.openxmlformats.org/officeDocument/2006/relationships/hyperlink" Target="https://www.devicemart.co.kr/goods/view?no=1330659" TargetMode="External"/><Relationship Id="rId26" Type="http://schemas.openxmlformats.org/officeDocument/2006/relationships/hyperlink" Target="https://smartstore.naver.com/365diy/products/4675937429?NaPm=ct%3Dlfg0lwog%7Cci%3Df2f3e4996a581a8f04fd2204da891515a43c1fd8%7Ctr%3Dslsl%7Csn%3D276755%7Chk%3Ddbbca2e0c90c1f94068785696205d639f1814c32" TargetMode="External"/><Relationship Id="rId231" Type="http://schemas.openxmlformats.org/officeDocument/2006/relationships/hyperlink" Target="https://www.devicemart.co.kr/goods/view?no=12146922" TargetMode="External"/><Relationship Id="rId252" Type="http://schemas.openxmlformats.org/officeDocument/2006/relationships/hyperlink" Target="https://www.eleparts.co.kr/goods/view?no=9467937" TargetMode="External"/><Relationship Id="rId47" Type="http://schemas.openxmlformats.org/officeDocument/2006/relationships/hyperlink" Target="https://www.devicemart.co.kr/goods/view?no=12543579" TargetMode="External"/><Relationship Id="rId68" Type="http://schemas.openxmlformats.org/officeDocument/2006/relationships/hyperlink" Target="http://item.gmarket.co.kr/DetailView/Item.asp?goodscode=2026425773&amp;GoodsSale=Y&amp;jaehuid=200002657&amp;service_id=estimatedn" TargetMode="External"/><Relationship Id="rId89" Type="http://schemas.openxmlformats.org/officeDocument/2006/relationships/hyperlink" Target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TargetMode="External"/><Relationship Id="rId112" Type="http://schemas.openxmlformats.org/officeDocument/2006/relationships/hyperlink" Target="https://www.devicemart.co.kr/goods/view?no=5264" TargetMode="External"/><Relationship Id="rId133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154" Type="http://schemas.openxmlformats.org/officeDocument/2006/relationships/hyperlink" Target="http://itempage3.auction.co.kr/DetailView.aspx?ItemNo=C915531536&amp;frm3=V2" TargetMode="External"/><Relationship Id="rId175" Type="http://schemas.openxmlformats.org/officeDocument/2006/relationships/hyperlink" Target="http://item.gmarket.co.kr/Item?goodsCode=2460688442" TargetMode="External"/><Relationship Id="rId196" Type="http://schemas.openxmlformats.org/officeDocument/2006/relationships/hyperlink" Target="https://www.devicemart.co.kr/goods/view?no=12501933" TargetMode="External"/><Relationship Id="rId200" Type="http://schemas.openxmlformats.org/officeDocument/2006/relationships/hyperlink" Target="https://www.devicemart.co.kr/goods/view?no=14933041" TargetMode="External"/><Relationship Id="rId16" Type="http://schemas.openxmlformats.org/officeDocument/2006/relationships/hyperlink" Target="https://smartstore.naver.com/sollux/products/4858256023" TargetMode="External"/><Relationship Id="rId221" Type="http://schemas.openxmlformats.org/officeDocument/2006/relationships/hyperlink" Target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TargetMode="External"/><Relationship Id="rId242" Type="http://schemas.openxmlformats.org/officeDocument/2006/relationships/hyperlink" Target="http://www.allfirstedu.co.kr/goods/goods_view.php?goodsNo=1000001042" TargetMode="External"/><Relationship Id="rId37" Type="http://schemas.openxmlformats.org/officeDocument/2006/relationships/hyperlink" Target="http://item.gmarket.co.kr/Item?goodscode=1570812229" TargetMode="External"/><Relationship Id="rId58" Type="http://schemas.openxmlformats.org/officeDocument/2006/relationships/hyperlink" Target="https://www.icbanq.com/P007324753?srsltid=Ad5pg_H7yREHJBrjb6-ma-1RUoYHekWp1ppoeP4IXbOJRDGMfqHPPrd8m2A" TargetMode="External"/><Relationship Id="rId79" Type="http://schemas.openxmlformats.org/officeDocument/2006/relationships/hyperlink" Target="https://www.coupang.com/vp/products/7029626796?itemId=17343631393&amp;vendorItemId=84514122861&amp;q=%EC%95%84%ED%81%AC%EB%A6%B4+3t&amp;itemsCount=36&amp;searchId=a134d6b66a52483b99a561c5fb64c12e&amp;rank=2&amp;isAddedCart=" TargetMode="External"/><Relationship Id="rId102" Type="http://schemas.openxmlformats.org/officeDocument/2006/relationships/hyperlink" Target="http://item.gmarket.co.kr/Item?goodscode=2206332663" TargetMode="External"/><Relationship Id="rId123" Type="http://schemas.openxmlformats.org/officeDocument/2006/relationships/hyperlink" Target="https://www.devicemart.co.kr/goods/view?no=14556339" TargetMode="External"/><Relationship Id="rId144" Type="http://schemas.openxmlformats.org/officeDocument/2006/relationships/hyperlink" Target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TargetMode="External"/><Relationship Id="rId90" Type="http://schemas.openxmlformats.org/officeDocument/2006/relationships/hyperlink" Target="http://item.gmarket.co.kr/Item?goodscode=1729129734" TargetMode="External"/><Relationship Id="rId165" Type="http://schemas.openxmlformats.org/officeDocument/2006/relationships/hyperlink" Target="http://item.gmarket.co.kr/Item?goodscode=2673156088" TargetMode="External"/><Relationship Id="rId186" Type="http://schemas.openxmlformats.org/officeDocument/2006/relationships/hyperlink" Target="https://openbuildspartstore.com/gt2-2m-timing-pulley-20-tooth/" TargetMode="External"/><Relationship Id="rId211" Type="http://schemas.openxmlformats.org/officeDocument/2006/relationships/hyperlink" Target="https://www.devicemart.co.kr/goods/view?no=1279308" TargetMode="External"/><Relationship Id="rId232" Type="http://schemas.openxmlformats.org/officeDocument/2006/relationships/hyperlink" Target="https://www.devicemart.co.kr/goods/view?no=1246940" TargetMode="External"/><Relationship Id="rId253" Type="http://schemas.openxmlformats.org/officeDocument/2006/relationships/hyperlink" Target="https://www.eleparts.co.kr/goods/view?no=8277028" TargetMode="External"/><Relationship Id="rId27" Type="http://schemas.openxmlformats.org/officeDocument/2006/relationships/hyperlink" Target="https://www.eleparts.co.kr/goods/view?no=7451136" TargetMode="External"/><Relationship Id="rId48" Type="http://schemas.openxmlformats.org/officeDocument/2006/relationships/hyperlink" Target="https://www.devicemart.co.kr/goods/view?no=1287086" TargetMode="External"/><Relationship Id="rId69" Type="http://schemas.openxmlformats.org/officeDocument/2006/relationships/hyperlink" Target="http://item.gmarket.co.kr/DetailView/Item.asp?goodscode=1589616400&amp;GoodsSale=Y&amp;jaehuid=200002657&amp;service_id=estimatedn" TargetMode="External"/><Relationship Id="rId113" Type="http://schemas.openxmlformats.org/officeDocument/2006/relationships/hyperlink" Target="http://item.gmarket.co.kr/Item?goodscode=852016925" TargetMode="External"/><Relationship Id="rId134" Type="http://schemas.openxmlformats.org/officeDocument/2006/relationships/hyperlink" Target="https://www.devicemart.co.kr/goods/view?no=1329504" TargetMode="External"/><Relationship Id="rId80" Type="http://schemas.openxmlformats.org/officeDocument/2006/relationships/hyperlink" Target="https://www.coupang.com/vp/products/5754620438?itemId=9728591428&amp;vendorItemId=77012392479&amp;q=%EC%84%9C%EB%A9%80+%EA%B5%AC%EB%A6%AC%EC%8A%A4&amp;itemsCount=36&amp;searchId=84115ffb2f824811a0c597000b60496c&amp;rank=2&amp;isAddedCart=" TargetMode="External"/><Relationship Id="rId155" Type="http://schemas.openxmlformats.org/officeDocument/2006/relationships/hyperlink" Target="https://www.devicemart.co.kr/goods/view?no=1357321" TargetMode="External"/><Relationship Id="rId176" Type="http://schemas.openxmlformats.org/officeDocument/2006/relationships/hyperlink" Target="http://itempage3.auction.co.kr/DetailView.aspx?ItemNo=C915531536&amp;frm3=V2" TargetMode="External"/><Relationship Id="rId197" Type="http://schemas.openxmlformats.org/officeDocument/2006/relationships/hyperlink" Target="https://www.devicemart.co.kr/goods/view?no=1076851" TargetMode="External"/><Relationship Id="rId201" Type="http://schemas.openxmlformats.org/officeDocument/2006/relationships/hyperlink" Target="https://www.devicemart.co.kr/goods/view?no=29460" TargetMode="External"/><Relationship Id="rId222" Type="http://schemas.openxmlformats.org/officeDocument/2006/relationships/hyperlink" Target="https://www.devicemart.co.kr/goods/view?no=1290806" TargetMode="External"/><Relationship Id="rId243" Type="http://schemas.openxmlformats.org/officeDocument/2006/relationships/hyperlink" Target="http://www.allfirstedu.co.kr/goods/goods_view.php?goodsNo=1000000046" TargetMode="External"/><Relationship Id="rId17" Type="http://schemas.openxmlformats.org/officeDocument/2006/relationships/hyperlink" Target="http://www.eleparts.co.kr/goods/view?no=30255" TargetMode="External"/><Relationship Id="rId38" Type="http://schemas.openxmlformats.org/officeDocument/2006/relationships/hyperlink" Target="https://www.eleparts.co.kr/goods/view?no=8195636" TargetMode="External"/><Relationship Id="rId59" Type="http://schemas.openxmlformats.org/officeDocument/2006/relationships/hyperlink" Target="https://www.icbanq.com/P010372160?utm_source=google&amp;utm_medium=cpc&amp;utm_campaign=%EC%87%BC%ED%95%91_PerformanceMax&amp;utm_id=%EC%87%BC%ED%95%91_PerformanceMax&amp;utm_term=notset&amp;utm_content=notset&amp;gclid=EAIaIQobChMImYDOu7fO_QIV1tGWCh25lw0zEAQYByABEgKxMvD_BwE" TargetMode="External"/><Relationship Id="rId103" Type="http://schemas.openxmlformats.org/officeDocument/2006/relationships/hyperlink" Target="http://item.gmarket.co.kr/Item?goodscode=1564045353" TargetMode="External"/><Relationship Id="rId124" Type="http://schemas.openxmlformats.org/officeDocument/2006/relationships/hyperlink" Target="https://www.devicemart.co.kr/goods/view?no=1278965" TargetMode="External"/><Relationship Id="rId70" Type="http://schemas.openxmlformats.org/officeDocument/2006/relationships/hyperlink" Target="http://item.gmarket.co.kr/Item?goodscode=2051360014" TargetMode="External"/><Relationship Id="rId91" Type="http://schemas.openxmlformats.org/officeDocument/2006/relationships/hyperlink" Target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TargetMode="External"/><Relationship Id="rId145" Type="http://schemas.openxmlformats.org/officeDocument/2006/relationships/hyperlink" Target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TargetMode="External"/><Relationship Id="rId166" Type="http://schemas.openxmlformats.org/officeDocument/2006/relationships/hyperlink" Target="http://item.gmarket.co.kr/Item?goodsCode=2783316568" TargetMode="External"/><Relationship Id="rId187" Type="http://schemas.openxmlformats.org/officeDocument/2006/relationships/hyperlink" Target="https://openbuildspartstore.com/cube-corner-connector/" TargetMode="External"/><Relationship Id="rId1" Type="http://schemas.openxmlformats.org/officeDocument/2006/relationships/hyperlink" Target="https://smartstore.naver.com/yuksam/products/4528544732" TargetMode="External"/><Relationship Id="rId212" Type="http://schemas.openxmlformats.org/officeDocument/2006/relationships/hyperlink" Target="https://www.devicemart.co.kr/goods/view?no=1324034" TargetMode="External"/><Relationship Id="rId233" Type="http://schemas.openxmlformats.org/officeDocument/2006/relationships/hyperlink" Target="https://www.devicemart.co.kr/goods/view?no=1324053" TargetMode="External"/><Relationship Id="rId254" Type="http://schemas.openxmlformats.org/officeDocument/2006/relationships/hyperlink" Target="http://item.gmarket.co.kr/Item?goodsCode=1182354434" TargetMode="External"/><Relationship Id="rId28" Type="http://schemas.openxmlformats.org/officeDocument/2006/relationships/hyperlink" Target="https://www.eleparts.co.kr/goods/view?no=4076210" TargetMode="External"/><Relationship Id="rId49" Type="http://schemas.openxmlformats.org/officeDocument/2006/relationships/hyperlink" Target="https://www.devicemart.co.kr/goods/view?no=19764" TargetMode="External"/><Relationship Id="rId114" Type="http://schemas.openxmlformats.org/officeDocument/2006/relationships/hyperlink" Target="http://item.gmarket.co.kr/Item?goodsCode=1182354434" TargetMode="External"/><Relationship Id="rId60" Type="http://schemas.openxmlformats.org/officeDocument/2006/relationships/hyperlink" Target="http://www.tmon.co.kr/deal/17659654226?opt_deal_srl=17659654726&amp;coupon_srl=3108794&amp;utm_source=danawa&amp;utm_medium=affiliate&amp;utm_term=205009_%EB%8B%A4%EB%82%98%EC%99%80DB&amp;utm_content=&amp;utm_campaign=%EB%8B%A4%EB%82%98%EC%99%80" TargetMode="External"/><Relationship Id="rId81" Type="http://schemas.openxmlformats.org/officeDocument/2006/relationships/hyperlink" Target="https://www.coupang.com/vp/products/6654413744?itemId=15257422281&amp;vendorItemId=81643492982&amp;q=%EC%9E%A5%ED%8C%90%EC%8B%9C%ED%8A%B8%EC%A7%80&amp;itemsCount=36&amp;searchId=1a6130c6536944838982909aeaaada55&amp;rank=34&amp;isAddedCart=" TargetMode="External"/><Relationship Id="rId135" Type="http://schemas.openxmlformats.org/officeDocument/2006/relationships/hyperlink" Target="https://www.devicemart.co.kr/goods/view?no=10825459" TargetMode="External"/><Relationship Id="rId156" Type="http://schemas.openxmlformats.org/officeDocument/2006/relationships/hyperlink" Target="https://www.devicemart.co.kr/goods/view?no=1278835" TargetMode="External"/><Relationship Id="rId177" Type="http://schemas.openxmlformats.org/officeDocument/2006/relationships/hyperlink" Target="https://openbuildspartstore.com/motor-mount-plate-nema-17-stepper-motor/" TargetMode="External"/><Relationship Id="rId198" Type="http://schemas.openxmlformats.org/officeDocument/2006/relationships/hyperlink" Target="https://www.devicemart.co.kr/goods/view?no=12169464" TargetMode="External"/><Relationship Id="rId202" Type="http://schemas.openxmlformats.org/officeDocument/2006/relationships/hyperlink" Target="https://www.devicemart.co.kr/goods/view?no=1076851" TargetMode="External"/><Relationship Id="rId223" Type="http://schemas.openxmlformats.org/officeDocument/2006/relationships/hyperlink" Target="https://smartstore.naver.com/openidea/products/4831558983?NaPm=ct%3Dlfi032xs%7Cci%3D9039b6d47dbc9d99e0fe764f7ec720c65a1edb0c%7Ctr%3Dsls%7Csn%3D1111412%7Chk%3Ddeb10ddbc0bbe51dcfa8c0725445670122111168" TargetMode="External"/><Relationship Id="rId244" Type="http://schemas.openxmlformats.org/officeDocument/2006/relationships/hyperlink" Target="http://www.allfirstedu.co.kr/goods/goods_view.php?goodsNo=1000000009" TargetMode="External"/><Relationship Id="rId18" Type="http://schemas.openxmlformats.org/officeDocument/2006/relationships/hyperlink" Target="https://dkled.kr/product/&#50724;&#54536;-&#49468;&#49436;-&#49828;&#50948;&#52824;-&#44540;&#51217;-&#51088;&#46041;-&#50728;&#50724;&#54532;-&#44060;&#54224;&#54805;-&#51109;&#49885;&#51109;-&#46020;&#50612;-dk-5076/5076/category/1647/display/1/" TargetMode="External"/><Relationship Id="rId39" Type="http://schemas.openxmlformats.org/officeDocument/2006/relationships/hyperlink" Target="https://www.eleparts.co.kr/goods/view?no=9467937" TargetMode="External"/><Relationship Id="rId50" Type="http://schemas.openxmlformats.org/officeDocument/2006/relationships/hyperlink" Target="https://www.newtc.co.kr/dpshop/shop/item.php?it_id=1373027044" TargetMode="External"/><Relationship Id="rId104" Type="http://schemas.openxmlformats.org/officeDocument/2006/relationships/hyperlink" Target="http://item.gmarket.co.kr/Item?goodscode=1689094770" TargetMode="External"/><Relationship Id="rId125" Type="http://schemas.openxmlformats.org/officeDocument/2006/relationships/hyperlink" Target="https://www.devicemart.co.kr/goods/view?no=1361229" TargetMode="External"/><Relationship Id="rId146" Type="http://schemas.openxmlformats.org/officeDocument/2006/relationships/hyperlink" Target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TargetMode="External"/><Relationship Id="rId16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Relationship Id="rId188" Type="http://schemas.openxmlformats.org/officeDocument/2006/relationships/hyperlink" Target="https://openbuildspartstore.com/nylon-insert-hex-locknut---m5-10-pack-/" TargetMode="External"/><Relationship Id="rId71" Type="http://schemas.openxmlformats.org/officeDocument/2006/relationships/hyperlink" Target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TargetMode="External"/><Relationship Id="rId92" Type="http://schemas.openxmlformats.org/officeDocument/2006/relationships/hyperlink" Target="https://smartstore.naver.com/hmpacking/products/8062371089?NaPm=ct%3Dlfivv4w8%7Cci%3D0a11ea1a8b216f67d5a15c4ee119619fbf6450ca%7Ctr%3Dslsc%7Csn%3D1103926%7Chk%3Dbad519b423286ee10e2ea6526411c4e6f57d0711" TargetMode="External"/><Relationship Id="rId213" Type="http://schemas.openxmlformats.org/officeDocument/2006/relationships/hyperlink" Target="https://www.acrylmall.com/src/products/products_detail.php?product_category_id=5006&amp;product_category_id_main=0&amp;product_mst_id=0_fomax_03T&amp;now_page=1" TargetMode="External"/><Relationship Id="rId234" Type="http://schemas.openxmlformats.org/officeDocument/2006/relationships/hyperlink" Target="https://www.devicemart.co.kr/goods/view?no=12496234" TargetMode="External"/><Relationship Id="rId2" Type="http://schemas.openxmlformats.org/officeDocument/2006/relationships/hyperlink" Target="https://smartstore.naver.com/yuksam/products/4528544732" TargetMode="External"/><Relationship Id="rId29" Type="http://schemas.openxmlformats.org/officeDocument/2006/relationships/hyperlink" Target="https://www.devicemart.co.kr/goods/view?no=33868" TargetMode="External"/><Relationship Id="rId255" Type="http://schemas.openxmlformats.org/officeDocument/2006/relationships/hyperlink" Target="https://www.devicemart.co.kr/goods/view?no=1376882" TargetMode="External"/><Relationship Id="rId40" Type="http://schemas.openxmlformats.org/officeDocument/2006/relationships/hyperlink" Target="https://www.devicemart.co.kr/goods/view?no=1290042" TargetMode="External"/><Relationship Id="rId115" Type="http://schemas.openxmlformats.org/officeDocument/2006/relationships/hyperlink" Target="http://item.gmarket.co.kr/Item?goodscode=1917811914" TargetMode="External"/><Relationship Id="rId136" Type="http://schemas.openxmlformats.org/officeDocument/2006/relationships/hyperlink" Target="https://www.devicemart.co.kr/goods/view?no=1362051" TargetMode="External"/><Relationship Id="rId157" Type="http://schemas.openxmlformats.org/officeDocument/2006/relationships/hyperlink" Target="https://www.devicemart.co.kr/goods/view?no=1330873" TargetMode="External"/><Relationship Id="rId178" Type="http://schemas.openxmlformats.org/officeDocument/2006/relationships/hyperlink" Target="https://openbuildspartstore.com/idler-pulley-plate/" TargetMode="External"/><Relationship Id="rId61" Type="http://schemas.openxmlformats.org/officeDocument/2006/relationships/hyperlink" Target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TargetMode="External"/><Relationship Id="rId82" Type="http://schemas.openxmlformats.org/officeDocument/2006/relationships/hyperlink" Target="https://www.coupang.com/vp/products/6487230305?itemId=14226156640&amp;vendorItemId=81471468429&amp;q=%EB%B2%BD%EC%A7%80&amp;itemsCount=36&amp;searchId=3aa77dba4815442ca8ad50e0e697821a&amp;rank=0&amp;isAddedCart=" TargetMode="External"/><Relationship Id="rId199" Type="http://schemas.openxmlformats.org/officeDocument/2006/relationships/hyperlink" Target="https://www.devicemart.co.kr/goods/view?no=1385450" TargetMode="External"/><Relationship Id="rId203" Type="http://schemas.openxmlformats.org/officeDocument/2006/relationships/hyperlink" Target="https://openbuildspartstore.com/low-profile-screws-m5-10-pack-/" TargetMode="External"/><Relationship Id="rId19" Type="http://schemas.openxmlformats.org/officeDocument/2006/relationships/hyperlink" Target="https://dkled.kr/product/detail.html?product_no=1782" TargetMode="External"/><Relationship Id="rId224" Type="http://schemas.openxmlformats.org/officeDocument/2006/relationships/hyperlink" Target="https://search.shopping.naver.com/catalog/30091975771?query=%EC%84%9C%EB%B8%8C%EB%AA%A8%ED%84%B0&amp;NaPm=ct%3Dlfi3bj2g%7Cci%3D68bb05bb96862ab924a4d6916c4663be195f7bd0%7Ctr%3Dslsl%7Csn%3D95694%7Chk%3D9fa014d30cfec0613eb255a3a9102f08a7165da6" TargetMode="External"/><Relationship Id="rId245" Type="http://schemas.openxmlformats.org/officeDocument/2006/relationships/hyperlink" Target="http://www.allfirstedu.co.kr/goods/goods_view.php?goodsNo=1000001144" TargetMode="External"/><Relationship Id="rId30" Type="http://schemas.openxmlformats.org/officeDocument/2006/relationships/hyperlink" Target="https://smartstore.naver.com/misoparts/products/5600769605?NaPm=ct%3Dlfg0sf8w%7Cci%3D0zu0001YA1ry%2DAIXWfll%7Ctr%3Dpla%7Chk%3Dfa6feec47efb144a6da444bf4db4c9d31cf21146" TargetMode="External"/><Relationship Id="rId105" Type="http://schemas.openxmlformats.org/officeDocument/2006/relationships/hyperlink" Target="http://item.gmarket.co.kr/Item?goodscode=2248342553" TargetMode="External"/><Relationship Id="rId126" Type="http://schemas.openxmlformats.org/officeDocument/2006/relationships/hyperlink" Target="https://www.devicemart.co.kr/goods/view?no=12236769" TargetMode="External"/><Relationship Id="rId147" Type="http://schemas.openxmlformats.org/officeDocument/2006/relationships/hyperlink" Target="https://ko.aliexpress.com/i/32879895039.html" TargetMode="External"/><Relationship Id="rId168" Type="http://schemas.openxmlformats.org/officeDocument/2006/relationships/hyperlink" Target="https://www.devicemart.co.kr/goods/view?no=1385149" TargetMode="External"/><Relationship Id="rId51" Type="http://schemas.openxmlformats.org/officeDocument/2006/relationships/hyperlink" Target="https://www.devicemart.co.kr/goods/view?no=10918253" TargetMode="External"/><Relationship Id="rId72" Type="http://schemas.openxmlformats.org/officeDocument/2006/relationships/hyperlink" Target="https://www.coupang.com/vp/products/3441833?itemId=16193134&amp;vendorItemId=4585980327&amp;q=%EC%9C%A1%EC%A0%88%ED%8C%90+%EA%B7%B8%EB%A6%87&amp;itemsCount=36&amp;searchId=69b725ee25d04224a456da4af0c44cae&amp;rank=10&amp;isAddedCart=" TargetMode="External"/><Relationship Id="rId93" Type="http://schemas.openxmlformats.org/officeDocument/2006/relationships/hyperlink" Target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TargetMode="External"/><Relationship Id="rId189" Type="http://schemas.openxmlformats.org/officeDocument/2006/relationships/hyperlink" Target="https://openbuildspartstore.com/drop-in-tee-nuts/" TargetMode="External"/><Relationship Id="rId3" Type="http://schemas.openxmlformats.org/officeDocument/2006/relationships/hyperlink" Target="https://smartstore.naver.com/haegongso/products/8206875182" TargetMode="External"/><Relationship Id="rId214" Type="http://schemas.openxmlformats.org/officeDocument/2006/relationships/hyperlink" Target="https://www.icbanq.com/P005605446" TargetMode="External"/><Relationship Id="rId235" Type="http://schemas.openxmlformats.org/officeDocument/2006/relationships/hyperlink" Target="https://www.devicemart.co.kr/goods/view?no=3900" TargetMode="External"/><Relationship Id="rId256" Type="http://schemas.openxmlformats.org/officeDocument/2006/relationships/hyperlink" Target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TargetMode="External"/><Relationship Id="rId116" Type="http://schemas.openxmlformats.org/officeDocument/2006/relationships/hyperlink" Target="https://www.devicemart.co.kr/goods/view?no=1360976" TargetMode="External"/><Relationship Id="rId137" Type="http://schemas.openxmlformats.org/officeDocument/2006/relationships/hyperlink" Target="https://www.coupang.com/vp/products/4527487901?itemId=5465389687&amp;vendorItemId=78778749997&amp;q=USB+%EB%A7%88%EC%9D%B4%ED%81%AC&amp;itemsCount=36&amp;searchId=d19938b589fb48e796832618f9dcd0f8&amp;rank=1&amp;isAddedCart=" TargetMode="External"/><Relationship Id="rId158" Type="http://schemas.openxmlformats.org/officeDocument/2006/relationships/hyperlink" Target="https://smartstore.naver.com/adgeared/products/2529314303?NaPm=ct%3Dley3pn6o%7Cci%3D76203f549f481e67a1879c8eccdd946669174117%7Ctr%3Daifc%7Csn%3D624550%7Chk%3D08e601b306dc186ea36495ff07dbbe5df895352c" TargetMode="External"/><Relationship Id="rId20" Type="http://schemas.openxmlformats.org/officeDocument/2006/relationships/hyperlink" Target="https://dkled.kr/product/detail.html?product_no=2165" TargetMode="External"/><Relationship Id="rId41" Type="http://schemas.openxmlformats.org/officeDocument/2006/relationships/hyperlink" Target="https://www.devicemart.co.kr/goods/view?no=10923751" TargetMode="External"/><Relationship Id="rId62" Type="http://schemas.openxmlformats.org/officeDocument/2006/relationships/hyperlink" Target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TargetMode="External"/><Relationship Id="rId83" Type="http://schemas.openxmlformats.org/officeDocument/2006/relationships/hyperlink" Target="https://www.devicemart.co.kr/goods/view?no=1246920" TargetMode="External"/><Relationship Id="rId179" Type="http://schemas.openxmlformats.org/officeDocument/2006/relationships/hyperlink" Target="https://openbuildspartstore.com/smooth-idler-pulley-kit/" TargetMode="External"/><Relationship Id="rId190" Type="http://schemas.openxmlformats.org/officeDocument/2006/relationships/hyperlink" Target="https://openbuildspartstore.com/tee-nuts-m5-10-pack/" TargetMode="External"/><Relationship Id="rId204" Type="http://schemas.openxmlformats.org/officeDocument/2006/relationships/hyperlink" Target="https://openbuildspartstore.com/low-profile-screws-m5-10-pack-/" TargetMode="External"/><Relationship Id="rId225" Type="http://schemas.openxmlformats.org/officeDocument/2006/relationships/hyperlink" Target="https://search.shopping.naver.com/catalog/31207036849?query=dc%EB%AA%A8%ED%84%B0&amp;NaPm=ct%3Dlfi3m5s8%7Cci%3D0d12b25055072b5c838dfdfda12d140b5fc8e3a3%7Ctr%3Dslsl%7Csn%3D95694%7Chk%3D6ecaeb693fc471bbc3ce77cbc979fb1ce37e3481" TargetMode="External"/><Relationship Id="rId246" Type="http://schemas.openxmlformats.org/officeDocument/2006/relationships/hyperlink" Target="https://www.devicemart.co.kr/goods/maker?custom=al_profile" TargetMode="External"/><Relationship Id="rId106" Type="http://schemas.openxmlformats.org/officeDocument/2006/relationships/hyperlink" Target="http://item.gmarket.co.kr/Item?goodscode=1689094894" TargetMode="External"/><Relationship Id="rId127" Type="http://schemas.openxmlformats.org/officeDocument/2006/relationships/hyperlink" Target="https://www.devicemart.co.kr/goods/view?no=1327611" TargetMode="External"/><Relationship Id="rId10" Type="http://schemas.openxmlformats.org/officeDocument/2006/relationships/hyperlink" Target="https://smartstore.naver.com/yuksam/products/4528544732" TargetMode="External"/><Relationship Id="rId31" Type="http://schemas.openxmlformats.org/officeDocument/2006/relationships/hyperlink" Target="https://www.eleparts.co.kr/goods/view?no=12391454" TargetMode="External"/><Relationship Id="rId52" Type="http://schemas.openxmlformats.org/officeDocument/2006/relationships/hyperlink" Target="https://www.devicemart.co.kr/goods/view?no=13067760" TargetMode="External"/><Relationship Id="rId73" Type="http://schemas.openxmlformats.org/officeDocument/2006/relationships/hyperlink" Target="https://www.coupang.com/vp/products/6882206070?itemId=16496275130&amp;vendorItemId=83683978541&amp;q=%EC%A1%B0%EB%A6%BD%ED%98%95+%EA%B0%9C%EC%A7%91&amp;itemsCount=36&amp;searchId=65bf62ab7f8f49309c3cd17271afc443&amp;rank=1&amp;isAddedCart=" TargetMode="External"/><Relationship Id="rId94" Type="http://schemas.openxmlformats.org/officeDocument/2006/relationships/hyperlink" Target="https://smartstore.naver.com/delona/products/4976859891?NaPm=ct%3Dlfien4og%7Cci%3D00c071409a844764cb07eb1dc952c8552f7278e4%7Ctr%3Dsls%7Csn%3D1076987%7Chk%3D9c7f1ae734af5203b6fdd1b62400b6105021554a" TargetMode="External"/><Relationship Id="rId148" Type="http://schemas.openxmlformats.org/officeDocument/2006/relationships/hyperlink" Target="https://ko.aliexpress.com/item/33002320717.html?gatewayAdapt=glo2kor" TargetMode="External"/><Relationship Id="rId169" Type="http://schemas.openxmlformats.org/officeDocument/2006/relationships/hyperlink" Target="https://www.devicemart.co.kr/goods/view?no=190" TargetMode="External"/><Relationship Id="rId4" Type="http://schemas.openxmlformats.org/officeDocument/2006/relationships/hyperlink" Target="https://smartstore.naver.com/yuksam/products/5685887064" TargetMode="External"/><Relationship Id="rId180" Type="http://schemas.openxmlformats.org/officeDocument/2006/relationships/hyperlink" Target="https://openbuildspartstore.com/gt2-2m-timing-belt-by-the-foot/" TargetMode="External"/><Relationship Id="rId215" Type="http://schemas.openxmlformats.org/officeDocument/2006/relationships/hyperlink" Target="https://www.eleparts.co.kr/goods/view?no=11982495" TargetMode="External"/><Relationship Id="rId236" Type="http://schemas.openxmlformats.org/officeDocument/2006/relationships/hyperlink" Target="https://www.devicemart.co.kr/goods/view?no=3090" TargetMode="External"/><Relationship Id="rId257" Type="http://schemas.openxmlformats.org/officeDocument/2006/relationships/hyperlink" Target="https://smartstore.naver.com/openidea/products/6581370041?NaPm=ct%3Dlezerbeo%7Cci%3D0yW0003ef0vy%2DAvCweWn%7Ctr%3Dpla%7Chk%3D7bb280effdded700d1b712b94946ee7082e271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66A6-6B46-46C9-BF55-71F0D55FBDF2}">
  <sheetPr>
    <tabColor rgb="FFFF0000"/>
    <pageSetUpPr fitToPage="1"/>
  </sheetPr>
  <dimension ref="A1:K177"/>
  <sheetViews>
    <sheetView tabSelected="1" zoomScale="70" zoomScaleNormal="70" zoomScaleSheetLayoutView="70" workbookViewId="0">
      <pane ySplit="4" topLeftCell="A5" activePane="bottomLeft" state="frozen"/>
      <selection pane="bottomLeft" activeCell="O14" sqref="O14"/>
    </sheetView>
  </sheetViews>
  <sheetFormatPr defaultColWidth="8.8984375" defaultRowHeight="17.399999999999999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8" width="15.59765625" style="31" customWidth="1"/>
    <col min="9" max="9" width="50.59765625" style="21" customWidth="1"/>
    <col min="10" max="10" width="20.59765625" style="20" customWidth="1"/>
    <col min="11" max="11" width="20.59765625" style="19" customWidth="1"/>
    <col min="12" max="16384" width="8.8984375" style="18"/>
  </cols>
  <sheetData>
    <row r="1" spans="1:11" ht="36">
      <c r="A1" s="203" t="s">
        <v>900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thickBot="1">
      <c r="A2" s="19"/>
      <c r="B2" s="19"/>
      <c r="C2" s="22"/>
      <c r="E2" s="57"/>
      <c r="F2" s="24"/>
      <c r="G2" s="25"/>
      <c r="H2" s="25"/>
      <c r="I2" s="19"/>
    </row>
    <row r="3" spans="1:11">
      <c r="A3" s="114" t="s">
        <v>0</v>
      </c>
      <c r="B3" s="115" t="s">
        <v>1</v>
      </c>
      <c r="C3" s="116" t="s">
        <v>2</v>
      </c>
      <c r="D3" s="115" t="s">
        <v>3</v>
      </c>
      <c r="E3" s="136" t="s">
        <v>4</v>
      </c>
      <c r="F3" s="117" t="s">
        <v>5</v>
      </c>
      <c r="G3" s="118" t="s">
        <v>6</v>
      </c>
      <c r="H3" s="118" t="s">
        <v>899</v>
      </c>
      <c r="I3" s="128" t="s">
        <v>31</v>
      </c>
      <c r="J3" s="119" t="s">
        <v>7</v>
      </c>
      <c r="K3" s="120" t="s">
        <v>898</v>
      </c>
    </row>
    <row r="4" spans="1:11" ht="21.6" thickBot="1">
      <c r="A4" s="204" t="s">
        <v>8</v>
      </c>
      <c r="B4" s="205"/>
      <c r="C4" s="205"/>
      <c r="D4" s="206"/>
      <c r="E4" s="187"/>
      <c r="F4" s="187"/>
      <c r="G4" s="188">
        <f>SUM(G5:G209)</f>
        <v>7956</v>
      </c>
      <c r="H4" s="188">
        <f>SUM(H5:H159)</f>
        <v>0</v>
      </c>
      <c r="I4" s="189"/>
      <c r="J4" s="189"/>
      <c r="K4" s="190"/>
    </row>
    <row r="5" spans="1:11" s="8" customFormat="1">
      <c r="A5" s="160">
        <v>1</v>
      </c>
      <c r="B5" s="107" t="s">
        <v>901</v>
      </c>
      <c r="C5" s="107" t="s">
        <v>903</v>
      </c>
      <c r="D5" s="107" t="s">
        <v>904</v>
      </c>
      <c r="E5" s="137">
        <v>1</v>
      </c>
      <c r="F5" s="110">
        <v>6630</v>
      </c>
      <c r="G5" s="200">
        <f t="shared" ref="G5:G66" si="0">F5*E5*1.2</f>
        <v>7956</v>
      </c>
      <c r="H5" s="200">
        <v>0</v>
      </c>
      <c r="I5" s="129" t="s">
        <v>902</v>
      </c>
      <c r="J5" s="191" t="s">
        <v>897</v>
      </c>
      <c r="K5" s="146"/>
    </row>
    <row r="6" spans="1:11">
      <c r="A6" s="202">
        <v>2</v>
      </c>
      <c r="B6" s="107"/>
      <c r="C6" s="107"/>
      <c r="D6" s="107"/>
      <c r="E6" s="137"/>
      <c r="F6" s="110"/>
      <c r="G6" s="200">
        <f t="shared" si="0"/>
        <v>0</v>
      </c>
      <c r="H6" s="200"/>
      <c r="I6" s="129"/>
      <c r="J6" s="191" t="s">
        <v>897</v>
      </c>
      <c r="K6" s="146"/>
    </row>
    <row r="7" spans="1:11">
      <c r="A7" s="199">
        <v>3</v>
      </c>
      <c r="B7" s="107"/>
      <c r="C7" s="107"/>
      <c r="D7" s="107"/>
      <c r="E7" s="137"/>
      <c r="F7" s="110"/>
      <c r="G7" s="200">
        <f t="shared" si="0"/>
        <v>0</v>
      </c>
      <c r="H7" s="200"/>
      <c r="I7" s="129"/>
      <c r="J7" s="191" t="s">
        <v>897</v>
      </c>
      <c r="K7" s="146"/>
    </row>
    <row r="8" spans="1:11">
      <c r="A8" s="199">
        <v>4</v>
      </c>
      <c r="B8" s="107"/>
      <c r="C8" s="107"/>
      <c r="D8" s="107"/>
      <c r="E8" s="137"/>
      <c r="F8" s="110"/>
      <c r="G8" s="200">
        <f t="shared" si="0"/>
        <v>0</v>
      </c>
      <c r="H8" s="200"/>
      <c r="I8" s="129"/>
      <c r="J8" s="191" t="s">
        <v>897</v>
      </c>
      <c r="K8" s="146"/>
    </row>
    <row r="9" spans="1:11">
      <c r="A9" s="145">
        <v>5</v>
      </c>
      <c r="B9" s="107"/>
      <c r="C9" s="107"/>
      <c r="D9" s="107"/>
      <c r="E9" s="137"/>
      <c r="F9" s="110"/>
      <c r="G9" s="200">
        <f t="shared" si="0"/>
        <v>0</v>
      </c>
      <c r="H9" s="200"/>
      <c r="I9" s="129"/>
      <c r="J9" s="191" t="s">
        <v>897</v>
      </c>
      <c r="K9" s="146"/>
    </row>
    <row r="10" spans="1:11">
      <c r="A10" s="145">
        <v>6</v>
      </c>
      <c r="B10" s="107"/>
      <c r="C10" s="107"/>
      <c r="D10" s="107"/>
      <c r="E10" s="137"/>
      <c r="F10" s="110"/>
      <c r="G10" s="200">
        <f t="shared" si="0"/>
        <v>0</v>
      </c>
      <c r="H10" s="200"/>
      <c r="I10" s="129"/>
      <c r="J10" s="191" t="s">
        <v>897</v>
      </c>
      <c r="K10" s="146"/>
    </row>
    <row r="11" spans="1:11">
      <c r="A11" s="199">
        <v>7</v>
      </c>
      <c r="B11" s="107"/>
      <c r="C11" s="107"/>
      <c r="D11" s="107"/>
      <c r="E11" s="137"/>
      <c r="F11" s="110"/>
      <c r="G11" s="200">
        <f t="shared" si="0"/>
        <v>0</v>
      </c>
      <c r="H11" s="200"/>
      <c r="I11" s="129"/>
      <c r="J11" s="191" t="s">
        <v>897</v>
      </c>
      <c r="K11" s="146"/>
    </row>
    <row r="12" spans="1:11">
      <c r="A12" s="199">
        <v>8</v>
      </c>
      <c r="B12" s="107"/>
      <c r="C12" s="107"/>
      <c r="D12" s="107"/>
      <c r="E12" s="137"/>
      <c r="F12" s="110"/>
      <c r="G12" s="200">
        <f t="shared" si="0"/>
        <v>0</v>
      </c>
      <c r="H12" s="200"/>
      <c r="I12" s="129"/>
      <c r="J12" s="191" t="s">
        <v>897</v>
      </c>
      <c r="K12" s="146"/>
    </row>
    <row r="13" spans="1:11">
      <c r="A13" s="145">
        <v>9</v>
      </c>
      <c r="B13" s="113"/>
      <c r="C13" s="113"/>
      <c r="D13" s="113"/>
      <c r="E13" s="137"/>
      <c r="F13" s="110"/>
      <c r="G13" s="200">
        <f t="shared" si="0"/>
        <v>0</v>
      </c>
      <c r="H13" s="200"/>
      <c r="I13" s="133"/>
      <c r="J13" s="191" t="s">
        <v>897</v>
      </c>
      <c r="K13" s="146"/>
    </row>
    <row r="14" spans="1:11">
      <c r="A14" s="145">
        <v>10</v>
      </c>
      <c r="B14" s="113"/>
      <c r="C14" s="113"/>
      <c r="D14" s="113"/>
      <c r="E14" s="137"/>
      <c r="F14" s="110"/>
      <c r="G14" s="200">
        <f t="shared" si="0"/>
        <v>0</v>
      </c>
      <c r="H14" s="200"/>
      <c r="I14" s="133"/>
      <c r="J14" s="191" t="s">
        <v>897</v>
      </c>
      <c r="K14" s="146"/>
    </row>
    <row r="15" spans="1:11">
      <c r="A15" s="199">
        <v>11</v>
      </c>
      <c r="B15" s="113"/>
      <c r="C15" s="111"/>
      <c r="D15" s="113"/>
      <c r="E15" s="137"/>
      <c r="F15" s="110"/>
      <c r="G15" s="200">
        <f t="shared" si="0"/>
        <v>0</v>
      </c>
      <c r="H15" s="200"/>
      <c r="I15" s="133"/>
      <c r="J15" s="191" t="s">
        <v>897</v>
      </c>
      <c r="K15" s="146"/>
    </row>
    <row r="16" spans="1:11">
      <c r="A16" s="199">
        <v>12</v>
      </c>
      <c r="B16" s="113"/>
      <c r="C16" s="109"/>
      <c r="D16" s="113"/>
      <c r="E16" s="127"/>
      <c r="F16" s="110"/>
      <c r="G16" s="200">
        <f t="shared" si="0"/>
        <v>0</v>
      </c>
      <c r="H16" s="200"/>
      <c r="I16" s="133"/>
      <c r="J16" s="191" t="s">
        <v>897</v>
      </c>
      <c r="K16" s="146"/>
    </row>
    <row r="17" spans="1:11">
      <c r="A17" s="145">
        <v>13</v>
      </c>
      <c r="B17" s="113"/>
      <c r="C17" s="109"/>
      <c r="D17" s="113"/>
      <c r="E17" s="138"/>
      <c r="F17" s="110"/>
      <c r="G17" s="200">
        <f t="shared" si="0"/>
        <v>0</v>
      </c>
      <c r="H17" s="200"/>
      <c r="I17" s="133"/>
      <c r="J17" s="191" t="s">
        <v>897</v>
      </c>
      <c r="K17" s="146"/>
    </row>
    <row r="18" spans="1:11">
      <c r="A18" s="145">
        <v>14</v>
      </c>
      <c r="B18" s="113"/>
      <c r="C18" s="113"/>
      <c r="D18" s="113"/>
      <c r="E18" s="137"/>
      <c r="F18" s="110"/>
      <c r="G18" s="200">
        <f t="shared" si="0"/>
        <v>0</v>
      </c>
      <c r="H18" s="200"/>
      <c r="I18" s="133"/>
      <c r="J18" s="191" t="s">
        <v>897</v>
      </c>
      <c r="K18" s="146"/>
    </row>
    <row r="19" spans="1:11">
      <c r="A19" s="199">
        <v>15</v>
      </c>
      <c r="B19" s="113"/>
      <c r="C19" s="113"/>
      <c r="D19" s="113"/>
      <c r="E19" s="137"/>
      <c r="F19" s="110"/>
      <c r="G19" s="200">
        <f t="shared" si="0"/>
        <v>0</v>
      </c>
      <c r="H19" s="200"/>
      <c r="I19" s="134"/>
      <c r="J19" s="191" t="s">
        <v>897</v>
      </c>
      <c r="K19" s="146"/>
    </row>
    <row r="20" spans="1:11">
      <c r="A20" s="199">
        <v>16</v>
      </c>
      <c r="B20" s="113"/>
      <c r="C20" s="113"/>
      <c r="D20" s="113"/>
      <c r="E20" s="137"/>
      <c r="F20" s="110"/>
      <c r="G20" s="200">
        <f t="shared" si="0"/>
        <v>0</v>
      </c>
      <c r="H20" s="200"/>
      <c r="I20" s="133"/>
      <c r="J20" s="191" t="s">
        <v>897</v>
      </c>
      <c r="K20" s="146"/>
    </row>
    <row r="21" spans="1:11">
      <c r="A21" s="145">
        <v>17</v>
      </c>
      <c r="B21" s="113"/>
      <c r="C21" s="113"/>
      <c r="D21" s="113"/>
      <c r="E21" s="137"/>
      <c r="F21" s="110"/>
      <c r="G21" s="200">
        <f t="shared" si="0"/>
        <v>0</v>
      </c>
      <c r="H21" s="200"/>
      <c r="I21" s="133"/>
      <c r="J21" s="191" t="s">
        <v>897</v>
      </c>
      <c r="K21" s="146"/>
    </row>
    <row r="22" spans="1:11">
      <c r="A22" s="145">
        <v>18</v>
      </c>
      <c r="B22" s="113"/>
      <c r="C22" s="113"/>
      <c r="D22" s="113"/>
      <c r="E22" s="137"/>
      <c r="F22" s="110"/>
      <c r="G22" s="200">
        <f t="shared" si="0"/>
        <v>0</v>
      </c>
      <c r="H22" s="200"/>
      <c r="I22" s="133"/>
      <c r="J22" s="191" t="s">
        <v>897</v>
      </c>
      <c r="K22" s="146"/>
    </row>
    <row r="23" spans="1:11">
      <c r="A23" s="199">
        <v>19</v>
      </c>
      <c r="B23" s="113"/>
      <c r="C23" s="113"/>
      <c r="D23" s="113"/>
      <c r="E23" s="137"/>
      <c r="F23" s="110"/>
      <c r="G23" s="200">
        <f t="shared" si="0"/>
        <v>0</v>
      </c>
      <c r="H23" s="200"/>
      <c r="I23" s="134"/>
      <c r="J23" s="191" t="s">
        <v>897</v>
      </c>
      <c r="K23" s="146"/>
    </row>
    <row r="24" spans="1:11">
      <c r="A24" s="199">
        <v>20</v>
      </c>
      <c r="B24" s="113"/>
      <c r="C24" s="113"/>
      <c r="D24" s="113"/>
      <c r="E24" s="137"/>
      <c r="F24" s="110"/>
      <c r="G24" s="200">
        <f t="shared" si="0"/>
        <v>0</v>
      </c>
      <c r="H24" s="200"/>
      <c r="I24" s="134"/>
      <c r="J24" s="191" t="s">
        <v>897</v>
      </c>
      <c r="K24" s="146"/>
    </row>
    <row r="25" spans="1:11">
      <c r="A25" s="145">
        <v>21</v>
      </c>
      <c r="B25" s="113"/>
      <c r="C25" s="113"/>
      <c r="D25" s="113"/>
      <c r="E25" s="137"/>
      <c r="F25" s="110"/>
      <c r="G25" s="200">
        <f t="shared" si="0"/>
        <v>0</v>
      </c>
      <c r="H25" s="200"/>
      <c r="I25" s="134"/>
      <c r="J25" s="191" t="s">
        <v>897</v>
      </c>
      <c r="K25" s="146"/>
    </row>
    <row r="26" spans="1:11">
      <c r="A26" s="145">
        <v>22</v>
      </c>
      <c r="B26" s="109"/>
      <c r="C26" s="113"/>
      <c r="D26" s="113"/>
      <c r="E26" s="137"/>
      <c r="F26" s="110"/>
      <c r="G26" s="200">
        <f t="shared" si="0"/>
        <v>0</v>
      </c>
      <c r="H26" s="200"/>
      <c r="I26" s="134"/>
      <c r="J26" s="191" t="s">
        <v>897</v>
      </c>
      <c r="K26" s="146"/>
    </row>
    <row r="27" spans="1:11">
      <c r="A27" s="199">
        <v>23</v>
      </c>
      <c r="B27" s="113"/>
      <c r="C27" s="113"/>
      <c r="D27" s="113"/>
      <c r="E27" s="137"/>
      <c r="F27" s="110"/>
      <c r="G27" s="200">
        <f t="shared" si="0"/>
        <v>0</v>
      </c>
      <c r="H27" s="200"/>
      <c r="I27" s="134"/>
      <c r="J27" s="191" t="s">
        <v>897</v>
      </c>
      <c r="K27" s="146"/>
    </row>
    <row r="28" spans="1:11">
      <c r="A28" s="199">
        <v>24</v>
      </c>
      <c r="B28" s="113"/>
      <c r="C28" s="113"/>
      <c r="D28" s="113"/>
      <c r="E28" s="137"/>
      <c r="F28" s="110"/>
      <c r="G28" s="200">
        <f t="shared" si="0"/>
        <v>0</v>
      </c>
      <c r="H28" s="200"/>
      <c r="I28" s="134"/>
      <c r="J28" s="191" t="s">
        <v>897</v>
      </c>
      <c r="K28" s="146"/>
    </row>
    <row r="29" spans="1:11">
      <c r="A29" s="145">
        <v>25</v>
      </c>
      <c r="B29" s="113"/>
      <c r="C29" s="113"/>
      <c r="D29" s="113"/>
      <c r="E29" s="137"/>
      <c r="F29" s="110"/>
      <c r="G29" s="200">
        <f t="shared" si="0"/>
        <v>0</v>
      </c>
      <c r="H29" s="200"/>
      <c r="I29" s="134"/>
      <c r="J29" s="191" t="s">
        <v>897</v>
      </c>
      <c r="K29" s="146"/>
    </row>
    <row r="30" spans="1:11">
      <c r="A30" s="145">
        <v>26</v>
      </c>
      <c r="B30" s="113"/>
      <c r="C30" s="113"/>
      <c r="D30" s="113"/>
      <c r="E30" s="137"/>
      <c r="F30" s="110"/>
      <c r="G30" s="200">
        <f t="shared" si="0"/>
        <v>0</v>
      </c>
      <c r="H30" s="200"/>
      <c r="I30" s="134"/>
      <c r="J30" s="191" t="s">
        <v>897</v>
      </c>
      <c r="K30" s="146"/>
    </row>
    <row r="31" spans="1:11">
      <c r="A31" s="199">
        <v>27</v>
      </c>
      <c r="B31" s="113"/>
      <c r="C31" s="113"/>
      <c r="D31" s="131"/>
      <c r="E31" s="110"/>
      <c r="F31" s="110"/>
      <c r="G31" s="200">
        <f t="shared" si="0"/>
        <v>0</v>
      </c>
      <c r="H31" s="200"/>
      <c r="I31" s="143"/>
      <c r="J31" s="191" t="s">
        <v>897</v>
      </c>
      <c r="K31" s="146"/>
    </row>
    <row r="32" spans="1:11">
      <c r="A32" s="199">
        <v>28</v>
      </c>
      <c r="B32" s="113"/>
      <c r="C32" s="113"/>
      <c r="D32" s="131"/>
      <c r="E32" s="110"/>
      <c r="F32" s="110"/>
      <c r="G32" s="200">
        <f t="shared" si="0"/>
        <v>0</v>
      </c>
      <c r="H32" s="200"/>
      <c r="I32" s="143"/>
      <c r="J32" s="191" t="s">
        <v>897</v>
      </c>
      <c r="K32" s="146"/>
    </row>
    <row r="33" spans="1:11">
      <c r="A33" s="145">
        <v>29</v>
      </c>
      <c r="B33" s="113"/>
      <c r="C33" s="113"/>
      <c r="D33" s="131"/>
      <c r="E33" s="110"/>
      <c r="F33" s="110"/>
      <c r="G33" s="200">
        <f t="shared" si="0"/>
        <v>0</v>
      </c>
      <c r="H33" s="200"/>
      <c r="I33" s="143"/>
      <c r="J33" s="191" t="s">
        <v>897</v>
      </c>
      <c r="K33" s="146"/>
    </row>
    <row r="34" spans="1:11">
      <c r="A34" s="145">
        <v>30</v>
      </c>
      <c r="B34" s="113"/>
      <c r="C34" s="113"/>
      <c r="D34" s="131"/>
      <c r="E34" s="110"/>
      <c r="F34" s="110"/>
      <c r="G34" s="200">
        <f t="shared" si="0"/>
        <v>0</v>
      </c>
      <c r="H34" s="200"/>
      <c r="I34" s="143"/>
      <c r="J34" s="191" t="s">
        <v>897</v>
      </c>
      <c r="K34" s="146"/>
    </row>
    <row r="35" spans="1:11">
      <c r="A35" s="199">
        <v>31</v>
      </c>
      <c r="B35" s="109"/>
      <c r="C35" s="111"/>
      <c r="D35" s="107"/>
      <c r="E35" s="127"/>
      <c r="F35" s="110"/>
      <c r="G35" s="200">
        <f t="shared" si="0"/>
        <v>0</v>
      </c>
      <c r="H35" s="200"/>
      <c r="I35" s="129"/>
      <c r="J35" s="191" t="s">
        <v>897</v>
      </c>
      <c r="K35" s="146"/>
    </row>
    <row r="36" spans="1:11">
      <c r="A36" s="199">
        <v>32</v>
      </c>
      <c r="B36" s="107"/>
      <c r="C36" s="107"/>
      <c r="D36" s="107"/>
      <c r="E36" s="137"/>
      <c r="F36" s="110"/>
      <c r="G36" s="200">
        <f t="shared" si="0"/>
        <v>0</v>
      </c>
      <c r="H36" s="200"/>
      <c r="I36" s="129"/>
      <c r="J36" s="191" t="s">
        <v>897</v>
      </c>
      <c r="K36" s="146"/>
    </row>
    <row r="37" spans="1:11">
      <c r="A37" s="145">
        <v>33</v>
      </c>
      <c r="B37" s="107"/>
      <c r="C37" s="107"/>
      <c r="D37" s="107"/>
      <c r="E37" s="137"/>
      <c r="F37" s="110"/>
      <c r="G37" s="200">
        <f t="shared" si="0"/>
        <v>0</v>
      </c>
      <c r="H37" s="200"/>
      <c r="I37" s="129"/>
      <c r="J37" s="191" t="s">
        <v>897</v>
      </c>
      <c r="K37" s="146"/>
    </row>
    <row r="38" spans="1:11">
      <c r="A38" s="145">
        <v>34</v>
      </c>
      <c r="B38" s="152"/>
      <c r="C38" s="152"/>
      <c r="D38" s="152"/>
      <c r="E38" s="153"/>
      <c r="F38" s="154"/>
      <c r="G38" s="200">
        <f t="shared" si="0"/>
        <v>0</v>
      </c>
      <c r="H38" s="200"/>
      <c r="I38" s="155"/>
      <c r="J38" s="191" t="s">
        <v>897</v>
      </c>
      <c r="K38" s="146"/>
    </row>
    <row r="39" spans="1:11">
      <c r="A39" s="199">
        <v>35</v>
      </c>
      <c r="B39" s="152"/>
      <c r="C39" s="152"/>
      <c r="D39" s="152"/>
      <c r="E39" s="153"/>
      <c r="F39" s="154"/>
      <c r="G39" s="200">
        <f t="shared" si="0"/>
        <v>0</v>
      </c>
      <c r="H39" s="200"/>
      <c r="I39" s="155"/>
      <c r="J39" s="191" t="s">
        <v>897</v>
      </c>
      <c r="K39" s="146"/>
    </row>
    <row r="40" spans="1:11">
      <c r="A40" s="199">
        <v>36</v>
      </c>
      <c r="B40" s="192"/>
      <c r="C40" s="107"/>
      <c r="D40" s="142"/>
      <c r="E40" s="139"/>
      <c r="F40" s="139"/>
      <c r="G40" s="200">
        <f t="shared" si="0"/>
        <v>0</v>
      </c>
      <c r="H40" s="200"/>
      <c r="I40" s="129"/>
      <c r="J40" s="191" t="s">
        <v>897</v>
      </c>
      <c r="K40" s="146"/>
    </row>
    <row r="41" spans="1:11">
      <c r="A41" s="145">
        <v>37</v>
      </c>
      <c r="B41" s="107"/>
      <c r="C41" s="107"/>
      <c r="D41" s="142"/>
      <c r="E41" s="139"/>
      <c r="F41" s="139"/>
      <c r="G41" s="200">
        <f t="shared" si="0"/>
        <v>0</v>
      </c>
      <c r="H41" s="200"/>
      <c r="I41" s="129"/>
      <c r="J41" s="191" t="s">
        <v>897</v>
      </c>
      <c r="K41" s="146"/>
    </row>
    <row r="42" spans="1:11">
      <c r="A42" s="145">
        <v>38</v>
      </c>
      <c r="B42" s="107"/>
      <c r="C42" s="107"/>
      <c r="D42" s="142"/>
      <c r="E42" s="139"/>
      <c r="F42" s="139"/>
      <c r="G42" s="200">
        <f t="shared" si="0"/>
        <v>0</v>
      </c>
      <c r="H42" s="200"/>
      <c r="I42" s="129"/>
      <c r="J42" s="191" t="s">
        <v>897</v>
      </c>
      <c r="K42" s="146"/>
    </row>
    <row r="43" spans="1:11">
      <c r="A43" s="199">
        <v>39</v>
      </c>
      <c r="B43" s="107"/>
      <c r="C43" s="107"/>
      <c r="D43" s="142"/>
      <c r="E43" s="139"/>
      <c r="F43" s="139"/>
      <c r="G43" s="200">
        <f t="shared" si="0"/>
        <v>0</v>
      </c>
      <c r="H43" s="200"/>
      <c r="I43" s="129"/>
      <c r="J43" s="191" t="s">
        <v>897</v>
      </c>
      <c r="K43" s="146"/>
    </row>
    <row r="44" spans="1:11">
      <c r="A44" s="199">
        <v>40</v>
      </c>
      <c r="B44" s="107"/>
      <c r="C44" s="107"/>
      <c r="D44" s="142"/>
      <c r="E44" s="139"/>
      <c r="F44" s="139"/>
      <c r="G44" s="200">
        <f t="shared" si="0"/>
        <v>0</v>
      </c>
      <c r="H44" s="200"/>
      <c r="I44" s="129"/>
      <c r="J44" s="191" t="s">
        <v>897</v>
      </c>
      <c r="K44" s="146"/>
    </row>
    <row r="45" spans="1:11">
      <c r="A45" s="145">
        <v>41</v>
      </c>
      <c r="B45" s="107"/>
      <c r="C45" s="107"/>
      <c r="D45" s="142"/>
      <c r="E45" s="139"/>
      <c r="F45" s="139"/>
      <c r="G45" s="200">
        <f t="shared" si="0"/>
        <v>0</v>
      </c>
      <c r="H45" s="200"/>
      <c r="I45" s="129"/>
      <c r="J45" s="191" t="s">
        <v>897</v>
      </c>
      <c r="K45" s="146"/>
    </row>
    <row r="46" spans="1:11">
      <c r="A46" s="145">
        <v>42</v>
      </c>
      <c r="B46" s="109"/>
      <c r="C46" s="107"/>
      <c r="D46" s="142"/>
      <c r="E46" s="139"/>
      <c r="F46" s="139"/>
      <c r="G46" s="200">
        <f t="shared" si="0"/>
        <v>0</v>
      </c>
      <c r="H46" s="200"/>
      <c r="I46" s="129"/>
      <c r="J46" s="191" t="s">
        <v>897</v>
      </c>
      <c r="K46" s="146"/>
    </row>
    <row r="47" spans="1:11">
      <c r="A47" s="199">
        <v>43</v>
      </c>
      <c r="B47" s="109"/>
      <c r="C47" s="107"/>
      <c r="D47" s="142"/>
      <c r="E47" s="139"/>
      <c r="F47" s="139"/>
      <c r="G47" s="200">
        <f t="shared" si="0"/>
        <v>0</v>
      </c>
      <c r="H47" s="200"/>
      <c r="I47" s="129"/>
      <c r="J47" s="191" t="s">
        <v>897</v>
      </c>
      <c r="K47" s="146"/>
    </row>
    <row r="48" spans="1:11">
      <c r="A48" s="199">
        <v>44</v>
      </c>
      <c r="B48" s="109"/>
      <c r="C48" s="107"/>
      <c r="D48" s="142"/>
      <c r="E48" s="139"/>
      <c r="F48" s="139"/>
      <c r="G48" s="200">
        <f t="shared" si="0"/>
        <v>0</v>
      </c>
      <c r="H48" s="200"/>
      <c r="I48" s="129"/>
      <c r="J48" s="191" t="s">
        <v>897</v>
      </c>
      <c r="K48" s="146"/>
    </row>
    <row r="49" spans="1:11">
      <c r="A49" s="145">
        <v>45</v>
      </c>
      <c r="B49" s="109"/>
      <c r="C49" s="107"/>
      <c r="D49" s="142"/>
      <c r="E49" s="139"/>
      <c r="F49" s="139"/>
      <c r="G49" s="200">
        <f t="shared" si="0"/>
        <v>0</v>
      </c>
      <c r="H49" s="200"/>
      <c r="I49" s="129"/>
      <c r="J49" s="191" t="s">
        <v>897</v>
      </c>
      <c r="K49" s="146"/>
    </row>
    <row r="50" spans="1:11">
      <c r="A50" s="145">
        <v>46</v>
      </c>
      <c r="B50" s="109"/>
      <c r="C50" s="107"/>
      <c r="D50" s="142"/>
      <c r="E50" s="139"/>
      <c r="F50" s="139"/>
      <c r="G50" s="200">
        <f t="shared" si="0"/>
        <v>0</v>
      </c>
      <c r="H50" s="200"/>
      <c r="I50" s="129"/>
      <c r="J50" s="191" t="s">
        <v>897</v>
      </c>
      <c r="K50" s="146"/>
    </row>
    <row r="51" spans="1:11">
      <c r="A51" s="199">
        <v>47</v>
      </c>
      <c r="B51" s="109"/>
      <c r="C51" s="107"/>
      <c r="D51" s="142"/>
      <c r="E51" s="139"/>
      <c r="F51" s="139"/>
      <c r="G51" s="200">
        <f t="shared" si="0"/>
        <v>0</v>
      </c>
      <c r="H51" s="200"/>
      <c r="I51" s="129"/>
      <c r="J51" s="191" t="s">
        <v>897</v>
      </c>
      <c r="K51" s="146"/>
    </row>
    <row r="52" spans="1:11">
      <c r="A52" s="199">
        <v>48</v>
      </c>
      <c r="B52" s="109"/>
      <c r="C52" s="107"/>
      <c r="D52" s="142"/>
      <c r="E52" s="139"/>
      <c r="F52" s="139"/>
      <c r="G52" s="200">
        <f t="shared" si="0"/>
        <v>0</v>
      </c>
      <c r="H52" s="200"/>
      <c r="I52" s="129"/>
      <c r="J52" s="191" t="s">
        <v>897</v>
      </c>
      <c r="K52" s="146"/>
    </row>
    <row r="53" spans="1:11">
      <c r="A53" s="145">
        <v>49</v>
      </c>
      <c r="B53" s="109"/>
      <c r="C53" s="107"/>
      <c r="D53" s="142"/>
      <c r="E53" s="139"/>
      <c r="F53" s="139"/>
      <c r="G53" s="200">
        <f t="shared" si="0"/>
        <v>0</v>
      </c>
      <c r="H53" s="200"/>
      <c r="I53" s="129"/>
      <c r="J53" s="191" t="s">
        <v>897</v>
      </c>
      <c r="K53" s="146"/>
    </row>
    <row r="54" spans="1:11">
      <c r="A54" s="145">
        <v>50</v>
      </c>
      <c r="B54" s="107"/>
      <c r="C54" s="107"/>
      <c r="D54" s="142"/>
      <c r="E54" s="139"/>
      <c r="F54" s="139"/>
      <c r="G54" s="200">
        <f t="shared" si="0"/>
        <v>0</v>
      </c>
      <c r="H54" s="200"/>
      <c r="I54" s="129"/>
      <c r="J54" s="191" t="s">
        <v>897</v>
      </c>
      <c r="K54" s="146"/>
    </row>
    <row r="55" spans="1:11">
      <c r="A55" s="199">
        <v>51</v>
      </c>
      <c r="B55" s="107"/>
      <c r="C55" s="107"/>
      <c r="D55" s="142"/>
      <c r="E55" s="139"/>
      <c r="F55" s="139"/>
      <c r="G55" s="200">
        <f t="shared" si="0"/>
        <v>0</v>
      </c>
      <c r="H55" s="200"/>
      <c r="I55" s="129"/>
      <c r="J55" s="191" t="s">
        <v>897</v>
      </c>
      <c r="K55" s="146"/>
    </row>
    <row r="56" spans="1:11">
      <c r="A56" s="199">
        <v>52</v>
      </c>
      <c r="B56" s="107"/>
      <c r="C56" s="107"/>
      <c r="D56" s="142"/>
      <c r="E56" s="139"/>
      <c r="F56" s="139"/>
      <c r="G56" s="200">
        <f t="shared" si="0"/>
        <v>0</v>
      </c>
      <c r="H56" s="200"/>
      <c r="I56" s="129"/>
      <c r="J56" s="191" t="s">
        <v>897</v>
      </c>
      <c r="K56" s="146"/>
    </row>
    <row r="57" spans="1:11">
      <c r="A57" s="145">
        <v>53</v>
      </c>
      <c r="B57" s="193"/>
      <c r="C57" s="107"/>
      <c r="D57" s="107"/>
      <c r="E57" s="173"/>
      <c r="F57" s="110"/>
      <c r="G57" s="200">
        <f t="shared" si="0"/>
        <v>0</v>
      </c>
      <c r="H57" s="200"/>
      <c r="I57" s="129"/>
      <c r="J57" s="191" t="s">
        <v>897</v>
      </c>
      <c r="K57" s="146"/>
    </row>
    <row r="58" spans="1:11">
      <c r="A58" s="145">
        <v>54</v>
      </c>
      <c r="B58" s="107"/>
      <c r="C58" s="107"/>
      <c r="D58" s="107"/>
      <c r="E58" s="173"/>
      <c r="F58" s="177"/>
      <c r="G58" s="200">
        <f t="shared" si="0"/>
        <v>0</v>
      </c>
      <c r="H58" s="200"/>
      <c r="I58" s="162"/>
      <c r="J58" s="191" t="s">
        <v>897</v>
      </c>
      <c r="K58" s="146"/>
    </row>
    <row r="59" spans="1:11">
      <c r="A59" s="199">
        <v>55</v>
      </c>
      <c r="B59" s="107"/>
      <c r="C59" s="107"/>
      <c r="D59" s="107"/>
      <c r="E59" s="173"/>
      <c r="F59" s="177"/>
      <c r="G59" s="200">
        <f t="shared" si="0"/>
        <v>0</v>
      </c>
      <c r="H59" s="200"/>
      <c r="I59" s="162"/>
      <c r="J59" s="191" t="s">
        <v>897</v>
      </c>
      <c r="K59" s="146"/>
    </row>
    <row r="60" spans="1:11">
      <c r="A60" s="199">
        <v>56</v>
      </c>
      <c r="B60" s="107"/>
      <c r="C60" s="107"/>
      <c r="D60" s="107"/>
      <c r="E60" s="173"/>
      <c r="F60" s="177"/>
      <c r="G60" s="200">
        <f t="shared" si="0"/>
        <v>0</v>
      </c>
      <c r="H60" s="200"/>
      <c r="I60" s="129"/>
      <c r="J60" s="191" t="s">
        <v>897</v>
      </c>
      <c r="K60" s="146"/>
    </row>
    <row r="61" spans="1:11">
      <c r="A61" s="145">
        <v>57</v>
      </c>
      <c r="B61" s="107"/>
      <c r="C61" s="107"/>
      <c r="D61" s="107"/>
      <c r="E61" s="173"/>
      <c r="F61" s="177"/>
      <c r="G61" s="200">
        <f t="shared" si="0"/>
        <v>0</v>
      </c>
      <c r="H61" s="200"/>
      <c r="I61" s="129"/>
      <c r="J61" s="191" t="s">
        <v>897</v>
      </c>
      <c r="K61" s="146"/>
    </row>
    <row r="62" spans="1:11">
      <c r="A62" s="145">
        <v>58</v>
      </c>
      <c r="B62" s="107"/>
      <c r="C62" s="107"/>
      <c r="D62" s="107"/>
      <c r="E62" s="173"/>
      <c r="F62" s="177"/>
      <c r="G62" s="200">
        <f t="shared" si="0"/>
        <v>0</v>
      </c>
      <c r="H62" s="200"/>
      <c r="I62" s="162"/>
      <c r="J62" s="191" t="s">
        <v>897</v>
      </c>
      <c r="K62" s="146"/>
    </row>
    <row r="63" spans="1:11">
      <c r="A63" s="199">
        <v>59</v>
      </c>
      <c r="B63" s="194"/>
      <c r="C63" s="195"/>
      <c r="D63" s="107"/>
      <c r="E63" s="173"/>
      <c r="F63" s="196"/>
      <c r="G63" s="200">
        <f t="shared" si="0"/>
        <v>0</v>
      </c>
      <c r="H63" s="200"/>
      <c r="I63" s="129"/>
      <c r="J63" s="191" t="s">
        <v>897</v>
      </c>
      <c r="K63" s="146"/>
    </row>
    <row r="64" spans="1:11">
      <c r="A64" s="199">
        <v>60</v>
      </c>
      <c r="B64" s="107"/>
      <c r="C64" s="107"/>
      <c r="D64" s="107"/>
      <c r="E64" s="173"/>
      <c r="F64" s="177"/>
      <c r="G64" s="200">
        <f t="shared" si="0"/>
        <v>0</v>
      </c>
      <c r="H64" s="200"/>
      <c r="I64" s="129"/>
      <c r="J64" s="191" t="s">
        <v>897</v>
      </c>
      <c r="K64" s="146"/>
    </row>
    <row r="65" spans="1:11">
      <c r="A65" s="145">
        <v>61</v>
      </c>
      <c r="B65" s="107"/>
      <c r="C65" s="195"/>
      <c r="D65" s="107"/>
      <c r="E65" s="173"/>
      <c r="F65" s="177"/>
      <c r="G65" s="200">
        <f t="shared" si="0"/>
        <v>0</v>
      </c>
      <c r="H65" s="200"/>
      <c r="I65" s="129"/>
      <c r="J65" s="191" t="s">
        <v>897</v>
      </c>
      <c r="K65" s="146"/>
    </row>
    <row r="66" spans="1:11">
      <c r="A66" s="145">
        <v>62</v>
      </c>
      <c r="B66" s="112"/>
      <c r="C66" s="197"/>
      <c r="D66" s="107"/>
      <c r="E66" s="174"/>
      <c r="F66" s="178"/>
      <c r="G66" s="200">
        <f t="shared" si="0"/>
        <v>0</v>
      </c>
      <c r="H66" s="200"/>
      <c r="I66" s="144"/>
      <c r="J66" s="191" t="s">
        <v>897</v>
      </c>
      <c r="K66" s="146"/>
    </row>
    <row r="67" spans="1:11">
      <c r="A67" s="199">
        <v>63</v>
      </c>
      <c r="B67" s="112"/>
      <c r="C67" s="197"/>
      <c r="D67" s="107"/>
      <c r="E67" s="174"/>
      <c r="F67" s="178"/>
      <c r="G67" s="200">
        <f t="shared" ref="G67:G130" si="1">F67*E67*1.2</f>
        <v>0</v>
      </c>
      <c r="H67" s="200"/>
      <c r="I67" s="144"/>
      <c r="J67" s="191" t="s">
        <v>897</v>
      </c>
      <c r="K67" s="146"/>
    </row>
    <row r="68" spans="1:11">
      <c r="A68" s="199">
        <v>64</v>
      </c>
      <c r="B68" s="112"/>
      <c r="C68" s="112"/>
      <c r="D68" s="107"/>
      <c r="E68" s="174"/>
      <c r="F68" s="178"/>
      <c r="G68" s="200">
        <f t="shared" si="1"/>
        <v>0</v>
      </c>
      <c r="H68" s="200"/>
      <c r="I68" s="185"/>
      <c r="J68" s="191" t="s">
        <v>897</v>
      </c>
      <c r="K68" s="146"/>
    </row>
    <row r="69" spans="1:11">
      <c r="A69" s="145">
        <v>65</v>
      </c>
      <c r="B69" s="112"/>
      <c r="C69" s="197"/>
      <c r="D69" s="107"/>
      <c r="E69" s="174"/>
      <c r="F69" s="178"/>
      <c r="G69" s="200">
        <f t="shared" si="1"/>
        <v>0</v>
      </c>
      <c r="H69" s="200"/>
      <c r="I69" s="144"/>
      <c r="J69" s="191" t="s">
        <v>897</v>
      </c>
      <c r="K69" s="146"/>
    </row>
    <row r="70" spans="1:11">
      <c r="A70" s="145">
        <v>66</v>
      </c>
      <c r="B70" s="108"/>
      <c r="C70" s="197"/>
      <c r="D70" s="107"/>
      <c r="E70" s="175"/>
      <c r="F70" s="178"/>
      <c r="G70" s="200">
        <f t="shared" si="1"/>
        <v>0</v>
      </c>
      <c r="H70" s="200"/>
      <c r="I70" s="144"/>
      <c r="J70" s="191" t="s">
        <v>897</v>
      </c>
      <c r="K70" s="146"/>
    </row>
    <row r="71" spans="1:11">
      <c r="A71" s="199">
        <v>67</v>
      </c>
      <c r="B71" s="108"/>
      <c r="C71" s="108"/>
      <c r="D71" s="107"/>
      <c r="E71" s="175"/>
      <c r="F71" s="178"/>
      <c r="G71" s="200">
        <f t="shared" si="1"/>
        <v>0</v>
      </c>
      <c r="H71" s="200"/>
      <c r="I71" s="144"/>
      <c r="J71" s="191" t="s">
        <v>897</v>
      </c>
      <c r="K71" s="146"/>
    </row>
    <row r="72" spans="1:11">
      <c r="A72" s="199">
        <v>68</v>
      </c>
      <c r="B72" s="197"/>
      <c r="C72" s="197"/>
      <c r="D72" s="112"/>
      <c r="E72" s="174"/>
      <c r="F72" s="179"/>
      <c r="G72" s="200">
        <f t="shared" si="1"/>
        <v>0</v>
      </c>
      <c r="H72" s="200"/>
      <c r="I72" s="144"/>
      <c r="J72" s="191" t="s">
        <v>897</v>
      </c>
      <c r="K72" s="146"/>
    </row>
    <row r="73" spans="1:11">
      <c r="A73" s="145">
        <v>69</v>
      </c>
      <c r="B73" s="166"/>
      <c r="C73" s="166"/>
      <c r="D73" s="112"/>
      <c r="E73" s="174"/>
      <c r="F73" s="179"/>
      <c r="G73" s="200">
        <f t="shared" si="1"/>
        <v>0</v>
      </c>
      <c r="H73" s="200"/>
      <c r="I73" s="144"/>
      <c r="J73" s="191" t="s">
        <v>897</v>
      </c>
      <c r="K73" s="146"/>
    </row>
    <row r="74" spans="1:11">
      <c r="A74" s="145">
        <v>70</v>
      </c>
      <c r="B74" s="197"/>
      <c r="C74" s="197"/>
      <c r="D74" s="112"/>
      <c r="E74" s="174"/>
      <c r="F74" s="179"/>
      <c r="G74" s="200">
        <f t="shared" si="1"/>
        <v>0</v>
      </c>
      <c r="H74" s="200"/>
      <c r="I74" s="144"/>
      <c r="J74" s="191" t="s">
        <v>897</v>
      </c>
      <c r="K74" s="146"/>
    </row>
    <row r="75" spans="1:11">
      <c r="A75" s="199">
        <v>71</v>
      </c>
      <c r="B75" s="198"/>
      <c r="C75" s="198"/>
      <c r="D75" s="112"/>
      <c r="E75" s="174"/>
      <c r="F75" s="179"/>
      <c r="G75" s="200">
        <f t="shared" si="1"/>
        <v>0</v>
      </c>
      <c r="H75" s="200"/>
      <c r="I75" s="144"/>
      <c r="J75" s="191" t="s">
        <v>897</v>
      </c>
      <c r="K75" s="146"/>
    </row>
    <row r="76" spans="1:11">
      <c r="A76" s="199">
        <v>72</v>
      </c>
      <c r="B76" s="112"/>
      <c r="C76" s="112"/>
      <c r="D76" s="112"/>
      <c r="E76" s="174"/>
      <c r="F76" s="179"/>
      <c r="G76" s="200">
        <f t="shared" si="1"/>
        <v>0</v>
      </c>
      <c r="H76" s="200"/>
      <c r="I76" s="165"/>
      <c r="J76" s="191" t="s">
        <v>897</v>
      </c>
      <c r="K76" s="146"/>
    </row>
    <row r="77" spans="1:11">
      <c r="A77" s="145">
        <v>73</v>
      </c>
      <c r="B77" s="112"/>
      <c r="C77" s="112"/>
      <c r="D77" s="112"/>
      <c r="E77" s="174"/>
      <c r="F77" s="179"/>
      <c r="G77" s="200">
        <f t="shared" si="1"/>
        <v>0</v>
      </c>
      <c r="H77" s="200"/>
      <c r="I77" s="144"/>
      <c r="J77" s="191" t="s">
        <v>897</v>
      </c>
      <c r="K77" s="146"/>
    </row>
    <row r="78" spans="1:11">
      <c r="A78" s="145">
        <v>74</v>
      </c>
      <c r="B78" s="112"/>
      <c r="C78" s="112"/>
      <c r="D78" s="112"/>
      <c r="E78" s="174"/>
      <c r="F78" s="179"/>
      <c r="G78" s="200">
        <f t="shared" si="1"/>
        <v>0</v>
      </c>
      <c r="H78" s="200"/>
      <c r="I78" s="144"/>
      <c r="J78" s="191" t="s">
        <v>897</v>
      </c>
      <c r="K78" s="146"/>
    </row>
    <row r="79" spans="1:11">
      <c r="A79" s="199">
        <v>75</v>
      </c>
      <c r="B79" s="112"/>
      <c r="C79" s="112"/>
      <c r="D79" s="112"/>
      <c r="E79" s="174"/>
      <c r="F79" s="179"/>
      <c r="G79" s="200">
        <f t="shared" si="1"/>
        <v>0</v>
      </c>
      <c r="H79" s="200"/>
      <c r="I79" s="144"/>
      <c r="J79" s="191" t="s">
        <v>897</v>
      </c>
      <c r="K79" s="146"/>
    </row>
    <row r="80" spans="1:11">
      <c r="A80" s="199">
        <v>76</v>
      </c>
      <c r="B80" s="112"/>
      <c r="C80" s="112"/>
      <c r="D80" s="112"/>
      <c r="E80" s="174"/>
      <c r="F80" s="179"/>
      <c r="G80" s="200">
        <f t="shared" si="1"/>
        <v>0</v>
      </c>
      <c r="H80" s="200"/>
      <c r="I80" s="144"/>
      <c r="J80" s="191" t="s">
        <v>897</v>
      </c>
      <c r="K80" s="146"/>
    </row>
    <row r="81" spans="1:11">
      <c r="A81" s="145">
        <v>77</v>
      </c>
      <c r="B81" s="112"/>
      <c r="C81" s="112"/>
      <c r="D81" s="112"/>
      <c r="E81" s="174"/>
      <c r="F81" s="179"/>
      <c r="G81" s="200">
        <f t="shared" si="1"/>
        <v>0</v>
      </c>
      <c r="H81" s="200"/>
      <c r="I81" s="144"/>
      <c r="J81" s="191" t="s">
        <v>897</v>
      </c>
      <c r="K81" s="146"/>
    </row>
    <row r="82" spans="1:11">
      <c r="A82" s="145">
        <v>78</v>
      </c>
      <c r="B82" s="167"/>
      <c r="C82" s="167"/>
      <c r="D82" s="112"/>
      <c r="E82" s="176"/>
      <c r="F82" s="180"/>
      <c r="G82" s="200">
        <f t="shared" si="1"/>
        <v>0</v>
      </c>
      <c r="H82" s="200"/>
      <c r="I82" s="186"/>
      <c r="J82" s="191" t="s">
        <v>897</v>
      </c>
      <c r="K82" s="146"/>
    </row>
    <row r="83" spans="1:11">
      <c r="A83" s="199">
        <v>79</v>
      </c>
      <c r="B83" s="108"/>
      <c r="C83" s="108"/>
      <c r="D83" s="112"/>
      <c r="E83" s="176"/>
      <c r="F83" s="180"/>
      <c r="G83" s="200">
        <f t="shared" si="1"/>
        <v>0</v>
      </c>
      <c r="H83" s="200"/>
      <c r="I83" s="165"/>
      <c r="J83" s="191" t="s">
        <v>897</v>
      </c>
      <c r="K83" s="146"/>
    </row>
    <row r="84" spans="1:11">
      <c r="A84" s="199">
        <v>80</v>
      </c>
      <c r="B84" s="108"/>
      <c r="C84" s="108"/>
      <c r="D84" s="112"/>
      <c r="E84" s="176"/>
      <c r="F84" s="180"/>
      <c r="G84" s="200">
        <f t="shared" si="1"/>
        <v>0</v>
      </c>
      <c r="H84" s="200"/>
      <c r="I84" s="165"/>
      <c r="J84" s="191" t="s">
        <v>897</v>
      </c>
      <c r="K84" s="146"/>
    </row>
    <row r="85" spans="1:11">
      <c r="A85" s="145">
        <v>81</v>
      </c>
      <c r="B85" s="108"/>
      <c r="C85" s="166"/>
      <c r="D85" s="112"/>
      <c r="E85" s="176"/>
      <c r="F85" s="180"/>
      <c r="G85" s="200">
        <f t="shared" si="1"/>
        <v>0</v>
      </c>
      <c r="H85" s="200"/>
      <c r="I85" s="165"/>
      <c r="J85" s="191" t="s">
        <v>897</v>
      </c>
      <c r="K85" s="146"/>
    </row>
    <row r="86" spans="1:11">
      <c r="A86" s="145">
        <v>82</v>
      </c>
      <c r="B86" s="108"/>
      <c r="C86" s="166"/>
      <c r="D86" s="112"/>
      <c r="E86" s="176"/>
      <c r="F86" s="180"/>
      <c r="G86" s="200">
        <f t="shared" si="1"/>
        <v>0</v>
      </c>
      <c r="H86" s="200"/>
      <c r="I86" s="165"/>
      <c r="J86" s="191" t="s">
        <v>897</v>
      </c>
      <c r="K86" s="146"/>
    </row>
    <row r="87" spans="1:11">
      <c r="A87" s="199">
        <v>83</v>
      </c>
      <c r="B87" s="108"/>
      <c r="C87" s="112"/>
      <c r="D87" s="112"/>
      <c r="E87" s="176"/>
      <c r="F87" s="180"/>
      <c r="G87" s="200">
        <f t="shared" si="1"/>
        <v>0</v>
      </c>
      <c r="H87" s="200"/>
      <c r="I87" s="165"/>
      <c r="J87" s="191" t="s">
        <v>897</v>
      </c>
      <c r="K87" s="146"/>
    </row>
    <row r="88" spans="1:11">
      <c r="A88" s="199">
        <v>84</v>
      </c>
      <c r="B88" s="108"/>
      <c r="C88" s="112"/>
      <c r="D88" s="112"/>
      <c r="E88" s="176"/>
      <c r="F88" s="180"/>
      <c r="G88" s="200">
        <f t="shared" si="1"/>
        <v>0</v>
      </c>
      <c r="H88" s="200"/>
      <c r="I88" s="165"/>
      <c r="J88" s="191" t="s">
        <v>897</v>
      </c>
      <c r="K88" s="146"/>
    </row>
    <row r="89" spans="1:11">
      <c r="A89" s="145">
        <v>85</v>
      </c>
      <c r="B89" s="108"/>
      <c r="C89" s="108"/>
      <c r="D89" s="112"/>
      <c r="E89" s="176"/>
      <c r="F89" s="180"/>
      <c r="G89" s="200">
        <f t="shared" si="1"/>
        <v>0</v>
      </c>
      <c r="H89" s="200"/>
      <c r="I89" s="165"/>
      <c r="J89" s="191" t="s">
        <v>897</v>
      </c>
      <c r="K89" s="146"/>
    </row>
    <row r="90" spans="1:11">
      <c r="A90" s="145">
        <v>86</v>
      </c>
      <c r="B90" s="108"/>
      <c r="C90" s="112"/>
      <c r="D90" s="112"/>
      <c r="E90" s="176"/>
      <c r="F90" s="180"/>
      <c r="G90" s="200">
        <f t="shared" si="1"/>
        <v>0</v>
      </c>
      <c r="H90" s="200"/>
      <c r="I90" s="165"/>
      <c r="J90" s="191" t="s">
        <v>897</v>
      </c>
      <c r="K90" s="146"/>
    </row>
    <row r="91" spans="1:11">
      <c r="A91" s="199">
        <v>87</v>
      </c>
      <c r="B91" s="112"/>
      <c r="C91" s="112"/>
      <c r="D91" s="112"/>
      <c r="E91" s="176"/>
      <c r="F91" s="180"/>
      <c r="G91" s="200">
        <f t="shared" si="1"/>
        <v>0</v>
      </c>
      <c r="H91" s="200"/>
      <c r="I91" s="165"/>
      <c r="J91" s="191" t="s">
        <v>897</v>
      </c>
      <c r="K91" s="146"/>
    </row>
    <row r="92" spans="1:11">
      <c r="A92" s="199">
        <v>88</v>
      </c>
      <c r="B92" s="112"/>
      <c r="C92" s="112"/>
      <c r="D92" s="112"/>
      <c r="E92" s="176"/>
      <c r="F92" s="180"/>
      <c r="G92" s="200">
        <f t="shared" si="1"/>
        <v>0</v>
      </c>
      <c r="H92" s="200"/>
      <c r="I92" s="165"/>
      <c r="J92" s="191" t="s">
        <v>897</v>
      </c>
      <c r="K92" s="146"/>
    </row>
    <row r="93" spans="1:11">
      <c r="A93" s="145">
        <v>89</v>
      </c>
      <c r="B93" s="168"/>
      <c r="C93" s="169"/>
      <c r="D93" s="168"/>
      <c r="E93" s="176"/>
      <c r="F93" s="181"/>
      <c r="G93" s="200">
        <f t="shared" si="1"/>
        <v>0</v>
      </c>
      <c r="H93" s="200"/>
      <c r="I93" s="144"/>
      <c r="J93" s="191" t="s">
        <v>897</v>
      </c>
      <c r="K93" s="146"/>
    </row>
    <row r="94" spans="1:11">
      <c r="A94" s="145">
        <v>90</v>
      </c>
      <c r="B94" s="168"/>
      <c r="C94" s="169"/>
      <c r="D94" s="168"/>
      <c r="E94" s="176"/>
      <c r="F94" s="181"/>
      <c r="G94" s="200">
        <f t="shared" si="1"/>
        <v>0</v>
      </c>
      <c r="H94" s="200"/>
      <c r="I94" s="144"/>
      <c r="J94" s="191" t="s">
        <v>897</v>
      </c>
      <c r="K94" s="146"/>
    </row>
    <row r="95" spans="1:11">
      <c r="A95" s="199">
        <v>91</v>
      </c>
      <c r="B95" s="168"/>
      <c r="C95" s="170"/>
      <c r="D95" s="168"/>
      <c r="E95" s="176"/>
      <c r="F95" s="182"/>
      <c r="G95" s="200">
        <f t="shared" si="1"/>
        <v>0</v>
      </c>
      <c r="H95" s="200"/>
      <c r="I95" s="144"/>
      <c r="J95" s="191" t="s">
        <v>897</v>
      </c>
      <c r="K95" s="146"/>
    </row>
    <row r="96" spans="1:11">
      <c r="A96" s="199">
        <v>92</v>
      </c>
      <c r="B96" s="168"/>
      <c r="C96" s="170"/>
      <c r="D96" s="168"/>
      <c r="E96" s="176"/>
      <c r="F96" s="182"/>
      <c r="G96" s="200">
        <f t="shared" si="1"/>
        <v>0</v>
      </c>
      <c r="H96" s="200"/>
      <c r="I96" s="144"/>
      <c r="J96" s="191" t="s">
        <v>897</v>
      </c>
      <c r="K96" s="146"/>
    </row>
    <row r="97" spans="1:11">
      <c r="A97" s="145">
        <v>93</v>
      </c>
      <c r="B97" s="168"/>
      <c r="C97" s="169"/>
      <c r="D97" s="168"/>
      <c r="E97" s="176"/>
      <c r="F97" s="181"/>
      <c r="G97" s="200">
        <f t="shared" si="1"/>
        <v>0</v>
      </c>
      <c r="H97" s="200"/>
      <c r="I97" s="144"/>
      <c r="J97" s="191" t="s">
        <v>897</v>
      </c>
      <c r="K97" s="146"/>
    </row>
    <row r="98" spans="1:11">
      <c r="A98" s="145">
        <v>94</v>
      </c>
      <c r="B98" s="168"/>
      <c r="C98" s="169"/>
      <c r="D98" s="168"/>
      <c r="E98" s="176"/>
      <c r="F98" s="181"/>
      <c r="G98" s="200">
        <f t="shared" si="1"/>
        <v>0</v>
      </c>
      <c r="H98" s="200"/>
      <c r="I98" s="144"/>
      <c r="J98" s="191" t="s">
        <v>897</v>
      </c>
      <c r="K98" s="146"/>
    </row>
    <row r="99" spans="1:11">
      <c r="A99" s="199">
        <v>95</v>
      </c>
      <c r="B99" s="168"/>
      <c r="C99" s="170"/>
      <c r="D99" s="168"/>
      <c r="E99" s="176"/>
      <c r="F99" s="181"/>
      <c r="G99" s="200">
        <f t="shared" si="1"/>
        <v>0</v>
      </c>
      <c r="H99" s="200"/>
      <c r="I99" s="144"/>
      <c r="J99" s="191" t="s">
        <v>897</v>
      </c>
      <c r="K99" s="146"/>
    </row>
    <row r="100" spans="1:11">
      <c r="A100" s="199">
        <v>96</v>
      </c>
      <c r="B100" s="168"/>
      <c r="C100" s="169"/>
      <c r="D100" s="168"/>
      <c r="E100" s="176"/>
      <c r="F100" s="182"/>
      <c r="G100" s="200">
        <f t="shared" si="1"/>
        <v>0</v>
      </c>
      <c r="H100" s="200"/>
      <c r="I100" s="171"/>
      <c r="J100" s="191" t="s">
        <v>897</v>
      </c>
      <c r="K100" s="146"/>
    </row>
    <row r="101" spans="1:11">
      <c r="A101" s="145">
        <v>97</v>
      </c>
      <c r="B101" s="168"/>
      <c r="C101" s="170"/>
      <c r="D101" s="168"/>
      <c r="E101" s="176"/>
      <c r="F101" s="181"/>
      <c r="G101" s="200">
        <f t="shared" si="1"/>
        <v>0</v>
      </c>
      <c r="H101" s="200"/>
      <c r="I101" s="144"/>
      <c r="J101" s="191" t="s">
        <v>897</v>
      </c>
      <c r="K101" s="146"/>
    </row>
    <row r="102" spans="1:11">
      <c r="A102" s="145">
        <v>98</v>
      </c>
      <c r="B102" s="168"/>
      <c r="C102" s="170"/>
      <c r="D102" s="168"/>
      <c r="E102" s="176"/>
      <c r="F102" s="182"/>
      <c r="G102" s="200">
        <f t="shared" si="1"/>
        <v>0</v>
      </c>
      <c r="H102" s="200"/>
      <c r="I102" s="144"/>
      <c r="J102" s="191" t="s">
        <v>897</v>
      </c>
      <c r="K102" s="146"/>
    </row>
    <row r="103" spans="1:11">
      <c r="A103" s="199">
        <v>99</v>
      </c>
      <c r="B103" s="168"/>
      <c r="C103" s="170"/>
      <c r="D103" s="168"/>
      <c r="E103" s="176"/>
      <c r="F103" s="182"/>
      <c r="G103" s="200">
        <f t="shared" si="1"/>
        <v>0</v>
      </c>
      <c r="H103" s="200"/>
      <c r="I103" s="144"/>
      <c r="J103" s="191" t="s">
        <v>897</v>
      </c>
      <c r="K103" s="146"/>
    </row>
    <row r="104" spans="1:11">
      <c r="A104" s="199">
        <v>100</v>
      </c>
      <c r="B104" s="168"/>
      <c r="C104" s="169"/>
      <c r="D104" s="168"/>
      <c r="E104" s="176"/>
      <c r="F104" s="181"/>
      <c r="G104" s="200">
        <f t="shared" si="1"/>
        <v>0</v>
      </c>
      <c r="H104" s="200"/>
      <c r="I104" s="171"/>
      <c r="J104" s="191" t="s">
        <v>897</v>
      </c>
      <c r="K104" s="146"/>
    </row>
    <row r="105" spans="1:11">
      <c r="A105" s="145">
        <v>101</v>
      </c>
      <c r="B105" s="168"/>
      <c r="C105" s="170"/>
      <c r="D105" s="168"/>
      <c r="E105" s="176"/>
      <c r="F105" s="181"/>
      <c r="G105" s="200">
        <f t="shared" si="1"/>
        <v>0</v>
      </c>
      <c r="H105" s="200"/>
      <c r="I105" s="171"/>
      <c r="J105" s="191" t="s">
        <v>897</v>
      </c>
      <c r="K105" s="146"/>
    </row>
    <row r="106" spans="1:11">
      <c r="A106" s="145">
        <v>102</v>
      </c>
      <c r="B106" s="172"/>
      <c r="C106" s="168"/>
      <c r="D106" s="172"/>
      <c r="E106" s="176"/>
      <c r="F106" s="183"/>
      <c r="G106" s="200">
        <f t="shared" si="1"/>
        <v>0</v>
      </c>
      <c r="H106" s="200"/>
      <c r="I106" s="165"/>
      <c r="J106" s="191" t="s">
        <v>897</v>
      </c>
      <c r="K106" s="146"/>
    </row>
    <row r="107" spans="1:11">
      <c r="A107" s="199">
        <v>103</v>
      </c>
      <c r="B107" s="112"/>
      <c r="C107" s="112"/>
      <c r="D107" s="112"/>
      <c r="E107" s="176"/>
      <c r="F107" s="180"/>
      <c r="G107" s="200">
        <f t="shared" si="1"/>
        <v>0</v>
      </c>
      <c r="H107" s="200"/>
      <c r="I107" s="165"/>
      <c r="J107" s="191" t="s">
        <v>897</v>
      </c>
      <c r="K107" s="146"/>
    </row>
    <row r="108" spans="1:11">
      <c r="A108" s="199">
        <v>104</v>
      </c>
      <c r="B108" s="107"/>
      <c r="C108" s="107"/>
      <c r="D108" s="107"/>
      <c r="E108" s="173"/>
      <c r="F108" s="177"/>
      <c r="G108" s="200">
        <f t="shared" si="1"/>
        <v>0</v>
      </c>
      <c r="H108" s="200"/>
      <c r="I108" s="162"/>
      <c r="J108" s="191" t="s">
        <v>897</v>
      </c>
      <c r="K108" s="146"/>
    </row>
    <row r="109" spans="1:11">
      <c r="A109" s="145">
        <v>105</v>
      </c>
      <c r="B109" s="107"/>
      <c r="C109" s="107"/>
      <c r="D109" s="107"/>
      <c r="E109" s="161"/>
      <c r="F109" s="177"/>
      <c r="G109" s="200">
        <f t="shared" si="1"/>
        <v>0</v>
      </c>
      <c r="H109" s="200"/>
      <c r="I109" s="162"/>
      <c r="J109" s="191" t="s">
        <v>897</v>
      </c>
      <c r="K109" s="146"/>
    </row>
    <row r="110" spans="1:11">
      <c r="A110" s="145">
        <v>106</v>
      </c>
      <c r="B110" s="107"/>
      <c r="C110" s="107"/>
      <c r="D110" s="107"/>
      <c r="E110" s="161"/>
      <c r="F110" s="177"/>
      <c r="G110" s="200">
        <f t="shared" si="1"/>
        <v>0</v>
      </c>
      <c r="H110" s="200"/>
      <c r="I110" s="162"/>
      <c r="J110" s="191" t="s">
        <v>897</v>
      </c>
      <c r="K110" s="146"/>
    </row>
    <row r="111" spans="1:11">
      <c r="A111" s="199">
        <v>107</v>
      </c>
      <c r="B111" s="107"/>
      <c r="C111" s="107"/>
      <c r="D111" s="107"/>
      <c r="E111" s="161"/>
      <c r="F111" s="177"/>
      <c r="G111" s="200">
        <f t="shared" si="1"/>
        <v>0</v>
      </c>
      <c r="H111" s="200"/>
      <c r="I111" s="162"/>
      <c r="J111" s="191" t="s">
        <v>897</v>
      </c>
      <c r="K111" s="146"/>
    </row>
    <row r="112" spans="1:11">
      <c r="A112" s="199">
        <v>108</v>
      </c>
      <c r="B112" s="107"/>
      <c r="C112" s="107"/>
      <c r="D112" s="107"/>
      <c r="E112" s="161"/>
      <c r="F112" s="177"/>
      <c r="G112" s="200">
        <f t="shared" si="1"/>
        <v>0</v>
      </c>
      <c r="H112" s="200"/>
      <c r="I112" s="162"/>
      <c r="J112" s="191" t="s">
        <v>897</v>
      </c>
      <c r="K112" s="146"/>
    </row>
    <row r="113" spans="1:11">
      <c r="A113" s="145">
        <v>109</v>
      </c>
      <c r="B113" s="107"/>
      <c r="C113" s="163"/>
      <c r="D113" s="107"/>
      <c r="E113" s="127"/>
      <c r="F113" s="177"/>
      <c r="G113" s="200">
        <f t="shared" si="1"/>
        <v>0</v>
      </c>
      <c r="H113" s="200"/>
      <c r="I113" s="162"/>
      <c r="J113" s="191" t="s">
        <v>897</v>
      </c>
      <c r="K113" s="146"/>
    </row>
    <row r="114" spans="1:11">
      <c r="A114" s="145">
        <v>110</v>
      </c>
      <c r="B114" s="107"/>
      <c r="C114" s="163"/>
      <c r="D114" s="126"/>
      <c r="E114" s="127"/>
      <c r="F114" s="177"/>
      <c r="G114" s="200">
        <f t="shared" si="1"/>
        <v>0</v>
      </c>
      <c r="H114" s="200"/>
      <c r="I114" s="162"/>
      <c r="J114" s="191" t="s">
        <v>897</v>
      </c>
      <c r="K114" s="146"/>
    </row>
    <row r="115" spans="1:11">
      <c r="A115" s="199">
        <v>111</v>
      </c>
      <c r="B115" s="109"/>
      <c r="C115" s="111"/>
      <c r="D115" s="126"/>
      <c r="E115" s="161"/>
      <c r="F115" s="177"/>
      <c r="G115" s="200">
        <f t="shared" si="1"/>
        <v>0</v>
      </c>
      <c r="H115" s="200"/>
      <c r="I115" s="162"/>
      <c r="J115" s="191" t="s">
        <v>897</v>
      </c>
      <c r="K115" s="146"/>
    </row>
    <row r="116" spans="1:11">
      <c r="A116" s="199">
        <v>112</v>
      </c>
      <c r="B116" s="109"/>
      <c r="C116" s="111"/>
      <c r="D116" s="126"/>
      <c r="E116" s="153"/>
      <c r="F116" s="177"/>
      <c r="G116" s="200">
        <f t="shared" si="1"/>
        <v>0</v>
      </c>
      <c r="H116" s="200"/>
      <c r="I116" s="162"/>
      <c r="J116" s="191" t="s">
        <v>897</v>
      </c>
      <c r="K116" s="146"/>
    </row>
    <row r="117" spans="1:11">
      <c r="A117" s="145">
        <v>113</v>
      </c>
      <c r="B117" s="109"/>
      <c r="C117" s="107"/>
      <c r="D117" s="107"/>
      <c r="E117" s="161"/>
      <c r="F117" s="177"/>
      <c r="G117" s="200">
        <f t="shared" si="1"/>
        <v>0</v>
      </c>
      <c r="H117" s="200"/>
      <c r="I117" s="162"/>
      <c r="J117" s="191" t="s">
        <v>897</v>
      </c>
      <c r="K117" s="146"/>
    </row>
    <row r="118" spans="1:11">
      <c r="A118" s="145">
        <v>114</v>
      </c>
      <c r="B118" s="109"/>
      <c r="C118" s="107"/>
      <c r="D118" s="107"/>
      <c r="E118" s="161"/>
      <c r="F118" s="177"/>
      <c r="G118" s="200">
        <f t="shared" si="1"/>
        <v>0</v>
      </c>
      <c r="H118" s="200"/>
      <c r="I118" s="162"/>
      <c r="J118" s="191" t="s">
        <v>897</v>
      </c>
      <c r="K118" s="146"/>
    </row>
    <row r="119" spans="1:11">
      <c r="A119" s="199">
        <v>115</v>
      </c>
      <c r="B119" s="152"/>
      <c r="C119" s="152"/>
      <c r="D119" s="152"/>
      <c r="E119" s="153"/>
      <c r="F119" s="184"/>
      <c r="G119" s="200">
        <f t="shared" si="1"/>
        <v>0</v>
      </c>
      <c r="H119" s="200"/>
      <c r="I119" s="129"/>
      <c r="J119" s="191" t="s">
        <v>897</v>
      </c>
      <c r="K119" s="146"/>
    </row>
    <row r="120" spans="1:11">
      <c r="A120" s="199">
        <v>116</v>
      </c>
      <c r="B120" s="152"/>
      <c r="C120" s="152"/>
      <c r="D120" s="152"/>
      <c r="E120" s="153"/>
      <c r="F120" s="184"/>
      <c r="G120" s="200">
        <f t="shared" si="1"/>
        <v>0</v>
      </c>
      <c r="H120" s="200"/>
      <c r="I120" s="129"/>
      <c r="J120" s="191" t="s">
        <v>897</v>
      </c>
      <c r="K120" s="146"/>
    </row>
    <row r="121" spans="1:11">
      <c r="A121" s="145">
        <v>117</v>
      </c>
      <c r="B121" s="152"/>
      <c r="C121" s="152"/>
      <c r="D121" s="152"/>
      <c r="E121" s="153"/>
      <c r="F121" s="184"/>
      <c r="G121" s="200">
        <f t="shared" si="1"/>
        <v>0</v>
      </c>
      <c r="H121" s="200"/>
      <c r="I121" s="129"/>
      <c r="J121" s="191" t="s">
        <v>897</v>
      </c>
      <c r="K121" s="146"/>
    </row>
    <row r="122" spans="1:11">
      <c r="A122" s="145">
        <v>118</v>
      </c>
      <c r="B122" s="152"/>
      <c r="C122" s="152"/>
      <c r="D122" s="152"/>
      <c r="E122" s="153"/>
      <c r="F122" s="184"/>
      <c r="G122" s="200">
        <f t="shared" si="1"/>
        <v>0</v>
      </c>
      <c r="H122" s="200"/>
      <c r="I122" s="129"/>
      <c r="J122" s="191" t="s">
        <v>897</v>
      </c>
      <c r="K122" s="146"/>
    </row>
    <row r="123" spans="1:11">
      <c r="A123" s="199">
        <v>119</v>
      </c>
      <c r="B123" s="107"/>
      <c r="C123" s="107"/>
      <c r="D123" s="107"/>
      <c r="E123" s="137"/>
      <c r="F123" s="110"/>
      <c r="G123" s="200">
        <f t="shared" si="1"/>
        <v>0</v>
      </c>
      <c r="H123" s="200"/>
      <c r="I123" s="129"/>
      <c r="J123" s="191" t="s">
        <v>897</v>
      </c>
      <c r="K123" s="146"/>
    </row>
    <row r="124" spans="1:11">
      <c r="A124" s="199">
        <v>120</v>
      </c>
      <c r="B124" s="107"/>
      <c r="C124" s="107"/>
      <c r="D124" s="107"/>
      <c r="E124" s="137"/>
      <c r="F124" s="110"/>
      <c r="G124" s="200">
        <f t="shared" si="1"/>
        <v>0</v>
      </c>
      <c r="H124" s="200"/>
      <c r="I124" s="129"/>
      <c r="J124" s="191" t="s">
        <v>897</v>
      </c>
      <c r="K124" s="146"/>
    </row>
    <row r="125" spans="1:11">
      <c r="A125" s="145">
        <v>121</v>
      </c>
      <c r="B125" s="107"/>
      <c r="C125" s="107"/>
      <c r="D125" s="107"/>
      <c r="E125" s="137"/>
      <c r="F125" s="110"/>
      <c r="G125" s="200">
        <f t="shared" si="1"/>
        <v>0</v>
      </c>
      <c r="H125" s="200"/>
      <c r="I125" s="129"/>
      <c r="J125" s="191" t="s">
        <v>897</v>
      </c>
      <c r="K125" s="146"/>
    </row>
    <row r="126" spans="1:11">
      <c r="A126" s="145">
        <v>122</v>
      </c>
      <c r="B126" s="107"/>
      <c r="C126" s="107"/>
      <c r="D126" s="107"/>
      <c r="E126" s="137"/>
      <c r="F126" s="110"/>
      <c r="G126" s="200">
        <f t="shared" si="1"/>
        <v>0</v>
      </c>
      <c r="H126" s="200"/>
      <c r="I126" s="129"/>
      <c r="J126" s="191" t="s">
        <v>897</v>
      </c>
      <c r="K126" s="146"/>
    </row>
    <row r="127" spans="1:11">
      <c r="A127" s="199">
        <v>123</v>
      </c>
      <c r="B127" s="107"/>
      <c r="C127" s="107"/>
      <c r="D127" s="107"/>
      <c r="E127" s="137"/>
      <c r="F127" s="110"/>
      <c r="G127" s="200">
        <f t="shared" si="1"/>
        <v>0</v>
      </c>
      <c r="H127" s="200"/>
      <c r="I127" s="129"/>
      <c r="J127" s="191" t="s">
        <v>897</v>
      </c>
      <c r="K127" s="146"/>
    </row>
    <row r="128" spans="1:11">
      <c r="A128" s="199">
        <v>124</v>
      </c>
      <c r="B128" s="107"/>
      <c r="C128" s="107"/>
      <c r="D128" s="107"/>
      <c r="E128" s="137"/>
      <c r="F128" s="110"/>
      <c r="G128" s="200">
        <f t="shared" si="1"/>
        <v>0</v>
      </c>
      <c r="H128" s="200"/>
      <c r="I128" s="129"/>
      <c r="J128" s="191" t="s">
        <v>897</v>
      </c>
      <c r="K128" s="146"/>
    </row>
    <row r="129" spans="1:11">
      <c r="A129" s="145">
        <v>125</v>
      </c>
      <c r="B129" s="109"/>
      <c r="C129" s="109"/>
      <c r="D129" s="107"/>
      <c r="E129" s="127"/>
      <c r="F129" s="110"/>
      <c r="G129" s="200">
        <f t="shared" si="1"/>
        <v>0</v>
      </c>
      <c r="H129" s="200"/>
      <c r="I129" s="129"/>
      <c r="J129" s="191" t="s">
        <v>897</v>
      </c>
      <c r="K129" s="146"/>
    </row>
    <row r="130" spans="1:11">
      <c r="A130" s="145">
        <v>126</v>
      </c>
      <c r="B130" s="109"/>
      <c r="C130" s="109"/>
      <c r="D130" s="107"/>
      <c r="E130" s="127"/>
      <c r="F130" s="110"/>
      <c r="G130" s="200">
        <f t="shared" si="1"/>
        <v>0</v>
      </c>
      <c r="H130" s="200"/>
      <c r="I130" s="129"/>
      <c r="J130" s="191" t="s">
        <v>897</v>
      </c>
      <c r="K130" s="146"/>
    </row>
    <row r="131" spans="1:11">
      <c r="A131" s="199">
        <v>127</v>
      </c>
      <c r="B131" s="109"/>
      <c r="C131" s="109"/>
      <c r="D131" s="107"/>
      <c r="E131" s="127"/>
      <c r="F131" s="110"/>
      <c r="G131" s="200">
        <f t="shared" ref="G131:G159" si="2">F131*E131*1.2</f>
        <v>0</v>
      </c>
      <c r="H131" s="200"/>
      <c r="I131" s="129"/>
      <c r="J131" s="191" t="s">
        <v>897</v>
      </c>
      <c r="K131" s="146"/>
    </row>
    <row r="132" spans="1:11">
      <c r="A132" s="199">
        <v>128</v>
      </c>
      <c r="B132" s="109"/>
      <c r="C132" s="111"/>
      <c r="D132" s="126"/>
      <c r="E132" s="127"/>
      <c r="F132" s="110"/>
      <c r="G132" s="200">
        <f t="shared" si="2"/>
        <v>0</v>
      </c>
      <c r="H132" s="200"/>
      <c r="I132" s="129"/>
      <c r="J132" s="191" t="s">
        <v>897</v>
      </c>
      <c r="K132" s="146"/>
    </row>
    <row r="133" spans="1:11">
      <c r="A133" s="145">
        <v>129</v>
      </c>
      <c r="B133" s="109"/>
      <c r="C133" s="111"/>
      <c r="D133" s="126"/>
      <c r="E133" s="127"/>
      <c r="F133" s="110"/>
      <c r="G133" s="200">
        <f t="shared" si="2"/>
        <v>0</v>
      </c>
      <c r="H133" s="200"/>
      <c r="I133" s="129"/>
      <c r="J133" s="191" t="s">
        <v>897</v>
      </c>
      <c r="K133" s="146"/>
    </row>
    <row r="134" spans="1:11">
      <c r="A134" s="145">
        <v>130</v>
      </c>
      <c r="B134" s="109"/>
      <c r="C134" s="111"/>
      <c r="D134" s="126"/>
      <c r="E134" s="127"/>
      <c r="F134" s="110"/>
      <c r="G134" s="200">
        <f t="shared" si="2"/>
        <v>0</v>
      </c>
      <c r="H134" s="200"/>
      <c r="I134" s="130"/>
      <c r="J134" s="191" t="s">
        <v>897</v>
      </c>
      <c r="K134" s="146"/>
    </row>
    <row r="135" spans="1:11">
      <c r="A135" s="199">
        <v>131</v>
      </c>
      <c r="B135" s="107"/>
      <c r="C135" s="107"/>
      <c r="D135" s="107"/>
      <c r="E135" s="137"/>
      <c r="F135" s="110"/>
      <c r="G135" s="200">
        <f t="shared" si="2"/>
        <v>0</v>
      </c>
      <c r="H135" s="200"/>
      <c r="I135" s="129"/>
      <c r="J135" s="191" t="s">
        <v>897</v>
      </c>
      <c r="K135" s="146"/>
    </row>
    <row r="136" spans="1:11">
      <c r="A136" s="199">
        <v>132</v>
      </c>
      <c r="B136" s="193"/>
      <c r="C136" s="132"/>
      <c r="D136" s="112"/>
      <c r="E136" s="140"/>
      <c r="F136" s="121"/>
      <c r="G136" s="200">
        <f t="shared" si="2"/>
        <v>0</v>
      </c>
      <c r="H136" s="200"/>
      <c r="I136" s="134"/>
      <c r="J136" s="191" t="s">
        <v>897</v>
      </c>
      <c r="K136" s="146"/>
    </row>
    <row r="137" spans="1:11">
      <c r="A137" s="145">
        <v>133</v>
      </c>
      <c r="B137" s="108"/>
      <c r="C137" s="132"/>
      <c r="D137" s="112"/>
      <c r="E137" s="140"/>
      <c r="F137" s="121"/>
      <c r="G137" s="200">
        <f t="shared" si="2"/>
        <v>0</v>
      </c>
      <c r="H137" s="200"/>
      <c r="I137" s="144"/>
      <c r="J137" s="191" t="s">
        <v>897</v>
      </c>
      <c r="K137" s="146"/>
    </row>
    <row r="138" spans="1:11">
      <c r="A138" s="145">
        <v>134</v>
      </c>
      <c r="B138" s="109"/>
      <c r="C138" s="107"/>
      <c r="D138" s="107"/>
      <c r="E138" s="137"/>
      <c r="F138" s="110"/>
      <c r="G138" s="200">
        <f t="shared" si="2"/>
        <v>0</v>
      </c>
      <c r="H138" s="200"/>
      <c r="I138" s="129"/>
      <c r="J138" s="191" t="s">
        <v>897</v>
      </c>
      <c r="K138" s="146"/>
    </row>
    <row r="139" spans="1:11">
      <c r="A139" s="199">
        <v>135</v>
      </c>
      <c r="B139" s="107"/>
      <c r="C139" s="107"/>
      <c r="D139" s="107"/>
      <c r="E139" s="137"/>
      <c r="F139" s="110"/>
      <c r="G139" s="200">
        <f t="shared" si="2"/>
        <v>0</v>
      </c>
      <c r="H139" s="200"/>
      <c r="I139" s="129"/>
      <c r="J139" s="191" t="s">
        <v>897</v>
      </c>
      <c r="K139" s="146"/>
    </row>
    <row r="140" spans="1:11">
      <c r="A140" s="199">
        <v>136</v>
      </c>
      <c r="B140" s="107"/>
      <c r="C140" s="107"/>
      <c r="D140" s="107"/>
      <c r="E140" s="137"/>
      <c r="F140" s="110"/>
      <c r="G140" s="200">
        <f t="shared" si="2"/>
        <v>0</v>
      </c>
      <c r="H140" s="200"/>
      <c r="I140" s="129"/>
      <c r="J140" s="191" t="s">
        <v>897</v>
      </c>
      <c r="K140" s="146"/>
    </row>
    <row r="141" spans="1:11">
      <c r="A141" s="145">
        <v>137</v>
      </c>
      <c r="B141" s="107"/>
      <c r="C141" s="107"/>
      <c r="D141" s="107"/>
      <c r="E141" s="137"/>
      <c r="F141" s="110"/>
      <c r="G141" s="200">
        <f t="shared" si="2"/>
        <v>0</v>
      </c>
      <c r="H141" s="200"/>
      <c r="I141" s="129"/>
      <c r="J141" s="191" t="s">
        <v>897</v>
      </c>
      <c r="K141" s="146"/>
    </row>
    <row r="142" spans="1:11">
      <c r="A142" s="145">
        <v>138</v>
      </c>
      <c r="B142" s="107"/>
      <c r="C142" s="107"/>
      <c r="D142" s="107"/>
      <c r="E142" s="137"/>
      <c r="F142" s="110"/>
      <c r="G142" s="200">
        <f t="shared" si="2"/>
        <v>0</v>
      </c>
      <c r="H142" s="200"/>
      <c r="I142" s="129"/>
      <c r="J142" s="191" t="s">
        <v>897</v>
      </c>
      <c r="K142" s="146"/>
    </row>
    <row r="143" spans="1:11">
      <c r="A143" s="199">
        <v>139</v>
      </c>
      <c r="B143" s="107"/>
      <c r="C143" s="107"/>
      <c r="D143" s="107"/>
      <c r="E143" s="137"/>
      <c r="F143" s="110"/>
      <c r="G143" s="200">
        <f t="shared" si="2"/>
        <v>0</v>
      </c>
      <c r="H143" s="200"/>
      <c r="I143" s="129"/>
      <c r="J143" s="191" t="s">
        <v>897</v>
      </c>
      <c r="K143" s="146"/>
    </row>
    <row r="144" spans="1:11">
      <c r="A144" s="199">
        <v>140</v>
      </c>
      <c r="B144" s="152"/>
      <c r="C144" s="152"/>
      <c r="D144" s="152"/>
      <c r="E144" s="153"/>
      <c r="F144" s="154"/>
      <c r="G144" s="200">
        <f t="shared" si="2"/>
        <v>0</v>
      </c>
      <c r="H144" s="200"/>
      <c r="I144" s="129"/>
      <c r="J144" s="191" t="s">
        <v>897</v>
      </c>
      <c r="K144" s="146"/>
    </row>
    <row r="145" spans="1:11">
      <c r="A145" s="145">
        <v>141</v>
      </c>
      <c r="B145" s="152"/>
      <c r="C145" s="152"/>
      <c r="D145" s="152"/>
      <c r="E145" s="153"/>
      <c r="F145" s="154"/>
      <c r="G145" s="200">
        <f t="shared" si="2"/>
        <v>0</v>
      </c>
      <c r="H145" s="200"/>
      <c r="I145" s="129"/>
      <c r="J145" s="191" t="s">
        <v>897</v>
      </c>
      <c r="K145" s="146"/>
    </row>
    <row r="146" spans="1:11">
      <c r="A146" s="145">
        <v>142</v>
      </c>
      <c r="B146" s="152"/>
      <c r="C146" s="152"/>
      <c r="D146" s="152"/>
      <c r="E146" s="153"/>
      <c r="F146" s="154"/>
      <c r="G146" s="200">
        <f t="shared" si="2"/>
        <v>0</v>
      </c>
      <c r="H146" s="200"/>
      <c r="I146" s="129"/>
      <c r="J146" s="191" t="s">
        <v>897</v>
      </c>
      <c r="K146" s="146"/>
    </row>
    <row r="147" spans="1:11">
      <c r="A147" s="199">
        <v>143</v>
      </c>
      <c r="B147" s="152"/>
      <c r="C147" s="152"/>
      <c r="D147" s="152"/>
      <c r="E147" s="153"/>
      <c r="F147" s="154"/>
      <c r="G147" s="200">
        <f t="shared" si="2"/>
        <v>0</v>
      </c>
      <c r="H147" s="200"/>
      <c r="I147" s="129"/>
      <c r="J147" s="191" t="s">
        <v>897</v>
      </c>
      <c r="K147" s="146"/>
    </row>
    <row r="148" spans="1:11">
      <c r="A148" s="199">
        <v>144</v>
      </c>
      <c r="B148" s="152"/>
      <c r="C148" s="152"/>
      <c r="D148" s="152"/>
      <c r="E148" s="153"/>
      <c r="F148" s="154"/>
      <c r="G148" s="200">
        <f t="shared" si="2"/>
        <v>0</v>
      </c>
      <c r="H148" s="200"/>
      <c r="I148" s="129"/>
      <c r="J148" s="191" t="s">
        <v>897</v>
      </c>
      <c r="K148" s="146"/>
    </row>
    <row r="149" spans="1:11">
      <c r="A149" s="145">
        <v>145</v>
      </c>
      <c r="B149" s="156"/>
      <c r="C149" s="156"/>
      <c r="D149" s="156"/>
      <c r="E149" s="153"/>
      <c r="F149" s="154"/>
      <c r="G149" s="200">
        <f t="shared" si="2"/>
        <v>0</v>
      </c>
      <c r="H149" s="200"/>
      <c r="I149" s="133"/>
      <c r="J149" s="191" t="s">
        <v>897</v>
      </c>
      <c r="K149" s="146"/>
    </row>
    <row r="150" spans="1:11">
      <c r="A150" s="145">
        <v>146</v>
      </c>
      <c r="B150" s="156"/>
      <c r="C150" s="156"/>
      <c r="D150" s="156"/>
      <c r="E150" s="153"/>
      <c r="F150" s="154"/>
      <c r="G150" s="200">
        <f t="shared" si="2"/>
        <v>0</v>
      </c>
      <c r="H150" s="200"/>
      <c r="I150" s="133"/>
      <c r="J150" s="191" t="s">
        <v>897</v>
      </c>
      <c r="K150" s="146"/>
    </row>
    <row r="151" spans="1:11">
      <c r="A151" s="199">
        <v>147</v>
      </c>
      <c r="B151" s="156"/>
      <c r="C151" s="157"/>
      <c r="D151" s="156"/>
      <c r="E151" s="153"/>
      <c r="F151" s="154"/>
      <c r="G151" s="200">
        <f t="shared" si="2"/>
        <v>0</v>
      </c>
      <c r="H151" s="200"/>
      <c r="I151" s="133"/>
      <c r="J151" s="191" t="s">
        <v>897</v>
      </c>
      <c r="K151" s="146"/>
    </row>
    <row r="152" spans="1:11">
      <c r="A152" s="199">
        <v>148</v>
      </c>
      <c r="B152" s="156"/>
      <c r="C152" s="158"/>
      <c r="D152" s="156"/>
      <c r="E152" s="159"/>
      <c r="F152" s="154"/>
      <c r="G152" s="200">
        <f t="shared" si="2"/>
        <v>0</v>
      </c>
      <c r="H152" s="200"/>
      <c r="I152" s="133"/>
      <c r="J152" s="191" t="s">
        <v>897</v>
      </c>
      <c r="K152" s="146"/>
    </row>
    <row r="153" spans="1:11">
      <c r="A153" s="145">
        <v>149</v>
      </c>
      <c r="B153" s="156"/>
      <c r="C153" s="158"/>
      <c r="D153" s="156"/>
      <c r="E153" s="159"/>
      <c r="F153" s="154"/>
      <c r="G153" s="200">
        <f t="shared" si="2"/>
        <v>0</v>
      </c>
      <c r="H153" s="200"/>
      <c r="I153" s="133"/>
      <c r="J153" s="191" t="s">
        <v>897</v>
      </c>
      <c r="K153" s="146"/>
    </row>
    <row r="154" spans="1:11">
      <c r="A154" s="145">
        <v>150</v>
      </c>
      <c r="B154" s="156"/>
      <c r="C154" s="156"/>
      <c r="D154" s="156"/>
      <c r="E154" s="153"/>
      <c r="F154" s="154"/>
      <c r="G154" s="200">
        <f t="shared" si="2"/>
        <v>0</v>
      </c>
      <c r="H154" s="200"/>
      <c r="I154" s="133"/>
      <c r="J154" s="191" t="s">
        <v>897</v>
      </c>
      <c r="K154" s="146"/>
    </row>
    <row r="155" spans="1:11">
      <c r="A155" s="199">
        <v>151</v>
      </c>
      <c r="B155" s="156"/>
      <c r="C155" s="113"/>
      <c r="D155" s="156"/>
      <c r="E155" s="153"/>
      <c r="F155" s="154"/>
      <c r="G155" s="200">
        <f t="shared" si="2"/>
        <v>0</v>
      </c>
      <c r="H155" s="200"/>
      <c r="I155" s="134"/>
      <c r="J155" s="191" t="s">
        <v>897</v>
      </c>
      <c r="K155" s="146"/>
    </row>
    <row r="156" spans="1:11">
      <c r="A156" s="199">
        <v>152</v>
      </c>
      <c r="B156" s="107"/>
      <c r="C156" s="107"/>
      <c r="D156" s="107"/>
      <c r="E156" s="137"/>
      <c r="F156" s="110"/>
      <c r="G156" s="200">
        <f t="shared" si="2"/>
        <v>0</v>
      </c>
      <c r="H156" s="200"/>
      <c r="I156" s="134"/>
      <c r="J156" s="191" t="s">
        <v>897</v>
      </c>
      <c r="K156" s="146"/>
    </row>
    <row r="157" spans="1:11">
      <c r="A157" s="145">
        <v>153</v>
      </c>
      <c r="B157" s="112"/>
      <c r="C157" s="112"/>
      <c r="D157" s="107"/>
      <c r="E157" s="141"/>
      <c r="F157" s="121"/>
      <c r="G157" s="200">
        <f t="shared" si="2"/>
        <v>0</v>
      </c>
      <c r="H157" s="200"/>
      <c r="I157" s="134"/>
      <c r="J157" s="191" t="s">
        <v>897</v>
      </c>
      <c r="K157" s="146"/>
    </row>
    <row r="158" spans="1:11">
      <c r="A158" s="145">
        <v>154</v>
      </c>
      <c r="B158" s="112"/>
      <c r="C158" s="112"/>
      <c r="D158" s="107"/>
      <c r="E158" s="141"/>
      <c r="F158" s="121"/>
      <c r="G158" s="200">
        <f t="shared" si="2"/>
        <v>0</v>
      </c>
      <c r="H158" s="200"/>
      <c r="I158" s="134"/>
      <c r="J158" s="191" t="s">
        <v>897</v>
      </c>
      <c r="K158" s="146"/>
    </row>
    <row r="159" spans="1:11" ht="18" thickBot="1">
      <c r="A159" s="199">
        <v>155</v>
      </c>
      <c r="B159" s="147"/>
      <c r="C159" s="147"/>
      <c r="D159" s="147"/>
      <c r="E159" s="148"/>
      <c r="F159" s="149"/>
      <c r="G159" s="201">
        <f t="shared" si="2"/>
        <v>0</v>
      </c>
      <c r="H159" s="201"/>
      <c r="I159" s="150"/>
      <c r="J159" s="191" t="s">
        <v>897</v>
      </c>
      <c r="K159" s="151"/>
    </row>
    <row r="160" spans="1:11">
      <c r="A160" s="199">
        <v>156</v>
      </c>
      <c r="B160" s="73"/>
      <c r="C160" s="122"/>
      <c r="D160" s="7"/>
      <c r="E160" s="123"/>
      <c r="F160" s="124"/>
      <c r="G160" s="125"/>
      <c r="H160" s="125"/>
      <c r="I160" s="73"/>
      <c r="J160" s="6"/>
      <c r="K160" s="7"/>
    </row>
    <row r="161" spans="1:11">
      <c r="A161" s="145">
        <v>157</v>
      </c>
      <c r="B161" s="73"/>
      <c r="C161" s="122"/>
      <c r="D161" s="7"/>
      <c r="E161" s="123"/>
      <c r="F161" s="124"/>
      <c r="G161" s="125"/>
      <c r="H161" s="125"/>
      <c r="I161" s="73"/>
      <c r="J161" s="6"/>
      <c r="K161" s="7"/>
    </row>
    <row r="162" spans="1:11" ht="18" thickBot="1">
      <c r="A162" s="164">
        <v>158</v>
      </c>
      <c r="B162" s="73"/>
      <c r="C162" s="122"/>
      <c r="D162" s="7"/>
      <c r="E162" s="123"/>
      <c r="F162" s="124"/>
      <c r="G162" s="125"/>
      <c r="H162" s="125"/>
      <c r="I162" s="135"/>
      <c r="J162" s="6"/>
      <c r="K162" s="7"/>
    </row>
    <row r="163" spans="1:11">
      <c r="B163" s="73"/>
      <c r="C163" s="122"/>
      <c r="D163" s="7"/>
      <c r="E163" s="123"/>
      <c r="F163" s="124"/>
      <c r="G163" s="125"/>
      <c r="H163" s="125"/>
      <c r="I163" s="135"/>
      <c r="J163" s="6"/>
      <c r="K163" s="7"/>
    </row>
    <row r="164" spans="1:11">
      <c r="B164" s="73"/>
      <c r="C164" s="122"/>
      <c r="D164" s="7"/>
      <c r="E164" s="123"/>
      <c r="F164" s="124"/>
      <c r="G164" s="125"/>
      <c r="H164" s="125"/>
      <c r="I164" s="73"/>
      <c r="J164" s="6"/>
      <c r="K164" s="7"/>
    </row>
    <row r="165" spans="1:11">
      <c r="B165" s="73"/>
      <c r="C165" s="122"/>
      <c r="D165" s="7"/>
      <c r="E165" s="123"/>
      <c r="F165" s="124"/>
      <c r="G165" s="125"/>
      <c r="H165" s="125"/>
      <c r="I165" s="73"/>
      <c r="J165" s="6"/>
      <c r="K165" s="7"/>
    </row>
    <row r="166" spans="1:11">
      <c r="B166" s="73"/>
      <c r="C166" s="122"/>
      <c r="D166" s="7"/>
      <c r="E166" s="123"/>
      <c r="F166" s="124"/>
      <c r="G166" s="125"/>
      <c r="H166" s="125"/>
      <c r="I166" s="73"/>
      <c r="J166" s="6"/>
      <c r="K166" s="7"/>
    </row>
    <row r="167" spans="1:11">
      <c r="B167" s="73"/>
      <c r="C167" s="122"/>
      <c r="D167" s="7"/>
      <c r="E167" s="123"/>
      <c r="F167" s="124"/>
      <c r="G167" s="125"/>
      <c r="H167" s="125"/>
      <c r="I167" s="73"/>
      <c r="J167" s="6"/>
      <c r="K167" s="7"/>
    </row>
    <row r="168" spans="1:11">
      <c r="B168" s="73"/>
      <c r="C168" s="122"/>
      <c r="D168" s="7"/>
      <c r="E168" s="123"/>
      <c r="F168" s="124"/>
      <c r="G168" s="125"/>
      <c r="H168" s="125"/>
      <c r="I168" s="73"/>
      <c r="J168" s="6"/>
      <c r="K168" s="7"/>
    </row>
    <row r="169" spans="1:11">
      <c r="B169" s="73"/>
      <c r="C169" s="122"/>
      <c r="D169" s="7"/>
      <c r="E169" s="123"/>
      <c r="F169" s="124"/>
      <c r="G169" s="125"/>
      <c r="H169" s="125"/>
      <c r="I169" s="73"/>
      <c r="J169" s="6"/>
      <c r="K169" s="7"/>
    </row>
    <row r="170" spans="1:11">
      <c r="B170" s="73"/>
      <c r="C170" s="122"/>
      <c r="D170" s="7"/>
      <c r="E170" s="123"/>
      <c r="F170" s="124"/>
      <c r="G170" s="125"/>
      <c r="H170" s="125"/>
      <c r="I170" s="73"/>
      <c r="J170" s="6"/>
      <c r="K170" s="7"/>
    </row>
    <row r="171" spans="1:11">
      <c r="B171" s="73"/>
      <c r="C171" s="122"/>
      <c r="D171" s="7"/>
      <c r="E171" s="123"/>
      <c r="F171" s="124"/>
      <c r="G171" s="125"/>
      <c r="H171" s="125"/>
      <c r="I171" s="73"/>
      <c r="J171" s="6"/>
      <c r="K171" s="7"/>
    </row>
    <row r="172" spans="1:11">
      <c r="B172" s="73"/>
      <c r="C172" s="122"/>
      <c r="D172" s="7"/>
      <c r="E172" s="123"/>
      <c r="F172" s="124"/>
      <c r="G172" s="125"/>
      <c r="H172" s="125"/>
      <c r="I172" s="73"/>
      <c r="J172" s="6"/>
      <c r="K172" s="7"/>
    </row>
    <row r="173" spans="1:11">
      <c r="B173" s="73"/>
      <c r="C173" s="122"/>
      <c r="D173" s="7"/>
      <c r="E173" s="123"/>
      <c r="F173" s="124"/>
      <c r="G173" s="125"/>
      <c r="H173" s="125"/>
      <c r="I173" s="73"/>
      <c r="J173" s="6"/>
      <c r="K173" s="7"/>
    </row>
    <row r="174" spans="1:11">
      <c r="B174" s="73"/>
      <c r="C174" s="122"/>
      <c r="D174" s="7"/>
      <c r="E174" s="123"/>
      <c r="F174" s="124"/>
      <c r="G174" s="125"/>
      <c r="H174" s="125"/>
      <c r="I174" s="73"/>
      <c r="J174" s="6"/>
      <c r="K174" s="7"/>
    </row>
    <row r="175" spans="1:11">
      <c r="B175" s="73"/>
      <c r="C175" s="122"/>
      <c r="D175" s="7"/>
      <c r="E175" s="123"/>
      <c r="F175" s="124"/>
      <c r="G175" s="125"/>
      <c r="H175" s="125"/>
      <c r="I175" s="73"/>
      <c r="J175" s="6"/>
      <c r="K175" s="7"/>
    </row>
    <row r="176" spans="1:11">
      <c r="B176" s="73"/>
      <c r="C176" s="122"/>
      <c r="D176" s="7"/>
      <c r="E176" s="123"/>
      <c r="F176" s="124"/>
      <c r="G176" s="125"/>
      <c r="H176" s="125"/>
      <c r="I176" s="73"/>
      <c r="J176" s="6"/>
      <c r="K176" s="7"/>
    </row>
    <row r="177" spans="2:11">
      <c r="B177" s="73"/>
      <c r="C177" s="122"/>
      <c r="D177" s="7"/>
      <c r="E177" s="123"/>
      <c r="F177" s="124"/>
      <c r="G177" s="125"/>
      <c r="H177" s="125"/>
      <c r="I177" s="73"/>
      <c r="J177" s="6"/>
      <c r="K177" s="7"/>
    </row>
  </sheetData>
  <sortState ref="A5:K177">
    <sortCondition ref="A5:A177"/>
  </sortState>
  <mergeCells count="2">
    <mergeCell ref="A1:K1"/>
    <mergeCell ref="A4:D4"/>
  </mergeCells>
  <phoneticPr fontId="8" type="noConversion"/>
  <hyperlinks>
    <hyperlink ref="I5" r:id="rId1" display="https://www.coupang.com/vp/products/31847876?itemId=119854530&amp;vendorItemId=3242338378&amp;src=1042503&amp;spec=10304991&amp;addtag=400&amp;ctag=31847876&amp;lptag=10304991I119854530&amp;itime=20240826090344&amp;pageType=PRODUCT&amp;pageValue=31847876&amp;wPcid=17194883001237799108428&amp;wRef=www.google.com&amp;wTime=20240826090344&amp;redirect=landing&amp;gclid=Cj0KCQjwrKu2BhDkARIsAD7GBovv3fvxHheeXrztpDPmgICPsLJ85tuBI0udWD2on6jQR4JY3eN4lmkaAoMkEALw_wcB&amp;mcid=d09d7ff2ae2b4a6c87b85f096e9c5be8&amp;campaignid=20475378677&amp;adgroupid=" xr:uid="{8C9D6E5F-38FF-4571-AB91-B2C17A108A9D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M277"/>
  <sheetViews>
    <sheetView zoomScale="70" zoomScaleNormal="70" zoomScaleSheetLayoutView="70" workbookViewId="0">
      <pane ySplit="4" topLeftCell="A170" activePane="bottomLeft" state="frozen"/>
      <selection pane="bottomLeft" activeCell="H178" sqref="H178"/>
    </sheetView>
  </sheetViews>
  <sheetFormatPr defaultColWidth="8.8984375" defaultRowHeight="17.399999999999999"/>
  <cols>
    <col min="1" max="1" width="5.59765625" style="5" customWidth="1"/>
    <col min="2" max="2" width="20.59765625" style="21" customWidth="1"/>
    <col min="3" max="3" width="50.59765625" style="23" customWidth="1"/>
    <col min="4" max="4" width="6.59765625" style="19" customWidth="1"/>
    <col min="5" max="5" width="8.59765625" style="61" customWidth="1"/>
    <col min="6" max="6" width="10.59765625" style="30" customWidth="1"/>
    <col min="7" max="7" width="15.59765625" style="31" customWidth="1"/>
    <col min="8" max="8" width="50.59765625" style="21" customWidth="1"/>
    <col min="9" max="9" width="20.59765625" style="20" customWidth="1"/>
    <col min="10" max="10" width="20.59765625" style="19" customWidth="1"/>
    <col min="11" max="11" width="21.5" style="18" bestFit="1" customWidth="1"/>
    <col min="12" max="12" width="8.8984375" style="97"/>
    <col min="13" max="13" width="13" style="18" bestFit="1" customWidth="1"/>
    <col min="14" max="16384" width="8.8984375" style="18"/>
  </cols>
  <sheetData>
    <row r="1" spans="1:12" ht="36">
      <c r="A1" s="203" t="s">
        <v>30</v>
      </c>
      <c r="B1" s="203"/>
      <c r="C1" s="203"/>
      <c r="D1" s="203"/>
      <c r="E1" s="203"/>
      <c r="F1" s="203"/>
      <c r="G1" s="203"/>
      <c r="H1" s="203"/>
      <c r="I1" s="203"/>
      <c r="J1" s="203"/>
    </row>
    <row r="2" spans="1:12" ht="21" customHeight="1">
      <c r="A2" s="19"/>
      <c r="B2" s="19"/>
      <c r="C2" s="22"/>
      <c r="E2" s="57"/>
      <c r="F2" s="24"/>
      <c r="G2" s="25"/>
      <c r="H2" s="19"/>
    </row>
    <row r="3" spans="1:12" s="5" customFormat="1" ht="21" customHeight="1">
      <c r="A3" s="1" t="s">
        <v>0</v>
      </c>
      <c r="B3" s="2" t="s">
        <v>1</v>
      </c>
      <c r="C3" s="3" t="s">
        <v>2</v>
      </c>
      <c r="D3" s="2" t="s">
        <v>3</v>
      </c>
      <c r="E3" s="58" t="s">
        <v>4</v>
      </c>
      <c r="F3" s="80" t="s">
        <v>5</v>
      </c>
      <c r="G3" s="81" t="s">
        <v>6</v>
      </c>
      <c r="H3" s="1" t="s">
        <v>31</v>
      </c>
      <c r="I3" s="4" t="s">
        <v>7</v>
      </c>
      <c r="J3" s="4" t="s">
        <v>9</v>
      </c>
      <c r="L3" s="98"/>
    </row>
    <row r="4" spans="1:12" s="5" customFormat="1" ht="21" customHeight="1">
      <c r="A4" s="46" t="s">
        <v>8</v>
      </c>
      <c r="B4" s="47"/>
      <c r="C4" s="47"/>
      <c r="D4" s="47"/>
      <c r="E4" s="47"/>
      <c r="F4" s="47"/>
      <c r="G4" s="9">
        <f>SUM(G5:G300)</f>
        <v>15711614.399999999</v>
      </c>
      <c r="H4" s="10"/>
      <c r="I4" s="10"/>
      <c r="J4" s="10"/>
      <c r="L4" s="98" t="s">
        <v>823</v>
      </c>
    </row>
    <row r="5" spans="1:12" s="8" customFormat="1" ht="30" customHeight="1">
      <c r="A5" s="32">
        <v>1</v>
      </c>
      <c r="B5" s="11" t="s">
        <v>32</v>
      </c>
      <c r="C5" s="12" t="s">
        <v>33</v>
      </c>
      <c r="D5" s="11" t="s">
        <v>10</v>
      </c>
      <c r="E5" s="59">
        <v>2</v>
      </c>
      <c r="F5" s="82">
        <v>12000</v>
      </c>
      <c r="G5" s="26">
        <f>F5*E5*1.2</f>
        <v>28800</v>
      </c>
      <c r="H5" s="13" t="s">
        <v>34</v>
      </c>
      <c r="I5" s="6" t="s">
        <v>125</v>
      </c>
      <c r="J5" s="7" t="s">
        <v>126</v>
      </c>
      <c r="K5" s="8" t="s">
        <v>265</v>
      </c>
      <c r="L5" s="99"/>
    </row>
    <row r="6" spans="1:12" ht="30" customHeight="1">
      <c r="A6" s="33">
        <v>2</v>
      </c>
      <c r="B6" s="11" t="s">
        <v>32</v>
      </c>
      <c r="C6" s="12" t="s">
        <v>35</v>
      </c>
      <c r="D6" s="11" t="s">
        <v>10</v>
      </c>
      <c r="E6" s="59">
        <v>2</v>
      </c>
      <c r="F6" s="82">
        <v>14300</v>
      </c>
      <c r="G6" s="26">
        <f t="shared" ref="G6:G72" si="0">F6*E6*1.2</f>
        <v>34320</v>
      </c>
      <c r="H6" s="13" t="s">
        <v>34</v>
      </c>
      <c r="I6" s="6" t="s">
        <v>125</v>
      </c>
      <c r="J6" s="7" t="s">
        <v>126</v>
      </c>
      <c r="K6" s="8" t="s">
        <v>265</v>
      </c>
    </row>
    <row r="7" spans="1:12" ht="30" customHeight="1">
      <c r="A7" s="32">
        <v>3</v>
      </c>
      <c r="B7" s="11" t="s">
        <v>32</v>
      </c>
      <c r="C7" s="12" t="s">
        <v>36</v>
      </c>
      <c r="D7" s="11" t="s">
        <v>10</v>
      </c>
      <c r="E7" s="59">
        <v>1</v>
      </c>
      <c r="F7" s="82">
        <v>16700</v>
      </c>
      <c r="G7" s="26">
        <f t="shared" si="0"/>
        <v>20040</v>
      </c>
      <c r="H7" s="13" t="s">
        <v>37</v>
      </c>
      <c r="I7" s="6" t="s">
        <v>125</v>
      </c>
      <c r="J7" s="7" t="s">
        <v>126</v>
      </c>
      <c r="K7" s="8" t="s">
        <v>265</v>
      </c>
    </row>
    <row r="8" spans="1:12" ht="30" customHeight="1">
      <c r="A8" s="33">
        <v>4</v>
      </c>
      <c r="B8" s="11" t="s">
        <v>32</v>
      </c>
      <c r="C8" s="12" t="s">
        <v>38</v>
      </c>
      <c r="D8" s="11" t="s">
        <v>10</v>
      </c>
      <c r="E8" s="59">
        <v>2</v>
      </c>
      <c r="F8" s="82">
        <v>12000</v>
      </c>
      <c r="G8" s="26">
        <f t="shared" si="0"/>
        <v>28800</v>
      </c>
      <c r="H8" s="13" t="s">
        <v>34</v>
      </c>
      <c r="I8" s="6" t="s">
        <v>125</v>
      </c>
      <c r="J8" s="7" t="s">
        <v>126</v>
      </c>
      <c r="K8" s="8" t="s">
        <v>265</v>
      </c>
    </row>
    <row r="9" spans="1:12" ht="30" customHeight="1">
      <c r="A9" s="32">
        <v>5</v>
      </c>
      <c r="B9" s="11" t="s">
        <v>32</v>
      </c>
      <c r="C9" s="12" t="s">
        <v>39</v>
      </c>
      <c r="D9" s="11" t="s">
        <v>10</v>
      </c>
      <c r="E9" s="59">
        <v>1</v>
      </c>
      <c r="F9" s="82">
        <v>10100</v>
      </c>
      <c r="G9" s="26">
        <f t="shared" si="0"/>
        <v>12120</v>
      </c>
      <c r="H9" s="13" t="s">
        <v>37</v>
      </c>
      <c r="I9" s="6" t="s">
        <v>125</v>
      </c>
      <c r="J9" s="7" t="s">
        <v>126</v>
      </c>
      <c r="K9" s="8" t="s">
        <v>265</v>
      </c>
    </row>
    <row r="10" spans="1:12" ht="30" customHeight="1">
      <c r="A10" s="33">
        <v>6</v>
      </c>
      <c r="B10" s="11" t="s">
        <v>40</v>
      </c>
      <c r="C10" s="12" t="s">
        <v>41</v>
      </c>
      <c r="D10" s="11" t="s">
        <v>10</v>
      </c>
      <c r="E10" s="59">
        <v>1</v>
      </c>
      <c r="F10" s="82">
        <v>19200</v>
      </c>
      <c r="G10" s="26">
        <f t="shared" si="0"/>
        <v>23040</v>
      </c>
      <c r="H10" s="13" t="s">
        <v>42</v>
      </c>
      <c r="I10" s="6" t="s">
        <v>125</v>
      </c>
      <c r="J10" s="7" t="s">
        <v>126</v>
      </c>
      <c r="K10" s="18" t="s">
        <v>266</v>
      </c>
      <c r="L10" s="97">
        <v>3000</v>
      </c>
    </row>
    <row r="11" spans="1:12" ht="30" customHeight="1">
      <c r="A11" s="32">
        <v>7</v>
      </c>
      <c r="B11" s="11" t="s">
        <v>32</v>
      </c>
      <c r="C11" s="12" t="s">
        <v>43</v>
      </c>
      <c r="D11" s="11" t="s">
        <v>10</v>
      </c>
      <c r="E11" s="59">
        <v>1</v>
      </c>
      <c r="F11" s="82">
        <v>33000</v>
      </c>
      <c r="G11" s="26">
        <f t="shared" si="0"/>
        <v>39600</v>
      </c>
      <c r="H11" s="13" t="s">
        <v>44</v>
      </c>
      <c r="I11" s="6" t="s">
        <v>125</v>
      </c>
      <c r="J11" s="7" t="s">
        <v>126</v>
      </c>
      <c r="K11" s="8" t="s">
        <v>265</v>
      </c>
    </row>
    <row r="12" spans="1:12" ht="30" customHeight="1">
      <c r="A12" s="33">
        <v>8</v>
      </c>
      <c r="B12" s="11" t="s">
        <v>32</v>
      </c>
      <c r="C12" s="12" t="s">
        <v>45</v>
      </c>
      <c r="D12" s="11" t="s">
        <v>10</v>
      </c>
      <c r="E12" s="59">
        <v>2</v>
      </c>
      <c r="F12" s="82">
        <v>19000</v>
      </c>
      <c r="G12" s="26">
        <f t="shared" si="0"/>
        <v>45600</v>
      </c>
      <c r="H12" s="14" t="s">
        <v>46</v>
      </c>
      <c r="I12" s="6" t="s">
        <v>125</v>
      </c>
      <c r="J12" s="7" t="s">
        <v>126</v>
      </c>
      <c r="K12" s="8" t="s">
        <v>265</v>
      </c>
    </row>
    <row r="13" spans="1:12" ht="30" customHeight="1">
      <c r="A13" s="32">
        <v>9</v>
      </c>
      <c r="B13" s="11" t="s">
        <v>32</v>
      </c>
      <c r="C13" s="12" t="s">
        <v>47</v>
      </c>
      <c r="D13" s="11" t="s">
        <v>10</v>
      </c>
      <c r="E13" s="59">
        <v>1</v>
      </c>
      <c r="F13" s="82">
        <v>20600</v>
      </c>
      <c r="G13" s="26">
        <f t="shared" si="0"/>
        <v>24720</v>
      </c>
      <c r="H13" s="14" t="s">
        <v>48</v>
      </c>
      <c r="I13" s="6" t="s">
        <v>125</v>
      </c>
      <c r="J13" s="7" t="s">
        <v>126</v>
      </c>
      <c r="K13" s="8" t="s">
        <v>265</v>
      </c>
    </row>
    <row r="14" spans="1:12" ht="30" customHeight="1">
      <c r="A14" s="33">
        <v>10</v>
      </c>
      <c r="B14" s="11" t="s">
        <v>32</v>
      </c>
      <c r="C14" s="12" t="s">
        <v>49</v>
      </c>
      <c r="D14" s="11" t="s">
        <v>10</v>
      </c>
      <c r="E14" s="59">
        <v>1</v>
      </c>
      <c r="F14" s="82">
        <v>10100</v>
      </c>
      <c r="G14" s="26">
        <f t="shared" si="0"/>
        <v>12120</v>
      </c>
      <c r="H14" s="14" t="s">
        <v>50</v>
      </c>
      <c r="I14" s="6" t="s">
        <v>125</v>
      </c>
      <c r="J14" s="7" t="s">
        <v>126</v>
      </c>
      <c r="K14" s="8" t="s">
        <v>265</v>
      </c>
    </row>
    <row r="15" spans="1:12" ht="30" customHeight="1">
      <c r="A15" s="32">
        <v>11</v>
      </c>
      <c r="B15" s="15" t="s">
        <v>51</v>
      </c>
      <c r="C15" s="12" t="s">
        <v>52</v>
      </c>
      <c r="D15" s="11" t="s">
        <v>10</v>
      </c>
      <c r="E15" s="59">
        <v>4</v>
      </c>
      <c r="F15" s="82">
        <v>19250</v>
      </c>
      <c r="G15" s="26">
        <f t="shared" si="0"/>
        <v>92400</v>
      </c>
      <c r="H15" s="13" t="s">
        <v>53</v>
      </c>
      <c r="I15" s="6" t="s">
        <v>125</v>
      </c>
      <c r="J15" s="7" t="s">
        <v>126</v>
      </c>
      <c r="K15" s="18" t="s">
        <v>267</v>
      </c>
    </row>
    <row r="16" spans="1:12" ht="30" customHeight="1">
      <c r="A16" s="33">
        <v>12</v>
      </c>
      <c r="B16" s="15" t="s">
        <v>19</v>
      </c>
      <c r="C16" s="12" t="s">
        <v>54</v>
      </c>
      <c r="D16" s="11" t="s">
        <v>10</v>
      </c>
      <c r="E16" s="59">
        <v>2</v>
      </c>
      <c r="F16" s="82">
        <v>15070</v>
      </c>
      <c r="G16" s="26">
        <f t="shared" si="0"/>
        <v>36168</v>
      </c>
      <c r="H16" s="13" t="s">
        <v>55</v>
      </c>
      <c r="I16" s="6" t="s">
        <v>125</v>
      </c>
      <c r="J16" s="7" t="s">
        <v>126</v>
      </c>
      <c r="K16" s="18" t="s">
        <v>268</v>
      </c>
    </row>
    <row r="17" spans="1:13" ht="30" customHeight="1">
      <c r="A17" s="32">
        <v>13</v>
      </c>
      <c r="B17" s="15" t="s">
        <v>56</v>
      </c>
      <c r="C17" s="12" t="s">
        <v>57</v>
      </c>
      <c r="D17" s="11" t="s">
        <v>10</v>
      </c>
      <c r="E17" s="59">
        <v>2</v>
      </c>
      <c r="F17" s="82">
        <v>8500</v>
      </c>
      <c r="G17" s="26">
        <f t="shared" si="0"/>
        <v>20400</v>
      </c>
      <c r="H17" s="14" t="s">
        <v>58</v>
      </c>
      <c r="I17" s="6" t="s">
        <v>125</v>
      </c>
      <c r="J17" s="7" t="s">
        <v>126</v>
      </c>
      <c r="K17" s="18" t="s">
        <v>269</v>
      </c>
      <c r="L17" s="97">
        <v>3500</v>
      </c>
    </row>
    <row r="18" spans="1:13" ht="30" customHeight="1">
      <c r="A18" s="33">
        <v>14</v>
      </c>
      <c r="B18" s="15" t="s">
        <v>59</v>
      </c>
      <c r="C18" s="12" t="s">
        <v>60</v>
      </c>
      <c r="D18" s="11" t="s">
        <v>10</v>
      </c>
      <c r="E18" s="59">
        <v>12</v>
      </c>
      <c r="F18" s="82">
        <v>2200</v>
      </c>
      <c r="G18" s="26">
        <f t="shared" si="0"/>
        <v>31680</v>
      </c>
      <c r="H18" s="100" t="s">
        <v>824</v>
      </c>
      <c r="I18" s="6" t="s">
        <v>125</v>
      </c>
      <c r="J18" s="7" t="s">
        <v>126</v>
      </c>
      <c r="K18" s="18" t="s">
        <v>270</v>
      </c>
    </row>
    <row r="19" spans="1:13" ht="30" customHeight="1">
      <c r="A19" s="32">
        <v>15</v>
      </c>
      <c r="B19" s="11" t="s">
        <v>61</v>
      </c>
      <c r="C19" s="12" t="s">
        <v>62</v>
      </c>
      <c r="D19" s="11" t="s">
        <v>10</v>
      </c>
      <c r="E19" s="59">
        <v>1</v>
      </c>
      <c r="F19" s="82">
        <v>9750</v>
      </c>
      <c r="G19" s="26">
        <f t="shared" si="0"/>
        <v>11700</v>
      </c>
      <c r="H19" s="101" t="s">
        <v>825</v>
      </c>
      <c r="I19" s="6" t="s">
        <v>125</v>
      </c>
      <c r="J19" s="7" t="s">
        <v>126</v>
      </c>
      <c r="K19" s="18" t="s">
        <v>271</v>
      </c>
      <c r="L19" s="97">
        <v>3000</v>
      </c>
    </row>
    <row r="20" spans="1:13" ht="30" customHeight="1">
      <c r="A20" s="33">
        <v>16</v>
      </c>
      <c r="B20" s="11" t="s">
        <v>61</v>
      </c>
      <c r="C20" s="12" t="s">
        <v>64</v>
      </c>
      <c r="D20" s="11" t="s">
        <v>10</v>
      </c>
      <c r="E20" s="59">
        <v>2</v>
      </c>
      <c r="F20" s="82">
        <v>8850</v>
      </c>
      <c r="G20" s="26">
        <f t="shared" si="0"/>
        <v>21240</v>
      </c>
      <c r="H20" s="13" t="s">
        <v>63</v>
      </c>
      <c r="I20" s="6" t="s">
        <v>125</v>
      </c>
      <c r="J20" s="7" t="s">
        <v>126</v>
      </c>
      <c r="K20" s="18" t="s">
        <v>271</v>
      </c>
    </row>
    <row r="21" spans="1:13" ht="30" customHeight="1">
      <c r="A21" s="32">
        <v>17</v>
      </c>
      <c r="B21" s="11" t="s">
        <v>65</v>
      </c>
      <c r="C21" s="12" t="s">
        <v>66</v>
      </c>
      <c r="D21" s="11" t="s">
        <v>10</v>
      </c>
      <c r="E21" s="59">
        <v>2</v>
      </c>
      <c r="F21" s="82">
        <v>16000</v>
      </c>
      <c r="G21" s="26">
        <f t="shared" si="0"/>
        <v>38400</v>
      </c>
      <c r="H21" s="13" t="s">
        <v>63</v>
      </c>
      <c r="I21" s="6" t="s">
        <v>125</v>
      </c>
      <c r="J21" s="7" t="s">
        <v>126</v>
      </c>
      <c r="K21" s="18" t="s">
        <v>272</v>
      </c>
    </row>
    <row r="22" spans="1:13" ht="30" customHeight="1">
      <c r="A22" s="33">
        <v>18</v>
      </c>
      <c r="B22" s="11" t="s">
        <v>18</v>
      </c>
      <c r="C22" s="12" t="s">
        <v>67</v>
      </c>
      <c r="D22" s="11" t="s">
        <v>10</v>
      </c>
      <c r="E22" s="59">
        <v>2</v>
      </c>
      <c r="F22" s="82">
        <v>5250</v>
      </c>
      <c r="G22" s="26">
        <f t="shared" si="0"/>
        <v>12600</v>
      </c>
      <c r="H22" s="14" t="s">
        <v>68</v>
      </c>
      <c r="I22" s="6" t="s">
        <v>125</v>
      </c>
      <c r="J22" s="7" t="s">
        <v>126</v>
      </c>
      <c r="K22" s="18" t="s">
        <v>273</v>
      </c>
    </row>
    <row r="23" spans="1:13" ht="30" customHeight="1">
      <c r="A23" s="32">
        <v>19</v>
      </c>
      <c r="B23" s="11" t="s">
        <v>69</v>
      </c>
      <c r="C23" s="12" t="s">
        <v>70</v>
      </c>
      <c r="D23" s="11" t="s">
        <v>10</v>
      </c>
      <c r="E23" s="59">
        <v>1</v>
      </c>
      <c r="F23" s="82">
        <v>21500</v>
      </c>
      <c r="G23" s="26">
        <f t="shared" si="0"/>
        <v>25800</v>
      </c>
      <c r="H23" s="14" t="s">
        <v>71</v>
      </c>
      <c r="I23" s="6" t="s">
        <v>125</v>
      </c>
      <c r="J23" s="7" t="s">
        <v>126</v>
      </c>
      <c r="K23" s="18" t="s">
        <v>274</v>
      </c>
      <c r="L23" s="97">
        <v>3000</v>
      </c>
    </row>
    <row r="24" spans="1:13" ht="30" customHeight="1">
      <c r="A24" s="33">
        <v>20</v>
      </c>
      <c r="B24" s="11" t="s">
        <v>65</v>
      </c>
      <c r="C24" s="12" t="s">
        <v>72</v>
      </c>
      <c r="D24" s="11" t="s">
        <v>10</v>
      </c>
      <c r="E24" s="59">
        <v>1</v>
      </c>
      <c r="F24" s="82">
        <v>15900</v>
      </c>
      <c r="G24" s="26">
        <f t="shared" si="0"/>
        <v>19080</v>
      </c>
      <c r="H24" s="14" t="s">
        <v>73</v>
      </c>
      <c r="I24" s="6" t="s">
        <v>125</v>
      </c>
      <c r="J24" s="7" t="s">
        <v>126</v>
      </c>
      <c r="K24" s="18" t="s">
        <v>272</v>
      </c>
    </row>
    <row r="25" spans="1:13" ht="30" customHeight="1">
      <c r="A25" s="32">
        <v>21</v>
      </c>
      <c r="B25" s="11" t="s">
        <v>74</v>
      </c>
      <c r="C25" s="12" t="s">
        <v>75</v>
      </c>
      <c r="D25" s="11" t="s">
        <v>10</v>
      </c>
      <c r="E25" s="59">
        <v>1</v>
      </c>
      <c r="F25" s="82">
        <v>1200</v>
      </c>
      <c r="G25" s="26">
        <f t="shared" si="0"/>
        <v>1440</v>
      </c>
      <c r="H25" s="14" t="s">
        <v>76</v>
      </c>
      <c r="I25" s="6" t="s">
        <v>125</v>
      </c>
      <c r="J25" s="7" t="s">
        <v>126</v>
      </c>
      <c r="K25" s="18" t="s">
        <v>275</v>
      </c>
    </row>
    <row r="26" spans="1:13" ht="30" customHeight="1">
      <c r="A26" s="33">
        <v>22</v>
      </c>
      <c r="B26" s="11" t="s">
        <v>77</v>
      </c>
      <c r="C26" s="12" t="s">
        <v>78</v>
      </c>
      <c r="D26" s="11" t="s">
        <v>10</v>
      </c>
      <c r="E26" s="59">
        <v>1</v>
      </c>
      <c r="F26" s="82">
        <v>900</v>
      </c>
      <c r="G26" s="26">
        <f t="shared" si="0"/>
        <v>1080</v>
      </c>
      <c r="H26" s="14" t="s">
        <v>79</v>
      </c>
      <c r="I26" s="6" t="s">
        <v>125</v>
      </c>
      <c r="J26" s="7" t="s">
        <v>126</v>
      </c>
      <c r="K26" s="18" t="s">
        <v>271</v>
      </c>
    </row>
    <row r="27" spans="1:13" ht="30" customHeight="1">
      <c r="A27" s="32">
        <v>23</v>
      </c>
      <c r="B27" s="11" t="s">
        <v>80</v>
      </c>
      <c r="C27" s="12" t="s">
        <v>81</v>
      </c>
      <c r="D27" s="11" t="s">
        <v>10</v>
      </c>
      <c r="E27" s="59">
        <v>1</v>
      </c>
      <c r="F27" s="82">
        <v>1100</v>
      </c>
      <c r="G27" s="26">
        <f t="shared" si="0"/>
        <v>1320</v>
      </c>
      <c r="H27" s="14" t="s">
        <v>82</v>
      </c>
      <c r="I27" s="6" t="s">
        <v>125</v>
      </c>
      <c r="J27" s="7" t="s">
        <v>126</v>
      </c>
      <c r="K27" s="18" t="s">
        <v>271</v>
      </c>
    </row>
    <row r="28" spans="1:13" ht="30" customHeight="1">
      <c r="A28" s="33">
        <v>24</v>
      </c>
      <c r="B28" s="11" t="s">
        <v>83</v>
      </c>
      <c r="C28" s="11" t="s">
        <v>84</v>
      </c>
      <c r="D28" s="11" t="s">
        <v>10</v>
      </c>
      <c r="E28" s="60">
        <v>6</v>
      </c>
      <c r="F28" s="26">
        <v>2290</v>
      </c>
      <c r="G28" s="26">
        <f t="shared" si="0"/>
        <v>16488</v>
      </c>
      <c r="H28" s="16" t="s">
        <v>85</v>
      </c>
      <c r="I28" s="6" t="s">
        <v>125</v>
      </c>
      <c r="J28" s="7" t="s">
        <v>126</v>
      </c>
      <c r="K28" s="18" t="s">
        <v>276</v>
      </c>
      <c r="L28" s="97">
        <v>3000</v>
      </c>
    </row>
    <row r="29" spans="1:13" ht="30" customHeight="1">
      <c r="A29" s="32">
        <v>25</v>
      </c>
      <c r="B29" s="11" t="s">
        <v>86</v>
      </c>
      <c r="C29" s="11" t="s">
        <v>87</v>
      </c>
      <c r="D29" s="11" t="s">
        <v>10</v>
      </c>
      <c r="E29" s="60">
        <v>2</v>
      </c>
      <c r="F29" s="27">
        <v>12440</v>
      </c>
      <c r="G29" s="26">
        <f t="shared" si="0"/>
        <v>29856</v>
      </c>
      <c r="H29" s="14" t="s">
        <v>88</v>
      </c>
      <c r="I29" s="6" t="s">
        <v>125</v>
      </c>
      <c r="J29" s="7" t="s">
        <v>126</v>
      </c>
      <c r="K29" s="18" t="s">
        <v>277</v>
      </c>
      <c r="L29" s="97">
        <v>3000</v>
      </c>
    </row>
    <row r="30" spans="1:13" ht="30" customHeight="1">
      <c r="A30" s="33">
        <v>26</v>
      </c>
      <c r="B30" s="11" t="s">
        <v>89</v>
      </c>
      <c r="C30" s="11" t="s">
        <v>90</v>
      </c>
      <c r="D30" s="11" t="s">
        <v>10</v>
      </c>
      <c r="E30" s="60">
        <v>1</v>
      </c>
      <c r="F30" s="26">
        <v>40720</v>
      </c>
      <c r="G30" s="26">
        <f t="shared" si="0"/>
        <v>48864</v>
      </c>
      <c r="H30" s="16" t="s">
        <v>91</v>
      </c>
      <c r="I30" s="6" t="s">
        <v>125</v>
      </c>
      <c r="J30" s="7" t="s">
        <v>126</v>
      </c>
      <c r="K30" s="18" t="s">
        <v>278</v>
      </c>
      <c r="M30" s="18" t="s">
        <v>353</v>
      </c>
    </row>
    <row r="31" spans="1:13" ht="30" customHeight="1">
      <c r="A31" s="32">
        <v>27</v>
      </c>
      <c r="B31" s="11" t="s">
        <v>92</v>
      </c>
      <c r="C31" s="11" t="s">
        <v>93</v>
      </c>
      <c r="D31" s="11" t="s">
        <v>10</v>
      </c>
      <c r="E31" s="60">
        <v>1</v>
      </c>
      <c r="F31" s="27">
        <v>46700</v>
      </c>
      <c r="G31" s="26">
        <f t="shared" si="0"/>
        <v>56040</v>
      </c>
      <c r="H31" s="16" t="s">
        <v>94</v>
      </c>
      <c r="I31" s="6" t="s">
        <v>125</v>
      </c>
      <c r="J31" s="7" t="s">
        <v>126</v>
      </c>
      <c r="K31" s="18" t="s">
        <v>279</v>
      </c>
      <c r="M31" s="18" t="s">
        <v>353</v>
      </c>
    </row>
    <row r="32" spans="1:13" ht="30" customHeight="1">
      <c r="A32" s="33">
        <v>28</v>
      </c>
      <c r="B32" s="11" t="s">
        <v>95</v>
      </c>
      <c r="C32" s="11" t="s">
        <v>96</v>
      </c>
      <c r="D32" s="11" t="s">
        <v>10</v>
      </c>
      <c r="E32" s="60">
        <v>2</v>
      </c>
      <c r="F32" s="26">
        <v>8000</v>
      </c>
      <c r="G32" s="26">
        <f t="shared" si="0"/>
        <v>19200</v>
      </c>
      <c r="H32" s="16" t="s">
        <v>97</v>
      </c>
      <c r="I32" s="6" t="s">
        <v>125</v>
      </c>
      <c r="J32" s="7" t="s">
        <v>126</v>
      </c>
      <c r="K32" s="18" t="s">
        <v>280</v>
      </c>
    </row>
    <row r="33" spans="1:13" ht="30" customHeight="1">
      <c r="A33" s="32">
        <v>29</v>
      </c>
      <c r="B33" s="11" t="s">
        <v>98</v>
      </c>
      <c r="C33" s="11" t="s">
        <v>99</v>
      </c>
      <c r="D33" s="11" t="s">
        <v>10</v>
      </c>
      <c r="E33" s="60">
        <v>7</v>
      </c>
      <c r="F33" s="27">
        <v>10516</v>
      </c>
      <c r="G33" s="26">
        <f t="shared" si="0"/>
        <v>88334.399999999994</v>
      </c>
      <c r="H33" s="16" t="s">
        <v>100</v>
      </c>
      <c r="I33" s="6" t="s">
        <v>125</v>
      </c>
      <c r="J33" s="7" t="s">
        <v>126</v>
      </c>
      <c r="K33" s="18" t="s">
        <v>285</v>
      </c>
    </row>
    <row r="34" spans="1:13" ht="30" customHeight="1">
      <c r="A34" s="33">
        <v>30</v>
      </c>
      <c r="B34" s="11" t="s">
        <v>101</v>
      </c>
      <c r="C34" s="11" t="s">
        <v>102</v>
      </c>
      <c r="D34" s="11" t="s">
        <v>10</v>
      </c>
      <c r="E34" s="60">
        <v>1</v>
      </c>
      <c r="F34" s="27">
        <v>21240</v>
      </c>
      <c r="G34" s="26">
        <f t="shared" si="0"/>
        <v>25488</v>
      </c>
      <c r="H34" s="16" t="s">
        <v>103</v>
      </c>
      <c r="I34" s="6" t="s">
        <v>125</v>
      </c>
      <c r="J34" s="7" t="s">
        <v>126</v>
      </c>
      <c r="K34" s="18" t="s">
        <v>281</v>
      </c>
    </row>
    <row r="35" spans="1:13" ht="30" customHeight="1">
      <c r="A35" s="32">
        <v>31</v>
      </c>
      <c r="B35" s="11" t="s">
        <v>104</v>
      </c>
      <c r="C35" s="11" t="s">
        <v>105</v>
      </c>
      <c r="D35" s="11" t="s">
        <v>10</v>
      </c>
      <c r="E35" s="60">
        <v>4</v>
      </c>
      <c r="F35" s="28">
        <v>9790</v>
      </c>
      <c r="G35" s="26">
        <f t="shared" si="0"/>
        <v>46992</v>
      </c>
      <c r="H35" s="16" t="s">
        <v>106</v>
      </c>
      <c r="I35" s="6" t="s">
        <v>125</v>
      </c>
      <c r="J35" s="7" t="s">
        <v>126</v>
      </c>
      <c r="K35" s="18" t="s">
        <v>282</v>
      </c>
    </row>
    <row r="36" spans="1:13" ht="30" customHeight="1">
      <c r="A36" s="33">
        <v>32</v>
      </c>
      <c r="B36" s="11" t="s">
        <v>107</v>
      </c>
      <c r="C36" s="11" t="s">
        <v>108</v>
      </c>
      <c r="D36" s="11" t="s">
        <v>10</v>
      </c>
      <c r="E36" s="60">
        <v>2</v>
      </c>
      <c r="F36" s="29">
        <v>41800</v>
      </c>
      <c r="G36" s="26">
        <f t="shared" si="0"/>
        <v>100320</v>
      </c>
      <c r="H36" s="16" t="s">
        <v>109</v>
      </c>
      <c r="I36" s="6" t="s">
        <v>125</v>
      </c>
      <c r="J36" s="7" t="s">
        <v>126</v>
      </c>
      <c r="K36" s="18" t="s">
        <v>283</v>
      </c>
    </row>
    <row r="37" spans="1:13" ht="30" customHeight="1">
      <c r="A37" s="32">
        <v>33</v>
      </c>
      <c r="B37" s="11" t="s">
        <v>110</v>
      </c>
      <c r="C37" s="17" t="s">
        <v>111</v>
      </c>
      <c r="D37" s="11" t="s">
        <v>10</v>
      </c>
      <c r="E37" s="60">
        <v>3</v>
      </c>
      <c r="F37" s="29">
        <v>17000</v>
      </c>
      <c r="G37" s="26">
        <f t="shared" si="0"/>
        <v>61200</v>
      </c>
      <c r="H37" s="16" t="s">
        <v>112</v>
      </c>
      <c r="I37" s="6" t="s">
        <v>125</v>
      </c>
      <c r="J37" s="7" t="s">
        <v>126</v>
      </c>
      <c r="K37" s="18" t="s">
        <v>284</v>
      </c>
      <c r="L37" s="97">
        <v>5000</v>
      </c>
      <c r="M37" s="18" t="s">
        <v>354</v>
      </c>
    </row>
    <row r="38" spans="1:13" ht="30" customHeight="1">
      <c r="A38" s="33">
        <v>34</v>
      </c>
      <c r="B38" s="11" t="s">
        <v>113</v>
      </c>
      <c r="C38" s="11" t="s">
        <v>114</v>
      </c>
      <c r="D38" s="11" t="s">
        <v>10</v>
      </c>
      <c r="E38" s="60">
        <v>8</v>
      </c>
      <c r="F38" s="27">
        <v>11000</v>
      </c>
      <c r="G38" s="26">
        <f t="shared" si="0"/>
        <v>105600</v>
      </c>
      <c r="H38" s="16" t="s">
        <v>115</v>
      </c>
      <c r="I38" s="6" t="s">
        <v>125</v>
      </c>
      <c r="J38" s="7" t="s">
        <v>126</v>
      </c>
      <c r="K38" s="18" t="s">
        <v>286</v>
      </c>
      <c r="L38" s="97">
        <v>6000</v>
      </c>
    </row>
    <row r="39" spans="1:13" ht="30" customHeight="1">
      <c r="A39" s="33"/>
      <c r="B39" s="102" t="s">
        <v>845</v>
      </c>
      <c r="C39" s="11" t="s">
        <v>846</v>
      </c>
      <c r="D39" s="11" t="s">
        <v>10</v>
      </c>
      <c r="E39" s="60">
        <v>5</v>
      </c>
      <c r="F39" s="94">
        <v>10000</v>
      </c>
      <c r="G39" s="26">
        <f t="shared" si="0"/>
        <v>60000</v>
      </c>
      <c r="H39" s="41" t="s">
        <v>851</v>
      </c>
      <c r="I39" s="6" t="s">
        <v>125</v>
      </c>
      <c r="J39" s="7" t="s">
        <v>126</v>
      </c>
      <c r="K39" s="18" t="s">
        <v>858</v>
      </c>
    </row>
    <row r="40" spans="1:13" ht="30" customHeight="1">
      <c r="A40" s="33"/>
      <c r="B40" s="102" t="s">
        <v>681</v>
      </c>
      <c r="C40" s="11" t="s">
        <v>847</v>
      </c>
      <c r="D40" s="11" t="s">
        <v>10</v>
      </c>
      <c r="E40" s="60">
        <v>2</v>
      </c>
      <c r="F40" s="94">
        <v>31500</v>
      </c>
      <c r="G40" s="26">
        <f t="shared" si="0"/>
        <v>75600</v>
      </c>
      <c r="H40" s="34" t="s">
        <v>848</v>
      </c>
      <c r="I40" s="6" t="s">
        <v>125</v>
      </c>
      <c r="J40" s="7" t="s">
        <v>126</v>
      </c>
      <c r="K40" s="18" t="s">
        <v>859</v>
      </c>
    </row>
    <row r="41" spans="1:13" ht="30" customHeight="1">
      <c r="A41" s="33"/>
      <c r="B41" s="102" t="s">
        <v>20</v>
      </c>
      <c r="C41" s="15" t="s">
        <v>849</v>
      </c>
      <c r="D41" s="11" t="s">
        <v>10</v>
      </c>
      <c r="E41" s="60">
        <v>4</v>
      </c>
      <c r="F41" s="94">
        <v>7920</v>
      </c>
      <c r="G41" s="26">
        <f t="shared" si="0"/>
        <v>38016</v>
      </c>
      <c r="H41" s="41" t="s">
        <v>850</v>
      </c>
      <c r="I41" s="6" t="s">
        <v>125</v>
      </c>
      <c r="J41" s="7" t="s">
        <v>126</v>
      </c>
      <c r="K41" s="18" t="s">
        <v>860</v>
      </c>
    </row>
    <row r="42" spans="1:13" ht="30" customHeight="1">
      <c r="A42" s="32">
        <v>35</v>
      </c>
      <c r="B42" s="11" t="s">
        <v>116</v>
      </c>
      <c r="C42" s="11" t="s">
        <v>117</v>
      </c>
      <c r="D42" s="11" t="s">
        <v>10</v>
      </c>
      <c r="E42" s="60">
        <v>2</v>
      </c>
      <c r="F42" s="26">
        <v>79200</v>
      </c>
      <c r="G42" s="26">
        <f t="shared" si="0"/>
        <v>190080</v>
      </c>
      <c r="H42" s="40" t="s">
        <v>287</v>
      </c>
      <c r="I42" s="6" t="s">
        <v>125</v>
      </c>
      <c r="J42" s="7" t="s">
        <v>126</v>
      </c>
      <c r="K42" s="18" t="s">
        <v>283</v>
      </c>
    </row>
    <row r="43" spans="1:13" ht="30" customHeight="1">
      <c r="A43" s="33">
        <v>36</v>
      </c>
      <c r="B43" s="11" t="s">
        <v>65</v>
      </c>
      <c r="C43" s="11" t="s">
        <v>118</v>
      </c>
      <c r="D43" s="11" t="s">
        <v>10</v>
      </c>
      <c r="E43" s="60">
        <v>2</v>
      </c>
      <c r="F43" s="26">
        <v>33880</v>
      </c>
      <c r="G43" s="26">
        <f t="shared" si="0"/>
        <v>81312</v>
      </c>
      <c r="H43" s="40" t="s">
        <v>119</v>
      </c>
      <c r="I43" s="6" t="s">
        <v>125</v>
      </c>
      <c r="J43" s="7" t="s">
        <v>126</v>
      </c>
      <c r="K43" s="18" t="s">
        <v>280</v>
      </c>
    </row>
    <row r="44" spans="1:13" ht="30" customHeight="1">
      <c r="A44" s="32">
        <v>37</v>
      </c>
      <c r="B44" s="11" t="s">
        <v>95</v>
      </c>
      <c r="C44" s="11" t="s">
        <v>120</v>
      </c>
      <c r="D44" s="11" t="s">
        <v>10</v>
      </c>
      <c r="E44" s="60">
        <v>3</v>
      </c>
      <c r="F44" s="26">
        <v>1430</v>
      </c>
      <c r="G44" s="26">
        <f t="shared" si="0"/>
        <v>5148</v>
      </c>
      <c r="H44" s="40" t="s">
        <v>288</v>
      </c>
      <c r="I44" s="6" t="s">
        <v>125</v>
      </c>
      <c r="J44" s="7" t="s">
        <v>126</v>
      </c>
      <c r="K44" s="18" t="s">
        <v>289</v>
      </c>
    </row>
    <row r="45" spans="1:13" ht="30" customHeight="1">
      <c r="A45" s="33">
        <v>38</v>
      </c>
      <c r="B45" s="11" t="s">
        <v>27</v>
      </c>
      <c r="C45" s="11" t="s">
        <v>121</v>
      </c>
      <c r="D45" s="11" t="s">
        <v>10</v>
      </c>
      <c r="E45" s="60">
        <v>5</v>
      </c>
      <c r="F45" s="26">
        <v>15620</v>
      </c>
      <c r="G45" s="26">
        <f t="shared" si="0"/>
        <v>93720</v>
      </c>
      <c r="H45" s="40" t="s">
        <v>122</v>
      </c>
      <c r="I45" s="6" t="s">
        <v>125</v>
      </c>
      <c r="J45" s="7" t="s">
        <v>126</v>
      </c>
      <c r="K45" s="18" t="s">
        <v>290</v>
      </c>
    </row>
    <row r="46" spans="1:13" ht="30" customHeight="1">
      <c r="A46" s="32">
        <v>39</v>
      </c>
      <c r="B46" s="11" t="s">
        <v>22</v>
      </c>
      <c r="C46" s="11" t="s">
        <v>123</v>
      </c>
      <c r="D46" s="11" t="s">
        <v>10</v>
      </c>
      <c r="E46" s="60">
        <v>10</v>
      </c>
      <c r="F46" s="26">
        <v>2200</v>
      </c>
      <c r="G46" s="26">
        <f t="shared" si="0"/>
        <v>26400</v>
      </c>
      <c r="H46" s="40" t="s">
        <v>826</v>
      </c>
      <c r="I46" s="6" t="s">
        <v>125</v>
      </c>
      <c r="J46" s="7" t="s">
        <v>126</v>
      </c>
      <c r="K46" s="18" t="s">
        <v>291</v>
      </c>
    </row>
    <row r="47" spans="1:13" ht="30" customHeight="1">
      <c r="A47" s="33">
        <v>40</v>
      </c>
      <c r="B47" s="11" t="s">
        <v>98</v>
      </c>
      <c r="C47" s="11" t="s">
        <v>124</v>
      </c>
      <c r="D47" s="11" t="s">
        <v>10</v>
      </c>
      <c r="E47" s="60">
        <v>5</v>
      </c>
      <c r="F47" s="26">
        <v>44000</v>
      </c>
      <c r="G47" s="26">
        <f t="shared" si="0"/>
        <v>264000</v>
      </c>
      <c r="H47" s="40" t="s">
        <v>292</v>
      </c>
      <c r="I47" s="6" t="s">
        <v>125</v>
      </c>
      <c r="J47" s="7" t="s">
        <v>126</v>
      </c>
      <c r="K47" s="18" t="s">
        <v>285</v>
      </c>
    </row>
    <row r="48" spans="1:13" ht="30" customHeight="1">
      <c r="A48" s="32">
        <v>41</v>
      </c>
      <c r="B48" s="21" t="s">
        <v>127</v>
      </c>
      <c r="C48" s="23" t="s">
        <v>293</v>
      </c>
      <c r="D48" s="19" t="s">
        <v>14</v>
      </c>
      <c r="E48" s="61">
        <v>10</v>
      </c>
      <c r="F48" s="30">
        <v>49500</v>
      </c>
      <c r="G48" s="26">
        <f t="shared" si="0"/>
        <v>594000</v>
      </c>
      <c r="H48" s="39" t="s">
        <v>294</v>
      </c>
      <c r="I48" s="20" t="s">
        <v>140</v>
      </c>
      <c r="J48" s="19" t="s">
        <v>139</v>
      </c>
      <c r="K48" s="18" t="s">
        <v>295</v>
      </c>
    </row>
    <row r="49" spans="1:13" ht="30" customHeight="1">
      <c r="A49" s="33">
        <v>42</v>
      </c>
      <c r="B49" s="21" t="s">
        <v>128</v>
      </c>
      <c r="C49" s="23" t="s">
        <v>129</v>
      </c>
      <c r="D49" s="19" t="s">
        <v>14</v>
      </c>
      <c r="E49" s="61">
        <v>20</v>
      </c>
      <c r="F49" s="30">
        <v>4290</v>
      </c>
      <c r="G49" s="26">
        <f t="shared" si="0"/>
        <v>102960</v>
      </c>
      <c r="H49" s="39" t="s">
        <v>258</v>
      </c>
      <c r="I49" s="20" t="s">
        <v>140</v>
      </c>
      <c r="J49" s="19" t="s">
        <v>139</v>
      </c>
      <c r="K49" s="18" t="s">
        <v>296</v>
      </c>
    </row>
    <row r="50" spans="1:13" ht="30" customHeight="1">
      <c r="A50" s="32">
        <v>43</v>
      </c>
      <c r="B50" s="21" t="s">
        <v>130</v>
      </c>
      <c r="C50" s="23" t="s">
        <v>131</v>
      </c>
      <c r="D50" s="19" t="s">
        <v>14</v>
      </c>
      <c r="E50" s="61">
        <v>20</v>
      </c>
      <c r="F50" s="30">
        <v>1089</v>
      </c>
      <c r="G50" s="26">
        <f t="shared" si="0"/>
        <v>26136</v>
      </c>
      <c r="H50" s="39" t="s">
        <v>259</v>
      </c>
      <c r="I50" s="20" t="s">
        <v>140</v>
      </c>
      <c r="J50" s="19" t="s">
        <v>139</v>
      </c>
      <c r="K50" s="18" t="s">
        <v>297</v>
      </c>
    </row>
    <row r="51" spans="1:13" ht="30" customHeight="1">
      <c r="A51" s="33">
        <v>44</v>
      </c>
      <c r="B51" s="21" t="s">
        <v>132</v>
      </c>
      <c r="C51" s="23" t="s">
        <v>133</v>
      </c>
      <c r="D51" s="19" t="s">
        <v>14</v>
      </c>
      <c r="E51" s="61">
        <v>20</v>
      </c>
      <c r="F51" s="30">
        <v>11000</v>
      </c>
      <c r="G51" s="26">
        <f t="shared" si="0"/>
        <v>264000</v>
      </c>
      <c r="H51" s="39" t="s">
        <v>260</v>
      </c>
      <c r="I51" s="20" t="s">
        <v>140</v>
      </c>
      <c r="J51" s="19" t="s">
        <v>139</v>
      </c>
      <c r="K51" s="18" t="s">
        <v>298</v>
      </c>
    </row>
    <row r="52" spans="1:13" ht="30" customHeight="1">
      <c r="A52" s="32">
        <v>45</v>
      </c>
      <c r="B52" s="21" t="s">
        <v>132</v>
      </c>
      <c r="C52" s="23" t="s">
        <v>134</v>
      </c>
      <c r="D52" s="19" t="s">
        <v>14</v>
      </c>
      <c r="E52" s="61">
        <v>20</v>
      </c>
      <c r="F52" s="30">
        <v>7150</v>
      </c>
      <c r="G52" s="26">
        <f t="shared" si="0"/>
        <v>171600</v>
      </c>
      <c r="H52" s="39" t="s">
        <v>261</v>
      </c>
      <c r="I52" s="20" t="s">
        <v>140</v>
      </c>
      <c r="J52" s="19" t="s">
        <v>139</v>
      </c>
      <c r="K52" s="18" t="s">
        <v>298</v>
      </c>
    </row>
    <row r="53" spans="1:13" ht="30" customHeight="1">
      <c r="A53" s="33">
        <v>46</v>
      </c>
      <c r="B53" s="21" t="s">
        <v>135</v>
      </c>
      <c r="C53" s="23" t="s">
        <v>136</v>
      </c>
      <c r="D53" s="19" t="s">
        <v>14</v>
      </c>
      <c r="E53" s="61">
        <v>20</v>
      </c>
      <c r="F53" s="30">
        <v>3520</v>
      </c>
      <c r="G53" s="26">
        <f t="shared" si="0"/>
        <v>84480</v>
      </c>
      <c r="H53" s="39" t="s">
        <v>262</v>
      </c>
      <c r="I53" s="20" t="s">
        <v>140</v>
      </c>
      <c r="J53" s="19" t="s">
        <v>139</v>
      </c>
      <c r="K53" s="18" t="s">
        <v>299</v>
      </c>
    </row>
    <row r="54" spans="1:13" ht="30" customHeight="1">
      <c r="A54" s="32">
        <v>47</v>
      </c>
      <c r="B54" s="21" t="s">
        <v>137</v>
      </c>
      <c r="C54" s="23" t="s">
        <v>138</v>
      </c>
      <c r="D54" s="19" t="s">
        <v>14</v>
      </c>
      <c r="E54" s="61">
        <v>20</v>
      </c>
      <c r="F54" s="30">
        <v>3630</v>
      </c>
      <c r="G54" s="26">
        <f t="shared" si="0"/>
        <v>87120</v>
      </c>
      <c r="H54" s="39" t="s">
        <v>263</v>
      </c>
      <c r="I54" s="20" t="s">
        <v>140</v>
      </c>
      <c r="J54" s="19" t="s">
        <v>139</v>
      </c>
      <c r="K54" s="18" t="s">
        <v>300</v>
      </c>
    </row>
    <row r="55" spans="1:13" ht="30" customHeight="1">
      <c r="A55" s="33">
        <v>48</v>
      </c>
      <c r="B55" s="21" t="s">
        <v>141</v>
      </c>
      <c r="C55" s="23" t="s">
        <v>142</v>
      </c>
      <c r="D55" s="19" t="s">
        <v>14</v>
      </c>
      <c r="E55" s="61">
        <v>10</v>
      </c>
      <c r="F55" s="30">
        <v>38060</v>
      </c>
      <c r="G55" s="26">
        <f t="shared" si="0"/>
        <v>456720</v>
      </c>
      <c r="H55" s="39" t="s">
        <v>264</v>
      </c>
      <c r="I55" s="20" t="s">
        <v>143</v>
      </c>
      <c r="J55" s="19" t="s">
        <v>144</v>
      </c>
      <c r="K55" s="18" t="s">
        <v>302</v>
      </c>
    </row>
    <row r="56" spans="1:13" ht="30" customHeight="1">
      <c r="A56" s="32">
        <v>49</v>
      </c>
      <c r="B56" s="11" t="s">
        <v>145</v>
      </c>
      <c r="C56" s="11" t="s">
        <v>146</v>
      </c>
      <c r="D56" s="11" t="s">
        <v>10</v>
      </c>
      <c r="E56" s="60">
        <v>20</v>
      </c>
      <c r="F56" s="26">
        <v>15000</v>
      </c>
      <c r="G56" s="26">
        <f t="shared" si="0"/>
        <v>360000</v>
      </c>
      <c r="H56" s="34" t="s">
        <v>147</v>
      </c>
      <c r="I56" s="20" t="s">
        <v>156</v>
      </c>
      <c r="J56" s="19" t="s">
        <v>157</v>
      </c>
      <c r="K56" s="18" t="s">
        <v>301</v>
      </c>
    </row>
    <row r="57" spans="1:13" ht="30" customHeight="1">
      <c r="A57" s="33">
        <v>50</v>
      </c>
      <c r="B57" s="11" t="s">
        <v>148</v>
      </c>
      <c r="C57" s="11" t="s">
        <v>149</v>
      </c>
      <c r="D57" s="11" t="s">
        <v>10</v>
      </c>
      <c r="E57" s="60">
        <v>20</v>
      </c>
      <c r="F57" s="26">
        <v>1200</v>
      </c>
      <c r="G57" s="26">
        <f t="shared" si="0"/>
        <v>28800</v>
      </c>
      <c r="H57" s="41" t="s">
        <v>150</v>
      </c>
      <c r="I57" s="20" t="s">
        <v>156</v>
      </c>
      <c r="J57" s="19" t="s">
        <v>157</v>
      </c>
      <c r="K57" s="18" t="s">
        <v>303</v>
      </c>
    </row>
    <row r="58" spans="1:13" ht="30" customHeight="1">
      <c r="A58" s="32">
        <v>51</v>
      </c>
      <c r="B58" s="11" t="s">
        <v>151</v>
      </c>
      <c r="C58" s="11" t="s">
        <v>152</v>
      </c>
      <c r="D58" s="11" t="s">
        <v>10</v>
      </c>
      <c r="E58" s="60">
        <v>4</v>
      </c>
      <c r="F58" s="26">
        <v>101200</v>
      </c>
      <c r="G58" s="26">
        <f t="shared" si="0"/>
        <v>485760</v>
      </c>
      <c r="H58" s="34" t="s">
        <v>153</v>
      </c>
      <c r="I58" s="20" t="s">
        <v>156</v>
      </c>
      <c r="J58" s="19" t="s">
        <v>157</v>
      </c>
      <c r="K58" s="18" t="s">
        <v>304</v>
      </c>
    </row>
    <row r="59" spans="1:13" ht="30" customHeight="1">
      <c r="A59" s="33">
        <v>52</v>
      </c>
      <c r="B59" s="11" t="s">
        <v>151</v>
      </c>
      <c r="C59" s="11" t="s">
        <v>154</v>
      </c>
      <c r="D59" s="11" t="s">
        <v>10</v>
      </c>
      <c r="E59" s="60">
        <v>1</v>
      </c>
      <c r="F59" s="26">
        <v>134200</v>
      </c>
      <c r="G59" s="26">
        <f t="shared" si="0"/>
        <v>161040</v>
      </c>
      <c r="H59" s="34" t="s">
        <v>155</v>
      </c>
      <c r="I59" s="20" t="s">
        <v>156</v>
      </c>
      <c r="J59" s="19" t="s">
        <v>157</v>
      </c>
      <c r="K59" s="18" t="s">
        <v>305</v>
      </c>
    </row>
    <row r="60" spans="1:13" ht="30" customHeight="1">
      <c r="A60" s="32">
        <v>53</v>
      </c>
      <c r="B60" s="11" t="s">
        <v>158</v>
      </c>
      <c r="C60" s="11" t="s">
        <v>159</v>
      </c>
      <c r="D60" s="11" t="s">
        <v>14</v>
      </c>
      <c r="E60" s="60">
        <v>1</v>
      </c>
      <c r="F60" s="26">
        <f>9460+2500</f>
        <v>11960</v>
      </c>
      <c r="G60" s="26">
        <f t="shared" si="0"/>
        <v>14352</v>
      </c>
      <c r="H60" s="41" t="s">
        <v>355</v>
      </c>
      <c r="I60" s="20" t="s">
        <v>256</v>
      </c>
      <c r="J60" s="19" t="s">
        <v>257</v>
      </c>
      <c r="K60" s="18" t="s">
        <v>306</v>
      </c>
    </row>
    <row r="61" spans="1:13" ht="30" customHeight="1">
      <c r="A61" s="33">
        <v>54</v>
      </c>
      <c r="B61" s="11" t="s">
        <v>160</v>
      </c>
      <c r="C61" s="11" t="s">
        <v>161</v>
      </c>
      <c r="D61" s="11" t="s">
        <v>14</v>
      </c>
      <c r="E61" s="60">
        <v>10</v>
      </c>
      <c r="F61" s="26">
        <f>2200+2500</f>
        <v>4700</v>
      </c>
      <c r="G61" s="26">
        <f t="shared" si="0"/>
        <v>56400</v>
      </c>
      <c r="H61" s="41" t="s">
        <v>356</v>
      </c>
      <c r="I61" s="20" t="s">
        <v>256</v>
      </c>
      <c r="J61" s="19" t="s">
        <v>257</v>
      </c>
      <c r="K61" s="18" t="s">
        <v>307</v>
      </c>
      <c r="M61" s="18" t="s">
        <v>359</v>
      </c>
    </row>
    <row r="62" spans="1:13" ht="30" customHeight="1">
      <c r="A62" s="32">
        <v>55</v>
      </c>
      <c r="B62" s="11" t="s">
        <v>162</v>
      </c>
      <c r="C62" s="11" t="s">
        <v>163</v>
      </c>
      <c r="D62" s="11" t="s">
        <v>14</v>
      </c>
      <c r="E62" s="60">
        <v>1</v>
      </c>
      <c r="F62" s="26">
        <v>15070</v>
      </c>
      <c r="G62" s="26">
        <f t="shared" si="0"/>
        <v>18084</v>
      </c>
      <c r="H62" s="41" t="s">
        <v>357</v>
      </c>
      <c r="I62" s="20" t="s">
        <v>256</v>
      </c>
      <c r="J62" s="19" t="s">
        <v>257</v>
      </c>
      <c r="K62" s="18" t="s">
        <v>308</v>
      </c>
      <c r="M62" s="18" t="s">
        <v>361</v>
      </c>
    </row>
    <row r="63" spans="1:13" ht="30" customHeight="1">
      <c r="A63" s="33">
        <v>56</v>
      </c>
      <c r="B63" s="11" t="s">
        <v>164</v>
      </c>
      <c r="C63" s="11" t="s">
        <v>165</v>
      </c>
      <c r="D63" s="11" t="s">
        <v>14</v>
      </c>
      <c r="E63" s="60">
        <v>2</v>
      </c>
      <c r="F63" s="26">
        <f>21780+2700</f>
        <v>24480</v>
      </c>
      <c r="G63" s="26">
        <f t="shared" si="0"/>
        <v>58752</v>
      </c>
      <c r="H63" s="41" t="s">
        <v>328</v>
      </c>
      <c r="I63" s="20" t="s">
        <v>256</v>
      </c>
      <c r="J63" s="19" t="s">
        <v>257</v>
      </c>
      <c r="K63" s="18" t="s">
        <v>309</v>
      </c>
    </row>
    <row r="64" spans="1:13" ht="30" customHeight="1">
      <c r="A64" s="32">
        <v>57</v>
      </c>
      <c r="B64" s="11" t="s">
        <v>166</v>
      </c>
      <c r="C64" s="11" t="s">
        <v>167</v>
      </c>
      <c r="D64" s="11" t="s">
        <v>14</v>
      </c>
      <c r="E64" s="60">
        <v>2</v>
      </c>
      <c r="F64" s="26">
        <v>6400</v>
      </c>
      <c r="G64" s="26">
        <f t="shared" si="0"/>
        <v>15360</v>
      </c>
      <c r="H64" s="41" t="s">
        <v>358</v>
      </c>
      <c r="I64" s="20" t="s">
        <v>256</v>
      </c>
      <c r="J64" s="19" t="s">
        <v>257</v>
      </c>
      <c r="K64" s="18" t="s">
        <v>310</v>
      </c>
    </row>
    <row r="65" spans="1:13" ht="30" customHeight="1">
      <c r="A65" s="33">
        <v>58</v>
      </c>
      <c r="B65" s="11" t="s">
        <v>168</v>
      </c>
      <c r="C65" s="77" t="s">
        <v>169</v>
      </c>
      <c r="D65" s="11" t="s">
        <v>14</v>
      </c>
      <c r="E65" s="60">
        <v>1</v>
      </c>
      <c r="F65" s="26">
        <v>8000</v>
      </c>
      <c r="G65" s="26">
        <f t="shared" si="0"/>
        <v>9600</v>
      </c>
      <c r="H65" s="41" t="s">
        <v>360</v>
      </c>
      <c r="I65" s="20" t="s">
        <v>256</v>
      </c>
      <c r="J65" s="19" t="s">
        <v>257</v>
      </c>
      <c r="K65" s="18" t="s">
        <v>311</v>
      </c>
    </row>
    <row r="66" spans="1:13" ht="30" customHeight="1">
      <c r="A66" s="32">
        <v>59</v>
      </c>
      <c r="B66" s="15" t="s">
        <v>170</v>
      </c>
      <c r="C66" s="37" t="s">
        <v>171</v>
      </c>
      <c r="D66" s="11" t="s">
        <v>14</v>
      </c>
      <c r="E66" s="62">
        <v>3</v>
      </c>
      <c r="F66" s="26">
        <v>10000</v>
      </c>
      <c r="G66" s="26">
        <f t="shared" si="0"/>
        <v>36000</v>
      </c>
      <c r="H66" s="41" t="s">
        <v>362</v>
      </c>
      <c r="I66" s="20" t="s">
        <v>256</v>
      </c>
      <c r="J66" s="19" t="s">
        <v>257</v>
      </c>
      <c r="K66" s="18" t="s">
        <v>271</v>
      </c>
    </row>
    <row r="67" spans="1:13" ht="30" customHeight="1">
      <c r="A67" s="33">
        <v>60</v>
      </c>
      <c r="B67" s="15" t="s">
        <v>172</v>
      </c>
      <c r="C67" s="37" t="s">
        <v>173</v>
      </c>
      <c r="D67" s="36" t="s">
        <v>14</v>
      </c>
      <c r="E67" s="62">
        <v>2</v>
      </c>
      <c r="F67" s="26">
        <v>18800</v>
      </c>
      <c r="G67" s="26">
        <f t="shared" si="0"/>
        <v>45120</v>
      </c>
      <c r="H67" s="41" t="s">
        <v>363</v>
      </c>
      <c r="I67" s="20" t="s">
        <v>256</v>
      </c>
      <c r="J67" s="19" t="s">
        <v>257</v>
      </c>
      <c r="K67" s="18" t="s">
        <v>312</v>
      </c>
      <c r="M67" s="18" t="s">
        <v>353</v>
      </c>
    </row>
    <row r="68" spans="1:13" ht="30" customHeight="1">
      <c r="A68" s="32">
        <v>61</v>
      </c>
      <c r="B68" s="15" t="s">
        <v>174</v>
      </c>
      <c r="C68" s="37" t="s">
        <v>175</v>
      </c>
      <c r="D68" s="36" t="s">
        <v>14</v>
      </c>
      <c r="E68" s="63">
        <v>1</v>
      </c>
      <c r="F68" s="26">
        <v>25500</v>
      </c>
      <c r="G68" s="26">
        <f t="shared" si="0"/>
        <v>30600</v>
      </c>
      <c r="H68" s="41" t="s">
        <v>364</v>
      </c>
      <c r="I68" s="20" t="s">
        <v>256</v>
      </c>
      <c r="J68" s="19" t="s">
        <v>257</v>
      </c>
      <c r="K68" s="18" t="s">
        <v>313</v>
      </c>
    </row>
    <row r="69" spans="1:13" ht="30" customHeight="1">
      <c r="A69" s="33">
        <v>62</v>
      </c>
      <c r="B69" s="15" t="s">
        <v>176</v>
      </c>
      <c r="C69" s="36" t="s">
        <v>177</v>
      </c>
      <c r="D69" s="36" t="s">
        <v>14</v>
      </c>
      <c r="E69" s="63">
        <v>2</v>
      </c>
      <c r="F69" s="26">
        <v>13800</v>
      </c>
      <c r="G69" s="26">
        <f t="shared" si="0"/>
        <v>33120</v>
      </c>
      <c r="H69" s="41" t="s">
        <v>365</v>
      </c>
      <c r="I69" s="20" t="s">
        <v>256</v>
      </c>
      <c r="J69" s="19" t="s">
        <v>257</v>
      </c>
      <c r="K69" s="18" t="s">
        <v>314</v>
      </c>
    </row>
    <row r="70" spans="1:13" ht="30" customHeight="1">
      <c r="A70" s="32">
        <v>63</v>
      </c>
      <c r="B70" s="15" t="s">
        <v>178</v>
      </c>
      <c r="C70" s="37" t="s">
        <v>179</v>
      </c>
      <c r="D70" s="11" t="s">
        <v>14</v>
      </c>
      <c r="E70" s="60">
        <v>1</v>
      </c>
      <c r="F70" s="26">
        <f>16100+2500</f>
        <v>18600</v>
      </c>
      <c r="G70" s="26">
        <f t="shared" si="0"/>
        <v>22320</v>
      </c>
      <c r="H70" s="41" t="s">
        <v>366</v>
      </c>
      <c r="I70" s="20" t="s">
        <v>256</v>
      </c>
      <c r="J70" s="19" t="s">
        <v>257</v>
      </c>
      <c r="K70" s="18" t="s">
        <v>315</v>
      </c>
    </row>
    <row r="71" spans="1:13" ht="30" customHeight="1">
      <c r="A71" s="33">
        <v>64</v>
      </c>
      <c r="B71" s="15" t="s">
        <v>180</v>
      </c>
      <c r="C71" s="37" t="s">
        <v>181</v>
      </c>
      <c r="D71" s="11" t="s">
        <v>14</v>
      </c>
      <c r="E71" s="60">
        <v>1</v>
      </c>
      <c r="F71" s="26">
        <v>5350</v>
      </c>
      <c r="G71" s="26">
        <f t="shared" si="0"/>
        <v>6420</v>
      </c>
      <c r="H71" s="41" t="s">
        <v>367</v>
      </c>
      <c r="I71" s="20" t="s">
        <v>256</v>
      </c>
      <c r="J71" s="19" t="s">
        <v>257</v>
      </c>
      <c r="K71" s="18" t="s">
        <v>317</v>
      </c>
    </row>
    <row r="72" spans="1:13" ht="30" customHeight="1">
      <c r="A72" s="32">
        <v>65</v>
      </c>
      <c r="B72" s="15" t="s">
        <v>182</v>
      </c>
      <c r="C72" s="37" t="s">
        <v>183</v>
      </c>
      <c r="D72" s="11" t="s">
        <v>14</v>
      </c>
      <c r="E72" s="60">
        <v>2</v>
      </c>
      <c r="F72" s="26">
        <v>29000</v>
      </c>
      <c r="G72" s="26">
        <f t="shared" si="0"/>
        <v>69600</v>
      </c>
      <c r="H72" s="41" t="s">
        <v>368</v>
      </c>
      <c r="I72" s="20" t="s">
        <v>256</v>
      </c>
      <c r="J72" s="19" t="s">
        <v>257</v>
      </c>
      <c r="K72" s="18" t="s">
        <v>316</v>
      </c>
    </row>
    <row r="73" spans="1:13" ht="30" customHeight="1">
      <c r="A73" s="33">
        <v>66</v>
      </c>
      <c r="B73" s="15" t="s">
        <v>184</v>
      </c>
      <c r="C73" s="37" t="s">
        <v>185</v>
      </c>
      <c r="D73" s="11" t="s">
        <v>14</v>
      </c>
      <c r="E73" s="60">
        <v>1</v>
      </c>
      <c r="F73" s="26">
        <f>8100+2500</f>
        <v>10600</v>
      </c>
      <c r="G73" s="26">
        <f t="shared" ref="G73:G137" si="1">F73*E73*1.2</f>
        <v>12720</v>
      </c>
      <c r="H73" s="41" t="s">
        <v>369</v>
      </c>
      <c r="I73" s="20" t="s">
        <v>256</v>
      </c>
      <c r="J73" s="19" t="s">
        <v>257</v>
      </c>
      <c r="K73" s="18" t="s">
        <v>318</v>
      </c>
    </row>
    <row r="74" spans="1:13" ht="30" customHeight="1">
      <c r="A74" s="32">
        <v>67</v>
      </c>
      <c r="B74" s="11" t="s">
        <v>186</v>
      </c>
      <c r="C74" s="37" t="s">
        <v>187</v>
      </c>
      <c r="D74" s="36" t="s">
        <v>14</v>
      </c>
      <c r="E74" s="60">
        <v>2</v>
      </c>
      <c r="F74" s="26">
        <v>7900</v>
      </c>
      <c r="G74" s="26">
        <f t="shared" si="1"/>
        <v>18960</v>
      </c>
      <c r="H74" s="41" t="s">
        <v>370</v>
      </c>
      <c r="I74" s="20" t="s">
        <v>256</v>
      </c>
      <c r="J74" s="19" t="s">
        <v>257</v>
      </c>
      <c r="K74" s="18" t="s">
        <v>319</v>
      </c>
    </row>
    <row r="75" spans="1:13" ht="30" customHeight="1">
      <c r="A75" s="33">
        <v>68</v>
      </c>
      <c r="B75" s="11" t="s">
        <v>188</v>
      </c>
      <c r="C75" s="11" t="s">
        <v>189</v>
      </c>
      <c r="D75" s="36" t="s">
        <v>14</v>
      </c>
      <c r="E75" s="60">
        <v>2</v>
      </c>
      <c r="F75" s="26">
        <f>9900+3000</f>
        <v>12900</v>
      </c>
      <c r="G75" s="26">
        <f t="shared" si="1"/>
        <v>30960</v>
      </c>
      <c r="H75" s="41" t="s">
        <v>371</v>
      </c>
      <c r="I75" s="20" t="s">
        <v>256</v>
      </c>
      <c r="J75" s="19" t="s">
        <v>257</v>
      </c>
      <c r="K75" s="18" t="s">
        <v>320</v>
      </c>
    </row>
    <row r="76" spans="1:13" ht="30" customHeight="1">
      <c r="A76" s="32">
        <v>69</v>
      </c>
      <c r="B76" s="11" t="s">
        <v>190</v>
      </c>
      <c r="C76" s="11" t="s">
        <v>191</v>
      </c>
      <c r="D76" s="11" t="s">
        <v>14</v>
      </c>
      <c r="E76" s="60">
        <v>1</v>
      </c>
      <c r="F76" s="26">
        <f>47900+2500</f>
        <v>50400</v>
      </c>
      <c r="G76" s="26">
        <f t="shared" si="1"/>
        <v>60480</v>
      </c>
      <c r="H76" s="41" t="s">
        <v>372</v>
      </c>
      <c r="I76" s="20" t="s">
        <v>256</v>
      </c>
      <c r="J76" s="19" t="s">
        <v>257</v>
      </c>
      <c r="K76" s="18" t="s">
        <v>321</v>
      </c>
    </row>
    <row r="77" spans="1:13" ht="30" customHeight="1">
      <c r="A77" s="33">
        <v>70</v>
      </c>
      <c r="B77" s="11" t="s">
        <v>192</v>
      </c>
      <c r="C77" s="11" t="s">
        <v>193</v>
      </c>
      <c r="D77" s="11" t="s">
        <v>14</v>
      </c>
      <c r="E77" s="60">
        <v>1</v>
      </c>
      <c r="F77" s="26">
        <v>35000</v>
      </c>
      <c r="G77" s="26">
        <f t="shared" si="1"/>
        <v>42000</v>
      </c>
      <c r="H77" s="41" t="s">
        <v>373</v>
      </c>
      <c r="I77" s="20" t="s">
        <v>256</v>
      </c>
      <c r="J77" s="19" t="s">
        <v>257</v>
      </c>
      <c r="K77" s="18" t="s">
        <v>322</v>
      </c>
    </row>
    <row r="78" spans="1:13" ht="30" customHeight="1">
      <c r="A78" s="32">
        <v>71</v>
      </c>
      <c r="B78" s="11" t="s">
        <v>194</v>
      </c>
      <c r="C78" s="11" t="s">
        <v>195</v>
      </c>
      <c r="D78" s="11" t="s">
        <v>14</v>
      </c>
      <c r="E78" s="60">
        <v>4</v>
      </c>
      <c r="F78" s="26">
        <v>3500</v>
      </c>
      <c r="G78" s="26">
        <f t="shared" si="1"/>
        <v>16800</v>
      </c>
      <c r="H78" s="41" t="s">
        <v>374</v>
      </c>
      <c r="I78" s="20" t="s">
        <v>256</v>
      </c>
      <c r="J78" s="19" t="s">
        <v>257</v>
      </c>
      <c r="K78" s="18" t="s">
        <v>323</v>
      </c>
    </row>
    <row r="79" spans="1:13" ht="30" customHeight="1">
      <c r="A79" s="33">
        <v>72</v>
      </c>
      <c r="B79" s="11" t="s">
        <v>196</v>
      </c>
      <c r="C79" s="11" t="s">
        <v>197</v>
      </c>
      <c r="D79" s="11" t="s">
        <v>14</v>
      </c>
      <c r="E79" s="60">
        <v>2</v>
      </c>
      <c r="F79" s="26">
        <v>26000</v>
      </c>
      <c r="G79" s="26">
        <f t="shared" si="1"/>
        <v>62400</v>
      </c>
      <c r="H79" s="41" t="s">
        <v>375</v>
      </c>
      <c r="I79" s="20" t="s">
        <v>256</v>
      </c>
      <c r="J79" s="19" t="s">
        <v>257</v>
      </c>
      <c r="K79" s="18" t="s">
        <v>324</v>
      </c>
    </row>
    <row r="80" spans="1:13" ht="30" customHeight="1">
      <c r="A80" s="32">
        <v>73</v>
      </c>
      <c r="B80" s="11" t="s">
        <v>51</v>
      </c>
      <c r="C80" s="37" t="s">
        <v>198</v>
      </c>
      <c r="D80" s="35" t="s">
        <v>14</v>
      </c>
      <c r="E80" s="60">
        <v>2</v>
      </c>
      <c r="F80" s="83">
        <v>38000</v>
      </c>
      <c r="G80" s="26">
        <f t="shared" si="1"/>
        <v>91200</v>
      </c>
      <c r="H80" s="41" t="s">
        <v>376</v>
      </c>
      <c r="I80" s="20" t="s">
        <v>256</v>
      </c>
      <c r="J80" s="19" t="s">
        <v>257</v>
      </c>
      <c r="K80" s="18" t="s">
        <v>267</v>
      </c>
    </row>
    <row r="81" spans="1:13" ht="30" customHeight="1">
      <c r="A81" s="33">
        <v>74</v>
      </c>
      <c r="B81" s="11" t="s">
        <v>51</v>
      </c>
      <c r="C81" s="37" t="s">
        <v>199</v>
      </c>
      <c r="D81" s="11" t="s">
        <v>14</v>
      </c>
      <c r="E81" s="60">
        <v>2</v>
      </c>
      <c r="F81" s="26">
        <v>5000</v>
      </c>
      <c r="G81" s="26">
        <f t="shared" si="1"/>
        <v>12000</v>
      </c>
      <c r="H81" s="41" t="s">
        <v>377</v>
      </c>
      <c r="I81" s="20" t="s">
        <v>256</v>
      </c>
      <c r="J81" s="19" t="s">
        <v>257</v>
      </c>
      <c r="K81" s="18" t="s">
        <v>267</v>
      </c>
    </row>
    <row r="82" spans="1:13" ht="30" customHeight="1">
      <c r="A82" s="32">
        <v>75</v>
      </c>
      <c r="B82" s="11" t="s">
        <v>17</v>
      </c>
      <c r="C82" s="37" t="s">
        <v>200</v>
      </c>
      <c r="D82" s="11" t="s">
        <v>14</v>
      </c>
      <c r="E82" s="60">
        <v>3</v>
      </c>
      <c r="F82" s="26">
        <v>15800</v>
      </c>
      <c r="G82" s="26">
        <f t="shared" si="1"/>
        <v>56880</v>
      </c>
      <c r="H82" s="41" t="s">
        <v>378</v>
      </c>
      <c r="I82" s="20" t="s">
        <v>256</v>
      </c>
      <c r="J82" s="19" t="s">
        <v>257</v>
      </c>
      <c r="K82" s="18" t="s">
        <v>273</v>
      </c>
    </row>
    <row r="83" spans="1:13" ht="30" customHeight="1">
      <c r="A83" s="33">
        <v>76</v>
      </c>
      <c r="B83" s="11" t="s">
        <v>201</v>
      </c>
      <c r="C83" s="11" t="s">
        <v>202</v>
      </c>
      <c r="D83" s="11" t="s">
        <v>14</v>
      </c>
      <c r="E83" s="60">
        <v>1</v>
      </c>
      <c r="F83" s="26">
        <v>12000</v>
      </c>
      <c r="G83" s="26">
        <f t="shared" si="1"/>
        <v>14400</v>
      </c>
      <c r="H83" s="41" t="s">
        <v>379</v>
      </c>
      <c r="I83" s="20" t="s">
        <v>256</v>
      </c>
      <c r="J83" s="19" t="s">
        <v>257</v>
      </c>
      <c r="K83" s="18" t="s">
        <v>325</v>
      </c>
    </row>
    <row r="84" spans="1:13" ht="30" customHeight="1">
      <c r="A84" s="32">
        <v>77</v>
      </c>
      <c r="B84" s="11" t="s">
        <v>203</v>
      </c>
      <c r="C84" s="11" t="s">
        <v>204</v>
      </c>
      <c r="D84" s="11" t="s">
        <v>14</v>
      </c>
      <c r="E84" s="60">
        <v>5</v>
      </c>
      <c r="F84" s="26">
        <v>2255</v>
      </c>
      <c r="G84" s="26">
        <f t="shared" si="1"/>
        <v>13530</v>
      </c>
      <c r="H84" s="41" t="s">
        <v>827</v>
      </c>
      <c r="I84" s="20" t="s">
        <v>256</v>
      </c>
      <c r="J84" s="19" t="s">
        <v>257</v>
      </c>
      <c r="K84" s="18" t="s">
        <v>326</v>
      </c>
    </row>
    <row r="85" spans="1:13" ht="30" customHeight="1">
      <c r="A85" s="33">
        <v>78</v>
      </c>
      <c r="B85" s="11" t="s">
        <v>203</v>
      </c>
      <c r="C85" s="11" t="s">
        <v>205</v>
      </c>
      <c r="D85" s="11" t="s">
        <v>14</v>
      </c>
      <c r="E85" s="60">
        <v>5</v>
      </c>
      <c r="F85" s="26">
        <v>2255</v>
      </c>
      <c r="G85" s="26">
        <f t="shared" si="1"/>
        <v>13530</v>
      </c>
      <c r="H85" s="41" t="s">
        <v>827</v>
      </c>
      <c r="I85" s="20" t="s">
        <v>256</v>
      </c>
      <c r="J85" s="19" t="s">
        <v>257</v>
      </c>
      <c r="K85" s="18" t="s">
        <v>326</v>
      </c>
    </row>
    <row r="86" spans="1:13" ht="30" customHeight="1">
      <c r="A86" s="32">
        <v>79</v>
      </c>
      <c r="B86" s="11" t="s">
        <v>206</v>
      </c>
      <c r="C86" s="11" t="s">
        <v>207</v>
      </c>
      <c r="D86" s="11" t="s">
        <v>14</v>
      </c>
      <c r="E86" s="60">
        <v>1</v>
      </c>
      <c r="F86" s="26">
        <v>7000</v>
      </c>
      <c r="G86" s="26">
        <f t="shared" si="1"/>
        <v>8400</v>
      </c>
      <c r="H86" s="41" t="s">
        <v>380</v>
      </c>
      <c r="I86" s="20" t="s">
        <v>256</v>
      </c>
      <c r="J86" s="19" t="s">
        <v>257</v>
      </c>
      <c r="K86" s="18" t="s">
        <v>327</v>
      </c>
    </row>
    <row r="87" spans="1:13" ht="30" customHeight="1">
      <c r="A87" s="33">
        <v>80</v>
      </c>
      <c r="B87" s="11" t="s">
        <v>208</v>
      </c>
      <c r="C87" s="11" t="s">
        <v>209</v>
      </c>
      <c r="D87" s="11" t="s">
        <v>14</v>
      </c>
      <c r="E87" s="60">
        <v>1</v>
      </c>
      <c r="F87" s="26">
        <v>26400</v>
      </c>
      <c r="G87" s="26">
        <f t="shared" si="1"/>
        <v>31680</v>
      </c>
      <c r="H87" s="41" t="s">
        <v>329</v>
      </c>
      <c r="I87" s="20" t="s">
        <v>256</v>
      </c>
      <c r="J87" s="19" t="s">
        <v>257</v>
      </c>
      <c r="K87" s="18" t="s">
        <v>309</v>
      </c>
    </row>
    <row r="88" spans="1:13" ht="30" customHeight="1">
      <c r="A88" s="32">
        <v>81</v>
      </c>
      <c r="B88" s="11" t="s">
        <v>210</v>
      </c>
      <c r="C88" s="11" t="s">
        <v>211</v>
      </c>
      <c r="D88" s="11" t="s">
        <v>14</v>
      </c>
      <c r="E88" s="60">
        <v>5</v>
      </c>
      <c r="F88" s="26">
        <v>5800</v>
      </c>
      <c r="G88" s="26">
        <f t="shared" si="1"/>
        <v>34800</v>
      </c>
      <c r="H88" s="41" t="s">
        <v>828</v>
      </c>
      <c r="I88" s="20" t="s">
        <v>256</v>
      </c>
      <c r="J88" s="19" t="s">
        <v>257</v>
      </c>
      <c r="K88" s="18" t="s">
        <v>330</v>
      </c>
    </row>
    <row r="89" spans="1:13" ht="30" customHeight="1">
      <c r="A89" s="33">
        <v>82</v>
      </c>
      <c r="B89" s="11" t="s">
        <v>212</v>
      </c>
      <c r="C89" s="11" t="s">
        <v>213</v>
      </c>
      <c r="D89" s="11" t="s">
        <v>14</v>
      </c>
      <c r="E89" s="60">
        <v>3</v>
      </c>
      <c r="F89" s="26">
        <f>16500</f>
        <v>16500</v>
      </c>
      <c r="G89" s="26">
        <f t="shared" si="1"/>
        <v>59400</v>
      </c>
      <c r="H89" s="41" t="s">
        <v>829</v>
      </c>
      <c r="I89" s="20" t="s">
        <v>256</v>
      </c>
      <c r="J89" s="19" t="s">
        <v>257</v>
      </c>
      <c r="K89" s="18" t="s">
        <v>331</v>
      </c>
    </row>
    <row r="90" spans="1:13" ht="30" customHeight="1">
      <c r="A90" s="32">
        <v>83</v>
      </c>
      <c r="B90" s="11" t="s">
        <v>214</v>
      </c>
      <c r="C90" s="11" t="s">
        <v>215</v>
      </c>
      <c r="D90" s="11" t="s">
        <v>14</v>
      </c>
      <c r="E90" s="60">
        <v>1</v>
      </c>
      <c r="F90" s="26">
        <v>6300</v>
      </c>
      <c r="G90" s="26">
        <f t="shared" si="1"/>
        <v>7560</v>
      </c>
      <c r="H90" s="41" t="s">
        <v>381</v>
      </c>
      <c r="I90" s="20" t="s">
        <v>256</v>
      </c>
      <c r="J90" s="19" t="s">
        <v>257</v>
      </c>
      <c r="K90" s="18" t="s">
        <v>333</v>
      </c>
    </row>
    <row r="91" spans="1:13" ht="30" customHeight="1">
      <c r="A91" s="33">
        <v>84</v>
      </c>
      <c r="B91" s="11" t="s">
        <v>216</v>
      </c>
      <c r="C91" s="11" t="s">
        <v>217</v>
      </c>
      <c r="D91" s="11" t="s">
        <v>14</v>
      </c>
      <c r="E91" s="60">
        <v>7</v>
      </c>
      <c r="F91" s="26">
        <f>41800</f>
        <v>41800</v>
      </c>
      <c r="G91" s="26">
        <f t="shared" si="1"/>
        <v>351120</v>
      </c>
      <c r="H91" s="41" t="s">
        <v>334</v>
      </c>
      <c r="I91" s="20" t="s">
        <v>256</v>
      </c>
      <c r="J91" s="19" t="s">
        <v>257</v>
      </c>
      <c r="K91" s="18" t="s">
        <v>332</v>
      </c>
    </row>
    <row r="92" spans="1:13" ht="30" customHeight="1">
      <c r="A92" s="32">
        <v>85</v>
      </c>
      <c r="B92" s="11" t="s">
        <v>218</v>
      </c>
      <c r="C92" s="17" t="s">
        <v>219</v>
      </c>
      <c r="D92" s="11" t="s">
        <v>10</v>
      </c>
      <c r="E92" s="60">
        <v>10</v>
      </c>
      <c r="F92" s="26">
        <f>41800</f>
        <v>41800</v>
      </c>
      <c r="G92" s="26">
        <f t="shared" si="1"/>
        <v>501600</v>
      </c>
      <c r="H92" s="41" t="s">
        <v>335</v>
      </c>
      <c r="I92" s="20" t="s">
        <v>256</v>
      </c>
      <c r="J92" s="19" t="s">
        <v>257</v>
      </c>
      <c r="K92" s="18" t="s">
        <v>283</v>
      </c>
    </row>
    <row r="93" spans="1:13" ht="30" customHeight="1">
      <c r="A93" s="33">
        <v>86</v>
      </c>
      <c r="B93" s="11" t="s">
        <v>220</v>
      </c>
      <c r="C93" s="11" t="s">
        <v>221</v>
      </c>
      <c r="D93" s="11" t="s">
        <v>10</v>
      </c>
      <c r="E93" s="60">
        <v>1</v>
      </c>
      <c r="F93" s="26">
        <v>77000</v>
      </c>
      <c r="G93" s="26">
        <f t="shared" si="1"/>
        <v>92400</v>
      </c>
      <c r="H93" s="41" t="s">
        <v>382</v>
      </c>
      <c r="I93" s="20" t="s">
        <v>256</v>
      </c>
      <c r="J93" s="19" t="s">
        <v>257</v>
      </c>
      <c r="K93" s="18" t="s">
        <v>336</v>
      </c>
      <c r="M93" s="18" t="s">
        <v>353</v>
      </c>
    </row>
    <row r="94" spans="1:13" ht="30" customHeight="1">
      <c r="A94" s="32">
        <v>87</v>
      </c>
      <c r="B94" s="11" t="s">
        <v>18</v>
      </c>
      <c r="C94" s="11" t="s">
        <v>222</v>
      </c>
      <c r="D94" s="11" t="s">
        <v>14</v>
      </c>
      <c r="E94" s="60">
        <v>11</v>
      </c>
      <c r="F94" s="26">
        <f>6270</f>
        <v>6270</v>
      </c>
      <c r="G94" s="26">
        <f t="shared" si="1"/>
        <v>82764</v>
      </c>
      <c r="H94" s="41" t="s">
        <v>383</v>
      </c>
      <c r="I94" s="20" t="s">
        <v>256</v>
      </c>
      <c r="J94" s="19" t="s">
        <v>257</v>
      </c>
      <c r="K94" s="18" t="s">
        <v>273</v>
      </c>
    </row>
    <row r="95" spans="1:13" ht="30" customHeight="1">
      <c r="A95" s="33">
        <v>88</v>
      </c>
      <c r="B95" s="11" t="s">
        <v>223</v>
      </c>
      <c r="C95" s="11" t="s">
        <v>224</v>
      </c>
      <c r="D95" s="11" t="s">
        <v>14</v>
      </c>
      <c r="E95" s="60">
        <v>3</v>
      </c>
      <c r="F95" s="26">
        <f>82500+2700</f>
        <v>85200</v>
      </c>
      <c r="G95" s="26">
        <f t="shared" si="1"/>
        <v>306720</v>
      </c>
      <c r="H95" s="41" t="s">
        <v>338</v>
      </c>
      <c r="I95" s="20" t="s">
        <v>256</v>
      </c>
      <c r="J95" s="19" t="s">
        <v>257</v>
      </c>
      <c r="K95" s="18" t="s">
        <v>337</v>
      </c>
    </row>
    <row r="96" spans="1:13" ht="30" customHeight="1">
      <c r="A96" s="32">
        <v>89</v>
      </c>
      <c r="B96" s="21" t="s">
        <v>225</v>
      </c>
      <c r="C96" s="38" t="s">
        <v>226</v>
      </c>
      <c r="D96" s="21" t="s">
        <v>14</v>
      </c>
      <c r="E96" s="64">
        <v>3</v>
      </c>
      <c r="F96" s="31">
        <f>10670</f>
        <v>10670</v>
      </c>
      <c r="G96" s="26">
        <f t="shared" si="1"/>
        <v>38412</v>
      </c>
      <c r="H96" s="39" t="s">
        <v>830</v>
      </c>
      <c r="I96" s="20" t="s">
        <v>256</v>
      </c>
      <c r="J96" s="19" t="s">
        <v>257</v>
      </c>
      <c r="K96" s="18" t="s">
        <v>339</v>
      </c>
    </row>
    <row r="97" spans="1:11" ht="30" customHeight="1">
      <c r="A97" s="33">
        <v>90</v>
      </c>
      <c r="B97" s="21" t="s">
        <v>160</v>
      </c>
      <c r="C97" s="38" t="s">
        <v>227</v>
      </c>
      <c r="D97" s="21" t="s">
        <v>14</v>
      </c>
      <c r="E97" s="64">
        <v>10</v>
      </c>
      <c r="F97" s="31">
        <v>2750</v>
      </c>
      <c r="G97" s="26">
        <f t="shared" si="1"/>
        <v>33000</v>
      </c>
      <c r="H97" s="39" t="s">
        <v>831</v>
      </c>
      <c r="I97" s="20" t="s">
        <v>256</v>
      </c>
      <c r="J97" s="19" t="s">
        <v>257</v>
      </c>
      <c r="K97" s="18" t="s">
        <v>307</v>
      </c>
    </row>
    <row r="98" spans="1:11" ht="30" customHeight="1">
      <c r="A98" s="32">
        <v>91</v>
      </c>
      <c r="B98" s="11" t="s">
        <v>228</v>
      </c>
      <c r="C98" s="11" t="s">
        <v>229</v>
      </c>
      <c r="D98" s="11" t="s">
        <v>14</v>
      </c>
      <c r="E98" s="60">
        <v>2</v>
      </c>
      <c r="F98" s="26">
        <f>1320</f>
        <v>1320</v>
      </c>
      <c r="G98" s="26">
        <f t="shared" si="1"/>
        <v>3168</v>
      </c>
      <c r="H98" s="41" t="s">
        <v>832</v>
      </c>
      <c r="I98" s="20" t="s">
        <v>256</v>
      </c>
      <c r="J98" s="19" t="s">
        <v>257</v>
      </c>
      <c r="K98" s="18" t="s">
        <v>340</v>
      </c>
    </row>
    <row r="99" spans="1:11" ht="30" customHeight="1">
      <c r="A99" s="33">
        <v>92</v>
      </c>
      <c r="B99" s="11" t="s">
        <v>228</v>
      </c>
      <c r="C99" s="11" t="s">
        <v>230</v>
      </c>
      <c r="D99" s="11" t="s">
        <v>14</v>
      </c>
      <c r="E99" s="60">
        <v>2</v>
      </c>
      <c r="F99" s="26">
        <f>1980</f>
        <v>1980</v>
      </c>
      <c r="G99" s="26">
        <f t="shared" si="1"/>
        <v>4752</v>
      </c>
      <c r="H99" s="41" t="s">
        <v>833</v>
      </c>
      <c r="I99" s="20" t="s">
        <v>256</v>
      </c>
      <c r="J99" s="19" t="s">
        <v>257</v>
      </c>
      <c r="K99" s="18" t="s">
        <v>340</v>
      </c>
    </row>
    <row r="100" spans="1:11" ht="30" customHeight="1">
      <c r="A100" s="32">
        <v>93</v>
      </c>
      <c r="B100" s="38" t="s">
        <v>231</v>
      </c>
      <c r="C100" s="38" t="s">
        <v>232</v>
      </c>
      <c r="D100" s="11" t="s">
        <v>14</v>
      </c>
      <c r="E100" s="60">
        <v>1</v>
      </c>
      <c r="F100" s="26">
        <f>32450</f>
        <v>32450</v>
      </c>
      <c r="G100" s="26">
        <f t="shared" si="1"/>
        <v>38940</v>
      </c>
      <c r="H100" s="41" t="s">
        <v>834</v>
      </c>
      <c r="I100" s="20" t="s">
        <v>256</v>
      </c>
      <c r="J100" s="19" t="s">
        <v>257</v>
      </c>
      <c r="K100" s="18" t="s">
        <v>341</v>
      </c>
    </row>
    <row r="101" spans="1:11" ht="30" customHeight="1">
      <c r="A101" s="33">
        <v>94</v>
      </c>
      <c r="B101" s="15" t="s">
        <v>233</v>
      </c>
      <c r="C101" s="78" t="s">
        <v>234</v>
      </c>
      <c r="D101" s="11" t="s">
        <v>14</v>
      </c>
      <c r="E101" s="60">
        <v>1</v>
      </c>
      <c r="F101" s="26">
        <v>79200</v>
      </c>
      <c r="G101" s="26">
        <f t="shared" si="1"/>
        <v>95040</v>
      </c>
      <c r="H101" s="41" t="s">
        <v>287</v>
      </c>
      <c r="I101" s="20" t="s">
        <v>256</v>
      </c>
      <c r="J101" s="19" t="s">
        <v>257</v>
      </c>
      <c r="K101" s="18" t="s">
        <v>283</v>
      </c>
    </row>
    <row r="102" spans="1:11" ht="30" customHeight="1">
      <c r="A102" s="32">
        <v>95</v>
      </c>
      <c r="B102" s="15" t="s">
        <v>235</v>
      </c>
      <c r="C102" s="15" t="s">
        <v>236</v>
      </c>
      <c r="D102" s="11" t="s">
        <v>14</v>
      </c>
      <c r="E102" s="60">
        <v>1</v>
      </c>
      <c r="F102" s="26">
        <f>38500</f>
        <v>38500</v>
      </c>
      <c r="G102" s="26">
        <f t="shared" si="1"/>
        <v>46200</v>
      </c>
      <c r="H102" s="41" t="s">
        <v>342</v>
      </c>
      <c r="I102" s="20" t="s">
        <v>256</v>
      </c>
      <c r="J102" s="19" t="s">
        <v>257</v>
      </c>
      <c r="K102" s="18" t="s">
        <v>343</v>
      </c>
    </row>
    <row r="103" spans="1:11" ht="30" customHeight="1">
      <c r="A103" s="33">
        <v>96</v>
      </c>
      <c r="B103" s="15" t="s">
        <v>237</v>
      </c>
      <c r="C103" s="11" t="s">
        <v>238</v>
      </c>
      <c r="D103" s="11" t="s">
        <v>14</v>
      </c>
      <c r="E103" s="60">
        <v>3</v>
      </c>
      <c r="F103" s="26">
        <f>26400</f>
        <v>26400</v>
      </c>
      <c r="G103" s="26">
        <f t="shared" si="1"/>
        <v>95040</v>
      </c>
      <c r="H103" s="41" t="s">
        <v>835</v>
      </c>
      <c r="I103" s="20" t="s">
        <v>256</v>
      </c>
      <c r="J103" s="19" t="s">
        <v>257</v>
      </c>
      <c r="K103" s="18" t="s">
        <v>344</v>
      </c>
    </row>
    <row r="104" spans="1:11" ht="30" customHeight="1">
      <c r="A104" s="32">
        <v>97</v>
      </c>
      <c r="B104" s="15" t="s">
        <v>239</v>
      </c>
      <c r="C104" s="11" t="s">
        <v>240</v>
      </c>
      <c r="D104" s="11" t="s">
        <v>14</v>
      </c>
      <c r="E104" s="60">
        <v>1</v>
      </c>
      <c r="F104" s="26">
        <v>77000</v>
      </c>
      <c r="G104" s="26">
        <f t="shared" si="1"/>
        <v>92400</v>
      </c>
      <c r="H104" s="41" t="s">
        <v>384</v>
      </c>
      <c r="I104" s="20" t="s">
        <v>256</v>
      </c>
      <c r="J104" s="19" t="s">
        <v>257</v>
      </c>
      <c r="K104" s="18" t="s">
        <v>345</v>
      </c>
    </row>
    <row r="105" spans="1:11" ht="30" customHeight="1">
      <c r="A105" s="33">
        <v>98</v>
      </c>
      <c r="B105" s="15" t="s">
        <v>241</v>
      </c>
      <c r="C105" s="11" t="s">
        <v>242</v>
      </c>
      <c r="D105" s="11" t="s">
        <v>14</v>
      </c>
      <c r="E105" s="60">
        <v>1</v>
      </c>
      <c r="F105" s="26">
        <f>8800+3500</f>
        <v>12300</v>
      </c>
      <c r="G105" s="26">
        <f t="shared" si="1"/>
        <v>14760</v>
      </c>
      <c r="H105" s="41" t="s">
        <v>836</v>
      </c>
      <c r="I105" s="20" t="s">
        <v>256</v>
      </c>
      <c r="J105" s="19" t="s">
        <v>257</v>
      </c>
      <c r="K105" s="18" t="s">
        <v>346</v>
      </c>
    </row>
    <row r="106" spans="1:11" ht="30" customHeight="1">
      <c r="A106" s="32">
        <v>99</v>
      </c>
      <c r="B106" s="15" t="s">
        <v>243</v>
      </c>
      <c r="C106" s="11" t="s">
        <v>244</v>
      </c>
      <c r="D106" s="11" t="s">
        <v>14</v>
      </c>
      <c r="E106" s="60">
        <v>4</v>
      </c>
      <c r="F106" s="26">
        <f>13400+3500</f>
        <v>16900</v>
      </c>
      <c r="G106" s="26">
        <f t="shared" si="1"/>
        <v>81120</v>
      </c>
      <c r="H106" s="41" t="s">
        <v>837</v>
      </c>
      <c r="I106" s="20" t="s">
        <v>256</v>
      </c>
      <c r="J106" s="19" t="s">
        <v>257</v>
      </c>
      <c r="K106" s="18" t="s">
        <v>347</v>
      </c>
    </row>
    <row r="107" spans="1:11" ht="30" customHeight="1">
      <c r="A107" s="33">
        <v>100</v>
      </c>
      <c r="B107" s="15" t="s">
        <v>245</v>
      </c>
      <c r="C107" s="15" t="s">
        <v>246</v>
      </c>
      <c r="D107" s="11" t="s">
        <v>14</v>
      </c>
      <c r="E107" s="60">
        <v>1</v>
      </c>
      <c r="F107" s="26">
        <v>20000</v>
      </c>
      <c r="G107" s="26">
        <f t="shared" si="1"/>
        <v>24000</v>
      </c>
      <c r="H107" s="41" t="s">
        <v>838</v>
      </c>
      <c r="I107" s="20" t="s">
        <v>256</v>
      </c>
      <c r="J107" s="19" t="s">
        <v>257</v>
      </c>
      <c r="K107" s="18" t="s">
        <v>348</v>
      </c>
    </row>
    <row r="108" spans="1:11" ht="30" customHeight="1">
      <c r="A108" s="32">
        <v>101</v>
      </c>
      <c r="B108" s="15" t="s">
        <v>247</v>
      </c>
      <c r="C108" s="11" t="s">
        <v>248</v>
      </c>
      <c r="D108" s="11" t="s">
        <v>14</v>
      </c>
      <c r="E108" s="60">
        <v>4</v>
      </c>
      <c r="F108" s="26">
        <f>16280+3500</f>
        <v>19780</v>
      </c>
      <c r="G108" s="26">
        <f t="shared" si="1"/>
        <v>94944</v>
      </c>
      <c r="H108" s="41" t="s">
        <v>839</v>
      </c>
      <c r="I108" s="20" t="s">
        <v>256</v>
      </c>
      <c r="J108" s="19" t="s">
        <v>257</v>
      </c>
      <c r="K108" s="18" t="s">
        <v>349</v>
      </c>
    </row>
    <row r="109" spans="1:11" ht="30" customHeight="1">
      <c r="A109" s="33">
        <v>102</v>
      </c>
      <c r="B109" s="15" t="s">
        <v>249</v>
      </c>
      <c r="C109" s="11" t="s">
        <v>250</v>
      </c>
      <c r="D109" s="11" t="s">
        <v>14</v>
      </c>
      <c r="E109" s="60">
        <v>1</v>
      </c>
      <c r="F109" s="26">
        <v>9000</v>
      </c>
      <c r="G109" s="26">
        <f t="shared" si="1"/>
        <v>10800</v>
      </c>
      <c r="H109" s="41" t="s">
        <v>840</v>
      </c>
      <c r="I109" s="20" t="s">
        <v>256</v>
      </c>
      <c r="J109" s="19" t="s">
        <v>257</v>
      </c>
      <c r="K109" s="18" t="s">
        <v>350</v>
      </c>
    </row>
    <row r="110" spans="1:11" ht="30" customHeight="1">
      <c r="A110" s="32">
        <v>103</v>
      </c>
      <c r="B110" s="15" t="s">
        <v>251</v>
      </c>
      <c r="C110" s="11" t="s">
        <v>252</v>
      </c>
      <c r="D110" s="11" t="s">
        <v>14</v>
      </c>
      <c r="E110" s="60">
        <v>1</v>
      </c>
      <c r="F110" s="26">
        <v>8500</v>
      </c>
      <c r="G110" s="26">
        <f t="shared" si="1"/>
        <v>10200</v>
      </c>
      <c r="H110" s="41" t="s">
        <v>841</v>
      </c>
      <c r="I110" s="20" t="s">
        <v>256</v>
      </c>
      <c r="J110" s="19" t="s">
        <v>257</v>
      </c>
      <c r="K110" s="18" t="s">
        <v>351</v>
      </c>
    </row>
    <row r="111" spans="1:11" ht="30" customHeight="1">
      <c r="A111" s="33">
        <v>104</v>
      </c>
      <c r="B111" s="15" t="s">
        <v>253</v>
      </c>
      <c r="C111" s="11" t="s">
        <v>254</v>
      </c>
      <c r="D111" s="11" t="s">
        <v>14</v>
      </c>
      <c r="E111" s="60">
        <v>1</v>
      </c>
      <c r="F111" s="26">
        <v>20000</v>
      </c>
      <c r="G111" s="26">
        <f t="shared" si="1"/>
        <v>24000</v>
      </c>
      <c r="H111" s="41" t="s">
        <v>842</v>
      </c>
      <c r="I111" s="20" t="s">
        <v>256</v>
      </c>
      <c r="J111" s="19" t="s">
        <v>257</v>
      </c>
      <c r="K111" s="18" t="s">
        <v>352</v>
      </c>
    </row>
    <row r="112" spans="1:11" ht="30" customHeight="1">
      <c r="A112" s="32">
        <v>105</v>
      </c>
      <c r="B112" s="11" t="s">
        <v>228</v>
      </c>
      <c r="C112" s="79" t="s">
        <v>255</v>
      </c>
      <c r="D112" s="36" t="s">
        <v>14</v>
      </c>
      <c r="E112" s="60">
        <v>1</v>
      </c>
      <c r="F112" s="26">
        <v>53000</v>
      </c>
      <c r="G112" s="26">
        <f t="shared" si="1"/>
        <v>63600</v>
      </c>
      <c r="H112" s="41" t="s">
        <v>385</v>
      </c>
      <c r="I112" s="20" t="s">
        <v>256</v>
      </c>
      <c r="J112" s="19" t="s">
        <v>257</v>
      </c>
      <c r="K112" s="18" t="s">
        <v>386</v>
      </c>
    </row>
    <row r="113" spans="1:11" ht="30" customHeight="1">
      <c r="A113" s="32"/>
      <c r="B113" s="103" t="s">
        <v>854</v>
      </c>
      <c r="C113" s="49" t="s">
        <v>855</v>
      </c>
      <c r="D113" s="42" t="s">
        <v>10</v>
      </c>
      <c r="E113" s="104">
        <v>10</v>
      </c>
      <c r="F113" s="105">
        <v>55000</v>
      </c>
      <c r="G113" s="26">
        <f t="shared" si="1"/>
        <v>660000</v>
      </c>
      <c r="H113" s="41" t="s">
        <v>856</v>
      </c>
      <c r="I113" s="20" t="s">
        <v>256</v>
      </c>
      <c r="J113" s="19" t="s">
        <v>257</v>
      </c>
      <c r="K113" s="18" t="s">
        <v>857</v>
      </c>
    </row>
    <row r="114" spans="1:11" ht="30" customHeight="1">
      <c r="A114" s="33">
        <v>106</v>
      </c>
      <c r="B114" s="42" t="s">
        <v>387</v>
      </c>
      <c r="C114" s="43" t="s">
        <v>388</v>
      </c>
      <c r="D114" s="44" t="s">
        <v>10</v>
      </c>
      <c r="E114" s="54">
        <v>2</v>
      </c>
      <c r="F114" s="26">
        <v>10700</v>
      </c>
      <c r="G114" s="26">
        <f t="shared" si="1"/>
        <v>25680</v>
      </c>
      <c r="H114" s="34" t="s">
        <v>389</v>
      </c>
      <c r="I114" s="20" t="s">
        <v>429</v>
      </c>
      <c r="J114" s="19" t="s">
        <v>428</v>
      </c>
      <c r="K114" s="18" t="s">
        <v>430</v>
      </c>
    </row>
    <row r="115" spans="1:11" ht="30" customHeight="1">
      <c r="A115" s="32">
        <v>107</v>
      </c>
      <c r="B115" s="42" t="s">
        <v>387</v>
      </c>
      <c r="C115" s="42" t="s">
        <v>390</v>
      </c>
      <c r="D115" s="44" t="s">
        <v>10</v>
      </c>
      <c r="E115" s="54">
        <v>2</v>
      </c>
      <c r="F115" s="26">
        <v>10700</v>
      </c>
      <c r="G115" s="26">
        <f t="shared" si="1"/>
        <v>25680</v>
      </c>
      <c r="H115" s="34" t="s">
        <v>389</v>
      </c>
      <c r="I115" s="20" t="s">
        <v>429</v>
      </c>
      <c r="J115" s="19" t="s">
        <v>428</v>
      </c>
      <c r="K115" s="18" t="s">
        <v>430</v>
      </c>
    </row>
    <row r="116" spans="1:11" ht="30" customHeight="1">
      <c r="A116" s="33">
        <v>108</v>
      </c>
      <c r="B116" s="42" t="s">
        <v>391</v>
      </c>
      <c r="C116" s="43" t="s">
        <v>392</v>
      </c>
      <c r="D116" s="44" t="s">
        <v>10</v>
      </c>
      <c r="E116" s="55">
        <v>2</v>
      </c>
      <c r="F116" s="26">
        <v>2500</v>
      </c>
      <c r="G116" s="26">
        <f t="shared" si="1"/>
        <v>6000</v>
      </c>
      <c r="H116" s="34" t="s">
        <v>393</v>
      </c>
      <c r="I116" s="20" t="s">
        <v>429</v>
      </c>
      <c r="J116" s="19" t="s">
        <v>428</v>
      </c>
      <c r="K116" s="18" t="s">
        <v>431</v>
      </c>
    </row>
    <row r="117" spans="1:11" ht="30" customHeight="1">
      <c r="A117" s="32">
        <v>109</v>
      </c>
      <c r="B117" s="42" t="s">
        <v>391</v>
      </c>
      <c r="C117" s="42" t="s">
        <v>394</v>
      </c>
      <c r="D117" s="44" t="s">
        <v>10</v>
      </c>
      <c r="E117" s="55">
        <v>2</v>
      </c>
      <c r="F117" s="26">
        <v>2500</v>
      </c>
      <c r="G117" s="26">
        <f t="shared" si="1"/>
        <v>6000</v>
      </c>
      <c r="H117" s="45" t="s">
        <v>843</v>
      </c>
      <c r="I117" s="20" t="s">
        <v>429</v>
      </c>
      <c r="J117" s="19" t="s">
        <v>428</v>
      </c>
      <c r="K117" s="18" t="s">
        <v>431</v>
      </c>
    </row>
    <row r="118" spans="1:11" ht="30" customHeight="1">
      <c r="A118" s="33">
        <v>110</v>
      </c>
      <c r="B118" s="42" t="s">
        <v>395</v>
      </c>
      <c r="C118" s="43" t="s">
        <v>396</v>
      </c>
      <c r="D118" s="44" t="s">
        <v>10</v>
      </c>
      <c r="E118" s="54">
        <v>1</v>
      </c>
      <c r="F118" s="26">
        <v>63000</v>
      </c>
      <c r="G118" s="26">
        <f t="shared" si="1"/>
        <v>75600</v>
      </c>
      <c r="H118" s="45" t="s">
        <v>397</v>
      </c>
      <c r="I118" s="20" t="s">
        <v>429</v>
      </c>
      <c r="J118" s="19" t="s">
        <v>428</v>
      </c>
      <c r="K118" s="18" t="s">
        <v>432</v>
      </c>
    </row>
    <row r="119" spans="1:11" ht="30" customHeight="1">
      <c r="A119" s="32">
        <v>111</v>
      </c>
      <c r="B119" s="37" t="s">
        <v>398</v>
      </c>
      <c r="C119" s="43" t="s">
        <v>399</v>
      </c>
      <c r="D119" s="44" t="s">
        <v>10</v>
      </c>
      <c r="E119" s="54">
        <v>1</v>
      </c>
      <c r="F119" s="26">
        <v>9000</v>
      </c>
      <c r="G119" s="26">
        <f t="shared" si="1"/>
        <v>10800</v>
      </c>
      <c r="H119" s="34" t="s">
        <v>400</v>
      </c>
      <c r="I119" s="20" t="s">
        <v>429</v>
      </c>
      <c r="J119" s="19" t="s">
        <v>428</v>
      </c>
      <c r="K119" s="18" t="s">
        <v>433</v>
      </c>
    </row>
    <row r="120" spans="1:11" ht="30" customHeight="1">
      <c r="A120" s="33">
        <v>112</v>
      </c>
      <c r="B120" s="42" t="s">
        <v>401</v>
      </c>
      <c r="C120" s="43" t="s">
        <v>402</v>
      </c>
      <c r="D120" s="44" t="s">
        <v>10</v>
      </c>
      <c r="E120" s="55">
        <v>1</v>
      </c>
      <c r="F120" s="26">
        <v>3000</v>
      </c>
      <c r="G120" s="26">
        <f t="shared" si="1"/>
        <v>3600</v>
      </c>
      <c r="H120" s="41" t="s">
        <v>426</v>
      </c>
      <c r="I120" s="20" t="s">
        <v>429</v>
      </c>
      <c r="J120" s="19" t="s">
        <v>428</v>
      </c>
      <c r="K120" s="18" t="s">
        <v>434</v>
      </c>
    </row>
    <row r="121" spans="1:11" ht="30" customHeight="1">
      <c r="A121" s="32">
        <v>113</v>
      </c>
      <c r="B121" s="42" t="s">
        <v>403</v>
      </c>
      <c r="C121" s="43" t="s">
        <v>404</v>
      </c>
      <c r="D121" s="44" t="s">
        <v>10</v>
      </c>
      <c r="E121" s="54">
        <v>50</v>
      </c>
      <c r="F121" s="26">
        <v>330</v>
      </c>
      <c r="G121" s="26">
        <f t="shared" si="1"/>
        <v>19800</v>
      </c>
      <c r="H121" s="34"/>
      <c r="I121" s="20" t="s">
        <v>429</v>
      </c>
      <c r="J121" s="19" t="s">
        <v>428</v>
      </c>
    </row>
    <row r="122" spans="1:11" ht="30" customHeight="1">
      <c r="A122" s="33">
        <v>114</v>
      </c>
      <c r="B122" s="42" t="s">
        <v>405</v>
      </c>
      <c r="C122" s="43" t="s">
        <v>406</v>
      </c>
      <c r="D122" s="44" t="s">
        <v>10</v>
      </c>
      <c r="E122" s="54">
        <v>100</v>
      </c>
      <c r="F122" s="26">
        <v>1750</v>
      </c>
      <c r="G122" s="26">
        <f t="shared" si="1"/>
        <v>210000</v>
      </c>
      <c r="H122" s="36"/>
      <c r="I122" s="20" t="s">
        <v>429</v>
      </c>
      <c r="J122" s="19" t="s">
        <v>428</v>
      </c>
    </row>
    <row r="123" spans="1:11" ht="30" customHeight="1">
      <c r="A123" s="32">
        <v>115</v>
      </c>
      <c r="B123" s="43" t="s">
        <v>407</v>
      </c>
      <c r="C123" s="43" t="s">
        <v>408</v>
      </c>
      <c r="D123" s="44" t="s">
        <v>10</v>
      </c>
      <c r="E123" s="55">
        <v>55</v>
      </c>
      <c r="F123" s="26">
        <v>90</v>
      </c>
      <c r="G123" s="26">
        <f t="shared" si="1"/>
        <v>5940</v>
      </c>
      <c r="H123" s="36"/>
      <c r="I123" s="20" t="s">
        <v>429</v>
      </c>
      <c r="J123" s="19" t="s">
        <v>428</v>
      </c>
    </row>
    <row r="124" spans="1:11" ht="30" customHeight="1">
      <c r="A124" s="33">
        <v>116</v>
      </c>
      <c r="B124" s="43" t="s">
        <v>409</v>
      </c>
      <c r="C124" s="43" t="s">
        <v>410</v>
      </c>
      <c r="D124" s="44" t="s">
        <v>10</v>
      </c>
      <c r="E124" s="55">
        <v>100</v>
      </c>
      <c r="F124" s="26">
        <v>10</v>
      </c>
      <c r="G124" s="26">
        <f t="shared" si="1"/>
        <v>1200</v>
      </c>
      <c r="H124" s="36"/>
      <c r="I124" s="20" t="s">
        <v>429</v>
      </c>
      <c r="J124" s="19" t="s">
        <v>428</v>
      </c>
    </row>
    <row r="125" spans="1:11" ht="30" customHeight="1">
      <c r="A125" s="32">
        <v>117</v>
      </c>
      <c r="B125" s="43" t="s">
        <v>409</v>
      </c>
      <c r="C125" s="43" t="s">
        <v>411</v>
      </c>
      <c r="D125" s="44" t="s">
        <v>10</v>
      </c>
      <c r="E125" s="55">
        <v>100</v>
      </c>
      <c r="F125" s="26">
        <v>10</v>
      </c>
      <c r="G125" s="26">
        <f t="shared" si="1"/>
        <v>1200</v>
      </c>
      <c r="H125" s="36"/>
      <c r="I125" s="20" t="s">
        <v>429</v>
      </c>
      <c r="J125" s="19" t="s">
        <v>428</v>
      </c>
    </row>
    <row r="126" spans="1:11" ht="30" customHeight="1">
      <c r="A126" s="33">
        <v>118</v>
      </c>
      <c r="B126" s="43" t="s">
        <v>409</v>
      </c>
      <c r="C126" s="43" t="s">
        <v>412</v>
      </c>
      <c r="D126" s="44" t="s">
        <v>10</v>
      </c>
      <c r="E126" s="55">
        <v>100</v>
      </c>
      <c r="F126" s="26">
        <v>10</v>
      </c>
      <c r="G126" s="26">
        <f t="shared" si="1"/>
        <v>1200</v>
      </c>
      <c r="H126" s="36"/>
      <c r="I126" s="20" t="s">
        <v>429</v>
      </c>
      <c r="J126" s="19" t="s">
        <v>428</v>
      </c>
    </row>
    <row r="127" spans="1:11" ht="30" customHeight="1">
      <c r="A127" s="32">
        <v>119</v>
      </c>
      <c r="B127" s="43" t="s">
        <v>413</v>
      </c>
      <c r="C127" s="43" t="s">
        <v>414</v>
      </c>
      <c r="D127" s="44" t="s">
        <v>10</v>
      </c>
      <c r="E127" s="56">
        <v>100</v>
      </c>
      <c r="F127" s="26">
        <v>30</v>
      </c>
      <c r="G127" s="26">
        <f t="shared" si="1"/>
        <v>3600</v>
      </c>
      <c r="H127" s="36"/>
      <c r="I127" s="20" t="s">
        <v>429</v>
      </c>
      <c r="J127" s="19" t="s">
        <v>428</v>
      </c>
    </row>
    <row r="128" spans="1:11" ht="30" customHeight="1">
      <c r="A128" s="33">
        <v>120</v>
      </c>
      <c r="B128" s="43" t="s">
        <v>413</v>
      </c>
      <c r="C128" s="43" t="s">
        <v>415</v>
      </c>
      <c r="D128" s="44" t="s">
        <v>10</v>
      </c>
      <c r="E128" s="56">
        <v>100</v>
      </c>
      <c r="F128" s="26">
        <v>30</v>
      </c>
      <c r="G128" s="26">
        <f t="shared" si="1"/>
        <v>3600</v>
      </c>
      <c r="H128" s="36"/>
      <c r="I128" s="20" t="s">
        <v>429</v>
      </c>
      <c r="J128" s="19" t="s">
        <v>428</v>
      </c>
    </row>
    <row r="129" spans="1:11" ht="30" customHeight="1">
      <c r="A129" s="32">
        <v>121</v>
      </c>
      <c r="B129" s="43" t="s">
        <v>11</v>
      </c>
      <c r="C129" s="43" t="s">
        <v>416</v>
      </c>
      <c r="D129" s="44" t="s">
        <v>10</v>
      </c>
      <c r="E129" s="56">
        <v>100</v>
      </c>
      <c r="F129" s="26">
        <v>10</v>
      </c>
      <c r="G129" s="26">
        <f t="shared" si="1"/>
        <v>1200</v>
      </c>
      <c r="H129" s="36"/>
      <c r="I129" s="20" t="s">
        <v>429</v>
      </c>
      <c r="J129" s="19" t="s">
        <v>428</v>
      </c>
    </row>
    <row r="130" spans="1:11" ht="30" customHeight="1">
      <c r="A130" s="33">
        <v>122</v>
      </c>
      <c r="B130" s="43" t="s">
        <v>16</v>
      </c>
      <c r="C130" s="43" t="s">
        <v>417</v>
      </c>
      <c r="D130" s="44" t="s">
        <v>10</v>
      </c>
      <c r="E130" s="55">
        <v>2</v>
      </c>
      <c r="F130" s="26">
        <v>30000</v>
      </c>
      <c r="G130" s="26">
        <f t="shared" si="1"/>
        <v>72000</v>
      </c>
      <c r="H130" s="41" t="s">
        <v>427</v>
      </c>
      <c r="I130" s="20" t="s">
        <v>429</v>
      </c>
      <c r="J130" s="19" t="s">
        <v>428</v>
      </c>
      <c r="K130" s="18" t="s">
        <v>435</v>
      </c>
    </row>
    <row r="131" spans="1:11" ht="30" customHeight="1">
      <c r="A131" s="32">
        <v>123</v>
      </c>
      <c r="B131" s="43" t="s">
        <v>418</v>
      </c>
      <c r="C131" s="43" t="s">
        <v>419</v>
      </c>
      <c r="D131" s="44" t="s">
        <v>10</v>
      </c>
      <c r="E131" s="56">
        <v>30</v>
      </c>
      <c r="F131" s="26">
        <v>30</v>
      </c>
      <c r="G131" s="26">
        <f t="shared" si="1"/>
        <v>1080</v>
      </c>
      <c r="H131" s="36"/>
      <c r="I131" s="20" t="s">
        <v>429</v>
      </c>
      <c r="J131" s="19" t="s">
        <v>428</v>
      </c>
    </row>
    <row r="132" spans="1:11" ht="30" customHeight="1">
      <c r="A132" s="33">
        <v>124</v>
      </c>
      <c r="B132" s="43" t="s">
        <v>418</v>
      </c>
      <c r="C132" s="43" t="s">
        <v>420</v>
      </c>
      <c r="D132" s="44" t="s">
        <v>10</v>
      </c>
      <c r="E132" s="56">
        <v>30</v>
      </c>
      <c r="F132" s="26">
        <v>30</v>
      </c>
      <c r="G132" s="26">
        <f t="shared" si="1"/>
        <v>1080</v>
      </c>
      <c r="H132" s="36"/>
      <c r="I132" s="20" t="s">
        <v>429</v>
      </c>
      <c r="J132" s="19" t="s">
        <v>428</v>
      </c>
    </row>
    <row r="133" spans="1:11" ht="30" customHeight="1">
      <c r="A133" s="32">
        <v>125</v>
      </c>
      <c r="B133" s="43" t="s">
        <v>421</v>
      </c>
      <c r="C133" s="43" t="s">
        <v>422</v>
      </c>
      <c r="D133" s="44" t="s">
        <v>10</v>
      </c>
      <c r="E133" s="55">
        <v>1</v>
      </c>
      <c r="F133" s="26">
        <v>30000</v>
      </c>
      <c r="G133" s="26">
        <f t="shared" si="1"/>
        <v>36000</v>
      </c>
      <c r="H133" s="34" t="s">
        <v>423</v>
      </c>
      <c r="I133" s="20" t="s">
        <v>429</v>
      </c>
      <c r="J133" s="19" t="s">
        <v>428</v>
      </c>
      <c r="K133" s="18" t="s">
        <v>436</v>
      </c>
    </row>
    <row r="134" spans="1:11" ht="30" customHeight="1">
      <c r="A134" s="33">
        <v>126</v>
      </c>
      <c r="B134" s="43" t="s">
        <v>424</v>
      </c>
      <c r="C134" s="43" t="s">
        <v>425</v>
      </c>
      <c r="D134" s="44" t="s">
        <v>10</v>
      </c>
      <c r="E134" s="55">
        <v>10</v>
      </c>
      <c r="F134" s="26">
        <v>135</v>
      </c>
      <c r="G134" s="26">
        <f t="shared" si="1"/>
        <v>1620</v>
      </c>
      <c r="H134" s="36"/>
      <c r="I134" s="20" t="s">
        <v>429</v>
      </c>
      <c r="J134" s="19" t="s">
        <v>428</v>
      </c>
    </row>
    <row r="135" spans="1:11" ht="30" customHeight="1">
      <c r="A135" s="32">
        <v>127</v>
      </c>
      <c r="B135" s="11" t="s">
        <v>437</v>
      </c>
      <c r="C135" s="11" t="s">
        <v>438</v>
      </c>
      <c r="D135" s="11" t="s">
        <v>439</v>
      </c>
      <c r="E135" s="60">
        <v>2</v>
      </c>
      <c r="F135" s="26">
        <v>59000</v>
      </c>
      <c r="G135" s="26">
        <f t="shared" si="1"/>
        <v>141600</v>
      </c>
      <c r="H135" s="45" t="s">
        <v>867</v>
      </c>
      <c r="I135" s="20" t="s">
        <v>496</v>
      </c>
      <c r="J135" s="19" t="s">
        <v>497</v>
      </c>
      <c r="K135" s="18" t="s">
        <v>571</v>
      </c>
    </row>
    <row r="136" spans="1:11" ht="30" customHeight="1">
      <c r="A136" s="33">
        <v>128</v>
      </c>
      <c r="B136" s="11" t="s">
        <v>440</v>
      </c>
      <c r="C136" s="11" t="s">
        <v>441</v>
      </c>
      <c r="D136" s="11" t="s">
        <v>439</v>
      </c>
      <c r="E136" s="60">
        <v>4</v>
      </c>
      <c r="F136" s="26">
        <v>5800</v>
      </c>
      <c r="G136" s="26">
        <f t="shared" si="1"/>
        <v>27840</v>
      </c>
      <c r="H136" s="45" t="s">
        <v>442</v>
      </c>
      <c r="I136" s="20" t="s">
        <v>496</v>
      </c>
      <c r="J136" s="19" t="s">
        <v>497</v>
      </c>
      <c r="K136" s="18" t="s">
        <v>573</v>
      </c>
    </row>
    <row r="137" spans="1:11" ht="30" customHeight="1">
      <c r="A137" s="32">
        <v>129</v>
      </c>
      <c r="B137" s="11" t="s">
        <v>443</v>
      </c>
      <c r="C137" s="11" t="s">
        <v>444</v>
      </c>
      <c r="D137" s="11" t="s">
        <v>439</v>
      </c>
      <c r="E137" s="60">
        <v>2</v>
      </c>
      <c r="F137" s="26">
        <v>40000</v>
      </c>
      <c r="G137" s="26">
        <f t="shared" si="1"/>
        <v>96000</v>
      </c>
      <c r="H137" s="45" t="s">
        <v>445</v>
      </c>
      <c r="I137" s="20" t="s">
        <v>496</v>
      </c>
      <c r="J137" s="19" t="s">
        <v>497</v>
      </c>
      <c r="K137" s="18" t="s">
        <v>574</v>
      </c>
    </row>
    <row r="138" spans="1:11" ht="30" customHeight="1">
      <c r="A138" s="33">
        <v>130</v>
      </c>
      <c r="B138" s="11" t="s">
        <v>446</v>
      </c>
      <c r="C138" s="11" t="s">
        <v>447</v>
      </c>
      <c r="D138" s="11" t="s">
        <v>439</v>
      </c>
      <c r="E138" s="60">
        <v>1</v>
      </c>
      <c r="F138" s="26">
        <v>19500</v>
      </c>
      <c r="G138" s="26">
        <f t="shared" ref="G138:G201" si="2">F138*E138*1.2</f>
        <v>23400</v>
      </c>
      <c r="H138" s="45" t="s">
        <v>448</v>
      </c>
      <c r="I138" s="20" t="s">
        <v>496</v>
      </c>
      <c r="J138" s="19" t="s">
        <v>497</v>
      </c>
      <c r="K138" s="18" t="s">
        <v>578</v>
      </c>
    </row>
    <row r="139" spans="1:11" ht="30" customHeight="1">
      <c r="A139" s="32">
        <v>131</v>
      </c>
      <c r="B139" s="11" t="s">
        <v>449</v>
      </c>
      <c r="C139" s="11" t="s">
        <v>450</v>
      </c>
      <c r="D139" s="11" t="s">
        <v>439</v>
      </c>
      <c r="E139" s="60">
        <v>3</v>
      </c>
      <c r="F139" s="26">
        <v>199100</v>
      </c>
      <c r="G139" s="26">
        <f t="shared" si="2"/>
        <v>716760</v>
      </c>
      <c r="H139" s="45" t="s">
        <v>451</v>
      </c>
      <c r="I139" s="20" t="s">
        <v>496</v>
      </c>
      <c r="J139" s="19" t="s">
        <v>497</v>
      </c>
      <c r="K139" s="18" t="s">
        <v>579</v>
      </c>
    </row>
    <row r="140" spans="1:11" ht="30" customHeight="1">
      <c r="A140" s="33">
        <v>132</v>
      </c>
      <c r="B140" s="11" t="s">
        <v>452</v>
      </c>
      <c r="C140" s="11">
        <v>1600</v>
      </c>
      <c r="D140" s="11" t="s">
        <v>21</v>
      </c>
      <c r="E140" s="60">
        <v>2</v>
      </c>
      <c r="F140" s="26">
        <v>22000</v>
      </c>
      <c r="G140" s="26">
        <f t="shared" si="2"/>
        <v>52800</v>
      </c>
      <c r="H140" s="45" t="s">
        <v>453</v>
      </c>
      <c r="I140" s="20" t="s">
        <v>496</v>
      </c>
      <c r="J140" s="19" t="s">
        <v>497</v>
      </c>
      <c r="K140" s="18" t="s">
        <v>572</v>
      </c>
    </row>
    <row r="141" spans="1:11" ht="30" customHeight="1">
      <c r="A141" s="32">
        <v>133</v>
      </c>
      <c r="B141" s="11" t="s">
        <v>452</v>
      </c>
      <c r="C141" s="11">
        <v>1500</v>
      </c>
      <c r="D141" s="11" t="s">
        <v>21</v>
      </c>
      <c r="E141" s="60">
        <v>2</v>
      </c>
      <c r="F141" s="26">
        <v>9500</v>
      </c>
      <c r="G141" s="26">
        <f t="shared" si="2"/>
        <v>22800</v>
      </c>
      <c r="H141" s="45" t="s">
        <v>454</v>
      </c>
      <c r="I141" s="20" t="s">
        <v>496</v>
      </c>
      <c r="J141" s="19" t="s">
        <v>497</v>
      </c>
      <c r="K141" s="18" t="s">
        <v>572</v>
      </c>
    </row>
    <row r="142" spans="1:11" ht="30" customHeight="1">
      <c r="A142" s="33">
        <v>134</v>
      </c>
      <c r="B142" s="11" t="s">
        <v>452</v>
      </c>
      <c r="C142" s="11">
        <v>1000</v>
      </c>
      <c r="D142" s="11" t="s">
        <v>21</v>
      </c>
      <c r="E142" s="60">
        <v>6</v>
      </c>
      <c r="F142" s="26">
        <v>10500</v>
      </c>
      <c r="G142" s="26">
        <f t="shared" si="2"/>
        <v>75600</v>
      </c>
      <c r="H142" s="45" t="s">
        <v>455</v>
      </c>
      <c r="I142" s="20" t="s">
        <v>496</v>
      </c>
      <c r="J142" s="19" t="s">
        <v>497</v>
      </c>
      <c r="K142" s="18" t="s">
        <v>572</v>
      </c>
    </row>
    <row r="143" spans="1:11" ht="30" customHeight="1">
      <c r="A143" s="32">
        <v>135</v>
      </c>
      <c r="B143" s="11" t="s">
        <v>452</v>
      </c>
      <c r="C143" s="11">
        <v>800</v>
      </c>
      <c r="D143" s="11" t="s">
        <v>21</v>
      </c>
      <c r="E143" s="60">
        <v>5</v>
      </c>
      <c r="F143" s="26">
        <v>8500</v>
      </c>
      <c r="G143" s="26">
        <f t="shared" si="2"/>
        <v>51000</v>
      </c>
      <c r="H143" s="39" t="s">
        <v>456</v>
      </c>
      <c r="I143" s="20" t="s">
        <v>496</v>
      </c>
      <c r="J143" s="19" t="s">
        <v>497</v>
      </c>
      <c r="K143" s="18" t="s">
        <v>572</v>
      </c>
    </row>
    <row r="144" spans="1:11" ht="30" customHeight="1">
      <c r="A144" s="33">
        <v>136</v>
      </c>
      <c r="B144" s="11" t="s">
        <v>452</v>
      </c>
      <c r="C144" s="11">
        <v>750</v>
      </c>
      <c r="D144" s="11" t="s">
        <v>21</v>
      </c>
      <c r="E144" s="60">
        <v>2</v>
      </c>
      <c r="F144" s="26">
        <v>12000</v>
      </c>
      <c r="G144" s="26">
        <f t="shared" si="2"/>
        <v>28800</v>
      </c>
      <c r="H144" s="39" t="s">
        <v>457</v>
      </c>
      <c r="I144" s="20" t="s">
        <v>496</v>
      </c>
      <c r="J144" s="19" t="s">
        <v>497</v>
      </c>
      <c r="K144" s="18" t="s">
        <v>572</v>
      </c>
    </row>
    <row r="145" spans="1:11" ht="30" customHeight="1">
      <c r="A145" s="32">
        <v>137</v>
      </c>
      <c r="B145" s="11" t="s">
        <v>452</v>
      </c>
      <c r="C145" s="11">
        <v>400</v>
      </c>
      <c r="D145" s="11" t="s">
        <v>21</v>
      </c>
      <c r="E145" s="60">
        <v>2</v>
      </c>
      <c r="F145" s="26">
        <v>5500</v>
      </c>
      <c r="G145" s="26">
        <f t="shared" si="2"/>
        <v>13200</v>
      </c>
      <c r="H145" s="39" t="s">
        <v>458</v>
      </c>
      <c r="I145" s="20" t="s">
        <v>496</v>
      </c>
      <c r="J145" s="19" t="s">
        <v>497</v>
      </c>
      <c r="K145" s="18" t="s">
        <v>572</v>
      </c>
    </row>
    <row r="146" spans="1:11" ht="30" customHeight="1">
      <c r="A146" s="33">
        <v>138</v>
      </c>
      <c r="B146" s="15" t="s">
        <v>452</v>
      </c>
      <c r="C146" s="15">
        <v>300</v>
      </c>
      <c r="D146" s="11" t="s">
        <v>21</v>
      </c>
      <c r="E146" s="62">
        <v>2</v>
      </c>
      <c r="F146" s="26">
        <v>4500</v>
      </c>
      <c r="G146" s="26">
        <f t="shared" si="2"/>
        <v>10800</v>
      </c>
      <c r="H146" s="39" t="s">
        <v>459</v>
      </c>
      <c r="I146" s="20" t="s">
        <v>496</v>
      </c>
      <c r="J146" s="19" t="s">
        <v>497</v>
      </c>
      <c r="K146" s="18" t="s">
        <v>572</v>
      </c>
    </row>
    <row r="147" spans="1:11" ht="30" customHeight="1">
      <c r="A147" s="32">
        <v>139</v>
      </c>
      <c r="B147" s="15" t="s">
        <v>460</v>
      </c>
      <c r="C147" s="15">
        <v>100</v>
      </c>
      <c r="D147" s="48" t="s">
        <v>21</v>
      </c>
      <c r="E147" s="65">
        <v>2</v>
      </c>
      <c r="F147" s="26">
        <v>8250</v>
      </c>
      <c r="G147" s="26">
        <f t="shared" si="2"/>
        <v>19800</v>
      </c>
      <c r="H147" s="45" t="s">
        <v>461</v>
      </c>
      <c r="I147" s="20" t="s">
        <v>496</v>
      </c>
      <c r="J147" s="19" t="s">
        <v>497</v>
      </c>
      <c r="K147" s="18" t="s">
        <v>575</v>
      </c>
    </row>
    <row r="148" spans="1:11" ht="30" customHeight="1">
      <c r="A148" s="33">
        <v>140</v>
      </c>
      <c r="B148" s="15" t="s">
        <v>462</v>
      </c>
      <c r="C148" s="36">
        <v>25</v>
      </c>
      <c r="D148" s="48" t="s">
        <v>21</v>
      </c>
      <c r="E148" s="66">
        <v>50</v>
      </c>
      <c r="F148" s="26">
        <v>231</v>
      </c>
      <c r="G148" s="26">
        <f t="shared" si="2"/>
        <v>13860</v>
      </c>
      <c r="H148" s="45" t="s">
        <v>463</v>
      </c>
      <c r="I148" s="20" t="s">
        <v>496</v>
      </c>
      <c r="J148" s="19" t="s">
        <v>497</v>
      </c>
      <c r="K148" s="18" t="s">
        <v>576</v>
      </c>
    </row>
    <row r="149" spans="1:11" ht="30" customHeight="1">
      <c r="A149" s="32">
        <v>141</v>
      </c>
      <c r="B149" s="15" t="s">
        <v>464</v>
      </c>
      <c r="C149" s="36">
        <v>30</v>
      </c>
      <c r="D149" s="48" t="s">
        <v>21</v>
      </c>
      <c r="E149" s="66">
        <v>30</v>
      </c>
      <c r="F149" s="26">
        <v>540</v>
      </c>
      <c r="G149" s="26">
        <f t="shared" si="2"/>
        <v>19440</v>
      </c>
      <c r="H149" s="39" t="s">
        <v>465</v>
      </c>
      <c r="I149" s="20" t="s">
        <v>496</v>
      </c>
      <c r="J149" s="19" t="s">
        <v>497</v>
      </c>
      <c r="K149" s="18" t="s">
        <v>577</v>
      </c>
    </row>
    <row r="150" spans="1:11" ht="30" customHeight="1">
      <c r="A150" s="33">
        <v>142</v>
      </c>
      <c r="B150" s="15" t="s">
        <v>466</v>
      </c>
      <c r="C150" s="11">
        <v>45</v>
      </c>
      <c r="D150" s="11" t="s">
        <v>467</v>
      </c>
      <c r="E150" s="60">
        <v>1</v>
      </c>
      <c r="F150" s="26">
        <v>29900</v>
      </c>
      <c r="G150" s="26">
        <f t="shared" si="2"/>
        <v>35880</v>
      </c>
      <c r="H150" s="45" t="s">
        <v>468</v>
      </c>
      <c r="I150" s="20" t="s">
        <v>496</v>
      </c>
      <c r="J150" s="19" t="s">
        <v>497</v>
      </c>
      <c r="K150" s="18" t="s">
        <v>593</v>
      </c>
    </row>
    <row r="151" spans="1:11" ht="30" customHeight="1">
      <c r="A151" s="32">
        <v>143</v>
      </c>
      <c r="B151" s="15" t="s">
        <v>469</v>
      </c>
      <c r="C151" s="11">
        <v>37</v>
      </c>
      <c r="D151" s="11" t="s">
        <v>21</v>
      </c>
      <c r="E151" s="60">
        <v>2</v>
      </c>
      <c r="F151" s="26">
        <v>7150</v>
      </c>
      <c r="G151" s="26">
        <f t="shared" si="2"/>
        <v>17160</v>
      </c>
      <c r="H151" s="39" t="s">
        <v>470</v>
      </c>
      <c r="I151" s="20" t="s">
        <v>496</v>
      </c>
      <c r="J151" s="19" t="s">
        <v>497</v>
      </c>
      <c r="K151" s="18" t="s">
        <v>594</v>
      </c>
    </row>
    <row r="152" spans="1:11" ht="30" customHeight="1">
      <c r="A152" s="33">
        <v>144</v>
      </c>
      <c r="B152" s="15" t="s">
        <v>471</v>
      </c>
      <c r="C152" s="89" t="s">
        <v>868</v>
      </c>
      <c r="D152" s="11" t="s">
        <v>472</v>
      </c>
      <c r="E152" s="60">
        <v>1</v>
      </c>
      <c r="F152" s="26">
        <v>20000</v>
      </c>
      <c r="G152" s="26">
        <f t="shared" si="2"/>
        <v>24000</v>
      </c>
      <c r="H152" s="45" t="s">
        <v>473</v>
      </c>
      <c r="I152" s="20" t="s">
        <v>496</v>
      </c>
      <c r="J152" s="19" t="s">
        <v>497</v>
      </c>
      <c r="K152" s="18" t="s">
        <v>595</v>
      </c>
    </row>
    <row r="153" spans="1:11" ht="30" customHeight="1">
      <c r="A153" s="32">
        <v>145</v>
      </c>
      <c r="B153" s="11" t="s">
        <v>12</v>
      </c>
      <c r="C153" s="11" t="s">
        <v>474</v>
      </c>
      <c r="D153" s="11" t="s">
        <v>21</v>
      </c>
      <c r="E153" s="60">
        <v>2</v>
      </c>
      <c r="F153" s="26">
        <v>3660</v>
      </c>
      <c r="G153" s="26">
        <f t="shared" si="2"/>
        <v>8784</v>
      </c>
      <c r="H153" s="39" t="s">
        <v>475</v>
      </c>
      <c r="I153" s="20" t="s">
        <v>496</v>
      </c>
      <c r="J153" s="19" t="s">
        <v>497</v>
      </c>
      <c r="K153" s="18" t="s">
        <v>596</v>
      </c>
    </row>
    <row r="154" spans="1:11" ht="30" customHeight="1">
      <c r="A154" s="33">
        <v>146</v>
      </c>
      <c r="B154" s="11" t="s">
        <v>12</v>
      </c>
      <c r="C154" s="11" t="s">
        <v>476</v>
      </c>
      <c r="D154" s="11" t="s">
        <v>21</v>
      </c>
      <c r="E154" s="60">
        <v>2</v>
      </c>
      <c r="F154" s="26">
        <v>2070</v>
      </c>
      <c r="G154" s="26">
        <f t="shared" si="2"/>
        <v>4968</v>
      </c>
      <c r="H154" s="39" t="s">
        <v>869</v>
      </c>
      <c r="I154" s="20" t="s">
        <v>496</v>
      </c>
      <c r="J154" s="19" t="s">
        <v>497</v>
      </c>
      <c r="K154" s="18" t="s">
        <v>596</v>
      </c>
    </row>
    <row r="155" spans="1:11" ht="30" customHeight="1">
      <c r="A155" s="32">
        <v>147</v>
      </c>
      <c r="B155" s="11" t="s">
        <v>477</v>
      </c>
      <c r="C155" s="11" t="s">
        <v>478</v>
      </c>
      <c r="D155" s="11" t="s">
        <v>21</v>
      </c>
      <c r="E155" s="60">
        <v>3</v>
      </c>
      <c r="F155" s="26">
        <v>8040</v>
      </c>
      <c r="G155" s="26">
        <f t="shared" si="2"/>
        <v>28944</v>
      </c>
      <c r="H155" s="39" t="s">
        <v>479</v>
      </c>
      <c r="I155" s="20" t="s">
        <v>496</v>
      </c>
      <c r="J155" s="19" t="s">
        <v>497</v>
      </c>
      <c r="K155" s="18" t="s">
        <v>28</v>
      </c>
    </row>
    <row r="156" spans="1:11" ht="30" customHeight="1">
      <c r="A156" s="33">
        <v>148</v>
      </c>
      <c r="B156" s="11" t="s">
        <v>480</v>
      </c>
      <c r="C156" s="11" t="s">
        <v>481</v>
      </c>
      <c r="D156" s="11" t="s">
        <v>21</v>
      </c>
      <c r="E156" s="60">
        <v>10</v>
      </c>
      <c r="F156" s="26">
        <v>14300</v>
      </c>
      <c r="G156" s="26">
        <f t="shared" si="2"/>
        <v>171600</v>
      </c>
      <c r="H156" s="45" t="s">
        <v>482</v>
      </c>
      <c r="I156" s="20" t="s">
        <v>496</v>
      </c>
      <c r="J156" s="19" t="s">
        <v>497</v>
      </c>
      <c r="K156" s="18" t="s">
        <v>597</v>
      </c>
    </row>
    <row r="157" spans="1:11" ht="30" customHeight="1">
      <c r="A157" s="32">
        <v>149</v>
      </c>
      <c r="B157" s="11" t="s">
        <v>483</v>
      </c>
      <c r="C157" s="11" t="s">
        <v>484</v>
      </c>
      <c r="D157" s="11" t="s">
        <v>21</v>
      </c>
      <c r="E157" s="60">
        <v>10</v>
      </c>
      <c r="F157" s="26">
        <v>1870</v>
      </c>
      <c r="G157" s="26">
        <f t="shared" si="2"/>
        <v>22440</v>
      </c>
      <c r="H157" s="39" t="s">
        <v>485</v>
      </c>
      <c r="I157" s="20" t="s">
        <v>496</v>
      </c>
      <c r="J157" s="19" t="s">
        <v>497</v>
      </c>
      <c r="K157" s="18" t="s">
        <v>598</v>
      </c>
    </row>
    <row r="158" spans="1:11" ht="30" customHeight="1">
      <c r="A158" s="33">
        <v>150</v>
      </c>
      <c r="B158" s="11" t="s">
        <v>486</v>
      </c>
      <c r="C158" s="11">
        <v>10</v>
      </c>
      <c r="D158" s="11" t="s">
        <v>487</v>
      </c>
      <c r="E158" s="60">
        <v>11</v>
      </c>
      <c r="F158" s="26">
        <v>1375</v>
      </c>
      <c r="G158" s="26">
        <f t="shared" si="2"/>
        <v>18150</v>
      </c>
      <c r="H158" s="45" t="s">
        <v>488</v>
      </c>
      <c r="I158" s="20" t="s">
        <v>496</v>
      </c>
      <c r="J158" s="19" t="s">
        <v>497</v>
      </c>
      <c r="K158" s="18" t="s">
        <v>580</v>
      </c>
    </row>
    <row r="159" spans="1:11" ht="30" customHeight="1">
      <c r="A159" s="32">
        <v>151</v>
      </c>
      <c r="B159" s="15" t="s">
        <v>489</v>
      </c>
      <c r="C159" s="90" t="s">
        <v>490</v>
      </c>
      <c r="D159" s="11" t="s">
        <v>570</v>
      </c>
      <c r="E159" s="62">
        <v>10</v>
      </c>
      <c r="F159" s="26">
        <v>5000</v>
      </c>
      <c r="G159" s="26">
        <f t="shared" si="2"/>
        <v>60000</v>
      </c>
      <c r="H159" s="45" t="s">
        <v>491</v>
      </c>
      <c r="I159" s="20" t="s">
        <v>496</v>
      </c>
      <c r="J159" s="19" t="s">
        <v>497</v>
      </c>
      <c r="K159" s="18" t="s">
        <v>599</v>
      </c>
    </row>
    <row r="160" spans="1:11" ht="30" customHeight="1">
      <c r="A160" s="33">
        <v>152</v>
      </c>
      <c r="B160" s="15" t="s">
        <v>492</v>
      </c>
      <c r="C160" s="15" t="s">
        <v>493</v>
      </c>
      <c r="D160" s="48" t="s">
        <v>494</v>
      </c>
      <c r="E160" s="65">
        <v>25</v>
      </c>
      <c r="F160" s="26">
        <v>1100</v>
      </c>
      <c r="G160" s="26">
        <f t="shared" si="2"/>
        <v>33000</v>
      </c>
      <c r="H160" s="45" t="s">
        <v>495</v>
      </c>
      <c r="I160" s="20" t="s">
        <v>496</v>
      </c>
      <c r="J160" s="19" t="s">
        <v>497</v>
      </c>
      <c r="K160" s="18" t="s">
        <v>600</v>
      </c>
    </row>
    <row r="161" spans="1:11" ht="30" customHeight="1">
      <c r="A161" s="32">
        <v>153</v>
      </c>
      <c r="B161" s="21" t="s">
        <v>498</v>
      </c>
      <c r="C161" s="21"/>
      <c r="D161" s="49"/>
      <c r="E161" s="67">
        <v>2</v>
      </c>
      <c r="F161" s="84">
        <v>3000</v>
      </c>
      <c r="G161" s="26">
        <f t="shared" si="2"/>
        <v>7200</v>
      </c>
      <c r="H161" s="45" t="s">
        <v>499</v>
      </c>
      <c r="I161" s="20" t="s">
        <v>156</v>
      </c>
      <c r="J161" s="19" t="s">
        <v>569</v>
      </c>
      <c r="K161" s="18" t="s">
        <v>601</v>
      </c>
    </row>
    <row r="162" spans="1:11" ht="30" customHeight="1">
      <c r="A162" s="33">
        <v>154</v>
      </c>
      <c r="B162" s="21" t="s">
        <v>500</v>
      </c>
      <c r="C162" s="21" t="s">
        <v>501</v>
      </c>
      <c r="D162" s="49" t="s">
        <v>21</v>
      </c>
      <c r="E162" s="67">
        <v>3</v>
      </c>
      <c r="F162" s="84">
        <v>5060</v>
      </c>
      <c r="G162" s="26">
        <f t="shared" si="2"/>
        <v>18216</v>
      </c>
      <c r="H162" s="45" t="s">
        <v>502</v>
      </c>
      <c r="I162" s="20" t="s">
        <v>156</v>
      </c>
      <c r="J162" s="19" t="s">
        <v>569</v>
      </c>
      <c r="K162" s="18" t="s">
        <v>602</v>
      </c>
    </row>
    <row r="163" spans="1:11" ht="30" customHeight="1">
      <c r="A163" s="32">
        <v>155</v>
      </c>
      <c r="B163" s="21" t="s">
        <v>503</v>
      </c>
      <c r="C163" s="21">
        <v>120</v>
      </c>
      <c r="D163" s="49" t="s">
        <v>21</v>
      </c>
      <c r="E163" s="67">
        <v>1</v>
      </c>
      <c r="F163" s="84">
        <v>45100</v>
      </c>
      <c r="G163" s="26">
        <f t="shared" si="2"/>
        <v>54120</v>
      </c>
      <c r="H163" s="45" t="s">
        <v>504</v>
      </c>
      <c r="I163" s="20" t="s">
        <v>156</v>
      </c>
      <c r="J163" s="19" t="s">
        <v>569</v>
      </c>
      <c r="K163" s="18" t="s">
        <v>603</v>
      </c>
    </row>
    <row r="164" spans="1:11" ht="30" customHeight="1">
      <c r="A164" s="33">
        <v>156</v>
      </c>
      <c r="B164" s="21" t="s">
        <v>505</v>
      </c>
      <c r="C164" s="21"/>
      <c r="D164" s="49"/>
      <c r="E164" s="68">
        <v>2</v>
      </c>
      <c r="F164" s="85">
        <v>1100</v>
      </c>
      <c r="G164" s="26">
        <f t="shared" si="2"/>
        <v>2640</v>
      </c>
      <c r="H164" s="39" t="s">
        <v>506</v>
      </c>
      <c r="I164" s="20" t="s">
        <v>156</v>
      </c>
      <c r="J164" s="19" t="s">
        <v>569</v>
      </c>
      <c r="K164" s="18" t="s">
        <v>604</v>
      </c>
    </row>
    <row r="165" spans="1:11" ht="30" customHeight="1">
      <c r="A165" s="32">
        <v>157</v>
      </c>
      <c r="B165" s="73" t="s">
        <v>507</v>
      </c>
      <c r="C165" s="21"/>
      <c r="D165" s="49"/>
      <c r="E165" s="68">
        <v>4</v>
      </c>
      <c r="F165" s="85">
        <v>7700</v>
      </c>
      <c r="G165" s="26">
        <f t="shared" si="2"/>
        <v>36960</v>
      </c>
      <c r="H165" s="45" t="s">
        <v>508</v>
      </c>
      <c r="I165" s="20" t="s">
        <v>156</v>
      </c>
      <c r="J165" s="19" t="s">
        <v>569</v>
      </c>
      <c r="K165" s="18" t="s">
        <v>581</v>
      </c>
    </row>
    <row r="166" spans="1:11" ht="30" customHeight="1">
      <c r="A166" s="33">
        <v>158</v>
      </c>
      <c r="B166" s="73" t="s">
        <v>509</v>
      </c>
      <c r="C166" s="21"/>
      <c r="D166" s="49"/>
      <c r="E166" s="68">
        <v>2</v>
      </c>
      <c r="F166" s="85">
        <v>5060</v>
      </c>
      <c r="G166" s="26">
        <f t="shared" si="2"/>
        <v>12144</v>
      </c>
      <c r="H166" s="45" t="s">
        <v>510</v>
      </c>
      <c r="I166" s="20" t="s">
        <v>156</v>
      </c>
      <c r="J166" s="19" t="s">
        <v>569</v>
      </c>
      <c r="K166" s="18" t="s">
        <v>605</v>
      </c>
    </row>
    <row r="167" spans="1:11" ht="30" customHeight="1">
      <c r="A167" s="32">
        <v>159</v>
      </c>
      <c r="B167" s="73" t="s">
        <v>511</v>
      </c>
      <c r="C167" s="21"/>
      <c r="D167" s="49"/>
      <c r="E167" s="68">
        <v>2</v>
      </c>
      <c r="F167" s="85">
        <v>880</v>
      </c>
      <c r="G167" s="26">
        <f t="shared" si="2"/>
        <v>2112</v>
      </c>
      <c r="H167" s="45" t="s">
        <v>512</v>
      </c>
      <c r="I167" s="20" t="s">
        <v>156</v>
      </c>
      <c r="J167" s="19" t="s">
        <v>569</v>
      </c>
      <c r="K167" s="18" t="s">
        <v>582</v>
      </c>
    </row>
    <row r="168" spans="1:11" ht="30" customHeight="1">
      <c r="A168" s="33">
        <v>160</v>
      </c>
      <c r="B168" s="73" t="s">
        <v>513</v>
      </c>
      <c r="C168" s="21"/>
      <c r="D168" s="49"/>
      <c r="E168" s="68">
        <v>3</v>
      </c>
      <c r="F168" s="85">
        <v>1980</v>
      </c>
      <c r="G168" s="26">
        <f t="shared" si="2"/>
        <v>7128</v>
      </c>
      <c r="H168" s="45" t="s">
        <v>514</v>
      </c>
      <c r="I168" s="20" t="s">
        <v>156</v>
      </c>
      <c r="J168" s="19" t="s">
        <v>569</v>
      </c>
      <c r="K168" s="18" t="s">
        <v>290</v>
      </c>
    </row>
    <row r="169" spans="1:11" ht="30" customHeight="1">
      <c r="A169" s="32">
        <v>161</v>
      </c>
      <c r="B169" s="73" t="s">
        <v>515</v>
      </c>
      <c r="C169" s="21"/>
      <c r="D169" s="49"/>
      <c r="E169" s="68">
        <v>3</v>
      </c>
      <c r="F169" s="85">
        <v>880</v>
      </c>
      <c r="G169" s="26">
        <f t="shared" si="2"/>
        <v>3168</v>
      </c>
      <c r="H169" s="45" t="s">
        <v>516</v>
      </c>
      <c r="I169" s="20" t="s">
        <v>156</v>
      </c>
      <c r="J169" s="19" t="s">
        <v>569</v>
      </c>
      <c r="K169" s="18" t="s">
        <v>606</v>
      </c>
    </row>
    <row r="170" spans="1:11" ht="30" customHeight="1">
      <c r="A170" s="33">
        <v>162</v>
      </c>
      <c r="B170" s="50" t="s">
        <v>517</v>
      </c>
      <c r="C170" s="50"/>
      <c r="D170" s="51"/>
      <c r="E170" s="69">
        <v>5</v>
      </c>
      <c r="F170" s="86">
        <v>3630</v>
      </c>
      <c r="G170" s="26">
        <f t="shared" si="2"/>
        <v>21780</v>
      </c>
      <c r="H170" s="45" t="s">
        <v>518</v>
      </c>
      <c r="I170" s="20" t="s">
        <v>156</v>
      </c>
      <c r="J170" s="19" t="s">
        <v>569</v>
      </c>
      <c r="K170" s="18" t="s">
        <v>583</v>
      </c>
    </row>
    <row r="171" spans="1:11" ht="30" customHeight="1">
      <c r="A171" s="32">
        <v>163</v>
      </c>
      <c r="B171" s="50" t="s">
        <v>519</v>
      </c>
      <c r="C171" s="50"/>
      <c r="D171" s="51"/>
      <c r="E171" s="69">
        <v>5</v>
      </c>
      <c r="F171" s="86">
        <v>880</v>
      </c>
      <c r="G171" s="26">
        <f t="shared" si="2"/>
        <v>5280</v>
      </c>
      <c r="H171" s="45" t="s">
        <v>520</v>
      </c>
      <c r="I171" s="20" t="s">
        <v>156</v>
      </c>
      <c r="J171" s="19" t="s">
        <v>569</v>
      </c>
      <c r="K171" s="18" t="s">
        <v>607</v>
      </c>
    </row>
    <row r="172" spans="1:11" ht="30" customHeight="1">
      <c r="A172" s="33">
        <v>164</v>
      </c>
      <c r="B172" s="52" t="s">
        <v>23</v>
      </c>
      <c r="C172" s="50"/>
      <c r="D172" s="51"/>
      <c r="E172" s="69">
        <v>2</v>
      </c>
      <c r="F172" s="86">
        <v>6600</v>
      </c>
      <c r="G172" s="26">
        <f t="shared" si="2"/>
        <v>15840</v>
      </c>
      <c r="H172" s="39" t="s">
        <v>870</v>
      </c>
      <c r="I172" s="20" t="s">
        <v>156</v>
      </c>
      <c r="J172" s="19" t="s">
        <v>569</v>
      </c>
      <c r="K172" s="18" t="s">
        <v>23</v>
      </c>
    </row>
    <row r="173" spans="1:11" ht="30" customHeight="1">
      <c r="A173" s="32">
        <v>165</v>
      </c>
      <c r="B173" s="12" t="s">
        <v>521</v>
      </c>
      <c r="C173" s="50"/>
      <c r="D173" s="53"/>
      <c r="E173" s="59">
        <v>1</v>
      </c>
      <c r="F173" s="82">
        <v>11390</v>
      </c>
      <c r="G173" s="26">
        <f t="shared" si="2"/>
        <v>13668</v>
      </c>
      <c r="H173" s="71" t="s">
        <v>522</v>
      </c>
      <c r="I173" s="20" t="s">
        <v>156</v>
      </c>
      <c r="J173" s="19" t="s">
        <v>569</v>
      </c>
    </row>
    <row r="174" spans="1:11" ht="30" customHeight="1">
      <c r="A174" s="33">
        <v>166</v>
      </c>
      <c r="B174" s="50" t="s">
        <v>15</v>
      </c>
      <c r="C174" s="50" t="s">
        <v>523</v>
      </c>
      <c r="D174" s="51"/>
      <c r="E174" s="69">
        <v>1</v>
      </c>
      <c r="F174" s="86">
        <v>76000</v>
      </c>
      <c r="G174" s="26">
        <f t="shared" si="2"/>
        <v>91200</v>
      </c>
      <c r="H174" s="45" t="s">
        <v>524</v>
      </c>
      <c r="I174" s="20" t="s">
        <v>156</v>
      </c>
      <c r="J174" s="19" t="s">
        <v>569</v>
      </c>
      <c r="K174" s="18" t="s">
        <v>584</v>
      </c>
    </row>
    <row r="175" spans="1:11" ht="30" customHeight="1">
      <c r="A175" s="32">
        <v>167</v>
      </c>
      <c r="B175" s="50" t="s">
        <v>15</v>
      </c>
      <c r="C175" s="50" t="s">
        <v>525</v>
      </c>
      <c r="D175" s="51"/>
      <c r="E175" s="69">
        <v>1</v>
      </c>
      <c r="F175" s="86">
        <v>40000</v>
      </c>
      <c r="G175" s="26">
        <f t="shared" si="2"/>
        <v>48000</v>
      </c>
      <c r="H175" s="45" t="s">
        <v>524</v>
      </c>
      <c r="I175" s="20" t="s">
        <v>156</v>
      </c>
      <c r="J175" s="19" t="s">
        <v>569</v>
      </c>
      <c r="K175" s="18" t="s">
        <v>584</v>
      </c>
    </row>
    <row r="176" spans="1:11" ht="30" customHeight="1">
      <c r="A176" s="33">
        <v>168</v>
      </c>
      <c r="B176" s="52" t="s">
        <v>526</v>
      </c>
      <c r="C176" s="50" t="s">
        <v>871</v>
      </c>
      <c r="D176" s="51"/>
      <c r="E176" s="69">
        <v>2</v>
      </c>
      <c r="F176" s="86">
        <v>3900</v>
      </c>
      <c r="G176" s="26">
        <f t="shared" si="2"/>
        <v>9360</v>
      </c>
      <c r="H176" s="45" t="s">
        <v>527</v>
      </c>
      <c r="I176" s="20" t="s">
        <v>156</v>
      </c>
      <c r="J176" s="19" t="s">
        <v>569</v>
      </c>
      <c r="K176" s="18" t="s">
        <v>585</v>
      </c>
    </row>
    <row r="177" spans="1:12" ht="30" customHeight="1">
      <c r="A177" s="32">
        <v>169</v>
      </c>
      <c r="B177" s="50" t="s">
        <v>528</v>
      </c>
      <c r="C177" s="50" t="s">
        <v>529</v>
      </c>
      <c r="D177" s="51" t="s">
        <v>21</v>
      </c>
      <c r="E177" s="69">
        <v>1</v>
      </c>
      <c r="F177" s="86">
        <v>12500</v>
      </c>
      <c r="G177" s="26">
        <f t="shared" si="2"/>
        <v>15000</v>
      </c>
      <c r="H177" s="45" t="s">
        <v>530</v>
      </c>
      <c r="I177" s="20" t="s">
        <v>156</v>
      </c>
      <c r="J177" s="19" t="s">
        <v>569</v>
      </c>
      <c r="K177" s="18" t="s">
        <v>586</v>
      </c>
    </row>
    <row r="178" spans="1:12" ht="30" customHeight="1">
      <c r="A178" s="33">
        <v>170</v>
      </c>
      <c r="B178" s="11" t="s">
        <v>531</v>
      </c>
      <c r="C178" s="11"/>
      <c r="D178" s="51"/>
      <c r="E178" s="60">
        <v>2</v>
      </c>
      <c r="F178" s="87">
        <v>770</v>
      </c>
      <c r="G178" s="26">
        <f t="shared" si="2"/>
        <v>1848</v>
      </c>
      <c r="H178" s="74" t="s">
        <v>524</v>
      </c>
      <c r="I178" s="20" t="s">
        <v>156</v>
      </c>
      <c r="J178" s="19" t="s">
        <v>569</v>
      </c>
      <c r="K178" s="18" t="s">
        <v>587</v>
      </c>
    </row>
    <row r="179" spans="1:12" ht="30" customHeight="1">
      <c r="A179" s="32">
        <v>171</v>
      </c>
      <c r="B179" s="50" t="s">
        <v>532</v>
      </c>
      <c r="C179" s="50" t="s">
        <v>623</v>
      </c>
      <c r="D179" s="51"/>
      <c r="E179" s="69">
        <v>1</v>
      </c>
      <c r="F179" s="86">
        <v>37000</v>
      </c>
      <c r="G179" s="26">
        <f t="shared" si="2"/>
        <v>44400</v>
      </c>
      <c r="H179" s="45" t="s">
        <v>533</v>
      </c>
      <c r="I179" s="20" t="s">
        <v>156</v>
      </c>
      <c r="J179" s="19" t="s">
        <v>569</v>
      </c>
      <c r="K179" s="18" t="s">
        <v>608</v>
      </c>
    </row>
    <row r="180" spans="1:12" ht="30" customHeight="1">
      <c r="A180" s="33">
        <v>172</v>
      </c>
      <c r="B180" s="50" t="s">
        <v>617</v>
      </c>
      <c r="C180" s="50" t="s">
        <v>534</v>
      </c>
      <c r="D180" s="51"/>
      <c r="E180" s="69">
        <v>6</v>
      </c>
      <c r="F180" s="86">
        <v>7000</v>
      </c>
      <c r="G180" s="26">
        <f t="shared" si="2"/>
        <v>50400</v>
      </c>
      <c r="H180" s="72" t="s">
        <v>535</v>
      </c>
      <c r="I180" s="20" t="s">
        <v>156</v>
      </c>
      <c r="J180" s="19" t="s">
        <v>569</v>
      </c>
      <c r="K180" s="18" t="s">
        <v>588</v>
      </c>
    </row>
    <row r="181" spans="1:12" ht="30" customHeight="1">
      <c r="A181" s="32">
        <v>173</v>
      </c>
      <c r="B181" s="50" t="s">
        <v>619</v>
      </c>
      <c r="C181" s="50" t="s">
        <v>618</v>
      </c>
      <c r="D181" s="53"/>
      <c r="E181" s="70">
        <v>1</v>
      </c>
      <c r="F181" s="26">
        <v>6500</v>
      </c>
      <c r="G181" s="26">
        <f t="shared" si="2"/>
        <v>7800</v>
      </c>
      <c r="H181" s="72" t="s">
        <v>536</v>
      </c>
      <c r="I181" s="20" t="s">
        <v>156</v>
      </c>
      <c r="J181" s="19" t="s">
        <v>569</v>
      </c>
      <c r="K181" s="18" t="s">
        <v>609</v>
      </c>
    </row>
    <row r="182" spans="1:12" ht="30" customHeight="1">
      <c r="A182" s="33">
        <v>174</v>
      </c>
      <c r="B182" s="50" t="s">
        <v>620</v>
      </c>
      <c r="C182" s="50" t="s">
        <v>622</v>
      </c>
      <c r="D182" s="53"/>
      <c r="E182" s="69">
        <v>1</v>
      </c>
      <c r="F182" s="86">
        <v>85000</v>
      </c>
      <c r="G182" s="26">
        <f t="shared" si="2"/>
        <v>102000</v>
      </c>
      <c r="H182" s="45" t="s">
        <v>537</v>
      </c>
      <c r="I182" s="20" t="s">
        <v>156</v>
      </c>
      <c r="J182" s="19" t="s">
        <v>569</v>
      </c>
      <c r="K182" s="18" t="s">
        <v>610</v>
      </c>
    </row>
    <row r="183" spans="1:12" ht="30" customHeight="1">
      <c r="A183" s="32">
        <v>175</v>
      </c>
      <c r="B183" s="50" t="s">
        <v>621</v>
      </c>
      <c r="C183" s="50" t="s">
        <v>626</v>
      </c>
      <c r="D183" s="53"/>
      <c r="E183" s="69">
        <v>2</v>
      </c>
      <c r="F183" s="86">
        <v>11500</v>
      </c>
      <c r="G183" s="26">
        <f t="shared" si="2"/>
        <v>27600</v>
      </c>
      <c r="H183" s="45" t="s">
        <v>538</v>
      </c>
      <c r="I183" s="20" t="s">
        <v>156</v>
      </c>
      <c r="J183" s="19" t="s">
        <v>569</v>
      </c>
      <c r="K183" s="18" t="s">
        <v>589</v>
      </c>
    </row>
    <row r="184" spans="1:12" ht="30" customHeight="1">
      <c r="A184" s="33">
        <v>176</v>
      </c>
      <c r="B184" s="52" t="s">
        <v>624</v>
      </c>
      <c r="C184" s="50" t="s">
        <v>625</v>
      </c>
      <c r="D184" s="53"/>
      <c r="E184" s="69">
        <v>2</v>
      </c>
      <c r="F184" s="86">
        <v>18500</v>
      </c>
      <c r="G184" s="26">
        <f t="shared" si="2"/>
        <v>44400</v>
      </c>
      <c r="H184" s="45" t="s">
        <v>539</v>
      </c>
      <c r="I184" s="20" t="s">
        <v>156</v>
      </c>
      <c r="J184" s="19" t="s">
        <v>569</v>
      </c>
      <c r="K184" s="18" t="s">
        <v>590</v>
      </c>
    </row>
    <row r="185" spans="1:12" ht="30" customHeight="1">
      <c r="A185" s="32">
        <v>177</v>
      </c>
      <c r="B185" s="52" t="s">
        <v>628</v>
      </c>
      <c r="C185" s="50" t="s">
        <v>627</v>
      </c>
      <c r="D185" s="53"/>
      <c r="E185" s="69">
        <v>1</v>
      </c>
      <c r="F185" s="86">
        <v>224000</v>
      </c>
      <c r="G185" s="26">
        <f t="shared" si="2"/>
        <v>268800</v>
      </c>
      <c r="H185" s="39" t="s">
        <v>540</v>
      </c>
      <c r="I185" s="20" t="s">
        <v>156</v>
      </c>
      <c r="J185" s="19" t="s">
        <v>569</v>
      </c>
    </row>
    <row r="186" spans="1:12" ht="30" customHeight="1">
      <c r="A186" s="33">
        <v>178</v>
      </c>
      <c r="B186" s="52" t="s">
        <v>541</v>
      </c>
      <c r="C186" s="50"/>
      <c r="D186" s="53"/>
      <c r="E186" s="69">
        <v>2</v>
      </c>
      <c r="F186" s="86">
        <v>40000</v>
      </c>
      <c r="G186" s="26">
        <f t="shared" si="2"/>
        <v>96000</v>
      </c>
      <c r="H186" s="45" t="s">
        <v>542</v>
      </c>
      <c r="I186" s="20" t="s">
        <v>156</v>
      </c>
      <c r="J186" s="19" t="s">
        <v>569</v>
      </c>
      <c r="K186" s="18" t="s">
        <v>611</v>
      </c>
    </row>
    <row r="187" spans="1:12" ht="30" customHeight="1">
      <c r="A187" s="32">
        <v>179</v>
      </c>
      <c r="B187" s="52" t="s">
        <v>543</v>
      </c>
      <c r="C187" s="50" t="s">
        <v>544</v>
      </c>
      <c r="D187" s="53"/>
      <c r="E187" s="69">
        <v>1</v>
      </c>
      <c r="F187" s="86">
        <v>16516</v>
      </c>
      <c r="G187" s="26">
        <f t="shared" si="2"/>
        <v>19819.2</v>
      </c>
      <c r="H187" s="45" t="s">
        <v>545</v>
      </c>
      <c r="I187" s="20" t="s">
        <v>156</v>
      </c>
      <c r="J187" s="19" t="s">
        <v>569</v>
      </c>
      <c r="K187" s="18" t="s">
        <v>591</v>
      </c>
    </row>
    <row r="188" spans="1:12" ht="30" customHeight="1">
      <c r="A188" s="33">
        <v>180</v>
      </c>
      <c r="B188" s="52" t="s">
        <v>543</v>
      </c>
      <c r="C188" s="50" t="s">
        <v>546</v>
      </c>
      <c r="D188" s="53"/>
      <c r="E188" s="69">
        <v>1</v>
      </c>
      <c r="F188" s="86">
        <v>16516</v>
      </c>
      <c r="G188" s="26">
        <f t="shared" si="2"/>
        <v>19819.2</v>
      </c>
      <c r="H188" s="45" t="s">
        <v>547</v>
      </c>
      <c r="I188" s="20" t="s">
        <v>156</v>
      </c>
      <c r="J188" s="19" t="s">
        <v>569</v>
      </c>
      <c r="K188" s="18" t="s">
        <v>591</v>
      </c>
    </row>
    <row r="189" spans="1:12" ht="30" customHeight="1">
      <c r="A189" s="32">
        <v>181</v>
      </c>
      <c r="B189" s="52" t="s">
        <v>548</v>
      </c>
      <c r="C189" s="51" t="s">
        <v>873</v>
      </c>
      <c r="D189" s="53"/>
      <c r="E189" s="69">
        <v>1</v>
      </c>
      <c r="F189" s="86">
        <v>45000</v>
      </c>
      <c r="G189" s="26">
        <f t="shared" si="2"/>
        <v>54000</v>
      </c>
      <c r="H189" s="45" t="s">
        <v>549</v>
      </c>
      <c r="I189" s="20" t="s">
        <v>156</v>
      </c>
      <c r="J189" s="19" t="s">
        <v>569</v>
      </c>
      <c r="K189" s="18" t="s">
        <v>592</v>
      </c>
      <c r="L189" s="97" t="s">
        <v>872</v>
      </c>
    </row>
    <row r="190" spans="1:12" ht="30" customHeight="1">
      <c r="A190" s="33">
        <v>182</v>
      </c>
      <c r="B190" s="12" t="s">
        <v>550</v>
      </c>
      <c r="C190" s="50" t="s">
        <v>551</v>
      </c>
      <c r="D190" s="51" t="s">
        <v>21</v>
      </c>
      <c r="E190" s="59">
        <v>1</v>
      </c>
      <c r="F190" s="82">
        <v>37620</v>
      </c>
      <c r="G190" s="26">
        <f t="shared" si="2"/>
        <v>45144</v>
      </c>
      <c r="H190" s="71" t="s">
        <v>552</v>
      </c>
      <c r="I190" s="20" t="s">
        <v>156</v>
      </c>
      <c r="J190" s="19" t="s">
        <v>569</v>
      </c>
      <c r="K190" s="18" t="s">
        <v>612</v>
      </c>
    </row>
    <row r="191" spans="1:12" ht="30" customHeight="1">
      <c r="A191" s="32">
        <v>183</v>
      </c>
      <c r="B191" s="12" t="s">
        <v>553</v>
      </c>
      <c r="C191" s="50" t="s">
        <v>554</v>
      </c>
      <c r="D191" s="51" t="s">
        <v>21</v>
      </c>
      <c r="E191" s="59">
        <v>1</v>
      </c>
      <c r="F191" s="82">
        <v>3740</v>
      </c>
      <c r="G191" s="26">
        <f t="shared" si="2"/>
        <v>4488</v>
      </c>
      <c r="H191" s="71" t="s">
        <v>555</v>
      </c>
      <c r="I191" s="20" t="s">
        <v>156</v>
      </c>
      <c r="J191" s="19" t="s">
        <v>569</v>
      </c>
      <c r="K191" s="18" t="s">
        <v>613</v>
      </c>
    </row>
    <row r="192" spans="1:12" ht="30" customHeight="1">
      <c r="A192" s="33">
        <v>184</v>
      </c>
      <c r="B192" s="12" t="s">
        <v>556</v>
      </c>
      <c r="C192" s="50" t="s">
        <v>557</v>
      </c>
      <c r="D192" s="51" t="s">
        <v>21</v>
      </c>
      <c r="E192" s="59">
        <v>1</v>
      </c>
      <c r="F192" s="82">
        <v>2750</v>
      </c>
      <c r="G192" s="26">
        <f t="shared" si="2"/>
        <v>3300</v>
      </c>
      <c r="H192" s="71" t="s">
        <v>558</v>
      </c>
      <c r="I192" s="20" t="s">
        <v>156</v>
      </c>
      <c r="J192" s="19" t="s">
        <v>569</v>
      </c>
      <c r="K192" s="18" t="s">
        <v>19</v>
      </c>
    </row>
    <row r="193" spans="1:11" ht="30" customHeight="1">
      <c r="A193" s="32">
        <v>185</v>
      </c>
      <c r="B193" s="12" t="s">
        <v>521</v>
      </c>
      <c r="C193" s="50" t="s">
        <v>559</v>
      </c>
      <c r="D193" s="53"/>
      <c r="E193" s="59">
        <v>1</v>
      </c>
      <c r="F193" s="82">
        <v>11390</v>
      </c>
      <c r="G193" s="26">
        <f t="shared" si="2"/>
        <v>13668</v>
      </c>
      <c r="H193" s="71" t="s">
        <v>522</v>
      </c>
      <c r="I193" s="20" t="s">
        <v>156</v>
      </c>
      <c r="J193" s="19" t="s">
        <v>569</v>
      </c>
      <c r="K193" s="18" t="s">
        <v>614</v>
      </c>
    </row>
    <row r="194" spans="1:11" ht="30" customHeight="1">
      <c r="A194" s="33">
        <v>186</v>
      </c>
      <c r="B194" s="11" t="s">
        <v>151</v>
      </c>
      <c r="C194" s="11" t="s">
        <v>152</v>
      </c>
      <c r="D194" s="11" t="s">
        <v>10</v>
      </c>
      <c r="E194" s="60">
        <v>1</v>
      </c>
      <c r="F194" s="26">
        <v>101200</v>
      </c>
      <c r="G194" s="26">
        <f t="shared" si="2"/>
        <v>121440</v>
      </c>
      <c r="H194" s="34" t="s">
        <v>153</v>
      </c>
      <c r="I194" s="20" t="s">
        <v>156</v>
      </c>
      <c r="J194" s="19" t="s">
        <v>569</v>
      </c>
      <c r="K194" s="18" t="s">
        <v>304</v>
      </c>
    </row>
    <row r="195" spans="1:11" ht="30" customHeight="1">
      <c r="A195" s="32">
        <v>187</v>
      </c>
      <c r="B195" s="12" t="s">
        <v>560</v>
      </c>
      <c r="C195" s="11" t="s">
        <v>561</v>
      </c>
      <c r="D195" s="11"/>
      <c r="E195" s="59">
        <v>1</v>
      </c>
      <c r="F195" s="88">
        <v>22740</v>
      </c>
      <c r="G195" s="26">
        <f t="shared" si="2"/>
        <v>27288</v>
      </c>
      <c r="H195" s="71" t="s">
        <v>562</v>
      </c>
      <c r="I195" s="20" t="s">
        <v>156</v>
      </c>
      <c r="J195" s="19" t="s">
        <v>569</v>
      </c>
      <c r="K195" s="18" t="s">
        <v>615</v>
      </c>
    </row>
    <row r="196" spans="1:11" ht="30" customHeight="1">
      <c r="A196" s="33">
        <v>188</v>
      </c>
      <c r="B196" s="12" t="s">
        <v>563</v>
      </c>
      <c r="C196" s="11" t="s">
        <v>564</v>
      </c>
      <c r="D196" s="11"/>
      <c r="E196" s="59">
        <v>1</v>
      </c>
      <c r="F196" s="82">
        <v>15000</v>
      </c>
      <c r="G196" s="26">
        <f t="shared" si="2"/>
        <v>18000</v>
      </c>
      <c r="H196" s="71" t="s">
        <v>565</v>
      </c>
      <c r="I196" s="20" t="s">
        <v>156</v>
      </c>
      <c r="J196" s="19" t="s">
        <v>569</v>
      </c>
      <c r="K196" s="18" t="s">
        <v>29</v>
      </c>
    </row>
    <row r="197" spans="1:11" ht="30" customHeight="1">
      <c r="A197" s="32">
        <v>189</v>
      </c>
      <c r="B197" s="12" t="s">
        <v>566</v>
      </c>
      <c r="C197" s="11" t="s">
        <v>567</v>
      </c>
      <c r="D197" s="48"/>
      <c r="E197" s="59">
        <v>3</v>
      </c>
      <c r="F197" s="82">
        <v>7000</v>
      </c>
      <c r="G197" s="26">
        <f t="shared" si="2"/>
        <v>25200</v>
      </c>
      <c r="H197" s="71" t="s">
        <v>568</v>
      </c>
      <c r="I197" s="20" t="s">
        <v>156</v>
      </c>
      <c r="J197" s="19" t="s">
        <v>569</v>
      </c>
      <c r="K197" s="18" t="s">
        <v>616</v>
      </c>
    </row>
    <row r="198" spans="1:11" ht="30" customHeight="1">
      <c r="A198" s="33">
        <v>190</v>
      </c>
      <c r="B198" s="76" t="s">
        <v>629</v>
      </c>
      <c r="C198" s="76" t="s">
        <v>630</v>
      </c>
      <c r="D198" s="76" t="s">
        <v>10</v>
      </c>
      <c r="E198" s="60">
        <v>1</v>
      </c>
      <c r="F198" s="26">
        <v>90740</v>
      </c>
      <c r="G198" s="26">
        <f t="shared" si="2"/>
        <v>108888</v>
      </c>
      <c r="H198" s="34" t="s">
        <v>631</v>
      </c>
      <c r="I198" s="20" t="s">
        <v>774</v>
      </c>
      <c r="J198" s="19" t="s">
        <v>775</v>
      </c>
      <c r="K198" s="18" t="s">
        <v>875</v>
      </c>
    </row>
    <row r="199" spans="1:11" ht="30" customHeight="1">
      <c r="A199" s="32">
        <v>191</v>
      </c>
      <c r="B199" s="76" t="s">
        <v>629</v>
      </c>
      <c r="C199" s="76" t="s">
        <v>632</v>
      </c>
      <c r="D199" s="76" t="s">
        <v>10</v>
      </c>
      <c r="E199" s="60">
        <v>1</v>
      </c>
      <c r="F199" s="26">
        <v>94260</v>
      </c>
      <c r="G199" s="26">
        <f t="shared" si="2"/>
        <v>113112</v>
      </c>
      <c r="H199" s="34" t="s">
        <v>631</v>
      </c>
      <c r="I199" s="20" t="s">
        <v>774</v>
      </c>
      <c r="J199" s="19" t="s">
        <v>775</v>
      </c>
      <c r="K199" s="18" t="s">
        <v>875</v>
      </c>
    </row>
    <row r="200" spans="1:11" ht="30" customHeight="1">
      <c r="A200" s="33">
        <v>192</v>
      </c>
      <c r="B200" s="76" t="s">
        <v>633</v>
      </c>
      <c r="C200" s="76" t="s">
        <v>634</v>
      </c>
      <c r="D200" s="76" t="s">
        <v>10</v>
      </c>
      <c r="E200" s="60">
        <v>1</v>
      </c>
      <c r="F200" s="26">
        <v>550</v>
      </c>
      <c r="G200" s="26">
        <f t="shared" si="2"/>
        <v>660</v>
      </c>
      <c r="H200" s="34" t="s">
        <v>635</v>
      </c>
      <c r="I200" s="20" t="s">
        <v>774</v>
      </c>
      <c r="J200" s="19" t="s">
        <v>775</v>
      </c>
      <c r="K200" s="18" t="s">
        <v>878</v>
      </c>
    </row>
    <row r="201" spans="1:11" ht="30" customHeight="1">
      <c r="A201" s="32">
        <v>193</v>
      </c>
      <c r="B201" s="76" t="s">
        <v>636</v>
      </c>
      <c r="C201" s="76" t="s">
        <v>25</v>
      </c>
      <c r="D201" s="76" t="s">
        <v>10</v>
      </c>
      <c r="E201" s="60">
        <v>1</v>
      </c>
      <c r="F201" s="26">
        <v>1430</v>
      </c>
      <c r="G201" s="26">
        <f t="shared" si="2"/>
        <v>1716</v>
      </c>
      <c r="H201" s="34" t="s">
        <v>637</v>
      </c>
      <c r="I201" s="20" t="s">
        <v>774</v>
      </c>
      <c r="J201" s="19" t="s">
        <v>775</v>
      </c>
      <c r="K201" s="18" t="s">
        <v>879</v>
      </c>
    </row>
    <row r="202" spans="1:11" ht="30" customHeight="1">
      <c r="A202" s="33">
        <v>194</v>
      </c>
      <c r="B202" s="76" t="s">
        <v>19</v>
      </c>
      <c r="C202" s="76" t="s">
        <v>638</v>
      </c>
      <c r="D202" s="76" t="s">
        <v>10</v>
      </c>
      <c r="E202" s="60">
        <v>1</v>
      </c>
      <c r="F202" s="26">
        <v>6600</v>
      </c>
      <c r="G202" s="26">
        <f t="shared" ref="G202:G265" si="3">F202*E202*1.2</f>
        <v>7920</v>
      </c>
      <c r="H202" s="34" t="s">
        <v>639</v>
      </c>
      <c r="I202" s="20" t="s">
        <v>774</v>
      </c>
      <c r="J202" s="19" t="s">
        <v>775</v>
      </c>
      <c r="K202" s="18" t="s">
        <v>19</v>
      </c>
    </row>
    <row r="203" spans="1:11" ht="30" customHeight="1">
      <c r="A203" s="32">
        <v>195</v>
      </c>
      <c r="B203" s="76" t="s">
        <v>640</v>
      </c>
      <c r="C203" s="76" t="s">
        <v>641</v>
      </c>
      <c r="D203" s="76" t="s">
        <v>10</v>
      </c>
      <c r="E203" s="60">
        <v>1</v>
      </c>
      <c r="F203" s="26">
        <v>27500</v>
      </c>
      <c r="G203" s="26">
        <f t="shared" si="3"/>
        <v>33000</v>
      </c>
      <c r="H203" s="34" t="s">
        <v>642</v>
      </c>
      <c r="I203" s="20" t="s">
        <v>774</v>
      </c>
      <c r="J203" s="19" t="s">
        <v>775</v>
      </c>
      <c r="K203" s="18" t="s">
        <v>880</v>
      </c>
    </row>
    <row r="204" spans="1:11" ht="30" customHeight="1">
      <c r="A204" s="33">
        <v>196</v>
      </c>
      <c r="B204" s="15" t="s">
        <v>643</v>
      </c>
      <c r="C204" s="15" t="s">
        <v>644</v>
      </c>
      <c r="D204" s="76" t="s">
        <v>10</v>
      </c>
      <c r="E204" s="62">
        <v>1</v>
      </c>
      <c r="F204" s="26">
        <v>1430</v>
      </c>
      <c r="G204" s="26">
        <f t="shared" si="3"/>
        <v>1716</v>
      </c>
      <c r="H204" s="34" t="s">
        <v>645</v>
      </c>
      <c r="I204" s="20" t="s">
        <v>774</v>
      </c>
      <c r="J204" s="19" t="s">
        <v>775</v>
      </c>
      <c r="K204" s="18" t="s">
        <v>881</v>
      </c>
    </row>
    <row r="205" spans="1:11" ht="30" customHeight="1">
      <c r="A205" s="32">
        <v>197</v>
      </c>
      <c r="B205" s="15" t="s">
        <v>646</v>
      </c>
      <c r="C205" s="15"/>
      <c r="D205" s="76" t="s">
        <v>10</v>
      </c>
      <c r="E205" s="65">
        <v>1</v>
      </c>
      <c r="F205" s="26">
        <v>3080</v>
      </c>
      <c r="G205" s="26">
        <f t="shared" si="3"/>
        <v>3696</v>
      </c>
      <c r="H205" s="34" t="s">
        <v>647</v>
      </c>
      <c r="I205" s="20" t="s">
        <v>774</v>
      </c>
      <c r="J205" s="19" t="s">
        <v>775</v>
      </c>
      <c r="K205" s="18" t="s">
        <v>882</v>
      </c>
    </row>
    <row r="206" spans="1:11" ht="30" customHeight="1">
      <c r="A206" s="33">
        <v>198</v>
      </c>
      <c r="B206" s="15" t="s">
        <v>648</v>
      </c>
      <c r="C206" s="36" t="s">
        <v>649</v>
      </c>
      <c r="D206" s="76" t="s">
        <v>10</v>
      </c>
      <c r="E206" s="66">
        <v>1</v>
      </c>
      <c r="F206" s="26">
        <v>8840</v>
      </c>
      <c r="G206" s="26">
        <f t="shared" si="3"/>
        <v>10608</v>
      </c>
      <c r="H206" s="34" t="s">
        <v>650</v>
      </c>
      <c r="I206" s="20" t="s">
        <v>774</v>
      </c>
      <c r="J206" s="19" t="s">
        <v>775</v>
      </c>
      <c r="K206" s="18" t="s">
        <v>883</v>
      </c>
    </row>
    <row r="207" spans="1:11" ht="30" customHeight="1">
      <c r="A207" s="32">
        <v>199</v>
      </c>
      <c r="B207" s="15" t="s">
        <v>651</v>
      </c>
      <c r="C207" s="36" t="s">
        <v>652</v>
      </c>
      <c r="D207" s="76" t="s">
        <v>10</v>
      </c>
      <c r="E207" s="66">
        <v>16</v>
      </c>
      <c r="F207" s="26">
        <v>540</v>
      </c>
      <c r="G207" s="26">
        <f t="shared" si="3"/>
        <v>10368</v>
      </c>
      <c r="H207" s="34" t="s">
        <v>653</v>
      </c>
      <c r="I207" s="20" t="s">
        <v>774</v>
      </c>
      <c r="J207" s="19" t="s">
        <v>775</v>
      </c>
      <c r="K207" s="18" t="s">
        <v>884</v>
      </c>
    </row>
    <row r="208" spans="1:11" ht="30" customHeight="1">
      <c r="A208" s="33">
        <v>200</v>
      </c>
      <c r="B208" s="15" t="s">
        <v>654</v>
      </c>
      <c r="C208" s="76" t="s">
        <v>655</v>
      </c>
      <c r="D208" s="76" t="s">
        <v>10</v>
      </c>
      <c r="E208" s="60">
        <v>1</v>
      </c>
      <c r="F208" s="26">
        <v>26800</v>
      </c>
      <c r="G208" s="26">
        <f t="shared" si="3"/>
        <v>32160</v>
      </c>
      <c r="H208" s="34" t="s">
        <v>656</v>
      </c>
      <c r="I208" s="20" t="s">
        <v>774</v>
      </c>
      <c r="J208" s="19" t="s">
        <v>775</v>
      </c>
      <c r="K208" s="18" t="s">
        <v>874</v>
      </c>
    </row>
    <row r="209" spans="2:11" ht="30" customHeight="1">
      <c r="B209" s="15" t="s">
        <v>657</v>
      </c>
      <c r="C209" s="76"/>
      <c r="D209" s="76" t="s">
        <v>10</v>
      </c>
      <c r="E209" s="60">
        <v>1</v>
      </c>
      <c r="F209" s="26">
        <v>2640</v>
      </c>
      <c r="G209" s="26">
        <f t="shared" si="3"/>
        <v>3168</v>
      </c>
      <c r="H209" s="34" t="s">
        <v>658</v>
      </c>
      <c r="I209" s="20" t="s">
        <v>774</v>
      </c>
      <c r="J209" s="19" t="s">
        <v>775</v>
      </c>
      <c r="K209" s="18" t="s">
        <v>885</v>
      </c>
    </row>
    <row r="210" spans="2:11" ht="30" customHeight="1">
      <c r="B210" s="15" t="s">
        <v>659</v>
      </c>
      <c r="C210" s="76" t="s">
        <v>660</v>
      </c>
      <c r="D210" s="76" t="s">
        <v>10</v>
      </c>
      <c r="E210" s="60">
        <v>1</v>
      </c>
      <c r="F210" s="26">
        <v>52500</v>
      </c>
      <c r="G210" s="26">
        <f t="shared" si="3"/>
        <v>63000</v>
      </c>
      <c r="H210" s="34" t="s">
        <v>661</v>
      </c>
      <c r="I210" s="20" t="s">
        <v>774</v>
      </c>
      <c r="J210" s="19" t="s">
        <v>775</v>
      </c>
      <c r="K210" s="18" t="s">
        <v>876</v>
      </c>
    </row>
    <row r="211" spans="2:11" ht="30" customHeight="1">
      <c r="B211" s="76" t="s">
        <v>13</v>
      </c>
      <c r="C211" s="76"/>
      <c r="D211" s="76" t="s">
        <v>10</v>
      </c>
      <c r="E211" s="60">
        <v>2</v>
      </c>
      <c r="F211" s="26">
        <v>6930</v>
      </c>
      <c r="G211" s="26">
        <f t="shared" si="3"/>
        <v>16632</v>
      </c>
      <c r="H211" s="34" t="s">
        <v>662</v>
      </c>
      <c r="I211" s="20" t="s">
        <v>774</v>
      </c>
      <c r="J211" s="19" t="s">
        <v>775</v>
      </c>
      <c r="K211" s="18" t="s">
        <v>893</v>
      </c>
    </row>
    <row r="212" spans="2:11" ht="30" customHeight="1">
      <c r="B212" s="76" t="s">
        <v>663</v>
      </c>
      <c r="C212" s="76"/>
      <c r="D212" s="76" t="s">
        <v>10</v>
      </c>
      <c r="E212" s="60">
        <v>3</v>
      </c>
      <c r="F212" s="26">
        <v>2200</v>
      </c>
      <c r="G212" s="26">
        <f t="shared" si="3"/>
        <v>7920</v>
      </c>
      <c r="H212" s="34" t="s">
        <v>664</v>
      </c>
      <c r="I212" s="20" t="s">
        <v>774</v>
      </c>
      <c r="J212" s="19" t="s">
        <v>775</v>
      </c>
      <c r="K212" s="18" t="s">
        <v>877</v>
      </c>
    </row>
    <row r="213" spans="2:11" ht="30" customHeight="1">
      <c r="B213" s="76" t="s">
        <v>98</v>
      </c>
      <c r="C213" s="76"/>
      <c r="D213" s="76" t="s">
        <v>10</v>
      </c>
      <c r="E213" s="60">
        <v>4</v>
      </c>
      <c r="F213" s="26">
        <v>17600</v>
      </c>
      <c r="G213" s="26">
        <f t="shared" si="3"/>
        <v>84480</v>
      </c>
      <c r="H213" s="34" t="s">
        <v>665</v>
      </c>
      <c r="I213" s="20" t="s">
        <v>774</v>
      </c>
      <c r="J213" s="19" t="s">
        <v>775</v>
      </c>
      <c r="K213" s="18" t="s">
        <v>894</v>
      </c>
    </row>
    <row r="214" spans="2:11" ht="30" customHeight="1">
      <c r="B214" s="76" t="s">
        <v>666</v>
      </c>
      <c r="C214" s="76"/>
      <c r="D214" s="76" t="s">
        <v>10</v>
      </c>
      <c r="E214" s="60">
        <v>4</v>
      </c>
      <c r="F214" s="26">
        <v>275</v>
      </c>
      <c r="G214" s="26">
        <f t="shared" si="3"/>
        <v>1320</v>
      </c>
      <c r="H214" s="34" t="s">
        <v>667</v>
      </c>
      <c r="I214" s="20" t="s">
        <v>774</v>
      </c>
      <c r="J214" s="19" t="s">
        <v>775</v>
      </c>
    </row>
    <row r="215" spans="2:11" ht="30" customHeight="1">
      <c r="B215" s="76" t="s">
        <v>668</v>
      </c>
      <c r="C215" s="76"/>
      <c r="D215" s="76" t="s">
        <v>10</v>
      </c>
      <c r="E215" s="60">
        <v>4</v>
      </c>
      <c r="F215" s="26">
        <v>330</v>
      </c>
      <c r="G215" s="26">
        <f t="shared" si="3"/>
        <v>1584</v>
      </c>
      <c r="H215" s="34" t="s">
        <v>669</v>
      </c>
      <c r="I215" s="20" t="s">
        <v>774</v>
      </c>
      <c r="J215" s="19" t="s">
        <v>775</v>
      </c>
    </row>
    <row r="216" spans="2:11" ht="30" customHeight="1">
      <c r="B216" s="76" t="s">
        <v>670</v>
      </c>
      <c r="C216" s="76"/>
      <c r="D216" s="76" t="s">
        <v>10</v>
      </c>
      <c r="E216" s="60">
        <v>4</v>
      </c>
      <c r="F216" s="26">
        <v>528</v>
      </c>
      <c r="G216" s="26">
        <f t="shared" si="3"/>
        <v>2534.4</v>
      </c>
      <c r="H216" s="41" t="s">
        <v>671</v>
      </c>
      <c r="I216" s="20" t="s">
        <v>774</v>
      </c>
      <c r="J216" s="19" t="s">
        <v>775</v>
      </c>
    </row>
    <row r="217" spans="2:11" ht="30" customHeight="1">
      <c r="B217" s="76" t="s">
        <v>672</v>
      </c>
      <c r="C217" s="17"/>
      <c r="D217" s="76" t="s">
        <v>10</v>
      </c>
      <c r="E217" s="60">
        <v>4</v>
      </c>
      <c r="F217" s="26">
        <v>220</v>
      </c>
      <c r="G217" s="26">
        <f t="shared" si="3"/>
        <v>1056</v>
      </c>
      <c r="H217" s="34" t="s">
        <v>673</v>
      </c>
      <c r="I217" s="20" t="s">
        <v>774</v>
      </c>
      <c r="J217" s="19" t="s">
        <v>775</v>
      </c>
    </row>
    <row r="218" spans="2:11" ht="30" customHeight="1">
      <c r="B218" s="76" t="s">
        <v>674</v>
      </c>
      <c r="C218" s="75" t="s">
        <v>675</v>
      </c>
      <c r="D218" s="76" t="s">
        <v>10</v>
      </c>
      <c r="E218" s="60">
        <v>1</v>
      </c>
      <c r="F218" s="26">
        <v>12920</v>
      </c>
      <c r="G218" s="26">
        <f t="shared" si="3"/>
        <v>15504</v>
      </c>
      <c r="H218" s="34" t="s">
        <v>676</v>
      </c>
      <c r="I218" s="20" t="s">
        <v>774</v>
      </c>
      <c r="J218" s="19" t="s">
        <v>775</v>
      </c>
      <c r="K218" s="18" t="s">
        <v>886</v>
      </c>
    </row>
    <row r="219" spans="2:11" ht="30" customHeight="1">
      <c r="B219" s="76" t="s">
        <v>677</v>
      </c>
      <c r="C219" s="76" t="s">
        <v>675</v>
      </c>
      <c r="D219" s="76" t="s">
        <v>10</v>
      </c>
      <c r="E219" s="60">
        <v>1</v>
      </c>
      <c r="F219" s="26">
        <v>5940</v>
      </c>
      <c r="G219" s="26">
        <f t="shared" si="3"/>
        <v>7128</v>
      </c>
      <c r="H219" s="34" t="s">
        <v>678</v>
      </c>
      <c r="I219" s="20" t="s">
        <v>774</v>
      </c>
      <c r="J219" s="19" t="s">
        <v>775</v>
      </c>
      <c r="K219" s="18" t="s">
        <v>887</v>
      </c>
    </row>
    <row r="220" spans="2:11" ht="30" customHeight="1">
      <c r="B220" s="76" t="s">
        <v>679</v>
      </c>
      <c r="C220" s="76"/>
      <c r="D220" s="76" t="s">
        <v>10</v>
      </c>
      <c r="E220" s="60">
        <v>1</v>
      </c>
      <c r="F220" s="26">
        <v>660</v>
      </c>
      <c r="G220" s="26">
        <f t="shared" si="3"/>
        <v>792</v>
      </c>
      <c r="H220" s="34" t="s">
        <v>680</v>
      </c>
      <c r="I220" s="20" t="s">
        <v>774</v>
      </c>
      <c r="J220" s="19" t="s">
        <v>775</v>
      </c>
    </row>
    <row r="221" spans="2:11" ht="30" customHeight="1">
      <c r="B221" s="76" t="s">
        <v>681</v>
      </c>
      <c r="C221" s="76" t="s">
        <v>682</v>
      </c>
      <c r="D221" s="76" t="s">
        <v>10</v>
      </c>
      <c r="E221" s="60">
        <v>1</v>
      </c>
      <c r="F221" s="26">
        <v>35000</v>
      </c>
      <c r="G221" s="26">
        <f t="shared" si="3"/>
        <v>42000</v>
      </c>
      <c r="H221" s="41" t="s">
        <v>683</v>
      </c>
      <c r="I221" s="20" t="s">
        <v>774</v>
      </c>
      <c r="J221" s="19" t="s">
        <v>775</v>
      </c>
    </row>
    <row r="222" spans="2:11" ht="30" customHeight="1">
      <c r="B222" s="11" t="s">
        <v>684</v>
      </c>
      <c r="C222" s="11" t="s">
        <v>685</v>
      </c>
      <c r="D222" s="11" t="s">
        <v>10</v>
      </c>
      <c r="E222" s="60">
        <v>1</v>
      </c>
      <c r="F222" s="26">
        <v>31000</v>
      </c>
      <c r="G222" s="26">
        <f t="shared" si="3"/>
        <v>37200</v>
      </c>
      <c r="H222" s="34" t="s">
        <v>686</v>
      </c>
      <c r="I222" s="20" t="s">
        <v>774</v>
      </c>
      <c r="J222" s="19" t="s">
        <v>775</v>
      </c>
    </row>
    <row r="223" spans="2:11" ht="30" customHeight="1">
      <c r="B223" s="11" t="s">
        <v>687</v>
      </c>
      <c r="C223" s="11" t="s">
        <v>688</v>
      </c>
      <c r="D223" s="11" t="s">
        <v>10</v>
      </c>
      <c r="E223" s="60">
        <v>1</v>
      </c>
      <c r="F223" s="26">
        <v>46438</v>
      </c>
      <c r="G223" s="26">
        <f t="shared" si="3"/>
        <v>55725.599999999999</v>
      </c>
      <c r="H223" s="93" t="s">
        <v>689</v>
      </c>
      <c r="I223" s="20" t="s">
        <v>774</v>
      </c>
      <c r="J223" s="19" t="s">
        <v>775</v>
      </c>
    </row>
    <row r="224" spans="2:11" ht="30" customHeight="1">
      <c r="B224" s="11" t="s">
        <v>690</v>
      </c>
      <c r="C224" s="11" t="s">
        <v>691</v>
      </c>
      <c r="D224" s="11" t="s">
        <v>10</v>
      </c>
      <c r="E224" s="60">
        <v>6</v>
      </c>
      <c r="F224" s="26">
        <v>11000</v>
      </c>
      <c r="G224" s="26">
        <f t="shared" si="3"/>
        <v>79200</v>
      </c>
      <c r="H224" s="34" t="s">
        <v>692</v>
      </c>
      <c r="I224" s="20" t="s">
        <v>774</v>
      </c>
      <c r="J224" s="19" t="s">
        <v>775</v>
      </c>
      <c r="K224" s="18" t="s">
        <v>895</v>
      </c>
    </row>
    <row r="225" spans="2:13" ht="30" customHeight="1">
      <c r="B225" s="11" t="s">
        <v>693</v>
      </c>
      <c r="C225" s="11" t="s">
        <v>694</v>
      </c>
      <c r="D225" s="11" t="s">
        <v>10</v>
      </c>
      <c r="E225" s="60">
        <v>1</v>
      </c>
      <c r="F225" s="26">
        <v>42000</v>
      </c>
      <c r="G225" s="26">
        <f t="shared" si="3"/>
        <v>50400</v>
      </c>
      <c r="H225" s="34" t="s">
        <v>695</v>
      </c>
      <c r="I225" s="20" t="s">
        <v>774</v>
      </c>
      <c r="J225" s="19" t="s">
        <v>775</v>
      </c>
    </row>
    <row r="226" spans="2:13" ht="30" customHeight="1">
      <c r="B226" s="11" t="s">
        <v>696</v>
      </c>
      <c r="C226" s="11" t="s">
        <v>697</v>
      </c>
      <c r="D226" s="11" t="s">
        <v>10</v>
      </c>
      <c r="E226" s="60">
        <v>1</v>
      </c>
      <c r="F226" s="26">
        <v>9000</v>
      </c>
      <c r="G226" s="26">
        <f t="shared" si="3"/>
        <v>10800</v>
      </c>
      <c r="H226" s="93" t="s">
        <v>698</v>
      </c>
      <c r="I226" s="20" t="s">
        <v>774</v>
      </c>
      <c r="J226" s="19" t="s">
        <v>775</v>
      </c>
    </row>
    <row r="227" spans="2:13" ht="30" customHeight="1">
      <c r="B227" s="15" t="s">
        <v>699</v>
      </c>
      <c r="C227" s="15" t="s">
        <v>697</v>
      </c>
      <c r="D227" s="11" t="s">
        <v>10</v>
      </c>
      <c r="E227" s="62">
        <v>1</v>
      </c>
      <c r="F227" s="26">
        <v>9000</v>
      </c>
      <c r="G227" s="26">
        <f t="shared" si="3"/>
        <v>10800</v>
      </c>
      <c r="H227" s="93" t="s">
        <v>700</v>
      </c>
      <c r="I227" s="20" t="s">
        <v>774</v>
      </c>
      <c r="J227" s="19" t="s">
        <v>775</v>
      </c>
    </row>
    <row r="228" spans="2:13" ht="30" customHeight="1">
      <c r="B228" s="15" t="s">
        <v>701</v>
      </c>
      <c r="C228" s="15" t="s">
        <v>697</v>
      </c>
      <c r="D228" s="11" t="s">
        <v>10</v>
      </c>
      <c r="E228" s="65">
        <v>1</v>
      </c>
      <c r="F228" s="26">
        <v>7800</v>
      </c>
      <c r="G228" s="26">
        <f t="shared" si="3"/>
        <v>9360</v>
      </c>
      <c r="H228" s="93" t="s">
        <v>702</v>
      </c>
      <c r="I228" s="20" t="s">
        <v>774</v>
      </c>
      <c r="J228" s="19" t="s">
        <v>775</v>
      </c>
    </row>
    <row r="229" spans="2:13" ht="30" customHeight="1">
      <c r="B229" s="15" t="s">
        <v>703</v>
      </c>
      <c r="C229" s="36" t="s">
        <v>697</v>
      </c>
      <c r="D229" s="11" t="s">
        <v>10</v>
      </c>
      <c r="E229" s="66">
        <v>3</v>
      </c>
      <c r="F229" s="26">
        <v>3200</v>
      </c>
      <c r="G229" s="26">
        <f t="shared" si="3"/>
        <v>11520</v>
      </c>
      <c r="H229" s="93" t="s">
        <v>704</v>
      </c>
      <c r="I229" s="20" t="s">
        <v>774</v>
      </c>
      <c r="J229" s="19" t="s">
        <v>775</v>
      </c>
    </row>
    <row r="230" spans="2:13" ht="30" customHeight="1">
      <c r="B230" s="15" t="s">
        <v>705</v>
      </c>
      <c r="C230" s="36" t="s">
        <v>697</v>
      </c>
      <c r="D230" s="11" t="s">
        <v>10</v>
      </c>
      <c r="E230" s="66">
        <v>1</v>
      </c>
      <c r="F230" s="26">
        <v>7800</v>
      </c>
      <c r="G230" s="26">
        <f t="shared" si="3"/>
        <v>9360</v>
      </c>
      <c r="H230" s="34" t="s">
        <v>706</v>
      </c>
      <c r="I230" s="20" t="s">
        <v>774</v>
      </c>
      <c r="J230" s="19" t="s">
        <v>775</v>
      </c>
    </row>
    <row r="231" spans="2:13" ht="30" customHeight="1">
      <c r="B231" s="15" t="s">
        <v>707</v>
      </c>
      <c r="C231" s="11" t="s">
        <v>697</v>
      </c>
      <c r="D231" s="11" t="s">
        <v>10</v>
      </c>
      <c r="E231" s="60">
        <v>1</v>
      </c>
      <c r="F231" s="26">
        <v>23500</v>
      </c>
      <c r="G231" s="26">
        <f t="shared" si="3"/>
        <v>28200</v>
      </c>
      <c r="H231" s="93" t="s">
        <v>708</v>
      </c>
      <c r="I231" s="20" t="s">
        <v>774</v>
      </c>
      <c r="J231" s="19" t="s">
        <v>775</v>
      </c>
      <c r="L231" s="97">
        <v>2.5</v>
      </c>
      <c r="M231" s="97">
        <f>L231*1300</f>
        <v>3250</v>
      </c>
    </row>
    <row r="232" spans="2:13" ht="30" customHeight="1">
      <c r="B232" s="15" t="s">
        <v>709</v>
      </c>
      <c r="C232" s="11" t="s">
        <v>697</v>
      </c>
      <c r="D232" s="11" t="s">
        <v>10</v>
      </c>
      <c r="E232" s="60">
        <v>30</v>
      </c>
      <c r="F232" s="26">
        <v>3900</v>
      </c>
      <c r="G232" s="26">
        <f t="shared" si="3"/>
        <v>140400</v>
      </c>
      <c r="H232" s="93" t="s">
        <v>710</v>
      </c>
      <c r="I232" s="20" t="s">
        <v>774</v>
      </c>
      <c r="J232" s="19" t="s">
        <v>775</v>
      </c>
    </row>
    <row r="233" spans="2:13" ht="30" customHeight="1">
      <c r="B233" s="15" t="s">
        <v>711</v>
      </c>
      <c r="C233" s="91" t="s">
        <v>772</v>
      </c>
      <c r="D233" s="11" t="s">
        <v>712</v>
      </c>
      <c r="E233" s="60">
        <v>6</v>
      </c>
      <c r="F233" s="26">
        <v>1170</v>
      </c>
      <c r="G233" s="26">
        <f t="shared" si="3"/>
        <v>8424</v>
      </c>
      <c r="H233" s="93" t="s">
        <v>713</v>
      </c>
      <c r="I233" s="20" t="s">
        <v>774</v>
      </c>
      <c r="J233" s="19" t="s">
        <v>775</v>
      </c>
    </row>
    <row r="234" spans="2:13" ht="30" customHeight="1">
      <c r="B234" s="15" t="s">
        <v>714</v>
      </c>
      <c r="C234" s="91" t="s">
        <v>773</v>
      </c>
      <c r="D234" s="11" t="s">
        <v>712</v>
      </c>
      <c r="E234" s="60">
        <v>4</v>
      </c>
      <c r="F234" s="26">
        <v>3250</v>
      </c>
      <c r="G234" s="26">
        <f t="shared" si="3"/>
        <v>15600</v>
      </c>
      <c r="H234" s="93" t="s">
        <v>715</v>
      </c>
      <c r="I234" s="20" t="s">
        <v>774</v>
      </c>
      <c r="J234" s="19" t="s">
        <v>775</v>
      </c>
    </row>
    <row r="235" spans="2:13" ht="30" customHeight="1">
      <c r="B235" s="15" t="s">
        <v>716</v>
      </c>
      <c r="C235" s="91" t="s">
        <v>717</v>
      </c>
      <c r="D235" s="11" t="s">
        <v>712</v>
      </c>
      <c r="E235" s="60">
        <v>5</v>
      </c>
      <c r="F235" s="26">
        <v>3900</v>
      </c>
      <c r="G235" s="26">
        <f t="shared" si="3"/>
        <v>23400</v>
      </c>
      <c r="H235" s="93" t="s">
        <v>718</v>
      </c>
      <c r="I235" s="20" t="s">
        <v>774</v>
      </c>
      <c r="J235" s="19" t="s">
        <v>775</v>
      </c>
    </row>
    <row r="236" spans="2:13" ht="30" customHeight="1">
      <c r="B236" s="15" t="s">
        <v>719</v>
      </c>
      <c r="C236" s="91" t="s">
        <v>697</v>
      </c>
      <c r="D236" s="11" t="s">
        <v>10</v>
      </c>
      <c r="E236" s="60">
        <v>50</v>
      </c>
      <c r="F236" s="26">
        <v>550</v>
      </c>
      <c r="G236" s="26">
        <f t="shared" si="3"/>
        <v>33000</v>
      </c>
      <c r="H236" s="93" t="s">
        <v>720</v>
      </c>
      <c r="I236" s="20" t="s">
        <v>774</v>
      </c>
      <c r="J236" s="19" t="s">
        <v>775</v>
      </c>
    </row>
    <row r="237" spans="2:13" ht="30" customHeight="1">
      <c r="B237" s="15" t="s">
        <v>721</v>
      </c>
      <c r="C237" s="11" t="s">
        <v>717</v>
      </c>
      <c r="D237" s="11" t="s">
        <v>712</v>
      </c>
      <c r="E237" s="60">
        <v>3</v>
      </c>
      <c r="F237" s="26">
        <v>1300</v>
      </c>
      <c r="G237" s="26">
        <f t="shared" si="3"/>
        <v>4680</v>
      </c>
      <c r="H237" s="93" t="s">
        <v>722</v>
      </c>
      <c r="I237" s="20" t="s">
        <v>774</v>
      </c>
      <c r="J237" s="19" t="s">
        <v>775</v>
      </c>
    </row>
    <row r="238" spans="2:13" ht="30" customHeight="1">
      <c r="B238" s="15" t="s">
        <v>723</v>
      </c>
      <c r="C238" s="11" t="s">
        <v>724</v>
      </c>
      <c r="D238" s="11" t="s">
        <v>10</v>
      </c>
      <c r="E238" s="60">
        <v>8</v>
      </c>
      <c r="F238" s="26">
        <v>4550</v>
      </c>
      <c r="G238" s="26">
        <f t="shared" si="3"/>
        <v>43680</v>
      </c>
      <c r="H238" s="101" t="s">
        <v>725</v>
      </c>
      <c r="I238" s="20" t="s">
        <v>774</v>
      </c>
      <c r="J238" s="19" t="s">
        <v>775</v>
      </c>
    </row>
    <row r="239" spans="2:13" ht="30" customHeight="1">
      <c r="B239" s="11" t="s">
        <v>726</v>
      </c>
      <c r="C239" s="11" t="s">
        <v>727</v>
      </c>
      <c r="D239" s="11" t="s">
        <v>712</v>
      </c>
      <c r="E239" s="60">
        <v>1</v>
      </c>
      <c r="F239" s="26">
        <v>2250</v>
      </c>
      <c r="G239" s="26">
        <f t="shared" si="3"/>
        <v>2700</v>
      </c>
      <c r="H239" s="41" t="s">
        <v>713</v>
      </c>
      <c r="I239" s="20" t="s">
        <v>774</v>
      </c>
      <c r="J239" s="19" t="s">
        <v>775</v>
      </c>
    </row>
    <row r="240" spans="2:13" ht="30" customHeight="1">
      <c r="B240" s="11" t="s">
        <v>726</v>
      </c>
      <c r="C240" s="11" t="s">
        <v>728</v>
      </c>
      <c r="D240" s="11" t="s">
        <v>712</v>
      </c>
      <c r="E240" s="60">
        <v>1</v>
      </c>
      <c r="F240" s="26">
        <v>1850</v>
      </c>
      <c r="G240" s="26">
        <f t="shared" si="3"/>
        <v>2220</v>
      </c>
      <c r="H240" s="34" t="s">
        <v>713</v>
      </c>
      <c r="I240" s="20" t="s">
        <v>774</v>
      </c>
      <c r="J240" s="19" t="s">
        <v>775</v>
      </c>
    </row>
    <row r="241" spans="2:11" ht="30" customHeight="1">
      <c r="B241" s="11" t="s">
        <v>726</v>
      </c>
      <c r="C241" s="11" t="s">
        <v>729</v>
      </c>
      <c r="D241" s="11" t="s">
        <v>712</v>
      </c>
      <c r="E241" s="60">
        <v>1</v>
      </c>
      <c r="F241" s="26">
        <v>1550</v>
      </c>
      <c r="G241" s="26">
        <f t="shared" si="3"/>
        <v>1860</v>
      </c>
      <c r="H241" s="34" t="s">
        <v>713</v>
      </c>
      <c r="I241" s="20" t="s">
        <v>774</v>
      </c>
      <c r="J241" s="19" t="s">
        <v>775</v>
      </c>
    </row>
    <row r="242" spans="2:11" ht="30" customHeight="1">
      <c r="B242" s="11" t="s">
        <v>730</v>
      </c>
      <c r="C242" s="17" t="s">
        <v>731</v>
      </c>
      <c r="D242" s="35" t="s">
        <v>712</v>
      </c>
      <c r="E242" s="60">
        <v>1</v>
      </c>
      <c r="F242" s="26">
        <v>3250</v>
      </c>
      <c r="G242" s="26">
        <f t="shared" si="3"/>
        <v>3900</v>
      </c>
      <c r="H242" s="41" t="s">
        <v>715</v>
      </c>
      <c r="I242" s="20" t="s">
        <v>774</v>
      </c>
      <c r="J242" s="19" t="s">
        <v>775</v>
      </c>
    </row>
    <row r="243" spans="2:11" ht="30" customHeight="1">
      <c r="B243" s="92" t="s">
        <v>732</v>
      </c>
      <c r="C243" s="75" t="s">
        <v>733</v>
      </c>
      <c r="D243" s="11" t="s">
        <v>10</v>
      </c>
      <c r="E243" s="60">
        <v>1</v>
      </c>
      <c r="F243" s="26">
        <v>45580</v>
      </c>
      <c r="G243" s="26">
        <f t="shared" si="3"/>
        <v>54696</v>
      </c>
      <c r="H243" s="34" t="s">
        <v>734</v>
      </c>
      <c r="I243" s="20" t="s">
        <v>774</v>
      </c>
      <c r="J243" s="19" t="s">
        <v>775</v>
      </c>
      <c r="K243" s="18" t="s">
        <v>732</v>
      </c>
    </row>
    <row r="244" spans="2:11" ht="30" customHeight="1">
      <c r="B244" s="11" t="s">
        <v>735</v>
      </c>
      <c r="C244" s="11" t="s">
        <v>736</v>
      </c>
      <c r="D244" s="11" t="s">
        <v>10</v>
      </c>
      <c r="E244" s="60">
        <v>2</v>
      </c>
      <c r="F244" s="26">
        <v>7700</v>
      </c>
      <c r="G244" s="26">
        <f t="shared" si="3"/>
        <v>18480</v>
      </c>
      <c r="H244" s="34" t="s">
        <v>692</v>
      </c>
      <c r="I244" s="20" t="s">
        <v>774</v>
      </c>
      <c r="J244" s="19" t="s">
        <v>775</v>
      </c>
      <c r="K244" s="18" t="s">
        <v>735</v>
      </c>
    </row>
    <row r="245" spans="2:11" ht="30" customHeight="1">
      <c r="B245" s="11" t="s">
        <v>735</v>
      </c>
      <c r="C245" s="11" t="s">
        <v>737</v>
      </c>
      <c r="D245" s="11" t="s">
        <v>10</v>
      </c>
      <c r="E245" s="60">
        <v>2</v>
      </c>
      <c r="F245" s="26">
        <v>2860</v>
      </c>
      <c r="G245" s="26">
        <f t="shared" si="3"/>
        <v>6864</v>
      </c>
      <c r="H245" s="41" t="s">
        <v>844</v>
      </c>
      <c r="I245" s="20" t="s">
        <v>774</v>
      </c>
      <c r="J245" s="19" t="s">
        <v>775</v>
      </c>
      <c r="K245" s="18" t="s">
        <v>735</v>
      </c>
    </row>
    <row r="246" spans="2:11" ht="30" customHeight="1">
      <c r="B246" s="11" t="s">
        <v>735</v>
      </c>
      <c r="C246" s="11" t="s">
        <v>739</v>
      </c>
      <c r="D246" s="11" t="s">
        <v>10</v>
      </c>
      <c r="E246" s="60">
        <v>2</v>
      </c>
      <c r="F246" s="26">
        <v>3300</v>
      </c>
      <c r="G246" s="26">
        <f t="shared" si="3"/>
        <v>7920</v>
      </c>
      <c r="H246" s="34" t="s">
        <v>738</v>
      </c>
      <c r="I246" s="20" t="s">
        <v>774</v>
      </c>
      <c r="J246" s="19" t="s">
        <v>775</v>
      </c>
      <c r="K246" s="18" t="s">
        <v>735</v>
      </c>
    </row>
    <row r="247" spans="2:11" ht="30" customHeight="1">
      <c r="B247" s="11" t="s">
        <v>735</v>
      </c>
      <c r="C247" s="11" t="s">
        <v>740</v>
      </c>
      <c r="D247" s="11" t="s">
        <v>10</v>
      </c>
      <c r="E247" s="60">
        <v>2</v>
      </c>
      <c r="F247" s="26">
        <v>1540</v>
      </c>
      <c r="G247" s="26">
        <f t="shared" si="3"/>
        <v>3696</v>
      </c>
      <c r="H247" s="34" t="s">
        <v>738</v>
      </c>
      <c r="I247" s="20" t="s">
        <v>774</v>
      </c>
      <c r="J247" s="19" t="s">
        <v>775</v>
      </c>
      <c r="K247" s="18" t="s">
        <v>735</v>
      </c>
    </row>
    <row r="248" spans="2:11" ht="30" customHeight="1">
      <c r="B248" s="11" t="s">
        <v>741</v>
      </c>
      <c r="C248" s="11"/>
      <c r="D248" s="11" t="s">
        <v>10</v>
      </c>
      <c r="E248" s="60">
        <v>1</v>
      </c>
      <c r="F248" s="26">
        <v>49500</v>
      </c>
      <c r="G248" s="26">
        <f t="shared" si="3"/>
        <v>59400</v>
      </c>
      <c r="H248" s="34" t="s">
        <v>742</v>
      </c>
      <c r="I248" s="20" t="s">
        <v>774</v>
      </c>
      <c r="J248" s="19" t="s">
        <v>775</v>
      </c>
      <c r="K248" s="18" t="s">
        <v>741</v>
      </c>
    </row>
    <row r="249" spans="2:11" ht="30" customHeight="1">
      <c r="B249" s="11" t="s">
        <v>743</v>
      </c>
      <c r="C249" s="38" t="s">
        <v>744</v>
      </c>
      <c r="D249" s="11" t="s">
        <v>10</v>
      </c>
      <c r="E249" s="60">
        <v>1</v>
      </c>
      <c r="F249" s="26">
        <v>17600</v>
      </c>
      <c r="G249" s="26">
        <f t="shared" si="3"/>
        <v>21120</v>
      </c>
      <c r="H249" s="34" t="s">
        <v>745</v>
      </c>
      <c r="I249" s="20" t="s">
        <v>774</v>
      </c>
      <c r="J249" s="19" t="s">
        <v>775</v>
      </c>
      <c r="K249" s="18" t="s">
        <v>743</v>
      </c>
    </row>
    <row r="250" spans="2:11" ht="30" customHeight="1">
      <c r="B250" s="11" t="s">
        <v>746</v>
      </c>
      <c r="C250" s="11"/>
      <c r="D250" s="11" t="s">
        <v>10</v>
      </c>
      <c r="E250" s="60">
        <v>4</v>
      </c>
      <c r="F250" s="26">
        <v>880</v>
      </c>
      <c r="G250" s="26">
        <f t="shared" si="3"/>
        <v>4224</v>
      </c>
      <c r="H250" s="34" t="s">
        <v>747</v>
      </c>
      <c r="I250" s="20" t="s">
        <v>774</v>
      </c>
      <c r="J250" s="19" t="s">
        <v>775</v>
      </c>
      <c r="K250" s="18" t="s">
        <v>746</v>
      </c>
    </row>
    <row r="251" spans="2:11" ht="30" customHeight="1">
      <c r="B251" s="11" t="s">
        <v>748</v>
      </c>
      <c r="C251" s="11" t="s">
        <v>749</v>
      </c>
      <c r="D251" s="11" t="s">
        <v>10</v>
      </c>
      <c r="E251" s="60">
        <v>1</v>
      </c>
      <c r="F251" s="26">
        <v>91300</v>
      </c>
      <c r="G251" s="26">
        <f t="shared" si="3"/>
        <v>109560</v>
      </c>
      <c r="H251" s="34" t="s">
        <v>750</v>
      </c>
      <c r="I251" s="20" t="s">
        <v>774</v>
      </c>
      <c r="J251" s="19" t="s">
        <v>775</v>
      </c>
      <c r="K251" s="18" t="s">
        <v>748</v>
      </c>
    </row>
    <row r="252" spans="2:11" ht="30" customHeight="1">
      <c r="B252" s="11" t="s">
        <v>751</v>
      </c>
      <c r="C252" s="11"/>
      <c r="D252" s="11" t="s">
        <v>10</v>
      </c>
      <c r="E252" s="60">
        <v>2</v>
      </c>
      <c r="F252" s="26">
        <v>5170</v>
      </c>
      <c r="G252" s="26">
        <f t="shared" si="3"/>
        <v>12408</v>
      </c>
      <c r="H252" s="34" t="s">
        <v>752</v>
      </c>
      <c r="I252" s="20" t="s">
        <v>774</v>
      </c>
      <c r="J252" s="19" t="s">
        <v>775</v>
      </c>
      <c r="K252" s="18" t="s">
        <v>888</v>
      </c>
    </row>
    <row r="253" spans="2:11" ht="30" customHeight="1">
      <c r="B253" s="11" t="s">
        <v>753</v>
      </c>
      <c r="C253" s="11" t="s">
        <v>754</v>
      </c>
      <c r="D253" s="11" t="s">
        <v>10</v>
      </c>
      <c r="E253" s="60">
        <v>2</v>
      </c>
      <c r="F253" s="26">
        <v>1430</v>
      </c>
      <c r="G253" s="26">
        <f t="shared" si="3"/>
        <v>3432</v>
      </c>
      <c r="H253" s="34" t="s">
        <v>637</v>
      </c>
      <c r="I253" s="20" t="s">
        <v>774</v>
      </c>
      <c r="J253" s="19" t="s">
        <v>775</v>
      </c>
      <c r="K253" s="18" t="s">
        <v>753</v>
      </c>
    </row>
    <row r="254" spans="2:11" ht="30" customHeight="1">
      <c r="B254" s="11" t="s">
        <v>755</v>
      </c>
      <c r="C254" s="15" t="s">
        <v>756</v>
      </c>
      <c r="D254" s="11" t="s">
        <v>10</v>
      </c>
      <c r="E254" s="62">
        <v>5</v>
      </c>
      <c r="F254" s="26">
        <v>1375</v>
      </c>
      <c r="G254" s="26">
        <f t="shared" si="3"/>
        <v>8250</v>
      </c>
      <c r="H254" s="34" t="s">
        <v>488</v>
      </c>
      <c r="I254" s="20" t="s">
        <v>774</v>
      </c>
      <c r="J254" s="19" t="s">
        <v>775</v>
      </c>
      <c r="K254" s="18" t="s">
        <v>889</v>
      </c>
    </row>
    <row r="255" spans="2:11" ht="30" customHeight="1">
      <c r="B255" s="15" t="s">
        <v>757</v>
      </c>
      <c r="C255" s="15" t="s">
        <v>758</v>
      </c>
      <c r="D255" s="48" t="s">
        <v>10</v>
      </c>
      <c r="E255" s="65">
        <v>2</v>
      </c>
      <c r="F255" s="26">
        <v>18700</v>
      </c>
      <c r="G255" s="26">
        <f t="shared" si="3"/>
        <v>44880</v>
      </c>
      <c r="H255" s="34" t="s">
        <v>759</v>
      </c>
      <c r="I255" s="20" t="s">
        <v>774</v>
      </c>
      <c r="J255" s="19" t="s">
        <v>775</v>
      </c>
      <c r="K255" s="18" t="s">
        <v>890</v>
      </c>
    </row>
    <row r="256" spans="2:11" ht="30" customHeight="1">
      <c r="B256" s="15" t="s">
        <v>760</v>
      </c>
      <c r="C256" s="36" t="s">
        <v>761</v>
      </c>
      <c r="D256" s="48" t="s">
        <v>10</v>
      </c>
      <c r="E256" s="96">
        <v>2</v>
      </c>
      <c r="F256" s="26">
        <v>22000</v>
      </c>
      <c r="G256" s="26">
        <f t="shared" si="3"/>
        <v>52800</v>
      </c>
      <c r="H256" s="34" t="s">
        <v>762</v>
      </c>
      <c r="I256" s="20" t="s">
        <v>774</v>
      </c>
      <c r="J256" s="19" t="s">
        <v>775</v>
      </c>
      <c r="K256" s="18" t="s">
        <v>760</v>
      </c>
    </row>
    <row r="257" spans="2:11" ht="30" customHeight="1">
      <c r="B257" s="15" t="s">
        <v>763</v>
      </c>
      <c r="C257" s="36" t="s">
        <v>764</v>
      </c>
      <c r="D257" s="48" t="s">
        <v>10</v>
      </c>
      <c r="E257" s="96">
        <v>2</v>
      </c>
      <c r="F257" s="26">
        <v>2750</v>
      </c>
      <c r="G257" s="26">
        <f t="shared" si="3"/>
        <v>6600</v>
      </c>
      <c r="H257" s="34" t="s">
        <v>555</v>
      </c>
      <c r="I257" s="20" t="s">
        <v>774</v>
      </c>
      <c r="J257" s="19" t="s">
        <v>775</v>
      </c>
      <c r="K257" s="18" t="s">
        <v>891</v>
      </c>
    </row>
    <row r="258" spans="2:11" ht="30" customHeight="1">
      <c r="B258" s="15" t="s">
        <v>765</v>
      </c>
      <c r="C258" s="11"/>
      <c r="D258" s="11" t="s">
        <v>10</v>
      </c>
      <c r="E258" s="60">
        <v>2</v>
      </c>
      <c r="F258" s="26">
        <v>5940</v>
      </c>
      <c r="G258" s="26">
        <f t="shared" si="3"/>
        <v>14256</v>
      </c>
      <c r="H258" s="34" t="s">
        <v>766</v>
      </c>
      <c r="I258" s="20" t="s">
        <v>774</v>
      </c>
      <c r="J258" s="19" t="s">
        <v>775</v>
      </c>
      <c r="K258" s="18" t="s">
        <v>765</v>
      </c>
    </row>
    <row r="259" spans="2:11" ht="30" customHeight="1">
      <c r="B259" s="15" t="s">
        <v>767</v>
      </c>
      <c r="C259" s="11"/>
      <c r="D259" s="11" t="s">
        <v>10</v>
      </c>
      <c r="E259" s="60">
        <v>2</v>
      </c>
      <c r="F259" s="26">
        <v>770</v>
      </c>
      <c r="G259" s="26">
        <f t="shared" si="3"/>
        <v>1848</v>
      </c>
      <c r="H259" s="34" t="s">
        <v>768</v>
      </c>
      <c r="I259" s="20" t="s">
        <v>774</v>
      </c>
      <c r="J259" s="19" t="s">
        <v>775</v>
      </c>
      <c r="K259" s="18" t="s">
        <v>767</v>
      </c>
    </row>
    <row r="260" spans="2:11" ht="30" customHeight="1">
      <c r="B260" s="15" t="s">
        <v>769</v>
      </c>
      <c r="C260" s="15" t="s">
        <v>770</v>
      </c>
      <c r="D260" s="11" t="s">
        <v>10</v>
      </c>
      <c r="E260" s="60">
        <v>4</v>
      </c>
      <c r="F260" s="26">
        <v>35700</v>
      </c>
      <c r="G260" s="26">
        <f t="shared" si="3"/>
        <v>171360</v>
      </c>
      <c r="H260" s="34" t="s">
        <v>771</v>
      </c>
      <c r="I260" s="20" t="s">
        <v>774</v>
      </c>
      <c r="J260" s="19" t="s">
        <v>775</v>
      </c>
      <c r="K260" s="18" t="s">
        <v>892</v>
      </c>
    </row>
    <row r="261" spans="2:11" ht="30" customHeight="1">
      <c r="B261" s="21" t="s">
        <v>776</v>
      </c>
      <c r="C261" s="23" t="s">
        <v>777</v>
      </c>
      <c r="D261" s="11" t="s">
        <v>10</v>
      </c>
      <c r="E261" s="61">
        <v>2</v>
      </c>
      <c r="F261" s="30">
        <v>6560</v>
      </c>
      <c r="G261" s="31">
        <f t="shared" si="3"/>
        <v>15744</v>
      </c>
      <c r="H261" s="95" t="s">
        <v>786</v>
      </c>
      <c r="I261" s="20" t="s">
        <v>156</v>
      </c>
      <c r="J261" s="19" t="s">
        <v>792</v>
      </c>
      <c r="K261" s="18" t="s">
        <v>26</v>
      </c>
    </row>
    <row r="262" spans="2:11" ht="30" customHeight="1">
      <c r="B262" s="21" t="s">
        <v>778</v>
      </c>
      <c r="C262" s="23" t="s">
        <v>779</v>
      </c>
      <c r="D262" s="11" t="s">
        <v>10</v>
      </c>
      <c r="E262" s="61">
        <v>1</v>
      </c>
      <c r="F262" s="30">
        <v>1188</v>
      </c>
      <c r="G262" s="31">
        <f t="shared" si="3"/>
        <v>1425.6</v>
      </c>
      <c r="H262" s="106" t="s">
        <v>787</v>
      </c>
      <c r="I262" s="20" t="s">
        <v>156</v>
      </c>
      <c r="J262" s="19" t="s">
        <v>792</v>
      </c>
      <c r="K262" s="18" t="s">
        <v>814</v>
      </c>
    </row>
    <row r="263" spans="2:11" ht="30" customHeight="1">
      <c r="B263" s="21" t="s">
        <v>780</v>
      </c>
      <c r="C263" s="23" t="s">
        <v>24</v>
      </c>
      <c r="D263" s="11" t="s">
        <v>10</v>
      </c>
      <c r="E263" s="61">
        <v>1</v>
      </c>
      <c r="F263" s="30">
        <v>88000</v>
      </c>
      <c r="G263" s="31">
        <f t="shared" si="3"/>
        <v>105600</v>
      </c>
      <c r="H263" s="45" t="s">
        <v>788</v>
      </c>
      <c r="I263" s="20" t="s">
        <v>156</v>
      </c>
      <c r="J263" s="19" t="s">
        <v>792</v>
      </c>
      <c r="K263" s="18" t="s">
        <v>821</v>
      </c>
    </row>
    <row r="264" spans="2:11" ht="30" customHeight="1">
      <c r="B264" s="15" t="s">
        <v>654</v>
      </c>
      <c r="C264" s="76" t="s">
        <v>655</v>
      </c>
      <c r="D264" s="76" t="s">
        <v>10</v>
      </c>
      <c r="E264" s="60">
        <v>1</v>
      </c>
      <c r="F264" s="26">
        <v>26800</v>
      </c>
      <c r="G264" s="26">
        <f t="shared" ref="G264" si="4">F264*E264*1.2</f>
        <v>32160</v>
      </c>
      <c r="H264" s="34" t="s">
        <v>656</v>
      </c>
      <c r="I264" s="20" t="s">
        <v>156</v>
      </c>
      <c r="J264" s="19" t="s">
        <v>792</v>
      </c>
      <c r="K264" s="18" t="s">
        <v>815</v>
      </c>
    </row>
    <row r="265" spans="2:11" ht="30" customHeight="1">
      <c r="B265" s="15" t="s">
        <v>56</v>
      </c>
      <c r="C265" s="12" t="s">
        <v>57</v>
      </c>
      <c r="D265" s="11" t="s">
        <v>10</v>
      </c>
      <c r="E265" s="59">
        <v>6</v>
      </c>
      <c r="F265" s="82">
        <v>8500</v>
      </c>
      <c r="G265" s="26">
        <f t="shared" si="3"/>
        <v>61200</v>
      </c>
      <c r="H265" s="14" t="s">
        <v>58</v>
      </c>
      <c r="I265" s="20" t="s">
        <v>156</v>
      </c>
      <c r="J265" s="19" t="s">
        <v>792</v>
      </c>
      <c r="K265" s="18" t="s">
        <v>816</v>
      </c>
    </row>
    <row r="266" spans="2:11" ht="30" customHeight="1">
      <c r="B266" s="21" t="s">
        <v>781</v>
      </c>
      <c r="C266" s="23" t="s">
        <v>782</v>
      </c>
      <c r="D266" s="11" t="s">
        <v>10</v>
      </c>
      <c r="E266" s="61">
        <v>2</v>
      </c>
      <c r="F266" s="30">
        <v>22000</v>
      </c>
      <c r="G266" s="31">
        <f t="shared" ref="G266:G277" si="5">F266*E266*1.2</f>
        <v>52800</v>
      </c>
      <c r="H266" s="45" t="s">
        <v>789</v>
      </c>
      <c r="I266" s="20" t="s">
        <v>156</v>
      </c>
      <c r="J266" s="19" t="s">
        <v>792</v>
      </c>
      <c r="K266" s="18" t="s">
        <v>817</v>
      </c>
    </row>
    <row r="267" spans="2:11" ht="30" customHeight="1">
      <c r="B267" s="21" t="s">
        <v>783</v>
      </c>
      <c r="C267" s="23" t="s">
        <v>896</v>
      </c>
      <c r="D267" s="11" t="s">
        <v>10</v>
      </c>
      <c r="E267" s="61">
        <v>1</v>
      </c>
      <c r="F267" s="30">
        <v>11000</v>
      </c>
      <c r="G267" s="31">
        <f t="shared" si="5"/>
        <v>13200</v>
      </c>
      <c r="H267" s="45" t="s">
        <v>790</v>
      </c>
      <c r="I267" s="20" t="s">
        <v>156</v>
      </c>
      <c r="J267" s="19" t="s">
        <v>792</v>
      </c>
      <c r="K267" s="18" t="s">
        <v>818</v>
      </c>
    </row>
    <row r="268" spans="2:11" ht="30" customHeight="1">
      <c r="B268" s="21" t="s">
        <v>784</v>
      </c>
      <c r="C268" s="23" t="s">
        <v>785</v>
      </c>
      <c r="D268" s="11" t="s">
        <v>10</v>
      </c>
      <c r="E268" s="61">
        <v>1</v>
      </c>
      <c r="F268" s="30">
        <v>13000</v>
      </c>
      <c r="G268" s="31">
        <f t="shared" si="5"/>
        <v>15600</v>
      </c>
      <c r="H268" s="45" t="s">
        <v>791</v>
      </c>
      <c r="I268" s="20" t="s">
        <v>156</v>
      </c>
      <c r="J268" s="19" t="s">
        <v>792</v>
      </c>
      <c r="K268" s="18" t="s">
        <v>819</v>
      </c>
    </row>
    <row r="269" spans="2:11" ht="30" customHeight="1">
      <c r="B269" s="21" t="s">
        <v>864</v>
      </c>
      <c r="C269" s="23" t="s">
        <v>793</v>
      </c>
      <c r="D269" s="11" t="s">
        <v>10</v>
      </c>
      <c r="E269" s="61">
        <v>3</v>
      </c>
      <c r="F269" s="30">
        <v>2970</v>
      </c>
      <c r="G269" s="31">
        <f t="shared" si="5"/>
        <v>10692</v>
      </c>
      <c r="H269" s="39" t="s">
        <v>805</v>
      </c>
      <c r="I269" s="20" t="s">
        <v>156</v>
      </c>
      <c r="J269" s="19" t="s">
        <v>792</v>
      </c>
      <c r="K269" s="18" t="s">
        <v>865</v>
      </c>
    </row>
    <row r="270" spans="2:11" ht="30" customHeight="1">
      <c r="B270" s="21" t="s">
        <v>797</v>
      </c>
      <c r="C270" s="23" t="s">
        <v>794</v>
      </c>
      <c r="D270" s="11" t="s">
        <v>10</v>
      </c>
      <c r="E270" s="61">
        <v>1</v>
      </c>
      <c r="F270" s="30">
        <v>91500</v>
      </c>
      <c r="G270" s="31">
        <f t="shared" si="5"/>
        <v>109800</v>
      </c>
      <c r="H270" s="39" t="s">
        <v>806</v>
      </c>
      <c r="I270" s="20" t="s">
        <v>156</v>
      </c>
      <c r="J270" s="19" t="s">
        <v>792</v>
      </c>
      <c r="K270" s="18" t="s">
        <v>820</v>
      </c>
    </row>
    <row r="271" spans="2:11" ht="30" customHeight="1">
      <c r="B271" s="21" t="s">
        <v>866</v>
      </c>
      <c r="D271" s="11" t="s">
        <v>10</v>
      </c>
      <c r="E271" s="61">
        <v>1</v>
      </c>
      <c r="F271" s="30">
        <v>100100</v>
      </c>
      <c r="G271" s="31">
        <f t="shared" si="5"/>
        <v>120120</v>
      </c>
      <c r="H271" s="39" t="s">
        <v>807</v>
      </c>
      <c r="I271" s="20" t="s">
        <v>156</v>
      </c>
      <c r="J271" s="19" t="s">
        <v>792</v>
      </c>
      <c r="K271" s="18" t="s">
        <v>810</v>
      </c>
    </row>
    <row r="272" spans="2:11" ht="30" customHeight="1">
      <c r="B272" s="21" t="s">
        <v>795</v>
      </c>
      <c r="C272" s="23" t="s">
        <v>796</v>
      </c>
      <c r="D272" s="11" t="s">
        <v>10</v>
      </c>
      <c r="E272" s="61">
        <v>1</v>
      </c>
      <c r="F272" s="30">
        <v>42000</v>
      </c>
      <c r="G272" s="31">
        <f t="shared" si="5"/>
        <v>50400</v>
      </c>
      <c r="H272" s="39" t="s">
        <v>808</v>
      </c>
      <c r="I272" s="20" t="s">
        <v>156</v>
      </c>
      <c r="J272" s="19" t="s">
        <v>792</v>
      </c>
      <c r="K272" s="18" t="s">
        <v>811</v>
      </c>
    </row>
    <row r="273" spans="2:11" ht="30" customHeight="1">
      <c r="B273" s="21" t="s">
        <v>798</v>
      </c>
      <c r="C273" s="23" t="s">
        <v>799</v>
      </c>
      <c r="D273" s="11" t="s">
        <v>10</v>
      </c>
      <c r="E273" s="61">
        <v>3</v>
      </c>
      <c r="F273" s="30">
        <v>2500</v>
      </c>
      <c r="G273" s="31">
        <f t="shared" si="5"/>
        <v>9000</v>
      </c>
      <c r="H273" s="39" t="s">
        <v>809</v>
      </c>
      <c r="I273" s="20" t="s">
        <v>156</v>
      </c>
      <c r="J273" s="19" t="s">
        <v>792</v>
      </c>
      <c r="K273" s="18" t="s">
        <v>812</v>
      </c>
    </row>
    <row r="274" spans="2:11" ht="30" customHeight="1">
      <c r="B274" s="11" t="s">
        <v>151</v>
      </c>
      <c r="C274" s="11" t="s">
        <v>154</v>
      </c>
      <c r="D274" s="11" t="s">
        <v>10</v>
      </c>
      <c r="E274" s="60">
        <v>5</v>
      </c>
      <c r="F274" s="26">
        <v>134200</v>
      </c>
      <c r="G274" s="26">
        <f t="shared" ref="G274" si="6">F274*E274*1.2</f>
        <v>805200</v>
      </c>
      <c r="H274" s="34" t="s">
        <v>155</v>
      </c>
      <c r="I274" s="20" t="s">
        <v>156</v>
      </c>
      <c r="J274" s="19" t="s">
        <v>792</v>
      </c>
      <c r="K274" s="18" t="s">
        <v>813</v>
      </c>
    </row>
    <row r="275" spans="2:11" ht="30" customHeight="1">
      <c r="B275" s="11" t="s">
        <v>800</v>
      </c>
      <c r="C275" s="11" t="s">
        <v>801</v>
      </c>
      <c r="D275" s="11" t="s">
        <v>10</v>
      </c>
      <c r="E275" s="60">
        <v>15</v>
      </c>
      <c r="F275" s="94">
        <v>5500</v>
      </c>
      <c r="G275" s="31">
        <f t="shared" si="5"/>
        <v>99000</v>
      </c>
      <c r="H275" s="34" t="s">
        <v>802</v>
      </c>
      <c r="I275" s="20" t="s">
        <v>156</v>
      </c>
      <c r="J275" s="19" t="s">
        <v>792</v>
      </c>
      <c r="K275" s="18" t="s">
        <v>822</v>
      </c>
    </row>
    <row r="276" spans="2:11" ht="30" customHeight="1">
      <c r="B276" s="11" t="s">
        <v>800</v>
      </c>
      <c r="C276" s="11" t="s">
        <v>803</v>
      </c>
      <c r="D276" s="11" t="s">
        <v>10</v>
      </c>
      <c r="E276" s="60">
        <v>5</v>
      </c>
      <c r="F276" s="94">
        <v>11000</v>
      </c>
      <c r="G276" s="31">
        <f t="shared" si="5"/>
        <v>66000</v>
      </c>
      <c r="H276" s="34" t="s">
        <v>804</v>
      </c>
      <c r="I276" s="20" t="s">
        <v>156</v>
      </c>
      <c r="J276" s="19" t="s">
        <v>792</v>
      </c>
      <c r="K276" s="18" t="s">
        <v>822</v>
      </c>
    </row>
    <row r="277" spans="2:11">
      <c r="B277" s="21" t="s">
        <v>852</v>
      </c>
      <c r="C277" s="23" t="s">
        <v>862</v>
      </c>
      <c r="D277" s="11" t="s">
        <v>853</v>
      </c>
      <c r="E277" s="61">
        <v>10</v>
      </c>
      <c r="F277" s="30">
        <v>14300</v>
      </c>
      <c r="G277" s="31">
        <f t="shared" si="5"/>
        <v>171600</v>
      </c>
      <c r="H277" s="39" t="s">
        <v>861</v>
      </c>
      <c r="I277" s="20" t="s">
        <v>156</v>
      </c>
      <c r="J277" s="19" t="s">
        <v>792</v>
      </c>
      <c r="K277" s="18" t="s">
        <v>863</v>
      </c>
    </row>
  </sheetData>
  <mergeCells count="1">
    <mergeCell ref="A1:J1"/>
  </mergeCells>
  <phoneticPr fontId="8" type="noConversion"/>
  <hyperlinks>
    <hyperlink ref="H5" r:id="rId1" xr:uid="{C9C24BD6-E0B0-4F48-9BC8-EA9DA82E838A}"/>
    <hyperlink ref="H6:H8" r:id="rId2" display="https://smartstore.naver.com/yuksam/products/4528544732" xr:uid="{3E7A683D-352B-4970-A4E5-8A819C362807}"/>
    <hyperlink ref="H10" r:id="rId3" xr:uid="{8A35AD85-3B53-4E50-AC2E-AB41212B9EAA}"/>
    <hyperlink ref="H11" r:id="rId4" xr:uid="{81DBB8DB-EB50-4333-97BB-A82A873A47AB}"/>
    <hyperlink ref="H12" r:id="rId5" xr:uid="{EDA9B3AB-9319-48C2-94CA-91D4225B59F9}"/>
    <hyperlink ref="H13" r:id="rId6" display="https://smartstore.naver.com/yuksam/products/486526197" xr:uid="{C068C47B-35EB-4BE6-855A-1433192090ED}"/>
    <hyperlink ref="H14" r:id="rId7" xr:uid="{177F0FEE-C97F-4CAC-88DC-3A4006961AF2}"/>
    <hyperlink ref="H9" r:id="rId8" xr:uid="{AD576761-861B-4944-B469-CA2E6716BEDA}"/>
    <hyperlink ref="H15" r:id="rId9" xr:uid="{EA38E450-AD31-4017-81BF-7EE636CEAB02}"/>
    <hyperlink ref="H8" r:id="rId10" xr:uid="{448E82E4-3694-492A-82C3-C4F6F783154C}"/>
    <hyperlink ref="H6" r:id="rId11" xr:uid="{BFC2C4DF-A54C-4AC3-A735-87C06A06AED7}"/>
    <hyperlink ref="H16" r:id="rId12" xr:uid="{F13EDF9E-C295-473F-AAF3-F969FFFEE832}"/>
    <hyperlink ref="H17" r:id="rId13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F155518C-EA3B-4CEB-8258-4EA3F72F4A80}"/>
    <hyperlink ref="H19" r:id="rId14" xr:uid="{BF75C990-7B36-4CE9-99C8-660D080F205E}"/>
    <hyperlink ref="H20" r:id="rId15" xr:uid="{51B7B4F2-0AFA-4ECD-B048-C538A59B369F}"/>
    <hyperlink ref="H21" r:id="rId16" xr:uid="{33F17EDA-58F3-470D-AFBE-EC286183A4B0}"/>
    <hyperlink ref="H22" r:id="rId17" xr:uid="{F95B0B76-1834-45E7-92F9-9E71B0224D53}"/>
    <hyperlink ref="H23" r:id="rId18" xr:uid="{B809CA0C-FD4F-4044-B4CE-7B9134FF1883}"/>
    <hyperlink ref="H24" r:id="rId19" xr:uid="{56CB3A72-2966-4164-84BB-99D306A94D48}"/>
    <hyperlink ref="H25" r:id="rId20" xr:uid="{416A4BE7-C62F-45AC-A4A0-34E7E3BE9A2C}"/>
    <hyperlink ref="H26" r:id="rId21" xr:uid="{C7166F82-02C2-4E1E-BE95-D8BFE9E99CC1}"/>
    <hyperlink ref="H27" r:id="rId22" xr:uid="{D060CC12-80C2-4F08-A5F2-DBE045DE795C}"/>
    <hyperlink ref="H28" r:id="rId23" xr:uid="{EA103CEC-1D2C-4896-84B2-EC92393EEF42}"/>
    <hyperlink ref="H30" r:id="rId24" xr:uid="{272B628B-E8ED-4B51-9C4C-33A00951033D}"/>
    <hyperlink ref="H31" r:id="rId25" display=" https://www.11st.co.kr/products/pa/5543711400?srsltid=Ad5pg_GYuWy3FnPwcRqT1HpSLBdF2rSuh5eDehnORH5wV_kftOyYcjiroyU&amp;utm_term=&amp;utm_campaign=%B0%CB%BB%F6%3E%B1%B8%B1%DB%BC%EE%C7%CE%3E%BE%C6%B8%B6%C1%B8&amp;utm_source=%B1%B8%B1%DB_PC_S_%BC%EE%C7%CE&amp;utm_medium=%B0%CB%BB%F6" xr:uid="{D6978B4D-42D4-45AF-88E5-876005255865}"/>
    <hyperlink ref="H32" r:id="rId26" xr:uid="{13980EDC-544F-48D3-880D-F040212BE72E}"/>
    <hyperlink ref="H33" r:id="rId27" xr:uid="{60E402DA-952B-4677-AC10-CFD043F97176}"/>
    <hyperlink ref="H34" r:id="rId28" xr:uid="{321A4F17-3D21-4C3A-A5C0-EBA39CC96399}"/>
    <hyperlink ref="H35" r:id="rId29" xr:uid="{2192E82E-C3B4-45DD-9897-379C261CDF63}"/>
    <hyperlink ref="H29" r:id="rId30" xr:uid="{56D3595F-884A-45E3-8CE3-B13BE58C9478}"/>
    <hyperlink ref="H36" r:id="rId31" xr:uid="{4C55631F-0254-4EB9-9441-B9D4FB1E3786}"/>
    <hyperlink ref="H37" r:id="rId32" xr:uid="{0908E4B0-08AD-4B89-8B6B-C588CC056939}"/>
    <hyperlink ref="H38" r:id="rId33" xr:uid="{BD74D209-8B42-429A-838A-6E712582A8EA}"/>
    <hyperlink ref="H45" r:id="rId34" xr:uid="{C274ABDC-9448-48B3-B9C4-2C8081CE2681}"/>
    <hyperlink ref="H43" r:id="rId35" xr:uid="{76416EF1-D1D9-46F6-BB47-017339614922}"/>
    <hyperlink ref="H56" r:id="rId36" xr:uid="{A33EE76D-731A-40F4-9046-8D274ED94D54}"/>
    <hyperlink ref="H57" r:id="rId37" xr:uid="{6CFA8EFB-2706-4A8C-8A6A-1D0684FF1DC0}"/>
    <hyperlink ref="H58" r:id="rId38" xr:uid="{7B3849EC-23EC-43A1-A741-B9BB58B2A197}"/>
    <hyperlink ref="H59" r:id="rId39" xr:uid="{C92BEB19-D6F0-4993-A67D-513D245C1AE9}"/>
    <hyperlink ref="H49" r:id="rId40" xr:uid="{2A389D03-AD81-4693-B9C5-23566C6856D8}"/>
    <hyperlink ref="H50" r:id="rId41" xr:uid="{99C036D6-01A2-498E-926F-14728F10D3F7}"/>
    <hyperlink ref="H51" r:id="rId42" xr:uid="{49BF7FF2-3BB7-4EA1-A0DC-A5C88F7023F7}"/>
    <hyperlink ref="H52" r:id="rId43" xr:uid="{7E775C53-93F4-46CB-B34D-9103DD30A72C}"/>
    <hyperlink ref="H53" r:id="rId44" xr:uid="{A21D10E3-B030-4D13-A7DE-3DE6B6865E59}"/>
    <hyperlink ref="H54" r:id="rId45" xr:uid="{12BB112E-DD2E-417D-A797-C90AF70AE435}"/>
    <hyperlink ref="H55" r:id="rId46" xr:uid="{D797AD1B-1784-4444-BDBA-6C21FDBCA192}"/>
    <hyperlink ref="H42" r:id="rId47" xr:uid="{BADB6858-ADD8-4F34-9FD1-C7F21624A5C3}"/>
    <hyperlink ref="H44" r:id="rId48" xr:uid="{96F3D16A-ECF4-482F-B1AF-501A54615A06}"/>
    <hyperlink ref="H47" r:id="rId49" xr:uid="{2CAD9F6D-268A-4A1B-AFC6-AD74DBFE9382}"/>
    <hyperlink ref="H48" r:id="rId50" xr:uid="{3CBFCB8D-603A-49E3-9BEA-35B3366CC273}"/>
    <hyperlink ref="H63" r:id="rId51" xr:uid="{E8F11FAA-ACD8-489D-B5AA-B0FCAB5A7348}"/>
    <hyperlink ref="H87" r:id="rId52" xr:uid="{0636DB42-58A3-46A7-A08C-3BA11072E39B}"/>
    <hyperlink ref="H91" r:id="rId53" xr:uid="{03A04322-0D6A-4156-86E9-25355B1D3A94}"/>
    <hyperlink ref="H92" r:id="rId54" xr:uid="{1F436494-1696-4D74-AF39-17A43454AB88}"/>
    <hyperlink ref="H95" r:id="rId55" xr:uid="{EF8D24D7-2AB7-447D-8204-C86BCCFF5148}"/>
    <hyperlink ref="H101" r:id="rId56" xr:uid="{505AB946-6266-4903-98C9-940F89C9A893}"/>
    <hyperlink ref="H102" r:id="rId57" xr:uid="{F7DC0EC6-EFE6-4D1E-A9A2-5FC40200DB97}"/>
    <hyperlink ref="H60" r:id="rId58" xr:uid="{554D0BB8-1AD2-4D3B-8002-ABC1EBCFD061}"/>
    <hyperlink ref="H61" r:id="rId59" xr:uid="{827ADB4F-8FC3-4F0F-826F-1BCFF6E703AD}"/>
    <hyperlink ref="H62" r:id="rId60" xr:uid="{84AFD916-E622-41A0-865D-359762754924}"/>
    <hyperlink ref="H64" r:id="rId61" display="https://www.coupang.com/vp/products/4342001694?itemId=5083263398&amp;vendorItemId=72392904705&amp;src=1042503&amp;spec=70304777&amp;addtag=400&amp;ctag=4342001694&amp;lptag=I5083263398V72392904705A351084265&amp;itime=20230317094318&amp;pageType=PRODUCT&amp;pageValue=4342001694&amp;wPcid=7917079556149144124872&amp;wRef=&amp;wTime=20230317094318&amp;redirect=landing&amp;AdNodeId=351084265&amp;gclid=CjwKCAjw_MqgBhAGEiwAnYOAeuGiCMviM1mUGmmCRgBrFnjdKaCVV0KFnSQ4QZ-csvdgh9NB2i115BoCEh0QAvD_BwE&amp;mcid=bd8ce10e6a5a4df9b06cef7eaa595791&amp;campaignid=19270520533&amp;adgroupid=144846767655&amp;isAddedCart=" xr:uid="{2D521654-F0F4-4D9D-8F3F-C948678C0AF8}"/>
    <hyperlink ref="H65" r:id="rId62" display="https://ko.aliexpress.com/item/1005001689860044.html?pdp_npi=2%40dis%21KRW%21%E2%82%A9%205%2C334%21%E2%82%A9%205%2C064%21%21%21%21%21%402103309d16790173913732038e622a%2112000017144187908%21btf&amp;_t=pvid%3Ae4d8d3db-7933-4268-aa92-e50db58a3915&amp;afTraceInfo=1005001689860044__pc__pcBridgePPC__xxxxxx__1679017391&amp;spm=a2g0o.ppclist.product.mainProduct&amp;gatewayAdapt=glo2kor" xr:uid="{B5F63C80-BF55-4D72-BA57-F71BA42D5307}"/>
    <hyperlink ref="H66" r:id="rId63" xr:uid="{29A971A1-525E-4437-9718-6CC45A4CC566}"/>
    <hyperlink ref="H67" r:id="rId64" display="https://www.coupang.com/vp/products/6824057820?itemId=16182420489&amp;vendorItemId=83377775486&amp;src=1032034&amp;spec=10305201&amp;addtag=400&amp;ctag=6824057820&amp;lptag=P6824057820&amp;itime=20230319152416&amp;pageType=PRODUCT&amp;pageValue=6824057820&amp;wPcid=81162616166725991298478&amp;wRef=prod.danawa.com&amp;wTime=20230319152416&amp;redirect=landing&amp;mcid=378d1bc4e1fa44e1902962cb01e4479e&amp;isAddedCart=" xr:uid="{4E5065C6-61EF-462A-98DC-A5FE7013779B}"/>
    <hyperlink ref="H68" r:id="rId65" xr:uid="{BEDA511F-8F30-4DB5-91DD-1F7C82EA9EC6}"/>
    <hyperlink ref="H69" r:id="rId66" xr:uid="{522DA91E-CD3B-4BF8-801C-45AFA22DEB97}"/>
    <hyperlink ref="H70" r:id="rId67" xr:uid="{84D10365-249F-4F2E-BE3E-EC8BA17F49F8}"/>
    <hyperlink ref="H71" r:id="rId68" xr:uid="{E5D52112-F86B-4582-BC37-BA9C0CA80B6D}"/>
    <hyperlink ref="H72" r:id="rId69" xr:uid="{5FDF2D25-EA3C-496D-AB01-0DAF3B420001}"/>
    <hyperlink ref="H73" r:id="rId70" xr:uid="{FBEED1CF-4950-4259-962C-9F94A6E54E9D}"/>
    <hyperlink ref="H74" r:id="rId71" display="https://www.coupang.com/vp/products/1430246673?itemId=2470917817&amp;vendorItemId=70464314291&amp;src=1032034&amp;spec=10305201&amp;addtag=400&amp;ctag=1430246673&amp;lptag=P1430246673&amp;itime=20230317104827&amp;pageType=PRODUCT&amp;pageValue=1430246673&amp;wPcid=2886805245440581130622&amp;wRef=prod.danawa.com&amp;wTime=20230317104827&amp;redirect=landing&amp;mcid=4e2e1ff59f3143afaa9f59b0f4582e53&amp;isAddedCart=" xr:uid="{5D0C0051-7AD9-473D-ACCD-3A98E3C6051F}"/>
    <hyperlink ref="H75" r:id="rId72" xr:uid="{9ED7FB6D-9008-4167-8937-C815B94239CD}"/>
    <hyperlink ref="H76" r:id="rId73" xr:uid="{63428EC4-2487-4B9D-BAA6-5CC4E0752EAB}"/>
    <hyperlink ref="H77" r:id="rId74" display="https://www.coupang.com/vp/products/6962966101?itemId=16957887522&amp;vendorItemId=84135122669&amp;src=1032001&amp;spec=10305201&amp;addtag=400&amp;ctag=6962966101&amp;lptag=P6962966101&amp;itime=20230303121625&amp;pageType=PRODUCT&amp;pageValue=6962966101&amp;wPcid=16357535681181266302234&amp;wRef=cr.shopping.naver.com&amp;wTime=20230303121625&amp;redirect=landing&amp;isAddedCart=" xr:uid="{0E836A50-9B29-4C7E-B60F-B2C8F82DDCE3}"/>
    <hyperlink ref="H78" r:id="rId75" xr:uid="{51A0944B-4B02-4BF9-B1FE-9FCAB39F3A55}"/>
    <hyperlink ref="H79" r:id="rId76" xr:uid="{CF1945E9-30D1-4C93-9E47-E11FC6ADED9E}"/>
    <hyperlink ref="H80" r:id="rId77" xr:uid="{A324F3ED-494B-4980-8CAC-0E63B769D265}"/>
    <hyperlink ref="H81" r:id="rId78" xr:uid="{E0BAF25D-CC93-42BE-A098-DC2F094D7582}"/>
    <hyperlink ref="H82" r:id="rId79" xr:uid="{3861B59D-9858-488D-9A09-551A61A1B793}"/>
    <hyperlink ref="H83" r:id="rId80" xr:uid="{8078C2CC-92D8-4C06-9E66-2FA846447218}"/>
    <hyperlink ref="H86" r:id="rId81" xr:uid="{512C2678-FA55-49BA-967F-842C373A895D}"/>
    <hyperlink ref="H90" r:id="rId82" xr:uid="{75D2061D-7526-4F03-81E8-5DD8796CB127}"/>
    <hyperlink ref="H93" r:id="rId83" xr:uid="{D30DB222-7586-43BC-B686-779D42D05CD6}"/>
    <hyperlink ref="H94" r:id="rId84" xr:uid="{D8C9D0E9-48D8-4B40-8E12-799C9FB14660}"/>
    <hyperlink ref="H104" r:id="rId85" xr:uid="{BB45B431-63DC-4DA6-941B-8F4B40355312}"/>
    <hyperlink ref="H112" r:id="rId86" xr:uid="{ADEA16DD-8A23-4638-8F4D-A98B5FE18CE3}"/>
    <hyperlink ref="H114" r:id="rId87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9C2A7CF9-AC6E-4F9D-BC49-4BC1F2ED8B2B}"/>
    <hyperlink ref="H116" r:id="rId88" xr:uid="{C1956464-04B9-414A-94EA-61711DB57A68}"/>
    <hyperlink ref="H119" r:id="rId89" display="https://www.11st.co.kr/products/3973885115?NaPm=ct=lfe57jww|ci=6e8b1e9b520c44715bcc4ec5d4e7ddbebf24181a|tr=slsl|sn=17703|hk=a433ee0cfe0339775799f0ce161ca5ddf6af4fed&amp;utm_term=&amp;utm_campaign=%B3%D7%C0%CC%B9%F6pc_%B0%A1%B0%DD%BA%F1%B1%B3%B1%E2%BA%BB&amp;utm_source=%B3%D7%C0%CC%B9%F6_PC_PCS&amp;utm_medium=%B0%A1%B0%DD%BA%F1%B1%B3" xr:uid="{B3210157-3B84-4016-8B75-FA0F7939F59C}"/>
    <hyperlink ref="H117" r:id="rId90" display="http://item.gmarket.co.kr/Item?goodscode=1729129734" xr:uid="{1D288C53-D55D-4927-B3FF-0B20A0B56FA3}"/>
    <hyperlink ref="H118" r:id="rId91" display="https://www.11st.co.kr/products/1177388207?NaPm=ct=lfj3qw68|ci=1ed3fd062079ccd5c8e72821524028b3af443e54|tr=sls|sn=17703|hk=33434ec9e856c9870f82751f5c35e08782221e43&amp;utm_term=&amp;utm_campaign=%B3%D7%C0%CC%B9%F6pc_%B0%A1%B0%DD%BA%F1%B1%B3%B1%E2%BA%BB&amp;utm_source=%B3%D7%C0%CC%B9%F6_PC_PCS&amp;utm_medium=%B0%A1%B0%DD%BA%F1%B1%B3" xr:uid="{988F2CF8-A05F-4D15-9083-17133D6F6788}"/>
    <hyperlink ref="H133" r:id="rId92" xr:uid="{7BEF8FC8-499F-4626-A341-6B74CBD64E6F}"/>
    <hyperlink ref="H115" r:id="rId93" display="https://www.11st.co.kr/products/5485015946?NaPm=ct=lfdc6neg|ci=e274b76c282dfae9eacb577f2f760b3fae94aba8|tr=slsl|sn=17703|hk=ae6d055b0b82ff6710059ff47d71f92edb498190&amp;utm_term=&amp;utm_campaign=%B3%D7%C0%CC%B9%F6pc_%B0%A1%B0%DD%BA%F1%B1%B3%B1%E2%BA%BB&amp;utm_source=%B3%D7%C0%CC%B9%F6_PC_PCS&amp;utm_medium=%B0%A1%B0%DD%BA%F1%B1%B3" xr:uid="{07CD81A7-2F27-4D8C-8520-3F8085B0FEB6}"/>
    <hyperlink ref="H120" r:id="rId94" xr:uid="{14CBAF76-E723-4582-AFD4-445BAE7122E4}"/>
    <hyperlink ref="H130" r:id="rId95" xr:uid="{A76A42D9-787E-4523-B621-32101847EECA}"/>
    <hyperlink ref="H136" r:id="rId96" display="http://item.gmarket.co.kr/Item?goodscode=1723206719" xr:uid="{E851190B-0034-4EE2-9ACB-3B3A1170D86B}"/>
    <hyperlink ref="H135" r:id="rId97" display="http://item.gmarket.co.kr/Item?goodscode=1986855253" xr:uid="{B35E75C4-5579-4439-AE10-8E3517856CA1}"/>
    <hyperlink ref="H137" r:id="rId98" display="http://item.gmarket.co.kr/Item?goodsCode=2005157549&amp;jaehuid=" xr:uid="{A659AF38-453E-4325-B305-4FDAB8F7EFD3}"/>
    <hyperlink ref="H138" r:id="rId99" display="http://item.gmarket.co.kr/Item?goodscode=2039649217" xr:uid="{8C29D911-EC01-43AC-91B6-4BA63BBB9540}"/>
    <hyperlink ref="H139" r:id="rId100" display="https://www.devicemart.co.kr/goods/view?no=1383616" xr:uid="{440098E8-C7E0-49F6-A97B-62938C6ADA7C}"/>
    <hyperlink ref="H140" r:id="rId101" xr:uid="{B5004B20-AF77-4641-A07B-AB15D92B4C48}"/>
    <hyperlink ref="H141" r:id="rId102" xr:uid="{A5907CE1-AB41-4FD6-9B95-3E12231C40A2}"/>
    <hyperlink ref="H142" r:id="rId103" xr:uid="{1B6F56A4-EB81-460B-BBE3-399AC1198002}"/>
    <hyperlink ref="H143" r:id="rId104" xr:uid="{48327A5C-2D7D-4D39-81BC-0EAEEC84504C}"/>
    <hyperlink ref="H144" r:id="rId105" xr:uid="{2E2FC880-074C-4F70-81BA-A041B07D5F77}"/>
    <hyperlink ref="H145" r:id="rId106" xr:uid="{AAA32368-EEE1-4884-8F69-7763A0245C3D}"/>
    <hyperlink ref="H146" r:id="rId107" xr:uid="{73EE8264-E63F-40D0-907F-6E0F48EFA823}"/>
    <hyperlink ref="H147" r:id="rId108" xr:uid="{06FD83DA-AC61-4C66-90FB-353E784C9CEC}"/>
    <hyperlink ref="H148" r:id="rId109" xr:uid="{02DB356B-442D-4F8A-A38D-136771B8E0BA}"/>
    <hyperlink ref="H149" r:id="rId110" xr:uid="{23F638C1-F7DA-4CC1-A9DF-464F2D953DBD}"/>
    <hyperlink ref="H150" r:id="rId111" xr:uid="{270C0B30-BE26-4927-885F-49B972A26D3D}"/>
    <hyperlink ref="H151" r:id="rId112" xr:uid="{2BDA4535-60D2-45F5-B262-860567059670}"/>
    <hyperlink ref="H152" r:id="rId113" xr:uid="{50CAEF29-2AF9-44CC-B620-80CF849E9E95}"/>
    <hyperlink ref="H153" r:id="rId114" xr:uid="{8AC4C893-A7FE-4F42-8D00-D46AA64C97B2}"/>
    <hyperlink ref="H155" r:id="rId115" xr:uid="{11A98583-FB03-42DF-B5E1-DC6918CC631B}"/>
    <hyperlink ref="H156" r:id="rId116" xr:uid="{3A3572FA-6925-49AB-A215-43962C0753E0}"/>
    <hyperlink ref="H157" r:id="rId117" xr:uid="{5179BDA7-5EBD-41C7-9591-09F6801C14E4}"/>
    <hyperlink ref="H159" r:id="rId118" xr:uid="{1462D0AF-DBF2-49D6-B700-0BFC0E1C263B}"/>
    <hyperlink ref="H160" r:id="rId119" xr:uid="{79C79D71-2594-49B4-AEAA-B39F6198B534}"/>
    <hyperlink ref="H158" r:id="rId120" xr:uid="{C7009902-7298-4BED-B0F6-3DF8A4F54284}"/>
    <hyperlink ref="H161" r:id="rId121" xr:uid="{89F69014-DF8F-4BF1-9715-129290B551CF}"/>
    <hyperlink ref="H162" r:id="rId122" xr:uid="{C97AD58F-8CD8-4A57-B4DC-841519CEC20F}"/>
    <hyperlink ref="H163" r:id="rId123" xr:uid="{0780463B-FDA3-430A-A7E4-E56DB70FAC40}"/>
    <hyperlink ref="H164" r:id="rId124" xr:uid="{338AEF14-9E56-4119-A141-2BAC63AFD101}"/>
    <hyperlink ref="H165" r:id="rId125" xr:uid="{6FE6B59E-184D-4467-928A-855F3B688E44}"/>
    <hyperlink ref="H166" r:id="rId126" xr:uid="{75643519-3336-4835-8812-569D2C12C275}"/>
    <hyperlink ref="H167" r:id="rId127" xr:uid="{0282AB3E-8109-407D-9F61-FCF9D888641D}"/>
    <hyperlink ref="H168" r:id="rId128" xr:uid="{0F645F72-69D7-4E58-AD60-DEFFC57A73F5}"/>
    <hyperlink ref="H169" r:id="rId129" xr:uid="{8238BA75-13BE-43E1-8214-D0FAD9D48208}"/>
    <hyperlink ref="H175" r:id="rId130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2E3B23E0-9930-4604-9C57-77FF1FE8B060}"/>
    <hyperlink ref="H176" r:id="rId131" display="https://ko.aliexpress.com/item/1005002080378174.html?spm=a2g0o.productlist.main.117.31d347c0l61hJ9&amp;algo_pvid=544c7720-a7d5-4a17-99e6-3281e8bf0ede&amp;aem_p4p_detail=202303140010363900156609304200000186201&amp;algo_exp_id=544c7720-a7d5-4a17-99e6-3281e8bf0ede-58&amp;pdp_ext_f=%7B%22sku_id%22%3A%2212000018672096941%22%7D&amp;pdp_npi=3%40dis%21KRW%214856.0%213887.0%21%21%21%21%21%40211bd3cb16787778365644100d0709%2112000018672096941%21sea%21KR%210&amp;curPageLogUid=gnhte1Vhr3FI&amp;ad_pvid=202303140010363900156609304200000186201_59&amp;ad_pvid=202303140010363900156609304200000186201_59" xr:uid="{FB4C48E7-0707-4D95-909E-E842E1CE357B}"/>
    <hyperlink ref="H177" r:id="rId132" xr:uid="{8D7FFA85-C4B2-41D7-8C02-BEE0D8DD134B}"/>
    <hyperlink ref="H178" r:id="rId133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8C9C0A59-BAA3-4023-BB35-7A0E631E4C11}"/>
    <hyperlink ref="H171" r:id="rId134" xr:uid="{618D27A0-2D70-48DB-84B4-527D9FF18571}"/>
    <hyperlink ref="H170" r:id="rId135" xr:uid="{EDFB0BB9-E211-4D69-A5E6-19642ED1BAD9}"/>
    <hyperlink ref="H190" r:id="rId136" xr:uid="{F526AA5C-19BA-450B-ACB2-4B4FADEE8F3E}"/>
    <hyperlink ref="H195" r:id="rId137" xr:uid="{C0FC5F4C-FF17-4AA9-BC04-428C913DC138}"/>
    <hyperlink ref="H197" r:id="rId138" display="https://www.coupang.com/vp/products/189270927?itemId=540468055&amp;vendorItemId=5317259953&amp;src=1032002&amp;spec=10305201&amp;addtag=400&amp;ctag=189270927&amp;lptag=P189270927&amp;itime=20230314165330&amp;pageType=PRODUCT&amp;pageValue=189270927&amp;wPcid=16784074656278106465869&amp;wRef=m.shoppinghow.kakao.com&amp;wTime=20230314165330&amp;redirect=landing&amp;mcid=446e473d94414bfaaf639de435cfcfa7&amp;isAddedCart=" xr:uid="{C0A4DF3E-5E3D-40E2-9A66-5D420B6789C5}"/>
    <hyperlink ref="H191" r:id="rId139" xr:uid="{3DB12C0B-37B5-4A71-A8AF-D28489613EDB}"/>
    <hyperlink ref="H192" r:id="rId140" xr:uid="{29079EA5-CC43-4CCD-97B3-5DF25B204776}"/>
    <hyperlink ref="H193" r:id="rId141" xr:uid="{75BAEC34-B7A5-4606-BD0B-66C92CCA00FE}"/>
    <hyperlink ref="H196" r:id="rId142" xr:uid="{ABBAC778-DAEC-4294-B99D-FC3ED125A737}"/>
    <hyperlink ref="H173" r:id="rId143" xr:uid="{33333738-CB46-4AF9-8849-5150A830A91E}"/>
    <hyperlink ref="H174" r:id="rId144" display="https://ko.aliexpress.com/item/1005004698466078.html?spm=a2g0o.productlist.main.7.70b83b7fTopSnP&amp;algo_pvid=deb5ba7a-07f7-44e9-bd83-e4f5512737cd&amp;algo_exp_id=deb5ba7a-07f7-44e9-bd83-e4f5512737cd-3&amp;pdp_ext_f=%7B%22sku_id%22%3A%2212000030140693626%22%7D&amp;pdp_npi=3%40dis%21KRW%2129376.0%2122032.0%21%21%21%21%21%40211bf3f116787777108326805d0761%2112000030140693626%21sea%21KR%210&amp;curPageLogUid=yrHvPMo9m269" xr:uid="{7FCD5A12-3DE8-409E-9F24-3E6BF35BF242}"/>
    <hyperlink ref="H180" r:id="rId145" display="https://ko.aliexpress.com/item/4000158662826.html?pdp_npi=2%40dis%21KRW%21%E2%82%A9%205%2C577%21%E2%82%A9%205%2C577%21%21%21%21%21%402101c84a16789527769108997ecd0a%2110000000502362294%21btf&amp;_t=pvid%3Aef2d6999-3d3e-427c-a23f-01db615b5754&amp;afTraceInfo=4000158662826__pc__pcBridgePPC__xxxxxx__1678952777&amp;spm=a2g0o.ppclist.product.mainProduct&amp;gatewayAdapt=glo2kor" xr:uid="{EB9C8E46-6B32-4198-A065-F8F788973393}"/>
    <hyperlink ref="H182" r:id="rId146" display="https://ko.aliexpress.com/item/1005003005063302.html?spm=a2g0o.productlist.0.0.4bd0796107kENd&amp;algo_pvid=d253e1fa-1c51-424b-ab5c-5e08a38e3057&amp;algo_exp_id=d253e1fa-1c51-424b-ab5c-5e08a38e3057-7&amp;pdp_ext_f=%7B%22sku_id%22%3A%2212000023176321636%22%7D&amp;pdp_npi=1%40dis%7CUSD%7C%7C89.9%7C%7C%7C%7C%7C%402101d91e16512267519098653e696e%7C12000023176321636%7Csea&amp;gatewayAdapt=glo2kor" xr:uid="{64372871-6CAF-463A-BF2B-8FF0B9B20128}"/>
    <hyperlink ref="H183" r:id="rId147" xr:uid="{8E46BB4A-EC79-4982-9610-215EF55CCE16}"/>
    <hyperlink ref="H184" r:id="rId148" xr:uid="{084AE381-54BE-4DF4-8545-005CDD66BB40}"/>
    <hyperlink ref="H185" r:id="rId149" xr:uid="{73389731-B4F5-477D-8FAC-76DA9D90109F}"/>
    <hyperlink ref="H186" r:id="rId150" xr:uid="{8350AFCB-2FF0-47DD-AE9D-6482106734B8}"/>
    <hyperlink ref="H189" r:id="rId151" xr:uid="{024ACE57-C471-4653-A4F1-3AC6BD86A43F}"/>
    <hyperlink ref="H181" r:id="rId152" xr:uid="{83A30127-098F-4674-83FA-18E4BAEAC3E7}"/>
    <hyperlink ref="H179" r:id="rId153" xr:uid="{F8B0F5F9-B2B2-45D9-87AB-CF9DC2B0C35F}"/>
    <hyperlink ref="H198" r:id="rId154" xr:uid="{DACE633A-9285-4654-9FCB-93BA513F9285}"/>
    <hyperlink ref="H213" r:id="rId155" xr:uid="{7D49B31E-F843-47FD-B2CD-C3F0B004602F}"/>
    <hyperlink ref="H212" r:id="rId156" xr:uid="{ABFC477F-808C-45EC-986C-683A4D2F8EDD}"/>
    <hyperlink ref="H211" r:id="rId157" xr:uid="{ECE4F0B9-5361-43C1-88F7-5DD997033E7A}"/>
    <hyperlink ref="H210" r:id="rId158" xr:uid="{6C3BF20A-F6FD-4922-9C0B-CE1766F7CE0E}"/>
    <hyperlink ref="H214" r:id="rId159" xr:uid="{A3BD63FB-E582-4BD4-9454-537C43A51E52}"/>
    <hyperlink ref="H200" r:id="rId160" xr:uid="{A9295E81-D6AC-48CB-B7F5-C09AF21AF0AD}"/>
    <hyperlink ref="H202" r:id="rId161" xr:uid="{13D3FF5E-AF82-4702-8028-69079E27D481}"/>
    <hyperlink ref="H203" r:id="rId162" xr:uid="{9C142B7A-BFD1-4E94-B120-A8C6FB0D49D3}"/>
    <hyperlink ref="H204" r:id="rId163" xr:uid="{89078EA3-E4BF-4391-871D-CD7C5D0A02D7}"/>
    <hyperlink ref="H205" r:id="rId164" xr:uid="{B5089A18-F1A9-4960-A8D8-EA0AB56AC934}"/>
    <hyperlink ref="H206" r:id="rId165" xr:uid="{28E8CBA9-C0D8-4392-97F0-272A95576A05}"/>
    <hyperlink ref="H207" r:id="rId166" xr:uid="{1BB3EB16-B1EC-4F03-8CE9-615839D9F557}"/>
    <hyperlink ref="H208" r:id="rId167" xr:uid="{D62634FD-C627-403F-B369-92DC1AEA2C81}"/>
    <hyperlink ref="H209" r:id="rId168" xr:uid="{8E2FED28-1D66-43D0-B6E8-8F84D011D597}"/>
    <hyperlink ref="H215" r:id="rId169" xr:uid="{0AA51A7A-0A40-4906-8ECE-C7651352F942}"/>
    <hyperlink ref="H216" r:id="rId170" xr:uid="{F357A839-BD36-4DAC-8CBB-DAD80C59926B}"/>
    <hyperlink ref="H217" r:id="rId171" xr:uid="{5275CF4F-6CF0-46D3-B6A1-D7635A84F4C0}"/>
    <hyperlink ref="H218" r:id="rId172" xr:uid="{83510102-5898-40EF-A911-ACCB04064D06}"/>
    <hyperlink ref="H219" r:id="rId173" xr:uid="{1DD8F758-61E7-4FD3-82EF-391E11A42BD0}"/>
    <hyperlink ref="H220" r:id="rId174" xr:uid="{62BA4DCF-5C4F-404E-8723-C31954B5DBA9}"/>
    <hyperlink ref="H221" r:id="rId175" xr:uid="{E77F3309-08E9-47D4-89DF-3F80F1128CFA}"/>
    <hyperlink ref="H199" r:id="rId176" xr:uid="{6B5D5430-507A-44E9-A79B-97EBA476A8F9}"/>
    <hyperlink ref="H226" r:id="rId177" xr:uid="{C85869DC-5706-4456-ADE1-EE365E4D9AFE}"/>
    <hyperlink ref="H227" r:id="rId178" xr:uid="{02F35E05-9832-4BA7-B985-6FB3F8186D4F}"/>
    <hyperlink ref="H228" r:id="rId179" xr:uid="{B385218F-2BA4-4A05-A567-2D7F7975304C}"/>
    <hyperlink ref="H229" r:id="rId180" xr:uid="{CFFE3811-E40C-4770-9507-40DBAE9F583B}"/>
    <hyperlink ref="H231" r:id="rId181" xr:uid="{33E2A5BB-D2E3-4952-ADB5-A81A6D566338}"/>
    <hyperlink ref="H232" r:id="rId182" xr:uid="{27D3413D-461B-4D22-B260-281EBE341B24}"/>
    <hyperlink ref="H233" r:id="rId183" xr:uid="{19DFB6FE-D0C7-408D-9C83-D36760426B2A}"/>
    <hyperlink ref="H222" r:id="rId184" display="https://ko.aliexpress.com/item/32472585931.html?gatewayAdapt=glo2kor" xr:uid="{5432AD7F-B485-4A69-8917-71E791D571A0}"/>
    <hyperlink ref="H225" r:id="rId185" xr:uid="{3ECF5B2E-A956-4026-94D2-5D8880D0B054}"/>
    <hyperlink ref="H230" r:id="rId186" xr:uid="{DEA59E5A-439E-4995-8CC6-881B9840AE59}"/>
    <hyperlink ref="H238" r:id="rId187" xr:uid="{8287AA12-6995-4FB6-BAE7-323D746208A2}"/>
    <hyperlink ref="H237" r:id="rId188" xr:uid="{339EE9C7-8B73-485A-8086-FCCB1F26A5D0}"/>
    <hyperlink ref="H236" r:id="rId189" xr:uid="{A8D363D0-5305-4E56-B8C1-5F07BE7CFF69}"/>
    <hyperlink ref="H235" r:id="rId190" display="https://openbuildspartstore.com/tee-nuts-m5-10-pack/" xr:uid="{CD7325A6-5C92-49FE-928F-45AFF3457F50}"/>
    <hyperlink ref="H234" r:id="rId191" xr:uid="{5EA48FBE-AD72-4492-9845-8DE48C77A7DB}"/>
    <hyperlink ref="H224" r:id="rId192" xr:uid="{DD892DCF-A806-41C0-B1CB-4D4ECD94F8FF}"/>
    <hyperlink ref="H223" r:id="rId193" display="https://ko.aliexpress.com/item/1005004263776581.html?pdp_npi=2%40dis%21KRW%21%E2%82%A9%2066%2C340%21%E2%82%A9%2046%2C438%21%21%21%21%21%402101f6ba16792818044536999e2eb9%2112000028564482557%21btf&amp;_t=pvid%3Aefcd23bd-9e42-4480-9e12-b9333b78ef77&amp;afTraceInfo=1005004263776581__pc__pcBridgePPC__xxxxxx__1679281804&amp;spm=a2g0o.ppclist.product.mainProduct&amp;gatewayAdapt=glo2kor" xr:uid="{7EB5A410-7EB2-4E11-B7E4-9BC6B464E0CD}"/>
    <hyperlink ref="H243" r:id="rId194" xr:uid="{BD572D1C-7017-436D-8FF4-D4FE1F315CF6}"/>
    <hyperlink ref="H252" r:id="rId195" xr:uid="{A6828502-DD5E-48D6-87EC-DB4F5EF178FC}"/>
    <hyperlink ref="H254" r:id="rId196" xr:uid="{00E4082C-D98F-4621-A75B-C05098E39B62}"/>
    <hyperlink ref="H253" r:id="rId197" xr:uid="{CD11D187-5C4B-47F7-A70F-A112136B5B48}"/>
    <hyperlink ref="H249" r:id="rId198" xr:uid="{0F07F8C2-2415-43BE-A800-058988CE1C3C}"/>
    <hyperlink ref="H250" r:id="rId199" xr:uid="{E436AA0A-FD4F-45A4-941B-873BD3E0FBA1}"/>
    <hyperlink ref="H248" r:id="rId200" xr:uid="{914810A0-BAFC-4A62-8F52-72E2914FE526}"/>
    <hyperlink ref="H259" r:id="rId201" xr:uid="{C467DFD8-606F-411E-84B3-843BEF2FD136}"/>
    <hyperlink ref="H201" r:id="rId202" xr:uid="{C99800F1-BEA5-4E18-B390-3F840F0A7420}"/>
    <hyperlink ref="H239" r:id="rId203" xr:uid="{8C498D08-8FE5-4200-A8A4-F8088666D90D}"/>
    <hyperlink ref="H240" r:id="rId204" xr:uid="{373F0216-2225-46E9-BB30-8006C3EB0A91}"/>
    <hyperlink ref="H241" r:id="rId205" xr:uid="{509820D2-2724-4029-9F98-230DAE3AB8E9}"/>
    <hyperlink ref="H242" r:id="rId206" xr:uid="{C0D56696-2E6B-4060-A363-E3E478617224}"/>
    <hyperlink ref="H244" r:id="rId207" xr:uid="{E16F706A-E963-4F89-802F-AF777238AA9E}"/>
    <hyperlink ref="H251" r:id="rId208" xr:uid="{9355479E-6EC8-4C7A-92E0-29B6668D1143}"/>
    <hyperlink ref="H255" r:id="rId209" xr:uid="{83B12152-952A-4923-AEA3-72785D546B31}"/>
    <hyperlink ref="H256" r:id="rId210" xr:uid="{AAD39DCE-4A6C-4B8E-A0F9-6769B67F37F3}"/>
    <hyperlink ref="H257" r:id="rId211" xr:uid="{96DB8E8C-EBE8-4191-A32B-27BF9F8C4CA8}"/>
    <hyperlink ref="H258" r:id="rId212" xr:uid="{756B3B98-F4D7-4E42-9CD2-4AE890C90B56}"/>
    <hyperlink ref="H260" r:id="rId213" xr:uid="{AEDACF2E-1906-422A-BB9A-3BDA2C360FF7}"/>
    <hyperlink ref="H261" r:id="rId214" xr:uid="{1748580E-245D-47CE-904D-078F2D305857}"/>
    <hyperlink ref="H262" r:id="rId215" xr:uid="{64C68239-F679-46C6-BFD3-E288725D55CE}"/>
    <hyperlink ref="H263" r:id="rId216" xr:uid="{08CBA429-925E-437B-A19C-514D72FB0968}"/>
    <hyperlink ref="H266" r:id="rId217" xr:uid="{5B1BF2E9-C42C-49BA-B222-FFE3D1BA6540}"/>
    <hyperlink ref="H267" r:id="rId218" xr:uid="{5859231E-B1F5-4A56-BA80-64656B3A8D1F}"/>
    <hyperlink ref="H268" r:id="rId219" display="https://www.coupang.com/vp/products/6299169793?itemId=13016051561&amp;vendorItemId=80279115126&amp;src=1042503&amp;spec=70304777&amp;addtag=400&amp;ctag=6299169793&amp;lptag=I13016051561V80279115126A353763215&amp;itime=20230321192412&amp;pageType=PRODUCT&amp;pageValue=6299169793&amp;wPcid=16357257565428613222749&amp;wRef=&amp;wTime=20230321192412&amp;redirect=landing&amp;AdNodeId=353763215&amp;gclid=CjwKCAjwq-WgBhBMEiwAzKSH6I_vXgoBc9AInIyy2sNFE35WQgxy2Q4nsvYSabv5JtAWXM6xRQnEMBoCX1QQAvD_BwE&amp;mcid=a003540c1c544ba8a9d85b47c2733e7a&amp;campaignid=19622133980&amp;adgroupid=144010222445&amp;isAddedCart=" xr:uid="{473CA4BF-F6A9-4A89-9FC6-AEACCA7E4553}"/>
    <hyperlink ref="H275" r:id="rId220" xr:uid="{E55D875E-C08C-4543-9EE7-21CCDD25A1A3}"/>
    <hyperlink ref="H276" r:id="rId221" display="https://www.11st.co.kr/products/2793890324?NaPm=ct=lf97xp00|ci=5ff1c2575f3cd109526f33c21a3a2df4eb258e49|tr=slbrc|sn=17703|hk=8ae028ff3a2baedf2e4ee976e8bbe14f20d1defa&amp;utm_term=&amp;utm_campaign=%B3%D7%C0%CC%B9%F6pc_%B0%A1%B0%DD%BA%F1%B1%B3%B1%E2%BA%BB&amp;utm_source=%B3%D7%C0%CC%B9%F6_PC_PCS&amp;utm_medium=%B0%A1%B0%DD%BA%F1%B1%B3" xr:uid="{91E02946-EE2E-439A-B424-604780B9F3C6}"/>
    <hyperlink ref="H269" r:id="rId222" xr:uid="{56285A52-88CE-4519-9E44-82870981739F}"/>
    <hyperlink ref="H270" r:id="rId223" xr:uid="{7782532A-2517-46D6-9EEE-C8B9CBC07391}"/>
    <hyperlink ref="H271" r:id="rId224" xr:uid="{440B95E3-856C-4E11-9DE5-017CDC04181F}"/>
    <hyperlink ref="H272" r:id="rId225" xr:uid="{3E0465BB-10DC-444D-86DB-8F9894578113}"/>
    <hyperlink ref="H273" r:id="rId226" xr:uid="{33ECD3AC-2751-4324-9D3E-D1BADE0DEEFF}"/>
    <hyperlink ref="H18" r:id="rId227" xr:uid="{4F8F544F-6039-4CE0-AF90-DD3EDC622334}"/>
    <hyperlink ref="H46" r:id="rId228" xr:uid="{0912015E-E91B-42B1-8E62-4A582A0766F9}"/>
    <hyperlink ref="H84" r:id="rId229" xr:uid="{A51628F1-8844-4EE6-81EB-7537CE6FFDE7}"/>
    <hyperlink ref="H85" r:id="rId230" xr:uid="{C08928B3-4A39-4C58-81EA-C709111AAF01}"/>
    <hyperlink ref="H88" r:id="rId231" xr:uid="{EF0AA5FC-9513-4217-BEB6-3324CF31CB66}"/>
    <hyperlink ref="H89" r:id="rId232" xr:uid="{5BF70039-CF76-4E39-A9AA-D29EA4B10AFC}"/>
    <hyperlink ref="H96" r:id="rId233" xr:uid="{8E00ECFF-816A-4FFB-A6E5-55B136E7686C}"/>
    <hyperlink ref="H97" r:id="rId234" xr:uid="{4DFE7969-579D-48AF-9664-77C1D847E319}"/>
    <hyperlink ref="H98" r:id="rId235" xr:uid="{2AB889FC-56DB-40A1-9CEF-C88CF9AAAA87}"/>
    <hyperlink ref="H99" r:id="rId236" xr:uid="{DFA91730-1B39-4157-9E3B-8E8250F6CA05}"/>
    <hyperlink ref="H100" r:id="rId237" xr:uid="{B8881010-C7DA-4C6F-A44E-A39FD002FC84}"/>
    <hyperlink ref="H103" r:id="rId238" xr:uid="{50147974-FFC9-47BC-95FB-8543311F7DEB}"/>
    <hyperlink ref="H105" r:id="rId239" xr:uid="{4A8ECF3A-6638-461D-AF24-BF241DECA4B4}"/>
    <hyperlink ref="H106" r:id="rId240" xr:uid="{732CA80E-8014-4941-915B-8B5D14358CE6}"/>
    <hyperlink ref="H107" r:id="rId241" xr:uid="{3B3885B1-01BA-4101-9B98-77AF405790DE}"/>
    <hyperlink ref="H108" r:id="rId242" xr:uid="{6D4563B5-6DAE-455E-8FA0-D92548296681}"/>
    <hyperlink ref="H109" r:id="rId243" xr:uid="{CC6B58ED-6B04-4F33-9BCF-A880D184A602}"/>
    <hyperlink ref="H110" r:id="rId244" xr:uid="{82A8E7AF-611A-4478-8970-66A51DF6AA9D}"/>
    <hyperlink ref="H111" r:id="rId245" xr:uid="{05376B8A-F2D5-4D62-8654-00022B9BD6C4}"/>
    <hyperlink ref="H245" r:id="rId246" xr:uid="{75F121EB-1911-43A2-AB38-670F2F853B60}"/>
    <hyperlink ref="H41" r:id="rId247" xr:uid="{9D256413-22DA-4D54-ACE4-195E34A20223}"/>
    <hyperlink ref="H40" r:id="rId248" xr:uid="{1EAC1683-1B55-44CB-91BB-19BDEA81D8ED}"/>
    <hyperlink ref="H39" r:id="rId249" xr:uid="{E5343790-2295-436E-819F-37DDE9228C3F}"/>
    <hyperlink ref="H113" r:id="rId250" xr:uid="{3C32F086-51AC-42D9-8F97-CD9682D100BE}"/>
    <hyperlink ref="H194" r:id="rId251" xr:uid="{FE46CDAD-32E8-4488-A353-F7DC5F85024A}"/>
    <hyperlink ref="H274" r:id="rId252" xr:uid="{D4F7BFE6-7727-422D-B038-12EAF0A84C9B}"/>
    <hyperlink ref="H277" r:id="rId253" xr:uid="{33A2302D-C42E-4850-9579-0686EADFF4B7}"/>
    <hyperlink ref="H154" r:id="rId254" xr:uid="{306A9374-C7B5-4C20-AB91-C48B5D3F7906}"/>
    <hyperlink ref="H172" r:id="rId255" xr:uid="{2A70907E-4075-4F95-B53D-32120977D9C8}"/>
    <hyperlink ref="H265" r:id="rId256" display="https://shopping.interpark.com/product/productInfo.do?prdNo=9768032547&amp;dispNo=016001&amp;bizCd=P01397&amp;NaPm=ct%3Dlfaotzs8%7Cci%3D6b174c262739dfd9829d92b4583f3c576160228a%7Ctr%3Dslsl%7Csn%3D3%7Chk%3Dedd2827ac1b2708ee03a0e535eb50c79c2a87768&amp;utm_medium=affiliate&amp;utm_source=naver&amp;utm_campaign=shop_20211015_navershopping_p01397_cps&amp;utm_content=conversion_47" xr:uid="{9FAD1739-19B8-45E9-8535-EB566C03F10A}"/>
    <hyperlink ref="H264" r:id="rId257" xr:uid="{F429B50F-A2B2-49E2-BF05-F08ABB132F74}"/>
  </hyperlinks>
  <printOptions horizontalCentered="1"/>
  <pageMargins left="0.55118110236220474" right="0.55118110236220474" top="1.1811023622047245" bottom="0.74803149606299213" header="0.43307086614173229" footer="0.27559055118110237"/>
  <pageSetup paperSize="9" scale="53" fitToHeight="37" orientation="portrait" r:id="rId258"/>
  <headerFooter alignWithMargins="0"/>
  <drawing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기초금액산출내역서</vt:lpstr>
      <vt:lpstr>신청내역</vt:lpstr>
      <vt:lpstr>기초금액산출내역서!Print_Area</vt:lpstr>
      <vt:lpstr>신청내역!Print_Area</vt:lpstr>
      <vt:lpstr>신청내역!Print_Titles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2023-09-11T05:42:22Z</cp:lastPrinted>
  <dcterms:created xsi:type="dcterms:W3CDTF">2006-05-25T03:01:48Z</dcterms:created>
  <dcterms:modified xsi:type="dcterms:W3CDTF">2024-08-26T02:45:14Z</dcterms:modified>
</cp:coreProperties>
</file>