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0490" windowHeight="748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G33" i="1"/>
  <c r="G16"/>
  <c r="G22"/>
  <c r="G5"/>
  <c r="F12" l="1"/>
  <c r="F31" l="1"/>
  <c r="F28"/>
  <c r="F23"/>
  <c r="F11"/>
  <c r="F10"/>
  <c r="F8"/>
  <c r="F6"/>
  <c r="G32" l="1"/>
  <c r="G31"/>
  <c r="G30"/>
  <c r="G28"/>
  <c r="G26"/>
  <c r="G24"/>
  <c r="G29"/>
  <c r="G27"/>
  <c r="G25"/>
  <c r="G23"/>
  <c r="G14"/>
  <c r="G12"/>
  <c r="G10"/>
  <c r="G8"/>
  <c r="G6"/>
  <c r="G15"/>
  <c r="G13"/>
  <c r="G11"/>
  <c r="G9"/>
  <c r="G7"/>
</calcChain>
</file>

<file path=xl/sharedStrings.xml><?xml version="1.0" encoding="utf-8"?>
<sst xmlns="http://schemas.openxmlformats.org/spreadsheetml/2006/main" count="103" uniqueCount="67">
  <si>
    <t>날짜</t>
  </si>
  <si>
    <t>조원</t>
  </si>
  <si>
    <t>시간</t>
  </si>
  <si>
    <t>비용</t>
  </si>
  <si>
    <t>누적비용</t>
  </si>
  <si>
    <t>비고</t>
  </si>
  <si>
    <t>I회의</t>
  </si>
  <si>
    <t>D회의</t>
  </si>
  <si>
    <t>예상 시간/ 비용</t>
  </si>
  <si>
    <t>4조 누적비용</t>
    <phoneticPr fontId="3" type="noConversion"/>
  </si>
  <si>
    <t>4조 누적예상비용</t>
    <phoneticPr fontId="3" type="noConversion"/>
  </si>
  <si>
    <t>D회의</t>
    <phoneticPr fontId="3" type="noConversion"/>
  </si>
  <si>
    <t>O회의</t>
    <phoneticPr fontId="3" type="noConversion"/>
  </si>
  <si>
    <t>D회의</t>
    <phoneticPr fontId="3" type="noConversion"/>
  </si>
  <si>
    <t>V수업</t>
    <phoneticPr fontId="3" type="noConversion"/>
  </si>
  <si>
    <r>
      <t>1</t>
    </r>
    <r>
      <rPr>
        <sz val="11"/>
        <color rgb="FF000000"/>
        <rFont val="맑은 고딕"/>
        <family val="3"/>
        <charset val="129"/>
      </rPr>
      <t>1월 28일</t>
    </r>
    <phoneticPr fontId="3" type="noConversion"/>
  </si>
  <si>
    <t>D수업</t>
    <phoneticPr fontId="3" type="noConversion"/>
  </si>
  <si>
    <t>O수업</t>
    <phoneticPr fontId="3" type="noConversion"/>
  </si>
  <si>
    <t>D수업</t>
    <phoneticPr fontId="3" type="noConversion"/>
  </si>
  <si>
    <t>I수업</t>
    <phoneticPr fontId="3" type="noConversion"/>
  </si>
  <si>
    <r>
      <t>1</t>
    </r>
    <r>
      <rPr>
        <sz val="11"/>
        <color rgb="FF000000"/>
        <rFont val="맑은 고딕"/>
        <family val="3"/>
        <charset val="129"/>
      </rPr>
      <t>1월 07일</t>
    </r>
    <phoneticPr fontId="3" type="noConversion"/>
  </si>
  <si>
    <r>
      <t>1</t>
    </r>
    <r>
      <rPr>
        <sz val="11"/>
        <color rgb="FF000000"/>
        <rFont val="맑은 고딕"/>
        <family val="3"/>
        <charset val="129"/>
      </rPr>
      <t>0월 31일</t>
    </r>
    <phoneticPr fontId="3" type="noConversion"/>
  </si>
  <si>
    <r>
      <t>1</t>
    </r>
    <r>
      <rPr>
        <sz val="11"/>
        <color rgb="FF000000"/>
        <rFont val="맑은 고딕"/>
        <family val="3"/>
        <charset val="129"/>
      </rPr>
      <t>0월 24일</t>
    </r>
    <phoneticPr fontId="3" type="noConversion"/>
  </si>
  <si>
    <t>날짜</t>
    <phoneticPr fontId="3" type="noConversion"/>
  </si>
  <si>
    <r>
      <t>1</t>
    </r>
    <r>
      <rPr>
        <sz val="11"/>
        <color theme="1"/>
        <rFont val="맑은 고딕"/>
        <family val="3"/>
        <charset val="129"/>
      </rPr>
      <t>0월 24일</t>
    </r>
    <phoneticPr fontId="3" type="noConversion"/>
  </si>
  <si>
    <r>
      <t>1</t>
    </r>
    <r>
      <rPr>
        <sz val="11"/>
        <color theme="1"/>
        <rFont val="맑은 고딕"/>
        <family val="3"/>
        <charset val="129"/>
      </rPr>
      <t>0월 31일</t>
    </r>
    <phoneticPr fontId="3" type="noConversion"/>
  </si>
  <si>
    <t>11월 07일</t>
    <phoneticPr fontId="3" type="noConversion"/>
  </si>
  <si>
    <t>11월 14일</t>
    <phoneticPr fontId="3" type="noConversion"/>
  </si>
  <si>
    <t>11월 18일</t>
    <phoneticPr fontId="3" type="noConversion"/>
  </si>
  <si>
    <r>
      <t>1</t>
    </r>
    <r>
      <rPr>
        <sz val="11"/>
        <color theme="1"/>
        <rFont val="맑은 고딕"/>
        <family val="3"/>
        <charset val="129"/>
      </rPr>
      <t>1월 21일</t>
    </r>
    <phoneticPr fontId="3" type="noConversion"/>
  </si>
  <si>
    <r>
      <t>1</t>
    </r>
    <r>
      <rPr>
        <sz val="11"/>
        <color theme="1"/>
        <rFont val="맑은 고딕"/>
        <family val="3"/>
        <charset val="129"/>
      </rPr>
      <t>1월 26일</t>
    </r>
    <phoneticPr fontId="3" type="noConversion"/>
  </si>
  <si>
    <t>실습방식</t>
    <phoneticPr fontId="3" type="noConversion"/>
  </si>
  <si>
    <t>수업</t>
    <phoneticPr fontId="3" type="noConversion"/>
  </si>
  <si>
    <t>개인실습 (KL)</t>
    <phoneticPr fontId="3" type="noConversion"/>
  </si>
  <si>
    <t>개인실습 (ML)</t>
    <phoneticPr fontId="3" type="noConversion"/>
  </si>
  <si>
    <t>단계</t>
    <phoneticPr fontId="3" type="noConversion"/>
  </si>
  <si>
    <t>I단계(1A)</t>
    <phoneticPr fontId="3" type="noConversion"/>
  </si>
  <si>
    <r>
      <t>D단계</t>
    </r>
    <r>
      <rPr>
        <sz val="11"/>
        <color theme="1"/>
        <rFont val="맑은 고딕"/>
        <family val="3"/>
        <charset val="129"/>
      </rPr>
      <t>(2A)</t>
    </r>
    <phoneticPr fontId="3" type="noConversion"/>
  </si>
  <si>
    <t>D단계1 (3A)</t>
    <phoneticPr fontId="3" type="noConversion"/>
  </si>
  <si>
    <t>비용계산(0A*시간*명)</t>
    <phoneticPr fontId="3" type="noConversion"/>
  </si>
  <si>
    <t>1A*4*4</t>
    <phoneticPr fontId="3" type="noConversion"/>
  </si>
  <si>
    <t>2A*4*4</t>
    <phoneticPr fontId="3" type="noConversion"/>
  </si>
  <si>
    <t>3A*4*4</t>
    <phoneticPr fontId="3" type="noConversion"/>
  </si>
  <si>
    <t>5A*4*4</t>
    <phoneticPr fontId="3" type="noConversion"/>
  </si>
  <si>
    <r>
      <t>8</t>
    </r>
    <r>
      <rPr>
        <sz val="11"/>
        <color theme="1"/>
        <rFont val="맑은 고딕"/>
        <family val="3"/>
        <charset val="129"/>
      </rPr>
      <t>A*4*4</t>
    </r>
    <phoneticPr fontId="3" type="noConversion"/>
  </si>
  <si>
    <t>비용(원)</t>
    <phoneticPr fontId="3" type="noConversion"/>
  </si>
  <si>
    <r>
      <t>1</t>
    </r>
    <r>
      <rPr>
        <sz val="11"/>
        <color rgb="FF000000"/>
        <rFont val="맑은 고딕"/>
        <family val="3"/>
        <charset val="129"/>
      </rPr>
      <t>1월 28일</t>
    </r>
    <phoneticPr fontId="3" type="noConversion"/>
  </si>
  <si>
    <r>
      <t>1</t>
    </r>
    <r>
      <rPr>
        <sz val="11"/>
        <color rgb="FF000000"/>
        <rFont val="맑은 고딕"/>
        <family val="3"/>
        <charset val="129"/>
      </rPr>
      <t>0월 27일</t>
    </r>
    <phoneticPr fontId="3" type="noConversion"/>
  </si>
  <si>
    <t>11월 11일</t>
    <phoneticPr fontId="3" type="noConversion"/>
  </si>
  <si>
    <t>회의</t>
    <phoneticPr fontId="3" type="noConversion"/>
  </si>
  <si>
    <r>
      <t>1</t>
    </r>
    <r>
      <rPr>
        <sz val="11"/>
        <color rgb="FF000000"/>
        <rFont val="맑은 고딕"/>
        <family val="3"/>
        <charset val="129"/>
      </rPr>
      <t>1월 02일</t>
    </r>
    <phoneticPr fontId="3" type="noConversion"/>
  </si>
  <si>
    <t>실습</t>
    <phoneticPr fontId="3" type="noConversion"/>
  </si>
  <si>
    <t>수업</t>
    <phoneticPr fontId="3" type="noConversion"/>
  </si>
  <si>
    <t>D단계1 (3A)</t>
    <phoneticPr fontId="3" type="noConversion"/>
  </si>
  <si>
    <t>D단계2 (5A)</t>
    <phoneticPr fontId="3" type="noConversion"/>
  </si>
  <si>
    <t>O단계 (8A)</t>
    <phoneticPr fontId="3" type="noConversion"/>
  </si>
  <si>
    <t>V단계(6A)</t>
    <phoneticPr fontId="3" type="noConversion"/>
  </si>
  <si>
    <t>2A*4*1</t>
    <phoneticPr fontId="3" type="noConversion"/>
  </si>
  <si>
    <t>3A*4*1</t>
    <phoneticPr fontId="3" type="noConversion"/>
  </si>
  <si>
    <r>
      <t>6</t>
    </r>
    <r>
      <rPr>
        <sz val="11"/>
        <color rgb="FF000000"/>
        <rFont val="맑은 고딕"/>
        <family val="3"/>
        <charset val="129"/>
      </rPr>
      <t>A*4*4</t>
    </r>
    <phoneticPr fontId="3" type="noConversion"/>
  </si>
  <si>
    <t>5A*4*1</t>
    <phoneticPr fontId="3" type="noConversion"/>
  </si>
  <si>
    <t>개인실습</t>
    <phoneticPr fontId="3" type="noConversion"/>
  </si>
  <si>
    <t>1A*4*0.5</t>
    <phoneticPr fontId="3" type="noConversion"/>
  </si>
  <si>
    <t>V회의</t>
    <phoneticPr fontId="3" type="noConversion"/>
  </si>
  <si>
    <t>8A*4*4</t>
    <phoneticPr fontId="3" type="noConversion"/>
  </si>
  <si>
    <t>12월 3일</t>
    <phoneticPr fontId="3" type="noConversion"/>
  </si>
  <si>
    <t>12월 3일</t>
    <phoneticPr fontId="3" type="noConversion"/>
  </si>
</sst>
</file>

<file path=xl/styles.xml><?xml version="1.0" encoding="utf-8"?>
<styleSheet xmlns="http://schemas.openxmlformats.org/spreadsheetml/2006/main">
  <numFmts count="2">
    <numFmt numFmtId="176" formatCode="mm&quot;월&quot;\ dd&quot;일&quot;"/>
    <numFmt numFmtId="177" formatCode="#,##0_);[Red]\(#,##0\)"/>
  </numFmts>
  <fonts count="5">
    <font>
      <sz val="11"/>
      <color rgb="FF000000"/>
      <name val="맑은 고딕"/>
    </font>
    <font>
      <sz val="11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  <font>
      <sz val="11"/>
      <color theme="1"/>
      <name val="맑은 고딕"/>
      <family val="3"/>
      <charset val="129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double">
        <color rgb="FF000000"/>
      </bottom>
      <diagonal/>
    </border>
    <border>
      <left/>
      <right/>
      <top/>
      <bottom style="double">
        <color rgb="FF000000"/>
      </bottom>
      <diagonal/>
    </border>
    <border>
      <left/>
      <right style="thin">
        <color rgb="FF000000"/>
      </right>
      <top/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8">
    <xf numFmtId="0" fontId="0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0" fillId="0" borderId="7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176" fontId="0" fillId="0" borderId="8" xfId="0" applyNumberFormat="1" applyFont="1" applyBorder="1" applyAlignment="1">
      <alignment horizontal="center" vertical="center"/>
    </xf>
    <xf numFmtId="3" fontId="0" fillId="0" borderId="8" xfId="0" applyNumberFormat="1" applyFont="1" applyBorder="1" applyAlignment="1">
      <alignment horizontal="center" vertical="center"/>
    </xf>
    <xf numFmtId="3" fontId="0" fillId="0" borderId="0" xfId="0" applyNumberFormat="1" applyFont="1" applyAlignment="1">
      <alignment horizontal="center" vertical="center"/>
    </xf>
    <xf numFmtId="176" fontId="0" fillId="0" borderId="0" xfId="0" applyNumberFormat="1" applyFont="1" applyAlignment="1">
      <alignment horizontal="center" vertical="center"/>
    </xf>
    <xf numFmtId="177" fontId="0" fillId="0" borderId="8" xfId="0" applyNumberFormat="1" applyFont="1" applyBorder="1" applyAlignment="1">
      <alignment horizontal="center" vertical="center"/>
    </xf>
    <xf numFmtId="3" fontId="0" fillId="0" borderId="0" xfId="0" applyNumberFormat="1" applyFont="1" applyAlignment="1">
      <alignment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3" fontId="0" fillId="0" borderId="11" xfId="0" applyNumberFormat="1" applyFont="1" applyBorder="1" applyAlignment="1">
      <alignment horizontal="center" vertical="center"/>
    </xf>
    <xf numFmtId="3" fontId="0" fillId="0" borderId="13" xfId="0" applyNumberFormat="1" applyFont="1" applyBorder="1" applyAlignment="1">
      <alignment horizontal="center" vertical="center"/>
    </xf>
    <xf numFmtId="176" fontId="2" fillId="0" borderId="12" xfId="0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176" fontId="2" fillId="0" borderId="8" xfId="0" applyNumberFormat="1" applyFont="1" applyBorder="1" applyAlignment="1">
      <alignment horizontal="center" vertical="center"/>
    </xf>
    <xf numFmtId="3" fontId="0" fillId="0" borderId="7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3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3" fontId="0" fillId="0" borderId="0" xfId="0" applyNumberForma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vertical="center"/>
    </xf>
    <xf numFmtId="3" fontId="0" fillId="0" borderId="0" xfId="0" applyNumberFormat="1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3" fontId="0" fillId="0" borderId="9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6" xfId="0" applyFont="1" applyBorder="1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roundedCorners val="1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v>누적비용</c:v>
          </c:tx>
          <c:spPr>
            <a:ln w="19050" cmpd="sng">
              <a:solidFill>
                <a:srgbClr val="4F81BD"/>
              </a:solidFill>
            </a:ln>
          </c:spPr>
          <c:cat>
            <c:strRef>
              <c:f>Sheet1!$C$5:$C$16</c:f>
              <c:strCache>
                <c:ptCount val="12"/>
                <c:pt idx="0">
                  <c:v>10월 24일</c:v>
                </c:pt>
                <c:pt idx="1">
                  <c:v>10월 27일</c:v>
                </c:pt>
                <c:pt idx="2">
                  <c:v>10월 31일</c:v>
                </c:pt>
                <c:pt idx="3">
                  <c:v>11월 02일</c:v>
                </c:pt>
                <c:pt idx="4">
                  <c:v>11월 07일</c:v>
                </c:pt>
                <c:pt idx="5">
                  <c:v>11월 11일</c:v>
                </c:pt>
                <c:pt idx="6">
                  <c:v>11월 14일</c:v>
                </c:pt>
                <c:pt idx="7">
                  <c:v>11월 18일</c:v>
                </c:pt>
                <c:pt idx="8">
                  <c:v>11월 21일</c:v>
                </c:pt>
                <c:pt idx="9">
                  <c:v>11월 26일</c:v>
                </c:pt>
                <c:pt idx="10">
                  <c:v>11월 28일</c:v>
                </c:pt>
                <c:pt idx="11">
                  <c:v>12월 3일</c:v>
                </c:pt>
              </c:strCache>
            </c:strRef>
          </c:cat>
          <c:val>
            <c:numRef>
              <c:f>Sheet1!$G$5:$G$16</c:f>
              <c:numCache>
                <c:formatCode>#,##0</c:formatCode>
                <c:ptCount val="12"/>
                <c:pt idx="0">
                  <c:v>103501</c:v>
                </c:pt>
                <c:pt idx="1">
                  <c:v>116441</c:v>
                </c:pt>
                <c:pt idx="2">
                  <c:v>427001</c:v>
                </c:pt>
                <c:pt idx="3">
                  <c:v>452881</c:v>
                </c:pt>
                <c:pt idx="4">
                  <c:v>763441</c:v>
                </c:pt>
                <c:pt idx="5">
                  <c:v>841081</c:v>
                </c:pt>
                <c:pt idx="6">
                  <c:v>1358681</c:v>
                </c:pt>
                <c:pt idx="7">
                  <c:v>1423381</c:v>
                </c:pt>
                <c:pt idx="8">
                  <c:v>2251541</c:v>
                </c:pt>
                <c:pt idx="9">
                  <c:v>3079701</c:v>
                </c:pt>
                <c:pt idx="10">
                  <c:v>3700821</c:v>
                </c:pt>
                <c:pt idx="11">
                  <c:v>4218440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933-44C3-A93E-EEBFBE962F49}"/>
            </c:ext>
          </c:extLst>
        </c:ser>
        <c:ser>
          <c:idx val="1"/>
          <c:order val="1"/>
          <c:tx>
            <c:v>누적예상비용</c:v>
          </c:tx>
          <c:spPr>
            <a:ln w="19050" cmpd="sng">
              <a:solidFill>
                <a:srgbClr val="C0504D"/>
              </a:solidFill>
            </a:ln>
          </c:spPr>
          <c:cat>
            <c:strRef>
              <c:f>Sheet1!$C$5:$C$16</c:f>
              <c:strCache>
                <c:ptCount val="12"/>
                <c:pt idx="0">
                  <c:v>10월 24일</c:v>
                </c:pt>
                <c:pt idx="1">
                  <c:v>10월 27일</c:v>
                </c:pt>
                <c:pt idx="2">
                  <c:v>10월 31일</c:v>
                </c:pt>
                <c:pt idx="3">
                  <c:v>11월 02일</c:v>
                </c:pt>
                <c:pt idx="4">
                  <c:v>11월 07일</c:v>
                </c:pt>
                <c:pt idx="5">
                  <c:v>11월 11일</c:v>
                </c:pt>
                <c:pt idx="6">
                  <c:v>11월 14일</c:v>
                </c:pt>
                <c:pt idx="7">
                  <c:v>11월 18일</c:v>
                </c:pt>
                <c:pt idx="8">
                  <c:v>11월 21일</c:v>
                </c:pt>
                <c:pt idx="9">
                  <c:v>11월 26일</c:v>
                </c:pt>
                <c:pt idx="10">
                  <c:v>11월 28일</c:v>
                </c:pt>
                <c:pt idx="11">
                  <c:v>12월 3일</c:v>
                </c:pt>
              </c:strCache>
            </c:strRef>
          </c:cat>
          <c:val>
            <c:numRef>
              <c:f>Sheet1!$G$22:$G$33</c:f>
              <c:numCache>
                <c:formatCode>#,##0</c:formatCode>
                <c:ptCount val="12"/>
                <c:pt idx="0">
                  <c:v>103501</c:v>
                </c:pt>
                <c:pt idx="1">
                  <c:v>129381</c:v>
                </c:pt>
                <c:pt idx="2">
                  <c:v>439941</c:v>
                </c:pt>
                <c:pt idx="3">
                  <c:v>517581</c:v>
                </c:pt>
                <c:pt idx="4">
                  <c:v>828141</c:v>
                </c:pt>
                <c:pt idx="5">
                  <c:v>905781</c:v>
                </c:pt>
                <c:pt idx="6">
                  <c:v>1423381</c:v>
                </c:pt>
                <c:pt idx="7">
                  <c:v>1552781</c:v>
                </c:pt>
                <c:pt idx="8">
                  <c:v>2380941</c:v>
                </c:pt>
                <c:pt idx="9">
                  <c:v>2769141</c:v>
                </c:pt>
                <c:pt idx="10">
                  <c:v>3390261</c:v>
                </c:pt>
                <c:pt idx="11">
                  <c:v>3752600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933-44C3-A93E-EEBFBE962F49}"/>
            </c:ext>
          </c:extLst>
        </c:ser>
        <c:axId val="102495360"/>
        <c:axId val="102496896"/>
      </c:barChart>
      <c:catAx>
        <c:axId val="102495360"/>
        <c:scaling>
          <c:orientation val="minMax"/>
        </c:scaling>
        <c:axPos val="b"/>
        <c:numFmt formatCode="mm&quot;월&quot;\ dd&quot;일&quot;" sourceLinked="1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ko-KR"/>
          </a:p>
        </c:txPr>
        <c:crossAx val="102496896"/>
        <c:crosses val="autoZero"/>
        <c:auto val="1"/>
        <c:lblAlgn val="ctr"/>
        <c:lblOffset val="100"/>
      </c:catAx>
      <c:valAx>
        <c:axId val="102496896"/>
        <c:scaling>
          <c:orientation val="minMax"/>
        </c:scaling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#,##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ko-KR"/>
          </a:p>
        </c:txPr>
        <c:crossAx val="102495360"/>
        <c:crosses val="autoZero"/>
        <c:crossBetween val="between"/>
      </c:valAx>
      <c:spPr>
        <a:solidFill>
          <a:srgbClr val="FFFFFF"/>
        </a:solidFill>
      </c:spPr>
    </c:plotArea>
    <c:legend>
      <c:legendPos val="r"/>
      <c:layout/>
    </c:legend>
    <c:plotVisOnly val="1"/>
    <c:dispBlanksAs val="zero"/>
    <c:showDLblsOverMax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85725</xdr:colOff>
      <xdr:row>1</xdr:row>
      <xdr:rowOff>0</xdr:rowOff>
    </xdr:from>
    <xdr:to>
      <xdr:col>19</xdr:col>
      <xdr:colOff>28575</xdr:colOff>
      <xdr:row>34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P1010"/>
  <sheetViews>
    <sheetView tabSelected="1" topLeftCell="A16" workbookViewId="0">
      <selection activeCell="O36" sqref="O36"/>
    </sheetView>
  </sheetViews>
  <sheetFormatPr defaultColWidth="12.625" defaultRowHeight="15" customHeight="1"/>
  <cols>
    <col min="1" max="2" width="7.625" customWidth="1"/>
    <col min="3" max="3" width="16.625" customWidth="1"/>
    <col min="4" max="4" width="7.625" customWidth="1"/>
    <col min="5" max="5" width="7.875" customWidth="1"/>
    <col min="6" max="6" width="7.625" customWidth="1"/>
    <col min="7" max="7" width="10.625" customWidth="1"/>
    <col min="8" max="8" width="10.375" customWidth="1"/>
    <col min="9" max="26" width="7.625" customWidth="1"/>
  </cols>
  <sheetData>
    <row r="1" spans="2:16" ht="16.5" customHeight="1"/>
    <row r="2" spans="2:16" ht="16.5" customHeight="1">
      <c r="B2" s="32" t="s">
        <v>9</v>
      </c>
      <c r="C2" s="33"/>
      <c r="D2" s="33"/>
      <c r="E2" s="33"/>
      <c r="F2" s="33"/>
      <c r="G2" s="33"/>
      <c r="H2" s="34"/>
      <c r="I2" s="1"/>
      <c r="J2" s="1"/>
      <c r="K2" s="1"/>
      <c r="L2" s="1"/>
      <c r="M2" s="1"/>
      <c r="N2" s="1"/>
      <c r="O2" s="1"/>
      <c r="P2" s="1"/>
    </row>
    <row r="3" spans="2:16" ht="16.5" customHeight="1">
      <c r="B3" s="35"/>
      <c r="C3" s="36"/>
      <c r="D3" s="36"/>
      <c r="E3" s="36"/>
      <c r="F3" s="36"/>
      <c r="G3" s="36"/>
      <c r="H3" s="37"/>
      <c r="I3" s="1"/>
      <c r="J3" s="1"/>
      <c r="K3" s="1"/>
      <c r="L3" s="1"/>
      <c r="M3" s="1"/>
      <c r="N3" s="1"/>
      <c r="O3" s="1"/>
      <c r="P3" s="1"/>
    </row>
    <row r="4" spans="2:16" ht="16.5" customHeight="1">
      <c r="B4" s="2"/>
      <c r="C4" s="2" t="s">
        <v>0</v>
      </c>
      <c r="D4" s="2" t="s">
        <v>1</v>
      </c>
      <c r="E4" s="2" t="s">
        <v>2</v>
      </c>
      <c r="F4" s="2" t="s">
        <v>3</v>
      </c>
      <c r="G4" s="2" t="s">
        <v>4</v>
      </c>
      <c r="H4" s="2" t="s">
        <v>5</v>
      </c>
      <c r="I4" s="1"/>
      <c r="J4" s="1"/>
      <c r="K4" s="3"/>
      <c r="L4" s="3"/>
      <c r="M4" s="3"/>
      <c r="N4" s="3"/>
      <c r="O4" s="3"/>
      <c r="P4" s="3"/>
    </row>
    <row r="5" spans="2:16" s="1" customFormat="1" ht="16.5" customHeight="1">
      <c r="B5" s="17" t="s">
        <v>19</v>
      </c>
      <c r="C5" s="17" t="s">
        <v>22</v>
      </c>
      <c r="D5" s="2">
        <v>4</v>
      </c>
      <c r="E5" s="2">
        <v>4</v>
      </c>
      <c r="F5" s="19">
        <v>103501</v>
      </c>
      <c r="G5" s="19">
        <f>F5</f>
        <v>103501</v>
      </c>
      <c r="H5" s="2"/>
      <c r="K5" s="3"/>
      <c r="L5" s="3"/>
      <c r="M5" s="3"/>
      <c r="N5" s="3"/>
      <c r="O5" s="3"/>
      <c r="P5" s="3"/>
    </row>
    <row r="6" spans="2:16" ht="16.5" customHeight="1">
      <c r="B6" s="4" t="s">
        <v>6</v>
      </c>
      <c r="C6" s="5">
        <v>43035</v>
      </c>
      <c r="D6" s="4">
        <v>4</v>
      </c>
      <c r="E6" s="4">
        <v>0.5</v>
      </c>
      <c r="F6" s="6">
        <f>6470*E6*D6</f>
        <v>12940</v>
      </c>
      <c r="G6" s="6">
        <f>F5+F6</f>
        <v>116441</v>
      </c>
      <c r="H6" s="4"/>
      <c r="K6" s="3"/>
      <c r="L6" s="3"/>
      <c r="M6" s="3"/>
      <c r="N6" s="3"/>
      <c r="O6" s="7"/>
      <c r="P6" s="7"/>
    </row>
    <row r="7" spans="2:16" s="1" customFormat="1" ht="16.5" customHeight="1">
      <c r="B7" s="11" t="s">
        <v>16</v>
      </c>
      <c r="C7" s="18" t="s">
        <v>21</v>
      </c>
      <c r="D7" s="4">
        <v>4</v>
      </c>
      <c r="E7" s="4">
        <v>4</v>
      </c>
      <c r="F7" s="6">
        <v>310560</v>
      </c>
      <c r="G7" s="6">
        <f>F5+F6+F7</f>
        <v>427001</v>
      </c>
      <c r="H7" s="4"/>
      <c r="K7" s="3"/>
      <c r="L7" s="3"/>
      <c r="M7" s="3"/>
      <c r="N7" s="3"/>
      <c r="O7" s="7"/>
      <c r="P7" s="7"/>
    </row>
    <row r="8" spans="2:16" ht="16.5" customHeight="1">
      <c r="B8" s="4" t="s">
        <v>7</v>
      </c>
      <c r="C8" s="5">
        <v>43041</v>
      </c>
      <c r="D8" s="4">
        <v>4</v>
      </c>
      <c r="E8" s="4">
        <v>0.5</v>
      </c>
      <c r="F8" s="6">
        <f>12940*E8*D8</f>
        <v>25880</v>
      </c>
      <c r="G8" s="6">
        <f>SUM(F5:F8)</f>
        <v>452881</v>
      </c>
      <c r="H8" s="11"/>
      <c r="K8" s="3"/>
      <c r="L8" s="8"/>
      <c r="M8" s="3"/>
      <c r="N8" s="3"/>
      <c r="O8" s="7"/>
      <c r="P8" s="7"/>
    </row>
    <row r="9" spans="2:16" s="1" customFormat="1" ht="16.5" customHeight="1">
      <c r="B9" s="11" t="s">
        <v>16</v>
      </c>
      <c r="C9" s="18" t="s">
        <v>20</v>
      </c>
      <c r="D9" s="4">
        <v>4</v>
      </c>
      <c r="E9" s="4">
        <v>4</v>
      </c>
      <c r="F9" s="6">
        <v>310560</v>
      </c>
      <c r="G9" s="6">
        <f>SUM(F5:F9)</f>
        <v>763441</v>
      </c>
      <c r="H9" s="11"/>
      <c r="K9" s="3"/>
      <c r="L9" s="8"/>
      <c r="M9" s="3"/>
      <c r="N9" s="3"/>
      <c r="O9" s="7"/>
      <c r="P9" s="7"/>
    </row>
    <row r="10" spans="2:16" ht="16.5" customHeight="1">
      <c r="B10" s="11" t="s">
        <v>11</v>
      </c>
      <c r="C10" s="5">
        <v>43050</v>
      </c>
      <c r="D10" s="4">
        <v>4</v>
      </c>
      <c r="E10" s="4">
        <v>1</v>
      </c>
      <c r="F10" s="6">
        <f>19410*E10*D10</f>
        <v>77640</v>
      </c>
      <c r="G10" s="6">
        <f>SUM(F5:F10)</f>
        <v>841081</v>
      </c>
      <c r="H10" s="4"/>
      <c r="K10" s="3"/>
      <c r="L10" s="8"/>
      <c r="M10" s="3"/>
      <c r="N10" s="3"/>
      <c r="O10" s="7"/>
      <c r="P10" s="7"/>
    </row>
    <row r="11" spans="2:16" ht="16.5" customHeight="1">
      <c r="B11" s="11" t="s">
        <v>18</v>
      </c>
      <c r="C11" s="5">
        <v>43053</v>
      </c>
      <c r="D11" s="4">
        <v>4</v>
      </c>
      <c r="E11" s="4">
        <v>4</v>
      </c>
      <c r="F11" s="9">
        <f>32350*E11*D11</f>
        <v>517600</v>
      </c>
      <c r="G11" s="6">
        <f>SUM(F5:F11)</f>
        <v>1358681</v>
      </c>
      <c r="H11" s="4"/>
      <c r="K11" s="1"/>
      <c r="L11" s="1"/>
      <c r="M11" s="1"/>
      <c r="N11" s="1"/>
      <c r="O11" s="1"/>
      <c r="P11" s="1"/>
    </row>
    <row r="12" spans="2:16" ht="16.5" customHeight="1">
      <c r="B12" s="11" t="s">
        <v>11</v>
      </c>
      <c r="C12" s="5">
        <v>43057</v>
      </c>
      <c r="D12" s="4">
        <v>2</v>
      </c>
      <c r="E12" s="4">
        <v>1</v>
      </c>
      <c r="F12" s="6">
        <f>32350*E12*D12</f>
        <v>64700</v>
      </c>
      <c r="G12" s="6">
        <f>SUM(F5:F12)</f>
        <v>1423381</v>
      </c>
      <c r="H12" s="4"/>
      <c r="K12" s="3"/>
      <c r="L12" s="3"/>
      <c r="M12" s="3"/>
      <c r="N12" s="3"/>
      <c r="O12" s="7"/>
      <c r="P12" s="7"/>
    </row>
    <row r="13" spans="2:16" ht="16.5" customHeight="1">
      <c r="B13" s="11" t="s">
        <v>17</v>
      </c>
      <c r="C13" s="5">
        <v>43060</v>
      </c>
      <c r="D13" s="4">
        <v>4</v>
      </c>
      <c r="E13" s="4">
        <v>4</v>
      </c>
      <c r="F13" s="6">
        <v>828160</v>
      </c>
      <c r="G13" s="6">
        <f>SUM(F5:F13)</f>
        <v>2251541</v>
      </c>
      <c r="H13" s="4"/>
      <c r="K13" s="3"/>
      <c r="L13" s="8"/>
      <c r="M13" s="3"/>
      <c r="N13" s="3"/>
      <c r="O13" s="7"/>
      <c r="P13" s="7"/>
    </row>
    <row r="14" spans="2:16" ht="16.5" customHeight="1">
      <c r="B14" s="11" t="s">
        <v>12</v>
      </c>
      <c r="C14" s="5">
        <v>43065</v>
      </c>
      <c r="D14" s="4">
        <v>4</v>
      </c>
      <c r="E14" s="4">
        <v>4</v>
      </c>
      <c r="F14" s="6">
        <v>828160</v>
      </c>
      <c r="G14" s="6">
        <f>SUM(F5:F14)</f>
        <v>3079701</v>
      </c>
      <c r="H14" s="4"/>
      <c r="K14" s="3"/>
      <c r="L14" s="8"/>
      <c r="M14" s="3"/>
      <c r="N14" s="3"/>
      <c r="O14" s="7"/>
      <c r="P14" s="7"/>
    </row>
    <row r="15" spans="2:16" s="1" customFormat="1" ht="16.5" customHeight="1">
      <c r="B15" s="12" t="s">
        <v>14</v>
      </c>
      <c r="C15" s="16" t="s">
        <v>15</v>
      </c>
      <c r="D15" s="13">
        <v>4</v>
      </c>
      <c r="E15" s="4">
        <v>4</v>
      </c>
      <c r="F15" s="15">
        <v>621120</v>
      </c>
      <c r="G15" s="14">
        <f>SUM(F5:F15)</f>
        <v>3700821</v>
      </c>
      <c r="H15" s="4"/>
      <c r="K15" s="3"/>
      <c r="L15" s="8"/>
      <c r="M15" s="3"/>
      <c r="N15" s="3"/>
      <c r="O15" s="7"/>
      <c r="P15" s="7"/>
    </row>
    <row r="16" spans="2:16" s="1" customFormat="1" ht="16.5" customHeight="1">
      <c r="B16" s="12" t="s">
        <v>63</v>
      </c>
      <c r="C16" s="16" t="s">
        <v>66</v>
      </c>
      <c r="D16" s="13">
        <v>4</v>
      </c>
      <c r="E16" s="4">
        <v>4</v>
      </c>
      <c r="F16" s="15">
        <v>621120</v>
      </c>
      <c r="G16" s="14">
        <f>SUM(F6:F16)</f>
        <v>4218440</v>
      </c>
      <c r="H16" s="4"/>
      <c r="K16" s="3"/>
      <c r="L16" s="8"/>
      <c r="M16" s="3"/>
      <c r="N16" s="3"/>
      <c r="O16" s="7"/>
      <c r="P16" s="7"/>
    </row>
    <row r="17" spans="2:16" ht="16.5" customHeight="1">
      <c r="B17" s="28" t="s">
        <v>8</v>
      </c>
      <c r="C17" s="29"/>
      <c r="D17" s="30"/>
      <c r="E17" s="4"/>
      <c r="F17" s="31"/>
      <c r="G17" s="30"/>
      <c r="H17" s="4"/>
      <c r="K17" s="1"/>
      <c r="L17" s="1"/>
      <c r="M17" s="1"/>
      <c r="N17" s="1"/>
      <c r="O17" s="1"/>
      <c r="P17" s="1"/>
    </row>
    <row r="18" spans="2:16" ht="16.5" customHeight="1">
      <c r="B18" s="1"/>
      <c r="C18" s="1"/>
      <c r="D18" s="1"/>
      <c r="E18" s="1"/>
      <c r="F18" s="1"/>
      <c r="G18" s="1"/>
      <c r="K18" s="1"/>
      <c r="L18" s="1"/>
      <c r="M18" s="1"/>
      <c r="N18" s="1"/>
      <c r="O18" s="1"/>
      <c r="P18" s="1"/>
    </row>
    <row r="19" spans="2:16" ht="16.5" customHeight="1">
      <c r="B19" s="32" t="s">
        <v>10</v>
      </c>
      <c r="C19" s="33"/>
      <c r="D19" s="33"/>
      <c r="E19" s="33"/>
      <c r="F19" s="33"/>
      <c r="G19" s="33"/>
      <c r="H19" s="34"/>
      <c r="K19" s="1"/>
      <c r="L19" s="1"/>
      <c r="M19" s="1"/>
      <c r="N19" s="1"/>
      <c r="O19" s="1"/>
      <c r="P19" s="1"/>
    </row>
    <row r="20" spans="2:16" ht="16.5" customHeight="1">
      <c r="B20" s="35"/>
      <c r="C20" s="36"/>
      <c r="D20" s="36"/>
      <c r="E20" s="36"/>
      <c r="F20" s="36"/>
      <c r="G20" s="36"/>
      <c r="H20" s="37"/>
      <c r="K20" s="1"/>
      <c r="L20" s="1"/>
      <c r="M20" s="1"/>
      <c r="N20" s="1"/>
      <c r="O20" s="1"/>
      <c r="P20" s="1"/>
    </row>
    <row r="21" spans="2:16" ht="16.5" customHeight="1">
      <c r="B21" s="2"/>
      <c r="C21" s="2" t="s">
        <v>0</v>
      </c>
      <c r="D21" s="2" t="s">
        <v>1</v>
      </c>
      <c r="E21" s="2" t="s">
        <v>2</v>
      </c>
      <c r="F21" s="2" t="s">
        <v>3</v>
      </c>
      <c r="G21" s="2" t="s">
        <v>4</v>
      </c>
      <c r="H21" s="2" t="s">
        <v>5</v>
      </c>
      <c r="K21" s="1"/>
      <c r="L21" s="1"/>
      <c r="M21" s="1"/>
      <c r="N21" s="1"/>
      <c r="O21" s="1"/>
      <c r="P21" s="1"/>
    </row>
    <row r="22" spans="2:16" s="1" customFormat="1" ht="16.5" customHeight="1">
      <c r="B22" s="17" t="s">
        <v>19</v>
      </c>
      <c r="C22" s="17" t="s">
        <v>22</v>
      </c>
      <c r="D22" s="2">
        <v>4</v>
      </c>
      <c r="E22" s="2">
        <v>4</v>
      </c>
      <c r="F22" s="19">
        <v>103501</v>
      </c>
      <c r="G22" s="19">
        <f>F22</f>
        <v>103501</v>
      </c>
      <c r="H22" s="2"/>
    </row>
    <row r="23" spans="2:16" ht="16.5" customHeight="1">
      <c r="B23" s="4" t="s">
        <v>6</v>
      </c>
      <c r="C23" s="5">
        <v>43035</v>
      </c>
      <c r="D23" s="4">
        <v>4</v>
      </c>
      <c r="E23" s="4">
        <v>1</v>
      </c>
      <c r="F23" s="6">
        <f>6470*E23*D23</f>
        <v>25880</v>
      </c>
      <c r="G23" s="6">
        <f>F22+F23</f>
        <v>129381</v>
      </c>
      <c r="H23" s="4"/>
      <c r="K23" s="1"/>
      <c r="L23" s="1"/>
      <c r="M23" s="1"/>
      <c r="N23" s="1"/>
      <c r="O23" s="1"/>
      <c r="P23" s="1"/>
    </row>
    <row r="24" spans="2:16" s="1" customFormat="1" ht="16.5" customHeight="1">
      <c r="B24" s="11" t="s">
        <v>16</v>
      </c>
      <c r="C24" s="18" t="s">
        <v>21</v>
      </c>
      <c r="D24" s="4">
        <v>4</v>
      </c>
      <c r="E24" s="4">
        <v>4</v>
      </c>
      <c r="F24" s="6">
        <v>310560</v>
      </c>
      <c r="G24" s="6">
        <f>F22+F23+F24</f>
        <v>439941</v>
      </c>
      <c r="H24" s="4"/>
    </row>
    <row r="25" spans="2:16" ht="16.5" customHeight="1">
      <c r="B25" s="4" t="s">
        <v>7</v>
      </c>
      <c r="C25" s="5">
        <v>43041</v>
      </c>
      <c r="D25" s="4">
        <v>4</v>
      </c>
      <c r="E25" s="4">
        <v>1</v>
      </c>
      <c r="F25" s="6">
        <v>77640</v>
      </c>
      <c r="G25" s="6">
        <f>F22+F23+F24+F25</f>
        <v>517581</v>
      </c>
      <c r="H25" s="4"/>
      <c r="K25" s="1"/>
      <c r="L25" s="1"/>
      <c r="M25" s="1"/>
      <c r="N25" s="1"/>
      <c r="O25" s="1"/>
      <c r="P25" s="1"/>
    </row>
    <row r="26" spans="2:16" s="1" customFormat="1" ht="16.5" customHeight="1">
      <c r="B26" s="11" t="s">
        <v>16</v>
      </c>
      <c r="C26" s="18" t="s">
        <v>20</v>
      </c>
      <c r="D26" s="4">
        <v>4</v>
      </c>
      <c r="E26" s="4">
        <v>4</v>
      </c>
      <c r="F26" s="6">
        <v>310560</v>
      </c>
      <c r="G26" s="6">
        <f>SUM(F22:F26)</f>
        <v>828141</v>
      </c>
      <c r="H26" s="4"/>
    </row>
    <row r="27" spans="2:16" ht="16.5" customHeight="1">
      <c r="B27" s="11" t="s">
        <v>11</v>
      </c>
      <c r="C27" s="5">
        <v>43050</v>
      </c>
      <c r="D27" s="4">
        <v>4</v>
      </c>
      <c r="E27" s="4">
        <v>1</v>
      </c>
      <c r="F27" s="6">
        <v>77640</v>
      </c>
      <c r="G27" s="6">
        <f>SUM(F22:F27)</f>
        <v>905781</v>
      </c>
      <c r="H27" s="4"/>
      <c r="K27" s="1"/>
      <c r="L27" s="1"/>
      <c r="M27" s="1"/>
      <c r="N27" s="1"/>
      <c r="O27" s="1"/>
      <c r="P27" s="1"/>
    </row>
    <row r="28" spans="2:16" ht="16.5" customHeight="1">
      <c r="B28" s="11" t="s">
        <v>18</v>
      </c>
      <c r="C28" s="5">
        <v>43053</v>
      </c>
      <c r="D28" s="4">
        <v>4</v>
      </c>
      <c r="E28" s="4">
        <v>4</v>
      </c>
      <c r="F28" s="6">
        <f>32350*E28*D28</f>
        <v>517600</v>
      </c>
      <c r="G28" s="6">
        <f>SUM(F22:F28)</f>
        <v>1423381</v>
      </c>
      <c r="H28" s="4"/>
      <c r="K28" s="1"/>
      <c r="L28" s="1"/>
      <c r="M28" s="1"/>
      <c r="N28" s="3"/>
      <c r="O28" s="10"/>
      <c r="P28" s="1"/>
    </row>
    <row r="29" spans="2:16" ht="16.5" customHeight="1">
      <c r="B29" s="11" t="s">
        <v>13</v>
      </c>
      <c r="C29" s="5">
        <v>43057</v>
      </c>
      <c r="D29" s="4">
        <v>4</v>
      </c>
      <c r="E29" s="4">
        <v>1</v>
      </c>
      <c r="F29" s="6">
        <v>129400</v>
      </c>
      <c r="G29" s="6">
        <f>SUM(F22:F29)</f>
        <v>1552781</v>
      </c>
      <c r="H29" s="4"/>
    </row>
    <row r="30" spans="2:16" ht="16.5" customHeight="1">
      <c r="B30" s="11" t="s">
        <v>17</v>
      </c>
      <c r="C30" s="5">
        <v>43060</v>
      </c>
      <c r="D30" s="4">
        <v>4</v>
      </c>
      <c r="E30" s="4">
        <v>4</v>
      </c>
      <c r="F30" s="6">
        <v>828160</v>
      </c>
      <c r="G30" s="6">
        <f>SUM(F22:F30)</f>
        <v>2380941</v>
      </c>
      <c r="H30" s="4"/>
    </row>
    <row r="31" spans="2:16" ht="16.5" customHeight="1">
      <c r="B31" s="11" t="s">
        <v>12</v>
      </c>
      <c r="C31" s="5">
        <v>43065</v>
      </c>
      <c r="D31" s="4">
        <v>4</v>
      </c>
      <c r="E31" s="4">
        <v>3</v>
      </c>
      <c r="F31" s="6">
        <f>32350*E31*D31</f>
        <v>388200</v>
      </c>
      <c r="G31" s="6">
        <f>SUM(F22:F31)</f>
        <v>2769141</v>
      </c>
      <c r="H31" s="4"/>
    </row>
    <row r="32" spans="2:16" s="1" customFormat="1" ht="16.5" customHeight="1">
      <c r="B32" s="12" t="s">
        <v>14</v>
      </c>
      <c r="C32" s="16" t="s">
        <v>15</v>
      </c>
      <c r="D32" s="13">
        <v>4</v>
      </c>
      <c r="E32" s="4">
        <v>4</v>
      </c>
      <c r="F32" s="15">
        <v>621120</v>
      </c>
      <c r="G32" s="14">
        <f>SUM(F22:F32)</f>
        <v>3390261</v>
      </c>
      <c r="H32" s="4"/>
    </row>
    <row r="33" spans="2:15" s="1" customFormat="1" ht="16.5" customHeight="1">
      <c r="B33" s="12" t="s">
        <v>63</v>
      </c>
      <c r="C33" s="16" t="s">
        <v>65</v>
      </c>
      <c r="D33" s="13">
        <v>4</v>
      </c>
      <c r="E33" s="4">
        <v>3</v>
      </c>
      <c r="F33" s="15">
        <v>465840</v>
      </c>
      <c r="G33" s="14">
        <f>SUM(F23:F33)</f>
        <v>3752600</v>
      </c>
      <c r="H33" s="4"/>
    </row>
    <row r="34" spans="2:15" ht="16.5" customHeight="1">
      <c r="B34" s="28" t="s">
        <v>8</v>
      </c>
      <c r="C34" s="29"/>
      <c r="D34" s="30"/>
      <c r="E34" s="4"/>
      <c r="F34" s="31"/>
      <c r="G34" s="30"/>
      <c r="H34" s="4"/>
    </row>
    <row r="35" spans="2:15" ht="16.5" customHeight="1"/>
    <row r="36" spans="2:15" ht="16.5" customHeight="1"/>
    <row r="37" spans="2:15" ht="16.5" customHeight="1">
      <c r="B37" s="20" t="s">
        <v>23</v>
      </c>
      <c r="C37" s="20" t="s">
        <v>24</v>
      </c>
      <c r="D37" s="23" t="s">
        <v>47</v>
      </c>
      <c r="E37" s="20" t="s">
        <v>25</v>
      </c>
      <c r="F37" s="23" t="s">
        <v>50</v>
      </c>
      <c r="G37" s="20" t="s">
        <v>26</v>
      </c>
      <c r="H37" s="20" t="s">
        <v>48</v>
      </c>
      <c r="I37" s="20" t="s">
        <v>27</v>
      </c>
      <c r="J37" s="20" t="s">
        <v>28</v>
      </c>
      <c r="K37" s="20" t="s">
        <v>29</v>
      </c>
      <c r="L37" s="20" t="s">
        <v>30</v>
      </c>
      <c r="M37" s="23" t="s">
        <v>46</v>
      </c>
      <c r="N37" s="20" t="s">
        <v>66</v>
      </c>
      <c r="O37" s="20"/>
    </row>
    <row r="38" spans="2:15" ht="16.5" customHeight="1">
      <c r="B38" s="21" t="s">
        <v>31</v>
      </c>
      <c r="C38" s="21" t="s">
        <v>32</v>
      </c>
      <c r="D38" s="23" t="s">
        <v>49</v>
      </c>
      <c r="E38" s="21" t="s">
        <v>32</v>
      </c>
      <c r="F38" s="23" t="s">
        <v>49</v>
      </c>
      <c r="G38" s="21" t="s">
        <v>32</v>
      </c>
      <c r="H38" s="21" t="s">
        <v>33</v>
      </c>
      <c r="I38" s="21" t="s">
        <v>32</v>
      </c>
      <c r="J38" s="21" t="s">
        <v>34</v>
      </c>
      <c r="K38" s="21" t="s">
        <v>32</v>
      </c>
      <c r="L38" s="21" t="s">
        <v>51</v>
      </c>
      <c r="M38" s="23" t="s">
        <v>52</v>
      </c>
      <c r="N38" s="21" t="s">
        <v>61</v>
      </c>
      <c r="O38" s="21"/>
    </row>
    <row r="39" spans="2:15" ht="16.5" customHeight="1">
      <c r="B39" s="21" t="s">
        <v>35</v>
      </c>
      <c r="C39" s="21" t="s">
        <v>36</v>
      </c>
      <c r="D39" s="21" t="s">
        <v>36</v>
      </c>
      <c r="E39" s="21" t="s">
        <v>37</v>
      </c>
      <c r="F39" s="21" t="s">
        <v>37</v>
      </c>
      <c r="G39" s="21" t="s">
        <v>38</v>
      </c>
      <c r="H39" s="21" t="s">
        <v>53</v>
      </c>
      <c r="I39" s="21" t="s">
        <v>54</v>
      </c>
      <c r="J39" s="21" t="s">
        <v>54</v>
      </c>
      <c r="K39" s="21" t="s">
        <v>55</v>
      </c>
      <c r="L39" s="21" t="s">
        <v>55</v>
      </c>
      <c r="M39" s="23" t="s">
        <v>56</v>
      </c>
      <c r="N39" s="23" t="s">
        <v>56</v>
      </c>
      <c r="O39" s="21"/>
    </row>
    <row r="40" spans="2:15" ht="16.5" customHeight="1">
      <c r="B40" s="20" t="s">
        <v>39</v>
      </c>
      <c r="C40" s="20" t="s">
        <v>40</v>
      </c>
      <c r="D40" s="20" t="s">
        <v>62</v>
      </c>
      <c r="E40" s="20" t="s">
        <v>41</v>
      </c>
      <c r="F40" s="20" t="s">
        <v>57</v>
      </c>
      <c r="G40" s="20" t="s">
        <v>42</v>
      </c>
      <c r="H40" s="20" t="s">
        <v>58</v>
      </c>
      <c r="I40" s="20" t="s">
        <v>43</v>
      </c>
      <c r="J40" s="20" t="s">
        <v>60</v>
      </c>
      <c r="K40" s="20" t="s">
        <v>44</v>
      </c>
      <c r="L40" s="20" t="s">
        <v>64</v>
      </c>
      <c r="M40" s="25" t="s">
        <v>59</v>
      </c>
      <c r="N40" s="25" t="s">
        <v>59</v>
      </c>
      <c r="O40" s="20"/>
    </row>
    <row r="41" spans="2:15" ht="16.5" customHeight="1">
      <c r="B41" s="20" t="s">
        <v>45</v>
      </c>
      <c r="C41" s="22">
        <v>103520</v>
      </c>
      <c r="D41" s="7">
        <v>12940</v>
      </c>
      <c r="E41" s="22">
        <v>310560</v>
      </c>
      <c r="F41" s="7">
        <v>25880</v>
      </c>
      <c r="G41" s="22">
        <v>310560</v>
      </c>
      <c r="H41" s="22">
        <v>77640</v>
      </c>
      <c r="I41" s="22">
        <v>517600</v>
      </c>
      <c r="J41" s="22">
        <v>64700</v>
      </c>
      <c r="K41" s="22">
        <v>828160</v>
      </c>
      <c r="L41" s="24">
        <v>828160</v>
      </c>
      <c r="M41" s="27">
        <v>621120</v>
      </c>
      <c r="N41" s="27">
        <v>621120</v>
      </c>
      <c r="O41" s="22"/>
    </row>
    <row r="42" spans="2:15" ht="16.5" customHeight="1">
      <c r="M42" s="26"/>
      <c r="N42" s="26"/>
    </row>
    <row r="43" spans="2:15" ht="16.5" customHeight="1"/>
    <row r="44" spans="2:15" ht="16.5" customHeight="1"/>
    <row r="45" spans="2:15" ht="16.5" customHeight="1"/>
    <row r="46" spans="2:15" ht="16.5" customHeight="1"/>
    <row r="47" spans="2:15" ht="16.5" customHeight="1"/>
    <row r="48" spans="2:15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  <row r="1001" ht="16.5" customHeight="1"/>
    <row r="1002" ht="16.5" customHeight="1"/>
    <row r="1003" ht="16.5" customHeight="1"/>
    <row r="1004" ht="16.5" customHeight="1"/>
    <row r="1005" ht="16.5" customHeight="1"/>
    <row r="1006" ht="16.5" customHeight="1"/>
    <row r="1007" ht="16.5" customHeight="1"/>
    <row r="1008" ht="16.5" customHeight="1"/>
    <row r="1009" ht="16.5" customHeight="1"/>
    <row r="1010" ht="16.5" customHeight="1"/>
  </sheetData>
  <mergeCells count="6">
    <mergeCell ref="B17:D17"/>
    <mergeCell ref="F17:G17"/>
    <mergeCell ref="B2:H3"/>
    <mergeCell ref="B19:H20"/>
    <mergeCell ref="B34:D34"/>
    <mergeCell ref="F34:G34"/>
  </mergeCells>
  <phoneticPr fontId="3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1000"/>
  <sheetViews>
    <sheetView workbookViewId="0"/>
  </sheetViews>
  <sheetFormatPr defaultColWidth="12.625" defaultRowHeight="15" customHeight="1"/>
  <cols>
    <col min="1" max="26" width="7.625" customWidth="1"/>
  </cols>
  <sheetData>
    <row r="1" ht="16.5" customHeight="1"/>
    <row r="2" ht="16.5" customHeight="1"/>
    <row r="3" ht="16.5" customHeight="1"/>
    <row r="4" ht="16.5" customHeight="1"/>
    <row r="5" ht="16.5" customHeight="1"/>
    <row r="6" ht="16.5" customHeight="1"/>
    <row r="7" ht="16.5" customHeight="1"/>
    <row r="8" ht="16.5" customHeight="1"/>
    <row r="9" ht="16.5" customHeight="1"/>
    <row r="10" ht="16.5" customHeight="1"/>
    <row r="11" ht="16.5" customHeight="1"/>
    <row r="12" ht="16.5" customHeight="1"/>
    <row r="13" ht="16.5" customHeight="1"/>
    <row r="14" ht="16.5" customHeight="1"/>
    <row r="15" ht="16.5" customHeight="1"/>
    <row r="16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1000"/>
  <sheetViews>
    <sheetView workbookViewId="0"/>
  </sheetViews>
  <sheetFormatPr defaultColWidth="12.625" defaultRowHeight="15" customHeight="1"/>
  <cols>
    <col min="1" max="26" width="7.625" customWidth="1"/>
  </cols>
  <sheetData>
    <row r="1" ht="16.5" customHeight="1"/>
    <row r="2" ht="16.5" customHeight="1"/>
    <row r="3" ht="16.5" customHeight="1"/>
    <row r="4" ht="16.5" customHeight="1"/>
    <row r="5" ht="16.5" customHeight="1"/>
    <row r="6" ht="16.5" customHeight="1"/>
    <row r="7" ht="16.5" customHeight="1"/>
    <row r="8" ht="16.5" customHeight="1"/>
    <row r="9" ht="16.5" customHeight="1"/>
    <row r="10" ht="16.5" customHeight="1"/>
    <row r="11" ht="16.5" customHeight="1"/>
    <row r="12" ht="16.5" customHeight="1"/>
    <row r="13" ht="16.5" customHeight="1"/>
    <row r="14" ht="16.5" customHeight="1"/>
    <row r="15" ht="16.5" customHeight="1"/>
    <row r="16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2017-12-03T07:18:09Z</dcterms:modified>
</cp:coreProperties>
</file>