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VIT_Data_Science\Winter_Sem\Financial Analytics\Assessment\DA1\"/>
    </mc:Choice>
  </mc:AlternateContent>
  <xr:revisionPtr revIDLastSave="0" documentId="13_ncr:1_{DCF6FB9E-035D-4F03-A0BE-8F29E8BBB4E9}" xr6:coauthVersionLast="47" xr6:coauthVersionMax="47" xr10:uidLastSave="{00000000-0000-0000-0000-000000000000}"/>
  <bookViews>
    <workbookView xWindow="-110" yWindow="-110" windowWidth="19420" windowHeight="10300" xr2:uid="{AD7DA837-383D-46EE-B603-FC63E4B7BD02}"/>
  </bookViews>
  <sheets>
    <sheet name="Sheet1" sheetId="1" r:id="rId1"/>
  </sheets>
  <definedNames>
    <definedName name="_xlnm.Print_Area" localSheetId="0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F9" i="1"/>
  <c r="E4" i="1"/>
  <c r="E5" i="1"/>
  <c r="F5" i="1" s="1"/>
  <c r="E6" i="1"/>
  <c r="E7" i="1"/>
  <c r="E8" i="1"/>
  <c r="E9" i="1"/>
  <c r="E3" i="1"/>
  <c r="C4" i="1"/>
  <c r="F4" i="1" s="1"/>
  <c r="C5" i="1"/>
  <c r="C6" i="1"/>
  <c r="F6" i="1" s="1"/>
  <c r="C7" i="1"/>
  <c r="F7" i="1" s="1"/>
  <c r="C8" i="1"/>
  <c r="F8" i="1" s="1"/>
  <c r="C9" i="1"/>
  <c r="C3" i="1"/>
  <c r="F3" i="1" s="1"/>
  <c r="F11" i="1" l="1"/>
  <c r="B13" i="1" s="1"/>
</calcChain>
</file>

<file path=xl/sharedStrings.xml><?xml version="1.0" encoding="utf-8"?>
<sst xmlns="http://schemas.openxmlformats.org/spreadsheetml/2006/main" count="17" uniqueCount="17">
  <si>
    <t>Asset Name</t>
  </si>
  <si>
    <t>Allocation (%)</t>
  </si>
  <si>
    <t>SIP Amount (₹)</t>
  </si>
  <si>
    <t>Annual Return (%)</t>
  </si>
  <si>
    <t>Monthly Return</t>
  </si>
  <si>
    <t>Future Value (₹)</t>
  </si>
  <si>
    <t>Total invested</t>
  </si>
  <si>
    <t>Total Portfolio Value</t>
  </si>
  <si>
    <t>Total Return (Profit)</t>
  </si>
  <si>
    <t>Mtilal Oswal Midcap FDG</t>
  </si>
  <si>
    <t>SBI PSU</t>
  </si>
  <si>
    <t>ASIANPAINT</t>
  </si>
  <si>
    <t>BAJFINANCE</t>
  </si>
  <si>
    <t>MARUTI</t>
  </si>
  <si>
    <t>TITAN</t>
  </si>
  <si>
    <t>HINDUNILVR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</si>
  <si>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Tufan Kundu
</t>
    </r>
    <r>
      <rPr>
        <b/>
        <sz val="11"/>
        <color theme="1"/>
        <rFont val="Calibri"/>
        <family val="2"/>
        <scheme val="minor"/>
      </rPr>
      <t>Registration Number</t>
    </r>
    <r>
      <rPr>
        <sz val="11"/>
        <color theme="1"/>
        <rFont val="Calibri"/>
        <family val="2"/>
        <scheme val="minor"/>
      </rPr>
      <t xml:space="preserve">: 24MDT0184
</t>
    </r>
    <r>
      <rPr>
        <b/>
        <sz val="11"/>
        <color theme="1"/>
        <rFont val="Calibri"/>
        <family val="2"/>
        <scheme val="minor"/>
      </rPr>
      <t>Financial Analytics 
Digital Assessment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</si>
</sst>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164" formatCode="&quot;₹&quot;\ #,##0.0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4A1CC-19D2-4C47-BF3A-2A6117C36A44}" name="Table1" displayName="Table1" ref="A2:F9" totalsRowShown="0">
  <autoFilter ref="A2:F9" xr:uid="{2CB4A1CC-19D2-4C47-BF3A-2A6117C36A44}"/>
  <tableColumns count="6">
    <tableColumn id="1" xr3:uid="{25EA022B-EC99-4E56-BC5B-6D61B08C8B68}" name="Asset Name"/>
    <tableColumn id="2" xr3:uid="{95994C18-009C-4FC1-850C-344E601D85E7}" name="Allocation (%)" dataDxfId="2"/>
    <tableColumn id="3" xr3:uid="{4E77D92C-73C0-4756-8CF5-C56812B6E1D0}" name="SIP Amount (₹)">
      <calculatedColumnFormula>B3*20000</calculatedColumnFormula>
    </tableColumn>
    <tableColumn id="4" xr3:uid="{8F85E8E7-D814-4B22-BB21-442452AFCD23}" name="Annual Return (%)" dataDxfId="1"/>
    <tableColumn id="5" xr3:uid="{C7A13993-CE93-45A0-A862-6C16060B198A}" name="Monthly Return">
      <calculatedColumnFormula>(1 + D3)^(1/12) - 1</calculatedColumnFormula>
    </tableColumn>
    <tableColumn id="6" xr3:uid="{08A483E0-68BD-4B02-A5BC-7168567123D0}" name="Future Value (₹)" dataDxfId="0">
      <calculatedColumnFormula>C3 * (((1 + E3)^180 - 1) / E3) * (1 + E3)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5AE1-4929-41CC-9E83-363A657DE8A2}">
  <sheetPr>
    <pageSetUpPr fitToPage="1"/>
  </sheetPr>
  <dimension ref="A1:F13"/>
  <sheetViews>
    <sheetView tabSelected="1" workbookViewId="0">
      <selection activeCell="F13" sqref="A1:F13"/>
    </sheetView>
  </sheetViews>
  <sheetFormatPr defaultRowHeight="14.5" x14ac:dyDescent="0.35"/>
  <cols>
    <col min="1" max="1" width="21.90625" bestFit="1" customWidth="1"/>
    <col min="2" max="2" width="14.36328125" customWidth="1"/>
    <col min="3" max="3" width="15.36328125" customWidth="1"/>
    <col min="4" max="4" width="18.08984375" customWidth="1"/>
    <col min="5" max="5" width="25.6328125" bestFit="1" customWidth="1"/>
    <col min="6" max="6" width="20.7265625" bestFit="1" customWidth="1"/>
  </cols>
  <sheetData>
    <row r="1" spans="1:6" ht="77.5" customHeight="1" x14ac:dyDescent="0.35">
      <c r="A1" s="5" t="s">
        <v>16</v>
      </c>
      <c r="B1" s="6"/>
      <c r="C1" s="6"/>
      <c r="D1" s="6"/>
      <c r="E1" s="6"/>
      <c r="F1" s="6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9</v>
      </c>
      <c r="B3" s="1">
        <v>0.2</v>
      </c>
      <c r="C3">
        <f>B3*20000</f>
        <v>4000</v>
      </c>
      <c r="D3" s="1">
        <v>0.2319</v>
      </c>
      <c r="E3" s="1">
        <f>(1 + D3)^(1/12) - 1</f>
        <v>1.7531715373223733E-2</v>
      </c>
      <c r="F3" s="2">
        <f t="shared" ref="F3:F9" si="0">C3 * (((1 + E3)^180 - 1) / E3) * (1 + E3)</f>
        <v>5069544.6725637689</v>
      </c>
    </row>
    <row r="4" spans="1:6" x14ac:dyDescent="0.35">
      <c r="A4" t="s">
        <v>10</v>
      </c>
      <c r="B4" s="1">
        <v>0.2</v>
      </c>
      <c r="C4">
        <f t="shared" ref="C4:C9" si="1">B4*20000</f>
        <v>4000</v>
      </c>
      <c r="D4" s="1">
        <v>0.115</v>
      </c>
      <c r="E4" s="1">
        <f t="shared" ref="E4:E9" si="2">(1 + D4)^(1/12) - 1</f>
        <v>9.1124684369046083E-3</v>
      </c>
      <c r="F4" s="2">
        <f t="shared" si="0"/>
        <v>1824223.7993160982</v>
      </c>
    </row>
    <row r="5" spans="1:6" x14ac:dyDescent="0.35">
      <c r="A5" t="s">
        <v>11</v>
      </c>
      <c r="B5" s="1">
        <v>0.12</v>
      </c>
      <c r="C5">
        <f t="shared" si="1"/>
        <v>2400</v>
      </c>
      <c r="D5" s="1">
        <v>0.1197</v>
      </c>
      <c r="E5" s="1">
        <f t="shared" si="2"/>
        <v>9.4662569357677473E-3</v>
      </c>
      <c r="F5" s="2">
        <f t="shared" si="0"/>
        <v>1139311.1602521616</v>
      </c>
    </row>
    <row r="6" spans="1:6" x14ac:dyDescent="0.35">
      <c r="A6" t="s">
        <v>12</v>
      </c>
      <c r="B6" s="1">
        <v>0.12</v>
      </c>
      <c r="C6">
        <f t="shared" si="1"/>
        <v>2400</v>
      </c>
      <c r="D6" s="1">
        <v>0.36580000000000001</v>
      </c>
      <c r="E6" s="1">
        <f t="shared" si="2"/>
        <v>2.6318740196178636E-2</v>
      </c>
      <c r="F6" s="2">
        <f t="shared" si="0"/>
        <v>9953378.4672028907</v>
      </c>
    </row>
    <row r="7" spans="1:6" x14ac:dyDescent="0.35">
      <c r="A7" t="s">
        <v>13</v>
      </c>
      <c r="B7" s="1">
        <v>0.12</v>
      </c>
      <c r="C7">
        <f t="shared" si="1"/>
        <v>2400</v>
      </c>
      <c r="D7" s="1">
        <v>0.1308</v>
      </c>
      <c r="E7" s="1">
        <f t="shared" si="2"/>
        <v>1.0296426021131344E-2</v>
      </c>
      <c r="F7" s="2">
        <f t="shared" si="0"/>
        <v>1253049.5577909618</v>
      </c>
    </row>
    <row r="8" spans="1:6" x14ac:dyDescent="0.35">
      <c r="A8" t="s">
        <v>14</v>
      </c>
      <c r="B8" s="1">
        <v>0.12</v>
      </c>
      <c r="C8">
        <f t="shared" si="1"/>
        <v>2400</v>
      </c>
      <c r="D8" s="1">
        <v>0.23069999999999999</v>
      </c>
      <c r="E8" s="1">
        <f t="shared" si="2"/>
        <v>1.7449079908461673E-2</v>
      </c>
      <c r="F8" s="2">
        <f t="shared" si="0"/>
        <v>3009504.6436448987</v>
      </c>
    </row>
    <row r="9" spans="1:6" x14ac:dyDescent="0.35">
      <c r="A9" t="s">
        <v>15</v>
      </c>
      <c r="B9" s="1">
        <v>0.12</v>
      </c>
      <c r="C9">
        <f t="shared" si="1"/>
        <v>2400</v>
      </c>
      <c r="D9" s="1">
        <v>0.11169999999999999</v>
      </c>
      <c r="E9" s="1">
        <f t="shared" si="2"/>
        <v>8.8632459440138867E-3</v>
      </c>
      <c r="F9" s="2">
        <f t="shared" si="0"/>
        <v>1064229.6437590218</v>
      </c>
    </row>
    <row r="10" spans="1:6" x14ac:dyDescent="0.35">
      <c r="B10" s="1"/>
      <c r="D10" s="1"/>
      <c r="F10" s="2"/>
    </row>
    <row r="11" spans="1:6" ht="21" x14ac:dyDescent="0.5">
      <c r="A11" t="s">
        <v>6</v>
      </c>
      <c r="B11" s="2">
        <f>20000 * 180</f>
        <v>3600000</v>
      </c>
      <c r="E11" s="3" t="s">
        <v>7</v>
      </c>
      <c r="F11" s="4">
        <f>SUM(F3:F9)</f>
        <v>23313241.944529802</v>
      </c>
    </row>
    <row r="13" spans="1:6" x14ac:dyDescent="0.35">
      <c r="A13" t="s">
        <v>8</v>
      </c>
      <c r="B13" s="2">
        <f>F11 - B11</f>
        <v>19713241.944529802</v>
      </c>
    </row>
  </sheetData>
  <mergeCells count="1">
    <mergeCell ref="A1:F1"/>
  </mergeCells>
  <phoneticPr fontId="3" type="noConversion"/>
  <pageMargins left="1" right="1" top="1" bottom="1" header="0.5" footer="0.5"/>
  <pageSetup scale="9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Tufan Kundu</dc:creator>
  <cp:lastModifiedBy>Tufan Kundu</cp:lastModifiedBy>
  <cp:lastPrinted>2025-04-05T15:52:43Z</cp:lastPrinted>
  <dcterms:created xsi:type="dcterms:W3CDTF">2025-04-02T17:43:21Z</dcterms:created>
  <dcterms:modified xsi:type="dcterms:W3CDTF">2025-04-05T16:37:21Z</dcterms:modified>
</cp:coreProperties>
</file>