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tch1\Documents\Downloads\"/>
    </mc:Choice>
  </mc:AlternateContent>
  <bookViews>
    <workbookView xWindow="0" yWindow="0" windowWidth="24000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G20" i="1"/>
  <c r="A22" i="1" s="1"/>
  <c r="D22" i="1" s="1"/>
  <c r="S22" i="1"/>
  <c r="S19" i="1"/>
  <c r="S14" i="1"/>
  <c r="S12" i="1"/>
  <c r="S10" i="1"/>
  <c r="S8" i="1"/>
  <c r="S6" i="1"/>
  <c r="Q6" i="1"/>
  <c r="Q7" i="1"/>
  <c r="P18" i="1"/>
  <c r="P19" i="1"/>
  <c r="P20" i="1" s="1"/>
  <c r="P21" i="1" s="1"/>
  <c r="P22" i="1" s="1"/>
  <c r="P23" i="1" s="1"/>
  <c r="P24" i="1" s="1"/>
  <c r="P9" i="1"/>
  <c r="P10" i="1" s="1"/>
  <c r="P11" i="1" s="1"/>
  <c r="P12" i="1" s="1"/>
  <c r="P13" i="1" s="1"/>
  <c r="P14" i="1" s="1"/>
  <c r="P15" i="1" s="1"/>
  <c r="P16" i="1" s="1"/>
  <c r="P17" i="1" s="1"/>
  <c r="P6" i="1"/>
  <c r="P7" i="1" s="1"/>
  <c r="P8" i="1" s="1"/>
  <c r="P5" i="1"/>
  <c r="P4" i="1"/>
  <c r="Q4" i="1"/>
  <c r="S4" i="1" s="1"/>
  <c r="S3" i="1"/>
  <c r="Q3" i="1"/>
  <c r="D19" i="1"/>
  <c r="A19" i="1"/>
  <c r="J17" i="1"/>
  <c r="G17" i="1"/>
  <c r="D16" i="1"/>
  <c r="G13" i="1"/>
  <c r="D12" i="1"/>
  <c r="A12" i="1"/>
  <c r="J9" i="1"/>
  <c r="G9" i="1"/>
  <c r="D9" i="1"/>
  <c r="G6" i="1"/>
  <c r="D5" i="1"/>
  <c r="A5" i="1"/>
  <c r="K3" i="1"/>
  <c r="D3" i="1"/>
  <c r="S7" i="1" l="1"/>
  <c r="Q8" i="1" s="1"/>
  <c r="Q9" i="1" s="1"/>
  <c r="Q5" i="1"/>
  <c r="S5" i="1" s="1"/>
  <c r="Q10" i="1" l="1"/>
  <c r="Q11" i="1" s="1"/>
  <c r="S9" i="1"/>
  <c r="S11" i="1" l="1"/>
  <c r="Q12" i="1" s="1"/>
  <c r="Q13" i="1" s="1"/>
  <c r="S13" i="1" l="1"/>
  <c r="Q14" i="1" s="1"/>
  <c r="Q15" i="1" s="1"/>
  <c r="S15" i="1" l="1"/>
  <c r="Q16" i="1" s="1"/>
  <c r="S16" i="1" l="1"/>
  <c r="Q17" i="1" s="1"/>
  <c r="S17" i="1" l="1"/>
  <c r="Q18" i="1" s="1"/>
  <c r="S18" i="1" l="1"/>
  <c r="Q19" i="1" s="1"/>
  <c r="Q20" i="1" s="1"/>
  <c r="S20" i="1" l="1"/>
  <c r="Q21" i="1" s="1"/>
  <c r="S21" i="1" l="1"/>
  <c r="Q22" i="1" s="1"/>
  <c r="Q23" i="1" s="1"/>
  <c r="S23" i="1" l="1"/>
  <c r="Q24" i="1" s="1"/>
  <c r="S24" i="1" s="1"/>
</calcChain>
</file>

<file path=xl/sharedStrings.xml><?xml version="1.0" encoding="utf-8"?>
<sst xmlns="http://schemas.openxmlformats.org/spreadsheetml/2006/main" count="38" uniqueCount="24">
  <si>
    <t>For equity</t>
  </si>
  <si>
    <t>For Debt</t>
  </si>
  <si>
    <t>P</t>
  </si>
  <si>
    <t>t</t>
  </si>
  <si>
    <t>r</t>
  </si>
  <si>
    <t>Amount</t>
  </si>
  <si>
    <t xml:space="preserve">After 2 years he will withdraw 5 lakhs , so rem </t>
  </si>
  <si>
    <t xml:space="preserve">p </t>
  </si>
  <si>
    <t>After 5 years i.e at age 40 total principal</t>
  </si>
  <si>
    <t>At age 42 he will need 30 lakhs , so we put that amount in debt for 2 years and the rest in equity for 8 years</t>
  </si>
  <si>
    <t>p</t>
  </si>
  <si>
    <t>amount</t>
  </si>
  <si>
    <t xml:space="preserve">extra amount </t>
  </si>
  <si>
    <t>age</t>
  </si>
  <si>
    <t xml:space="preserve">at Age 48 amount </t>
  </si>
  <si>
    <t>At age 50 he will need 1cr so we take that amount and put in debt for 2 years</t>
  </si>
  <si>
    <t xml:space="preserve">age </t>
  </si>
  <si>
    <t>After 2 years i.e at the age of 50 he will take out 1cr so remaining amount</t>
  </si>
  <si>
    <t>At age 58, total principal</t>
  </si>
  <si>
    <t>SIP</t>
  </si>
  <si>
    <t xml:space="preserve">monthly invest ment </t>
  </si>
  <si>
    <t>total at the end of 1st year</t>
  </si>
  <si>
    <t>interest</t>
  </si>
  <si>
    <t>he will need 5cr at age 60 , so total amount left at the age of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</si>
</sst>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44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D1" workbookViewId="0">
      <selection activeCell="C27" sqref="C27"/>
    </sheetView>
  </sheetViews>
  <sheetFormatPr defaultRowHeight="15" x14ac:dyDescent="0.25"/>
  <cols>
    <col min="1" max="1" width="42.85546875" bestFit="1" customWidth="1"/>
    <col min="3" max="3" width="11.5703125" bestFit="1" customWidth="1"/>
    <col min="4" max="4" width="15.85546875" bestFit="1" customWidth="1"/>
    <col min="7" max="7" width="15.85546875" bestFit="1" customWidth="1"/>
    <col min="8" max="8" width="14.28515625" bestFit="1" customWidth="1"/>
    <col min="10" max="10" width="15.85546875" bestFit="1" customWidth="1"/>
    <col min="11" max="11" width="14.28515625" bestFit="1" customWidth="1"/>
    <col min="16" max="16" width="20.140625" bestFit="1" customWidth="1"/>
    <col min="17" max="17" width="24.5703125" bestFit="1" customWidth="1"/>
    <col min="18" max="18" width="13.28515625" bestFit="1" customWidth="1"/>
    <col min="19" max="19" width="16.85546875" bestFit="1" customWidth="1"/>
  </cols>
  <sheetData>
    <row r="1" spans="1:20" x14ac:dyDescent="0.25">
      <c r="A1" t="s">
        <v>1</v>
      </c>
      <c r="H1" t="s">
        <v>0</v>
      </c>
      <c r="P1" t="s">
        <v>19</v>
      </c>
    </row>
    <row r="2" spans="1:20" x14ac:dyDescent="0.25">
      <c r="A2" t="s">
        <v>2</v>
      </c>
      <c r="B2" t="s">
        <v>3</v>
      </c>
      <c r="C2" t="s">
        <v>4</v>
      </c>
      <c r="D2" t="s">
        <v>5</v>
      </c>
      <c r="H2" t="s">
        <v>2</v>
      </c>
      <c r="I2" t="s">
        <v>3</v>
      </c>
      <c r="J2" t="s">
        <v>4</v>
      </c>
      <c r="K2" t="s">
        <v>5</v>
      </c>
      <c r="P2" t="s">
        <v>20</v>
      </c>
      <c r="Q2" t="s">
        <v>21</v>
      </c>
      <c r="R2" t="s">
        <v>22</v>
      </c>
      <c r="S2" t="s">
        <v>11</v>
      </c>
    </row>
    <row r="3" spans="1:20" x14ac:dyDescent="0.25">
      <c r="A3" s="1">
        <v>500000</v>
      </c>
      <c r="B3">
        <v>2</v>
      </c>
      <c r="C3">
        <v>0.06</v>
      </c>
      <c r="D3" s="1">
        <f>A3*(1+C3)^B3</f>
        <v>561800.00000000012</v>
      </c>
      <c r="H3" s="1">
        <v>3500000</v>
      </c>
      <c r="I3">
        <v>5</v>
      </c>
      <c r="J3">
        <v>0.14000000000000001</v>
      </c>
      <c r="K3" s="1">
        <f>H3*(1+J3)^I3</f>
        <v>6738951.0384000037</v>
      </c>
      <c r="O3">
        <v>37</v>
      </c>
      <c r="P3" s="1">
        <v>30000</v>
      </c>
      <c r="Q3" s="2">
        <f>P3*12</f>
        <v>360000</v>
      </c>
      <c r="R3">
        <v>0.14000000000000001</v>
      </c>
      <c r="S3" s="1">
        <f>Q3*(1+R3)</f>
        <v>410400.00000000006</v>
      </c>
      <c r="T3" s="1"/>
    </row>
    <row r="4" spans="1:20" x14ac:dyDescent="0.25">
      <c r="A4" t="s">
        <v>6</v>
      </c>
      <c r="C4" t="s">
        <v>7</v>
      </c>
      <c r="O4">
        <v>38</v>
      </c>
      <c r="P4" s="1">
        <f>P3+(7/100)*P3</f>
        <v>32100</v>
      </c>
      <c r="Q4" s="2">
        <f>P4*12+S3</f>
        <v>795600</v>
      </c>
      <c r="R4">
        <v>0.14000000000000001</v>
      </c>
      <c r="S4" s="1">
        <f>Q4*(1+R4)</f>
        <v>906984.00000000012</v>
      </c>
      <c r="T4" s="1"/>
    </row>
    <row r="5" spans="1:20" x14ac:dyDescent="0.25">
      <c r="A5" s="2">
        <f>D3-A3</f>
        <v>61800.000000000116</v>
      </c>
      <c r="B5">
        <v>3</v>
      </c>
      <c r="C5" s="2">
        <v>61800</v>
      </c>
      <c r="D5" s="2">
        <f>A5*(1+C3)^B5</f>
        <v>73604.788800000155</v>
      </c>
      <c r="G5" t="s">
        <v>8</v>
      </c>
      <c r="O5">
        <v>39</v>
      </c>
      <c r="P5" s="1">
        <f>P4+(7/100)*P4</f>
        <v>34347</v>
      </c>
      <c r="Q5" s="2">
        <f>P5*12+S4</f>
        <v>1319148</v>
      </c>
      <c r="R5" s="3">
        <v>0.14000000000000001</v>
      </c>
      <c r="S5" s="1">
        <f>Q5*(1+R5)</f>
        <v>1503828.7200000002</v>
      </c>
    </row>
    <row r="6" spans="1:20" x14ac:dyDescent="0.25">
      <c r="G6" s="2">
        <f>K3+D5</f>
        <v>6812555.8272000039</v>
      </c>
      <c r="O6">
        <v>40</v>
      </c>
      <c r="P6" s="1">
        <f t="shared" ref="P6:P17" si="0">P5+(7/100)*P5</f>
        <v>36751.29</v>
      </c>
      <c r="Q6" s="2">
        <f t="shared" ref="Q6:Q24" si="1">P6*12+S5</f>
        <v>1944844.2000000002</v>
      </c>
      <c r="R6">
        <v>0.14000000000000001</v>
      </c>
      <c r="S6" s="1">
        <f>Q6*(1+R6)</f>
        <v>2217122.3880000003</v>
      </c>
    </row>
    <row r="7" spans="1:20" x14ac:dyDescent="0.25">
      <c r="G7" t="s">
        <v>9</v>
      </c>
      <c r="O7">
        <v>41</v>
      </c>
      <c r="P7" s="1">
        <f t="shared" si="0"/>
        <v>39323.880300000004</v>
      </c>
      <c r="Q7" s="2">
        <f t="shared" si="1"/>
        <v>2689008.9516000003</v>
      </c>
      <c r="R7" s="3">
        <v>0.14000000000000001</v>
      </c>
      <c r="S7" s="1">
        <f>Q7*(1+R7)</f>
        <v>3065470.2048240006</v>
      </c>
    </row>
    <row r="8" spans="1:20" x14ac:dyDescent="0.25">
      <c r="A8" t="s">
        <v>10</v>
      </c>
      <c r="G8" t="s">
        <v>10</v>
      </c>
      <c r="H8" t="s">
        <v>3</v>
      </c>
      <c r="I8" t="s">
        <v>4</v>
      </c>
      <c r="J8" t="s">
        <v>11</v>
      </c>
      <c r="K8" t="s">
        <v>13</v>
      </c>
      <c r="O8">
        <v>42</v>
      </c>
      <c r="P8" s="1">
        <f t="shared" si="0"/>
        <v>42076.551921000006</v>
      </c>
      <c r="Q8" s="2">
        <f t="shared" si="1"/>
        <v>3570388.8278760007</v>
      </c>
      <c r="R8">
        <v>0.14000000000000001</v>
      </c>
      <c r="S8" s="1">
        <f>Q8*(1+R8)</f>
        <v>4070243.2637786414</v>
      </c>
    </row>
    <row r="9" spans="1:20" x14ac:dyDescent="0.25">
      <c r="A9" s="1">
        <v>3000000</v>
      </c>
      <c r="B9">
        <v>2</v>
      </c>
      <c r="C9">
        <v>0.06</v>
      </c>
      <c r="D9" s="1">
        <f>A9*(1+C9)^B9</f>
        <v>3370800.0000000005</v>
      </c>
      <c r="G9" s="2">
        <f>G6-A9</f>
        <v>3812555.8272000039</v>
      </c>
      <c r="H9">
        <v>8</v>
      </c>
      <c r="I9">
        <v>0.14000000000000001</v>
      </c>
      <c r="J9" s="1">
        <f>G9*(1+I9)^H9</f>
        <v>10875644.986044021</v>
      </c>
      <c r="K9">
        <v>48</v>
      </c>
      <c r="O9">
        <v>43</v>
      </c>
      <c r="P9" s="1">
        <f t="shared" si="0"/>
        <v>45021.910555470007</v>
      </c>
      <c r="Q9" s="2">
        <f t="shared" si="1"/>
        <v>4610506.1904442813</v>
      </c>
      <c r="R9" s="3">
        <v>0.14000000000000001</v>
      </c>
      <c r="S9" s="1">
        <f>Q9*(1+R9)</f>
        <v>5255977.0571064809</v>
      </c>
    </row>
    <row r="10" spans="1:20" x14ac:dyDescent="0.25">
      <c r="O10">
        <v>44</v>
      </c>
      <c r="P10" s="1">
        <f t="shared" si="0"/>
        <v>48173.444294352907</v>
      </c>
      <c r="Q10" s="2">
        <f t="shared" si="1"/>
        <v>5834058.3886387162</v>
      </c>
      <c r="R10">
        <v>0.14000000000000001</v>
      </c>
      <c r="S10" s="1">
        <f>Q10*(1+R10)</f>
        <v>6650826.5630481374</v>
      </c>
    </row>
    <row r="11" spans="1:20" x14ac:dyDescent="0.25">
      <c r="A11" t="s">
        <v>12</v>
      </c>
      <c r="O11">
        <v>45</v>
      </c>
      <c r="P11" s="1">
        <f t="shared" si="0"/>
        <v>51545.585394957612</v>
      </c>
      <c r="Q11" s="2">
        <f t="shared" si="1"/>
        <v>7269373.5877876282</v>
      </c>
      <c r="R11" s="3">
        <v>0.14000000000000001</v>
      </c>
      <c r="S11" s="1">
        <f>Q11*(1+R11)</f>
        <v>8287085.8900778973</v>
      </c>
    </row>
    <row r="12" spans="1:20" x14ac:dyDescent="0.25">
      <c r="A12" s="2">
        <f>D9-A9</f>
        <v>370800.00000000047</v>
      </c>
      <c r="B12">
        <v>6</v>
      </c>
      <c r="C12">
        <v>0.06</v>
      </c>
      <c r="D12" s="1">
        <f>A12*(1+C12)^B12</f>
        <v>525986.88682452566</v>
      </c>
      <c r="G12" t="s">
        <v>14</v>
      </c>
      <c r="O12">
        <v>46</v>
      </c>
      <c r="P12" s="1">
        <f t="shared" si="0"/>
        <v>55153.776372604647</v>
      </c>
      <c r="Q12" s="2">
        <f t="shared" si="1"/>
        <v>8948931.2065491527</v>
      </c>
      <c r="R12">
        <v>0.14000000000000001</v>
      </c>
      <c r="S12" s="1">
        <f>Q12*(1+R12)</f>
        <v>10201781.575466035</v>
      </c>
    </row>
    <row r="13" spans="1:20" x14ac:dyDescent="0.25">
      <c r="G13" s="2">
        <f>J9+D12</f>
        <v>11401631.872868547</v>
      </c>
      <c r="O13">
        <v>47</v>
      </c>
      <c r="P13" s="1">
        <f t="shared" si="0"/>
        <v>59014.540718686971</v>
      </c>
      <c r="Q13" s="2">
        <f t="shared" si="1"/>
        <v>10909956.064090278</v>
      </c>
      <c r="R13" s="3">
        <v>0.14000000000000001</v>
      </c>
      <c r="S13" s="1">
        <f>Q13*(1+R13)</f>
        <v>12437349.913062919</v>
      </c>
    </row>
    <row r="14" spans="1:20" x14ac:dyDescent="0.25">
      <c r="G14" t="s">
        <v>15</v>
      </c>
      <c r="O14">
        <v>48</v>
      </c>
      <c r="P14" s="1">
        <f t="shared" si="0"/>
        <v>63145.55856899506</v>
      </c>
      <c r="Q14" s="2">
        <f t="shared" si="1"/>
        <v>13195096.615890861</v>
      </c>
      <c r="R14">
        <v>0.14000000000000001</v>
      </c>
      <c r="S14" s="1">
        <f>Q14*(1+R14)</f>
        <v>15042410.142115582</v>
      </c>
    </row>
    <row r="15" spans="1:20" x14ac:dyDescent="0.25">
      <c r="A15" t="s">
        <v>10</v>
      </c>
      <c r="O15">
        <v>49</v>
      </c>
      <c r="P15" s="1">
        <f t="shared" si="0"/>
        <v>67565.747668824712</v>
      </c>
      <c r="Q15" s="2">
        <f t="shared" si="1"/>
        <v>15853199.114141479</v>
      </c>
      <c r="R15" s="3">
        <v>0.14000000000000001</v>
      </c>
      <c r="S15" s="1">
        <f>Q15*(1+R15)</f>
        <v>18072646.990121286</v>
      </c>
    </row>
    <row r="16" spans="1:20" x14ac:dyDescent="0.25">
      <c r="A16" s="1">
        <v>10000000</v>
      </c>
      <c r="B16">
        <v>2</v>
      </c>
      <c r="C16">
        <v>0.06</v>
      </c>
      <c r="D16" s="1">
        <f>A16*(1+C16)^B16</f>
        <v>11236000.000000002</v>
      </c>
      <c r="G16" t="s">
        <v>10</v>
      </c>
      <c r="H16" t="s">
        <v>3</v>
      </c>
      <c r="I16" t="s">
        <v>4</v>
      </c>
      <c r="J16" t="s">
        <v>11</v>
      </c>
      <c r="K16" t="s">
        <v>16</v>
      </c>
      <c r="O16">
        <v>50</v>
      </c>
      <c r="P16" s="1">
        <f t="shared" si="0"/>
        <v>72295.350005642438</v>
      </c>
      <c r="Q16" s="2">
        <f t="shared" si="1"/>
        <v>18940191.190188996</v>
      </c>
      <c r="R16">
        <v>0.14000000000000001</v>
      </c>
      <c r="S16" s="1">
        <f>Q16*(1+R16)</f>
        <v>21591817.956815459</v>
      </c>
    </row>
    <row r="17" spans="1:19" x14ac:dyDescent="0.25">
      <c r="G17" s="2">
        <f>G13-A16</f>
        <v>1401631.8728685472</v>
      </c>
      <c r="H17">
        <v>10</v>
      </c>
      <c r="I17">
        <v>0.14000000000000001</v>
      </c>
      <c r="J17" s="1">
        <f>G17*(1+I17)^H17</f>
        <v>5196159.5536462096</v>
      </c>
      <c r="K17">
        <v>58</v>
      </c>
      <c r="O17">
        <v>51</v>
      </c>
      <c r="P17" s="1">
        <f t="shared" si="0"/>
        <v>77356.024506037415</v>
      </c>
      <c r="Q17" s="2">
        <f t="shared" si="1"/>
        <v>22520090.250887908</v>
      </c>
      <c r="R17" s="3">
        <v>0.14000000000000001</v>
      </c>
      <c r="S17" s="1">
        <f>Q17*(1+R17)</f>
        <v>25672902.886012219</v>
      </c>
    </row>
    <row r="18" spans="1:19" x14ac:dyDescent="0.25">
      <c r="A18" t="s">
        <v>17</v>
      </c>
      <c r="O18">
        <v>52</v>
      </c>
      <c r="P18" s="1">
        <f>P17+(7/100)*P17</f>
        <v>82770.946221460035</v>
      </c>
      <c r="Q18" s="2">
        <f t="shared" si="1"/>
        <v>26666154.240669739</v>
      </c>
      <c r="R18">
        <v>0.14000000000000001</v>
      </c>
      <c r="S18" s="1">
        <f>Q18*(1+R18)</f>
        <v>30399415.834363505</v>
      </c>
    </row>
    <row r="19" spans="1:19" x14ac:dyDescent="0.25">
      <c r="A19" s="2">
        <f>D16-A16</f>
        <v>1236000.0000000019</v>
      </c>
      <c r="B19">
        <v>8</v>
      </c>
      <c r="C19">
        <v>0.06</v>
      </c>
      <c r="D19" s="1">
        <f>A19*(1+C19)^B19</f>
        <v>1969996.2201201241</v>
      </c>
      <c r="G19" t="s">
        <v>18</v>
      </c>
      <c r="O19">
        <v>53</v>
      </c>
      <c r="P19" s="1">
        <f>P18+(7/100)*P18</f>
        <v>88564.912456962236</v>
      </c>
      <c r="Q19" s="2">
        <f t="shared" si="1"/>
        <v>31462194.783847053</v>
      </c>
      <c r="R19" s="3">
        <v>0.14000000000000001</v>
      </c>
      <c r="S19" s="1">
        <f>Q19*(1+R19)</f>
        <v>35866902.053585641</v>
      </c>
    </row>
    <row r="20" spans="1:19" x14ac:dyDescent="0.25">
      <c r="G20" s="2">
        <f>J17+D19+S24</f>
        <v>85908065.925010696</v>
      </c>
      <c r="O20">
        <v>54</v>
      </c>
      <c r="P20" s="1">
        <f t="shared" ref="P20:P24" si="2">P19+(7/100)*P19</f>
        <v>94764.4563289496</v>
      </c>
      <c r="Q20" s="2">
        <f t="shared" si="1"/>
        <v>37004075.529533036</v>
      </c>
      <c r="R20">
        <v>0.14000000000000001</v>
      </c>
      <c r="S20" s="1">
        <f>Q20*(1+R20)</f>
        <v>42184646.103667669</v>
      </c>
    </row>
    <row r="21" spans="1:19" x14ac:dyDescent="0.25">
      <c r="A21" t="s">
        <v>10</v>
      </c>
      <c r="O21">
        <v>55</v>
      </c>
      <c r="P21" s="1">
        <f t="shared" si="2"/>
        <v>101397.96827197607</v>
      </c>
      <c r="Q21" s="2">
        <f t="shared" si="1"/>
        <v>43401421.722931385</v>
      </c>
      <c r="R21" s="3">
        <v>0.14000000000000001</v>
      </c>
      <c r="S21" s="1">
        <f>Q21*(1+R21)</f>
        <v>49477620.764141783</v>
      </c>
    </row>
    <row r="22" spans="1:19" x14ac:dyDescent="0.25">
      <c r="A22" s="2">
        <f>G20</f>
        <v>85908065.925010696</v>
      </c>
      <c r="B22">
        <v>2</v>
      </c>
      <c r="C22">
        <v>0.06</v>
      </c>
      <c r="D22" s="1">
        <f>A22*(1+C22)^B22</f>
        <v>96526302.873342037</v>
      </c>
      <c r="O22">
        <v>56</v>
      </c>
      <c r="P22" s="1">
        <f t="shared" si="2"/>
        <v>108495.8260510144</v>
      </c>
      <c r="Q22" s="2">
        <f t="shared" si="1"/>
        <v>50779570.676753953</v>
      </c>
      <c r="R22">
        <v>0.14000000000000001</v>
      </c>
      <c r="S22" s="1">
        <f>Q22*(1+R22)</f>
        <v>57888710.571499512</v>
      </c>
    </row>
    <row r="23" spans="1:19" x14ac:dyDescent="0.25">
      <c r="O23">
        <v>57</v>
      </c>
      <c r="P23" s="1">
        <f t="shared" si="2"/>
        <v>116090.53387458541</v>
      </c>
      <c r="Q23" s="2">
        <f t="shared" si="1"/>
        <v>59281796.977994539</v>
      </c>
      <c r="R23" s="3">
        <v>0.14000000000000001</v>
      </c>
      <c r="S23" s="1">
        <f>Q23*(1+R23)</f>
        <v>67581248.554913789</v>
      </c>
    </row>
    <row r="24" spans="1:19" x14ac:dyDescent="0.25">
      <c r="A24" t="s">
        <v>23</v>
      </c>
      <c r="O24">
        <v>58</v>
      </c>
      <c r="P24" s="1">
        <f t="shared" si="2"/>
        <v>124216.8712458064</v>
      </c>
      <c r="Q24" s="2">
        <f t="shared" si="1"/>
        <v>69071851.009863466</v>
      </c>
      <c r="R24">
        <v>0.14000000000000001</v>
      </c>
      <c r="S24" s="1">
        <f>Q24*(1+R24)</f>
        <v>78741910.151244357</v>
      </c>
    </row>
    <row r="25" spans="1:19" x14ac:dyDescent="0.25">
      <c r="A25" s="4">
        <f>D22-50000000</f>
        <v>46526302.873342037</v>
      </c>
      <c r="P25" s="1"/>
      <c r="Q25" s="2"/>
      <c r="S25" s="1"/>
    </row>
    <row r="26" spans="1:19" x14ac:dyDescent="0.25">
      <c r="P26" s="1"/>
      <c r="Q26" s="2"/>
      <c r="R26" s="3"/>
      <c r="S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Batch1</dc:creator>
  <cp:lastModifiedBy>Batch1</cp:lastModifiedBy>
  <dcterms:created xsi:type="dcterms:W3CDTF">2025-01-24T13:16:09Z</dcterms:created>
  <dcterms:modified xsi:type="dcterms:W3CDTF">2025-01-24T14:15:16Z</dcterms:modified>
</cp:coreProperties>
</file>