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python.xml" ContentType="application/vnd.ms-excel.python+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workbookPr codeName="ThisWorkbook"/>
  <mc:AlternateContent xmlns:mc="http://schemas.openxmlformats.org/markup-compatibility/2006">
    <mc:Choice Requires="x15">
      <x15ac:absPath xmlns:x15ac="http://schemas.microsoft.com/office/spreadsheetml/2010/11/ac" url="C:\PyPS_InvSim\src\pyps_invsim\data\excel\"/>
    </mc:Choice>
  </mc:AlternateContent>
  <xr:revisionPtr revIDLastSave="0" documentId="13_ncr:1_{16B52527-166B-4D56-AE2B-06B849526336}" xr6:coauthVersionLast="47" xr6:coauthVersionMax="47" xr10:uidLastSave="{00000000-0000-0000-0000-000000000000}"/>
  <bookViews>
    <workbookView xWindow="-38510" yWindow="-110" windowWidth="38620" windowHeight="21100" tabRatio="845" firstSheet="3" activeTab="3" xr2:uid="{00000000-000D-0000-FFFF-FFFF00000000}"/>
  </bookViews>
  <sheets>
    <sheet name="Menu" sheetId="1" state="hidden" r:id="rId1"/>
    <sheet name="PARA" sheetId="2" state="hidden" r:id="rId2"/>
    <sheet name="Query_Template" sheetId="3" state="hidden" r:id="rId3"/>
    <sheet name="InvSim_Parameters" sheetId="4" r:id="rId4"/>
    <sheet name="Parameter_Template" sheetId="5" state="hidden" r:id="rId5"/>
    <sheet name="Stack_Template" sheetId="6" state="hidden" r:id="rId6"/>
    <sheet name="Table_Template" sheetId="7" state="hidden" r:id="rId7"/>
    <sheet name="Pivot_Template" sheetId="8" state="hidden" r:id="rId8"/>
    <sheet name="ModuleList_Template" sheetId="9" state="hidden" r:id="rId9"/>
    <sheet name="QuickReference" sheetId="10" state="hidden" r:id="rId10"/>
    <sheet name="Level0_Python_In_Excel" sheetId="13" r:id="rId11"/>
    <sheet name="InvSim_Dashboard" sheetId="11" r:id="rId12"/>
  </sheets>
  <definedNames>
    <definedName name="_xleta.TODAY" hidden="1" xlm="1">#NAME?</definedName>
    <definedName name="EndRow" hidden="1">1048576</definedName>
    <definedName name="InvSim_Parameters_Clear">OFFSET(InvSim_Parameters!#REF!,1,0,MAX(COUNTA(InvSim_Parameters!$A$10:$A$1048576)-1,COUNTA(InvSim_Parameters!#REF!)-1),MAX(COUNTA(InvSim_Parameters!$8:$8),1))</definedName>
    <definedName name="InvSim_Parameters_Formulas">OFFSET(InvSim_Parameters!#REF!,0,0,1,MAX(COUNTA(InvSim_Parameters!$8:$8),1))</definedName>
    <definedName name="InvSim_Parameters_Results">OFFSET(InvSim_Parameters!#REF!,1,0,MAX(COUNTA(InvSim_Parameters!$A$10:$A$1048576)-1,1),MAX(COUNTA(InvSim_Parameters!$8:$8),1))</definedName>
    <definedName name="InvSim_Parameters_Table">OFFSET(InvSim_Parameters!$A$10,0,0,COUNTA(InvSim_Parameters!$A$10:$A$1048576),COUNTA(InvSim_Parameters!$10:$10))</definedName>
    <definedName name="NoClean" localSheetId="3" hidden="1">TRUE</definedName>
    <definedName name="NoClean" localSheetId="0" hidden="1">TRUE</definedName>
    <definedName name="NoClean" localSheetId="1" hidden="1">TRUE</definedName>
    <definedName name="NoClean" localSheetId="4" hidden="1">TRUE</definedName>
    <definedName name="NoClean" localSheetId="9" hidden="1">TRUE</definedName>
    <definedName name="PARA_FilePath_Archive">PARA!$B$13</definedName>
    <definedName name="PARA_FilePath_Data_Local">PARA!$B$14</definedName>
    <definedName name="PARA_FilePath_Data_Netwk">PARA!$B$12</definedName>
    <definedName name="PARA_FilePath_Input_Local">PARA!$B$15</definedName>
    <definedName name="PARA_FilePath_Modules">PARA!$B$16</definedName>
    <definedName name="PARA_Keep_Query_Data">PARA!$B$17</definedName>
    <definedName name="PARA_Run_Duration">PARA!$B$11</definedName>
    <definedName name="PARA_User_Folder">PARA!$B$18</definedName>
    <definedName name="SheetType" localSheetId="3" hidden="1">"Parameter"</definedName>
    <definedName name="SheetType" localSheetId="0" hidden="1">"Menu"</definedName>
    <definedName name="SheetType" localSheetId="8" hidden="1">"ModuleList"</definedName>
    <definedName name="SheetType" localSheetId="1" hidden="1">"Parameter"</definedName>
    <definedName name="SheetType" localSheetId="4" hidden="1">"Parameter"</definedName>
    <definedName name="SheetType" localSheetId="7" hidden="1">"Pivot"</definedName>
    <definedName name="SheetType" localSheetId="2" hidden="1">"Query"</definedName>
    <definedName name="SheetType" localSheetId="5" hidden="1">"Stack"</definedName>
    <definedName name="SheetType" localSheetId="6" hidden="1">"Table"</definedName>
  </definedNames>
  <calcPr calcId="191029"/>
  <pivotCaches>
    <pivotCache cacheId="0" r:id="rId13"/>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Z1" i="9" l="1"/>
  <c r="Y1" i="9"/>
  <c r="X1" i="9"/>
  <c r="W1" i="9"/>
  <c r="V1" i="9"/>
  <c r="U1" i="9"/>
  <c r="T1" i="9"/>
  <c r="S1" i="9"/>
  <c r="R1" i="9"/>
  <c r="Q1" i="9"/>
  <c r="P1" i="9"/>
  <c r="O1" i="9"/>
  <c r="N1" i="9"/>
  <c r="M1" i="9"/>
  <c r="L1" i="9"/>
  <c r="K1" i="9"/>
  <c r="J1" i="9"/>
  <c r="I1" i="9"/>
  <c r="H1" i="9"/>
  <c r="G1" i="9"/>
  <c r="F1" i="9"/>
  <c r="E1" i="9"/>
  <c r="D1" i="9"/>
  <c r="C1" i="9"/>
  <c r="B1" i="9"/>
  <c r="A1" i="9"/>
  <c r="Z1" i="8"/>
  <c r="Y1" i="8"/>
  <c r="X1" i="8"/>
  <c r="W1" i="8"/>
  <c r="V1" i="8"/>
  <c r="U1" i="8"/>
  <c r="T1" i="8"/>
  <c r="S1" i="8"/>
  <c r="R1" i="8"/>
  <c r="Q1" i="8"/>
  <c r="P1" i="8"/>
  <c r="O1" i="8"/>
  <c r="N1" i="8"/>
  <c r="M1" i="8"/>
  <c r="L1" i="8"/>
  <c r="K1" i="8"/>
  <c r="J1" i="8"/>
  <c r="I1" i="8"/>
  <c r="H1" i="8"/>
  <c r="G1" i="8"/>
  <c r="F1" i="8"/>
  <c r="E1" i="8"/>
  <c r="D1" i="8"/>
  <c r="C1" i="8"/>
  <c r="B1" i="8"/>
  <c r="A1" i="8"/>
  <c r="R1" i="7"/>
  <c r="Q1" i="7"/>
  <c r="P1" i="7"/>
  <c r="O1" i="7"/>
  <c r="N1" i="7"/>
  <c r="M1" i="7"/>
  <c r="L1" i="7"/>
  <c r="K1" i="7"/>
  <c r="J1" i="7"/>
  <c r="I1" i="7"/>
  <c r="H1" i="7"/>
  <c r="G1" i="7"/>
  <c r="F1" i="7"/>
  <c r="E1" i="7"/>
  <c r="D1" i="7"/>
  <c r="C1" i="7"/>
  <c r="B1" i="7"/>
  <c r="A1" i="7"/>
  <c r="H10" i="6"/>
  <c r="G10" i="6"/>
  <c r="F10" i="6"/>
  <c r="C8" i="6"/>
  <c r="E8" i="6" s="1"/>
  <c r="B8" i="6"/>
  <c r="A8" i="6"/>
  <c r="A6" i="6"/>
  <c r="D5" i="6"/>
  <c r="C5" i="6"/>
  <c r="A5" i="6"/>
  <c r="D4" i="6"/>
  <c r="C4" i="6"/>
  <c r="A4" i="6"/>
  <c r="C3" i="6"/>
  <c r="A3" i="6"/>
  <c r="C2" i="6"/>
  <c r="A2" i="6"/>
  <c r="Z1" i="5"/>
  <c r="Y1" i="5"/>
  <c r="X1" i="5"/>
  <c r="W1" i="5"/>
  <c r="V1" i="5"/>
  <c r="U1" i="5"/>
  <c r="T1" i="5"/>
  <c r="S1" i="5"/>
  <c r="R1" i="5"/>
  <c r="Q1" i="5"/>
  <c r="P1" i="5"/>
  <c r="O1" i="5"/>
  <c r="N1" i="5"/>
  <c r="M1" i="5"/>
  <c r="L1" i="5"/>
  <c r="K1" i="5"/>
  <c r="J1" i="5"/>
  <c r="I1" i="5"/>
  <c r="H1" i="5"/>
  <c r="G1" i="5"/>
  <c r="F1" i="5"/>
  <c r="E1" i="5"/>
  <c r="D1" i="5"/>
  <c r="C1" i="5"/>
  <c r="B1" i="5"/>
  <c r="A1" i="5"/>
  <c r="U1" i="4"/>
  <c r="T1" i="4"/>
  <c r="S1" i="4"/>
  <c r="R1" i="4"/>
  <c r="Q1" i="4"/>
  <c r="P1" i="4"/>
  <c r="O1" i="4"/>
  <c r="N1" i="4"/>
  <c r="M1" i="4"/>
  <c r="L1" i="4"/>
  <c r="K1" i="4"/>
  <c r="J1" i="4"/>
  <c r="I1" i="4"/>
  <c r="H1" i="4"/>
  <c r="G1" i="4"/>
  <c r="F1" i="4"/>
  <c r="E1" i="4"/>
  <c r="D1" i="4"/>
  <c r="C1" i="4"/>
  <c r="M1" i="3"/>
  <c r="L1" i="3"/>
  <c r="K1" i="3"/>
  <c r="J1" i="3"/>
  <c r="I1" i="3"/>
  <c r="H1" i="3"/>
  <c r="G1" i="3"/>
  <c r="F1" i="3"/>
  <c r="E1" i="3"/>
  <c r="D1" i="3"/>
  <c r="C1" i="3"/>
  <c r="B1" i="3"/>
  <c r="A1" i="3"/>
  <c r="B16" i="2"/>
  <c r="B15" i="2"/>
  <c r="B13" i="2"/>
  <c r="B11" i="2"/>
  <c r="X1" i="2"/>
  <c r="W1" i="2"/>
  <c r="V1" i="2"/>
  <c r="U1" i="2"/>
  <c r="T1" i="2"/>
  <c r="S1" i="2"/>
  <c r="R1" i="2"/>
  <c r="Q1" i="2"/>
  <c r="P1" i="2"/>
  <c r="O1" i="2"/>
  <c r="N1" i="2"/>
  <c r="M1" i="2"/>
  <c r="L1" i="2"/>
  <c r="K1" i="2"/>
  <c r="J1" i="2"/>
  <c r="I1" i="2"/>
  <c r="H1" i="2"/>
  <c r="G1" i="2"/>
  <c r="F1" i="2"/>
  <c r="E1" i="2"/>
  <c r="D1" i="2"/>
  <c r="C1" i="2"/>
  <c r="B1" i="2"/>
  <c r="A1" i="2"/>
  <c r="E6" i="13" a="1"/>
  <c r="D2" i="6"/>
  <c r="G8" i="6"/>
  <c r="D3" i="6"/>
  <c r="E6" i="13" l="1"/>
  <c r="D6" i="6"/>
  <c r="D8" i="6"/>
  <c r="F8" i="6"/>
  <c r="H8" i="6"/>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import numpy as np
import matplotlib.pyplot as plt
from scipy.stats import gamma
# Input variables from Excel file
start_inventory = xl(%P2%)
mean_demand = xl(%P3%)
std_demand = xl(%P4%)
reorder_point = xl(%P5%)
reorder_quantity = xl(%P6%)
lead_time_mean = xl(%P7%)
lead_time_shape = xl(%P8%)
num_periods = xl(%P9%)
num_scenarios = xl(%P10%)
# Function to simulate inventory levels (unchanged)
def simulate_inventory(start_inv, mean_demand, std_demand, reorder_point, reorder_qty, lead_time):
    inventory = [start_inv]
    pending_orders = []
    for day in range(1, num_periods):
        # Process pending orders
        for order in pending_orders:
            if order['arrival'] == day:
                inventory.append(inventory[-1] + order['quantity'])
                pending_orders.remove(order)
                break
        else:
            inventory.append(inventory[-1])
        # Generate daily demand
        demand = max(0, np.random.normal(mean_demand, std_demand))
        inventory[-1] = max(0, inventory[-1] - demand)
        # Check reorder point
        if inventory[-1] &lt;= reorder_point and not pending_orders:
            lt = int(gamma.rvs(lead_time_shape, scale=lead_time_mean/lead_time_shape))
            pending_orders.append({'arrival': day + lt, 'quantity': reorder_qty})
    return inventory
# Run simulations
all_scenarios = [simulate_inventory(start_inventory, mean_demand, std_demand, 
                                    reorder_point, reorder_quantity, lead_time_mean) 
                 for _ in range(num_scenarios)]
# Calculate statistics
min_levels = [min(scenario) for scenario in all_scenarios]
avg_levels = [np.mean(scenario) for scenario in all_scenarios]
# Generate daily demands and lead times for histograms
daily_demands = [max(0, np.random.normal(mean_demand, std_demand)) for _ in range(10000)]
lead_times = [int(gamma.rvs(lead_time_shape, scale=lead_time_mean/lead_time_shape)) for _ in range(10000)]
# Plotting
plt.figure(figsize=(15, 12))
# Random walk plot
plt.subplot(2, 1, 1)
for scenario in all_scenarios[:100]:  # Plot first 100 scenarios for clarity
    plt.plot(scenario)
plt.title('Inventory Level Random Walk')
plt.xlabel('Period')
plt.ylabel('Inventory Level')
# Function to add percentile lines to histogram
def add_percentile_lines(ax, data):
    percentile_5 = np.percentile(data, 5)
    percentile_95 = np.percentile(data, 95)
    ax.axvline(percentile_5, color='red', linestyle=':', label='5th percentile')
    ax.axvline(percentile_95, color='red', linestyle=':', label='95th percentile')
    ax.legend()
# Histograms
plt.subplot(2, 4, 5)
plt.hist(min_levels, bins=30)
plt.title('Minimum Inventory Level')
add_percentile_lines(plt.gca(), min_levels)
plt.subplot(2, 4, 6)
plt.hist(avg_levels, bins=30)
plt.title('Average Inventory Level')
add_percentile_lines(plt.gca(), avg_levels)
plt.subplot(2, 4, 7)
plt.hist(daily_demands, bins=30)
plt.title('Daily Demand')
add_percentile_lines(plt.gca(), daily_demands)
plt.subplot(2, 4, 8)
plt.hist(lead_times, bins=range(min(lead_times), max(lead_times) + 2, 1))
plt.title('Lead Time Distribution')
add_percentile_lines(plt.gca(), lead_times)
plt.tight_layout()
plt.show()</code>
    </pythonScript>
  </pythonScripts>
</python>
</file>

<file path=xl/sharedStrings.xml><?xml version="1.0" encoding="utf-8"?>
<sst xmlns="http://schemas.openxmlformats.org/spreadsheetml/2006/main" count="210" uniqueCount="183">
  <si>
    <t/>
  </si>
  <si>
    <t>Automation ON</t>
  </si>
  <si>
    <t>FilePath Data Local</t>
  </si>
  <si>
    <t>C:\P-S_Test\Data</t>
  </si>
  <si>
    <t>Start of Refresh</t>
  </si>
  <si>
    <t>Stop of Refresh</t>
  </si>
  <si>
    <t>Run Duration</t>
  </si>
  <si>
    <t>Last Change:</t>
  </si>
  <si>
    <t>Template Version:</t>
  </si>
  <si>
    <t>DevTemplate_Professional_v4.4.14.xlsm</t>
  </si>
  <si>
    <t>Last Menu Sheet Change:</t>
  </si>
  <si>
    <t>Last PARA_Update</t>
  </si>
  <si>
    <t>PARA_Name</t>
  </si>
  <si>
    <t>PARA_Value</t>
  </si>
  <si>
    <t>PARA_Run_Duration</t>
  </si>
  <si>
    <t>PARA_FilePath_Data_Netwk</t>
  </si>
  <si>
    <t>L:\P-S_Test\Data</t>
  </si>
  <si>
    <t>PARA_FilePath_Archive</t>
  </si>
  <si>
    <t>PARA_FilePath_Data_Local</t>
  </si>
  <si>
    <t>PARA_FilePath_Input_Local</t>
  </si>
  <si>
    <t>PARA_FilePath_Modules</t>
  </si>
  <si>
    <t>PARA_Keep_Query_Data</t>
  </si>
  <si>
    <t>PARA_User_Folder</t>
  </si>
  <si>
    <t>C:\Users\KienLeong</t>
  </si>
  <si>
    <t>Inventory Simulation Dashboard</t>
  </si>
  <si>
    <t>VariableName</t>
  </si>
  <si>
    <t>VariableValue</t>
  </si>
  <si>
    <t>num_periods</t>
  </si>
  <si>
    <t>num_scenarios</t>
  </si>
  <si>
    <t>demand_distribution</t>
  </si>
  <si>
    <t>gamma</t>
  </si>
  <si>
    <t>demand_dispersion_parameter</t>
  </si>
  <si>
    <t>demand_mean</t>
  </si>
  <si>
    <t>demand_pattern</t>
  </si>
  <si>
    <t>seasonal</t>
  </si>
  <si>
    <t>seasonal_pattern</t>
  </si>
  <si>
    <t>3,2,5,3,3,4,7,9,8,6,4,3</t>
  </si>
  <si>
    <t>forecast_type</t>
  </si>
  <si>
    <t>moving_average</t>
  </si>
  <si>
    <t>moving_average_window</t>
  </si>
  <si>
    <t>start_inventory</t>
  </si>
  <si>
    <t>reorder_point</t>
  </si>
  <si>
    <t>reorder_quantity</t>
  </si>
  <si>
    <t>max_quantity</t>
  </si>
  <si>
    <t>min_days</t>
  </si>
  <si>
    <t>max_days</t>
  </si>
  <si>
    <t>order_quantity_method</t>
  </si>
  <si>
    <t>reorder_method</t>
  </si>
  <si>
    <t>supply_lt_distribution</t>
  </si>
  <si>
    <t>supply_lt_dispersion_parameter</t>
  </si>
  <si>
    <t>supply_lt_mean</t>
  </si>
  <si>
    <t>seasonality_weight</t>
  </si>
  <si>
    <t>trend_weight</t>
  </si>
  <si>
    <t>noise_weight</t>
  </si>
  <si>
    <t>trend_monthly_rate</t>
  </si>
  <si>
    <t>TableNo</t>
  </si>
  <si>
    <t>SheetName</t>
  </si>
  <si>
    <t>FirstRow</t>
  </si>
  <si>
    <t>LastRow</t>
  </si>
  <si>
    <t>ItemCode</t>
  </si>
  <si>
    <t>Date</t>
  </si>
  <si>
    <t>Qty</t>
  </si>
  <si>
    <t>Demand</t>
  </si>
  <si>
    <t>Supply</t>
  </si>
  <si>
    <t>Records:</t>
  </si>
  <si>
    <t>Row</t>
  </si>
  <si>
    <t>Pivot_Template</t>
  </si>
  <si>
    <t>Currently running  →</t>
  </si>
  <si>
    <t>Workbook</t>
  </si>
  <si>
    <t>Macro</t>
  </si>
  <si>
    <t>Path</t>
  </si>
  <si>
    <t>KeepItOpen</t>
  </si>
  <si>
    <t>Duration</t>
  </si>
  <si>
    <t>Quick Keys</t>
  </si>
  <si>
    <t>CTRL+Shift+</t>
  </si>
  <si>
    <t>f</t>
  </si>
  <si>
    <t>Freeze Panes</t>
  </si>
  <si>
    <t>k</t>
  </si>
  <si>
    <t>Format Table Headings</t>
  </si>
  <si>
    <t>o</t>
  </si>
  <si>
    <t>Copy Sheet</t>
  </si>
  <si>
    <t>p</t>
  </si>
  <si>
    <t>Output text file from selection</t>
  </si>
  <si>
    <t>u</t>
  </si>
  <si>
    <t>Format data range as Date (dd-mmm-yy)</t>
  </si>
  <si>
    <t>i</t>
  </si>
  <si>
    <t>Format data range as integer</t>
  </si>
  <si>
    <t>Format data range as decimal</t>
  </si>
  <si>
    <t>r</t>
  </si>
  <si>
    <t>Set active sheet as a Report</t>
  </si>
  <si>
    <t>d</t>
  </si>
  <si>
    <t>Create Data name in selected column</t>
  </si>
  <si>
    <t>x</t>
  </si>
  <si>
    <t>Create Table2 from headers selection</t>
  </si>
  <si>
    <t>v</t>
  </si>
  <si>
    <t>Create TableCSV from headers selection</t>
  </si>
  <si>
    <t>t</t>
  </si>
  <si>
    <t>Create Custom Table name from headers selection</t>
  </si>
  <si>
    <t>c</t>
  </si>
  <si>
    <t>Create Column name from column selection</t>
  </si>
  <si>
    <t>.</t>
  </si>
  <si>
    <t>Toggle Binary Values</t>
  </si>
  <si>
    <t>e</t>
  </si>
  <si>
    <t>Select errors</t>
  </si>
  <si>
    <t>a</t>
  </si>
  <si>
    <t>Switch automation on/off toggle</t>
  </si>
  <si>
    <t>l</t>
  </si>
  <si>
    <t>Remove the worksheet name from the formulas on the same worksheet</t>
  </si>
  <si>
    <t>Automation general</t>
  </si>
  <si>
    <t>Automation commands are placed in row 6 above the data table they apply to.</t>
  </si>
  <si>
    <t xml:space="preserve">The automatic macro generation works on visible sheets originated from Query, Table, Stack, Pivot, Parameter, ModuleList templates. </t>
  </si>
  <si>
    <t>It works from sheet to sheet, left to right.  Therefore any inputs to a sheet must come from another sheet to its left.  The same left to right logic is used inside each sheet.</t>
  </si>
  <si>
    <t>It is possible to control the workflow by the NEXT statement (see below).</t>
  </si>
  <si>
    <t>Automation statements (4 rows above the _Table headers, therefore row 6 in a standard template)</t>
  </si>
  <si>
    <t>Sort</t>
  </si>
  <si>
    <t>Sort according to up to 4 Sort Keys (field heading) and then an optional sort order, xla (ascending) or xld (descending), default sort order is ascending.</t>
  </si>
  <si>
    <t>Sort1</t>
  </si>
  <si>
    <t>e.g.</t>
  </si>
  <si>
    <t>Sort1 SortKey1</t>
  </si>
  <si>
    <t>Sort2</t>
  </si>
  <si>
    <t>Sort2 SortKey1 SortKey2 xld xla</t>
  </si>
  <si>
    <t>Sort3</t>
  </si>
  <si>
    <t>Sort3 SortKey1 SortKey2 SortKey3 xld xla xld</t>
  </si>
  <si>
    <t>Sort4</t>
  </si>
  <si>
    <t>Sort4 SortKey1 SortKey2 SortKey3 SortKey4 xld xla xld xla</t>
  </si>
  <si>
    <t>Important: Sort statement is not accepted on Pivot sheets, only one Sort statement is accepted for each formulas range.  The sort statement is applied AFTER the formulas paste down/copy values.  The sort keys have to exist in the headers, the sort statement must be in row 6 above the formulas range that contains the field heading furthest to the right.  In case of a sheet with no formulas, it is the first column after the data.</t>
  </si>
  <si>
    <t>Output</t>
  </si>
  <si>
    <t>TXT_Int</t>
  </si>
  <si>
    <t>Output &lt;SheetName&gt;_Table2 tab separated text file international format, default name &lt;SheetName&gt;.txt</t>
  </si>
  <si>
    <t>TXT_Loc</t>
  </si>
  <si>
    <t>Output &lt;SheetName&gt;_Table2 tab separated text local format, default name &lt;SheetName&gt;.txt</t>
  </si>
  <si>
    <t>CSV_Int</t>
  </si>
  <si>
    <t>Output &lt;SheetName&gt;_TableCSV character separated text file international format, default name &lt;SheetName&gt;.csv</t>
  </si>
  <si>
    <t>CSV_Loc</t>
  </si>
  <si>
    <t>Output &lt;SheetName&gt;_TableCSV character separated text local format,, default name &lt;SheetName&gt;.txt</t>
  </si>
  <si>
    <t>Common to TXT_Int, TXT_Loc, CSV_Int, CSV_Loc</t>
  </si>
  <si>
    <t>The 4 statements above accept 2 optional parameters:</t>
  </si>
  <si>
    <t>- if there is one parameter, it's assumed to be the output filename including the path, it has to be enclosed within ' (single quotes) if the parameter contains spaces.</t>
  </si>
  <si>
    <t>- if there are two parameters, the first one is taken as table name (i.e Table2), the second as file name.</t>
  </si>
  <si>
    <t>TXT_Int C:\P-S_Test\Data\Filename.txt</t>
  </si>
  <si>
    <t>TXT_Int 'C:\New Folder\Filename.txt'</t>
  </si>
  <si>
    <t>TXT_Int Table2 Filename.txt</t>
  </si>
  <si>
    <t>OUT</t>
  </si>
  <si>
    <t>Flexible text output generation, the syntax is:</t>
  </si>
  <si>
    <t>OUT TableName OutFile ListSeparator DecimalSeparator TextIdentifier TrueString FalseString TimeStamp</t>
  </si>
  <si>
    <t>Only the TableName parameter is mandatory the following 7 are optional,  use vbTab  as Tab separator, use "" has a place holder for empty parameters, strings within double quotes are accepted too as parameters</t>
  </si>
  <si>
    <t>OutFile can include a path to a location, if it includes spaces (" ") it must be enclosed within ' (single quote);  the TimeStamp format is US_en one. The function silently removes filename invalid characters and changes spaces with _ (underscore).</t>
  </si>
  <si>
    <t>This statement is intended for complex formats and advanced use - check the function OutputTableName out for details.</t>
  </si>
  <si>
    <t>Important: the output statements are run AFTER all other statements on the same sheet</t>
  </si>
  <si>
    <t>Run External Workbook</t>
  </si>
  <si>
    <t>RUN</t>
  </si>
  <si>
    <t>It accepts up to 4 parameters: file name (with extension .xlsm or .xlsb), macro name, to keep the file open after running it (TRUE or FALSE.  Optional, default FALSE), location of the workbook (Optional, default: PARA_Filepath_Modules)</t>
  </si>
  <si>
    <t>RUN FileToRun.xlsm MacroName</t>
  </si>
  <si>
    <t>Important: the RUN statements are run BEFORE all other statements in the same sheet</t>
  </si>
  <si>
    <t>Controlling the workflow (branches and loops)</t>
  </si>
  <si>
    <t>NEXT</t>
  </si>
  <si>
    <t>It creates a named range &lt;SheetName&gt;_Next in row 5 above the next statement. It accepts a number of sheet names plus the special string TheEnd as parameters.</t>
  </si>
  <si>
    <t>The value in &lt;SheetName&gt;_Next must be one of the parameters, a message box is diplayed if not. The next sheet processed is the value of &lt;SheetName&gt;_Next.</t>
  </si>
  <si>
    <t>&lt;SheetName&gt;_Next tipically will contain a formula returning one in the possible next sheets.</t>
  </si>
  <si>
    <t>Only one NEXT statement is accepted each sheet.</t>
  </si>
  <si>
    <t>Prv_Sht, a named range not referring to cells, is used to keep track of the previous sheet elaborated:</t>
  </si>
  <si>
    <t xml:space="preserve"> it can be used either to set up formulas dependending from which was the previous sheet </t>
  </si>
  <si>
    <t xml:space="preserve">or to select which will be the next sheet on the basis of the previous one </t>
  </si>
  <si>
    <t>Prv_Sht_1st, another named range not referring to cells, is used to keep track of the current sheet elaborated</t>
  </si>
  <si>
    <t>Important: a misusage of the NEXT statement could generate infinite loops, if correclty used enables branches and loops.</t>
  </si>
  <si>
    <t>Automation others</t>
  </si>
  <si>
    <t>Pivot Filters</t>
  </si>
  <si>
    <t>Any pivot filter that is in place when the Automation builds the routines will be restored automatically every time the sheet runs</t>
  </si>
  <si>
    <t>Formatting and Live formulas</t>
  </si>
  <si>
    <t>An Italics format on headers generates the paste down of the formats of the formulas in the same Formulas Range</t>
  </si>
  <si>
    <t>An Underline format on headers generates the paste down of the formats of the formula in the same Formulas Range and keeps the formulas alive (instead of pasting down the corresponding values).</t>
  </si>
  <si>
    <t>Important: Underline is overruling Italics</t>
  </si>
  <si>
    <t>Special worksheet functions</t>
  </si>
  <si>
    <t>=TEXTI(value, international format)</t>
  </si>
  <si>
    <t>It works the hardcoded date local formats issue of = TEXT() by accepting the international format</t>
  </si>
  <si>
    <t>Switching off workbook automatic calculations</t>
  </si>
  <si>
    <t>If the PARA_AutoCalc_Off parameter exists and it's set to TRUE, the macro generated switches off the workbook automatic calculations and resets the original calculations status at the end.</t>
  </si>
  <si>
    <t>This speeds up the macro execution  if the user keeps open large live formulas workbooks.</t>
  </si>
  <si>
    <t>Query Template query range clear ON/OFF</t>
  </si>
  <si>
    <t>If the PARA_Keep_Query_Data parameter exists and it's set to 1, the imported data range is not cleared when updating.</t>
  </si>
  <si>
    <t>projected_dynamic</t>
  </si>
  <si>
    <t>Python In Excel Code:</t>
  </si>
  <si>
    <t>Inventory Simulation Parameters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</si>
</sst>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409]mmm/yy;@"/>
    <numFmt numFmtId="165" formatCode="dd\ mmm\ yy\ hh:mm\ AM/PM"/>
    <numFmt numFmtId="166" formatCode="h:mm:ss;@"/>
  </numFmts>
  <fonts count="27" x14ac:knownFonts="1">
    <font>
      <sz val="11"/>
      <color theme="1"/>
      <name val="Calibri"/>
      <family val="2"/>
      <scheme val="minor"/>
    </font>
    <font>
      <sz val="11"/>
      <color theme="1"/>
      <name val="Calibri"/>
      <family val="2"/>
      <scheme val="minor"/>
    </font>
    <font>
      <sz val="11"/>
      <color theme="1"/>
      <name val="Calibri"/>
      <family val="2"/>
    </font>
    <font>
      <sz val="10"/>
      <name val="Arial"/>
      <family val="2"/>
    </font>
    <font>
      <b/>
      <sz val="12"/>
      <name val="Arial"/>
      <family val="2"/>
    </font>
    <font>
      <b/>
      <sz val="16"/>
      <name val="Arial"/>
      <family val="2"/>
    </font>
    <font>
      <sz val="11"/>
      <color indexed="55"/>
      <name val="Calibri"/>
      <family val="2"/>
    </font>
    <font>
      <sz val="11"/>
      <name val="Calibri"/>
      <family val="2"/>
    </font>
    <font>
      <sz val="11"/>
      <color indexed="8"/>
      <name val="Calibri"/>
      <family val="2"/>
    </font>
    <font>
      <sz val="11"/>
      <color indexed="23"/>
      <name val="Calibri"/>
      <family val="2"/>
    </font>
    <font>
      <sz val="11"/>
      <color rgb="FF0070C0"/>
      <name val="Calibri"/>
      <family val="2"/>
    </font>
    <font>
      <b/>
      <sz val="11"/>
      <name val="Calibri"/>
      <family val="2"/>
    </font>
    <font>
      <b/>
      <sz val="11"/>
      <color indexed="8"/>
      <name val="Calibri"/>
      <family val="2"/>
    </font>
    <font>
      <b/>
      <sz val="11"/>
      <color theme="1"/>
      <name val="Calibri"/>
      <family val="2"/>
    </font>
    <font>
      <b/>
      <sz val="12"/>
      <color theme="9"/>
      <name val="Calibri"/>
      <family val="2"/>
    </font>
    <font>
      <sz val="11"/>
      <name val="Calibri"/>
      <family val="2"/>
      <scheme val="minor"/>
    </font>
    <font>
      <b/>
      <sz val="11"/>
      <color theme="1"/>
      <name val="Calibri"/>
      <family val="2"/>
      <scheme val="minor"/>
    </font>
    <font>
      <b/>
      <i/>
      <sz val="11"/>
      <color theme="1"/>
      <name val="Calibri"/>
      <family val="2"/>
      <scheme val="minor"/>
    </font>
    <font>
      <b/>
      <u/>
      <sz val="11"/>
      <color theme="1"/>
      <name val="Calibri"/>
      <family val="2"/>
      <scheme val="minor"/>
    </font>
    <font>
      <b/>
      <sz val="11"/>
      <color theme="1"/>
      <name val="Consolas"/>
      <family val="3"/>
    </font>
    <font>
      <u/>
      <sz val="11"/>
      <color theme="1"/>
      <name val="Calibri"/>
      <family val="2"/>
      <scheme val="minor"/>
    </font>
    <font>
      <b/>
      <sz val="10"/>
      <name val="Arial"/>
      <family val="2"/>
    </font>
    <font>
      <b/>
      <sz val="11"/>
      <color theme="4" tint="-0.249977111117893"/>
      <name val="Calibri"/>
      <family val="2"/>
    </font>
    <font>
      <sz val="11"/>
      <color theme="4" tint="-0.249977111117893"/>
      <name val="Calibri"/>
      <family val="2"/>
    </font>
    <font>
      <sz val="11"/>
      <color theme="9"/>
      <name val="Calibri"/>
      <family val="2"/>
      <scheme val="minor"/>
    </font>
    <font>
      <b/>
      <sz val="16"/>
      <color theme="1"/>
      <name val="Calibri"/>
      <family val="2"/>
      <scheme val="minor"/>
    </font>
    <font>
      <b/>
      <sz val="16"/>
      <name val="Calibri"/>
      <family val="2"/>
    </font>
  </fonts>
  <fills count="10">
    <fill>
      <patternFill patternType="none"/>
    </fill>
    <fill>
      <patternFill patternType="gray125"/>
    </fill>
    <fill>
      <patternFill patternType="solid">
        <fgColor rgb="FFC4E1F4"/>
        <bgColor indexed="64"/>
      </patternFill>
    </fill>
    <fill>
      <patternFill patternType="solid">
        <fgColor rgb="FF2ECC71"/>
        <bgColor indexed="64"/>
      </patternFill>
    </fill>
    <fill>
      <patternFill patternType="solid">
        <fgColor indexed="22"/>
        <bgColor indexed="64"/>
      </patternFill>
    </fill>
    <fill>
      <patternFill patternType="solid">
        <fgColor theme="0" tint="-0.14999847407452621"/>
        <bgColor indexed="64"/>
      </patternFill>
    </fill>
    <fill>
      <patternFill patternType="solid">
        <fgColor rgb="FF86C2EA"/>
        <bgColor indexed="64"/>
      </patternFill>
    </fill>
    <fill>
      <patternFill patternType="solid">
        <fgColor theme="8"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s>
  <borders count="5">
    <border>
      <left/>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23"/>
      </left>
      <right style="thin">
        <color indexed="23"/>
      </right>
      <top style="thin">
        <color indexed="23"/>
      </top>
      <bottom style="thin">
        <color indexed="23"/>
      </bottom>
      <diagonal/>
    </border>
    <border>
      <left/>
      <right style="thin">
        <color theme="4" tint="0.39997558519241921"/>
      </right>
      <top style="thin">
        <color theme="4" tint="0.39997558519241921"/>
      </top>
      <bottom style="thin">
        <color theme="4" tint="0.39997558519241921"/>
      </bottom>
      <diagonal/>
    </border>
    <border>
      <left style="thin">
        <color theme="9" tint="-0.499984740745262"/>
      </left>
      <right style="thin">
        <color theme="9" tint="-0.499984740745262"/>
      </right>
      <top style="thin">
        <color theme="9" tint="-0.499984740745262"/>
      </top>
      <bottom style="thin">
        <color theme="9" tint="-0.499984740745262"/>
      </bottom>
      <diagonal/>
    </border>
  </borders>
  <cellStyleXfs count="4">
    <xf numFmtId="0" fontId="0" fillId="0" borderId="0"/>
    <xf numFmtId="164" fontId="3" fillId="0" borderId="0"/>
    <xf numFmtId="0" fontId="1" fillId="0" borderId="0"/>
    <xf numFmtId="0" fontId="2" fillId="0" borderId="0"/>
  </cellStyleXfs>
  <cellXfs count="62">
    <xf numFmtId="0" fontId="0" fillId="0" borderId="0" xfId="0"/>
    <xf numFmtId="164" fontId="3" fillId="0" borderId="0" xfId="1"/>
    <xf numFmtId="0" fontId="1" fillId="0" borderId="0" xfId="2"/>
    <xf numFmtId="164" fontId="4" fillId="0" borderId="0" xfId="1" applyFont="1"/>
    <xf numFmtId="0" fontId="5" fillId="0" borderId="0" xfId="2" applyFont="1" applyAlignment="1">
      <alignment vertical="center"/>
    </xf>
    <xf numFmtId="0" fontId="6" fillId="0" borderId="0" xfId="2" applyFont="1"/>
    <xf numFmtId="0" fontId="1" fillId="0" borderId="1" xfId="2" applyBorder="1"/>
    <xf numFmtId="165" fontId="1" fillId="0" borderId="1" xfId="2" applyNumberFormat="1" applyBorder="1" applyAlignment="1">
      <alignment horizontal="center"/>
    </xf>
    <xf numFmtId="0" fontId="2" fillId="0" borderId="0" xfId="3"/>
    <xf numFmtId="165" fontId="1" fillId="0" borderId="1" xfId="2" applyNumberFormat="1" applyBorder="1" applyAlignment="1">
      <alignment horizontal="left"/>
    </xf>
    <xf numFmtId="0" fontId="8" fillId="0" borderId="0" xfId="2" applyFont="1"/>
    <xf numFmtId="0" fontId="9" fillId="0" borderId="0" xfId="3" applyFont="1" applyAlignment="1">
      <alignment horizontal="center"/>
    </xf>
    <xf numFmtId="0" fontId="10" fillId="0" borderId="0" xfId="3" applyFont="1"/>
    <xf numFmtId="0" fontId="12" fillId="0" borderId="0" xfId="3" applyFont="1" applyAlignment="1">
      <alignment vertical="top" wrapText="1"/>
    </xf>
    <xf numFmtId="0" fontId="12" fillId="3" borderId="0" xfId="3" applyFont="1" applyFill="1" applyAlignment="1">
      <alignment vertical="top" wrapText="1"/>
    </xf>
    <xf numFmtId="0" fontId="2" fillId="4" borderId="2" xfId="3" applyFill="1" applyBorder="1" applyAlignment="1">
      <alignment horizontal="right"/>
    </xf>
    <xf numFmtId="0" fontId="2" fillId="0" borderId="2" xfId="3" applyBorder="1"/>
    <xf numFmtId="49" fontId="12" fillId="5" borderId="0" xfId="3" applyNumberFormat="1" applyFont="1" applyFill="1" applyAlignment="1">
      <alignment vertical="top" wrapText="1"/>
    </xf>
    <xf numFmtId="0" fontId="13" fillId="0" borderId="0" xfId="3" applyFont="1" applyAlignment="1">
      <alignment vertical="top" wrapText="1"/>
    </xf>
    <xf numFmtId="0" fontId="12" fillId="0" borderId="0" xfId="3" applyFont="1"/>
    <xf numFmtId="3" fontId="2" fillId="0" borderId="0" xfId="3" applyNumberFormat="1"/>
    <xf numFmtId="0" fontId="2" fillId="4" borderId="2" xfId="3" applyFill="1" applyBorder="1"/>
    <xf numFmtId="3" fontId="2" fillId="4" borderId="2" xfId="3" applyNumberFormat="1" applyFill="1" applyBorder="1"/>
    <xf numFmtId="49" fontId="12" fillId="6" borderId="0" xfId="3" applyNumberFormat="1" applyFont="1" applyFill="1" applyAlignment="1">
      <alignment vertical="top" wrapText="1"/>
    </xf>
    <xf numFmtId="0" fontId="1" fillId="0" borderId="0" xfId="2" applyAlignment="1">
      <alignment wrapText="1"/>
    </xf>
    <xf numFmtId="164" fontId="14" fillId="0" borderId="0" xfId="1" applyFont="1" applyAlignment="1">
      <alignment horizontal="center" vertical="center"/>
    </xf>
    <xf numFmtId="0" fontId="15" fillId="0" borderId="0" xfId="2" applyFont="1"/>
    <xf numFmtId="0" fontId="17" fillId="0" borderId="0" xfId="0" applyFont="1"/>
    <xf numFmtId="0" fontId="18" fillId="0" borderId="0" xfId="0" applyFont="1"/>
    <xf numFmtId="0" fontId="0" fillId="0" borderId="0" xfId="0" quotePrefix="1"/>
    <xf numFmtId="0" fontId="0" fillId="0" borderId="0" xfId="0" applyAlignment="1">
      <alignment horizontal="right"/>
    </xf>
    <xf numFmtId="49" fontId="19" fillId="0" borderId="0" xfId="0" applyNumberFormat="1" applyFont="1"/>
    <xf numFmtId="0" fontId="19" fillId="0" borderId="0" xfId="0" applyFont="1"/>
    <xf numFmtId="0" fontId="16" fillId="0" borderId="0" xfId="0" applyFont="1"/>
    <xf numFmtId="22" fontId="2" fillId="0" borderId="0" xfId="3" applyNumberFormat="1"/>
    <xf numFmtId="49" fontId="11" fillId="7" borderId="0" xfId="3" applyNumberFormat="1" applyFont="1" applyFill="1" applyAlignment="1">
      <alignment vertical="top" wrapText="1"/>
    </xf>
    <xf numFmtId="0" fontId="20" fillId="0" borderId="0" xfId="0" applyFont="1"/>
    <xf numFmtId="0" fontId="12" fillId="5" borderId="0" xfId="3" applyFont="1" applyFill="1" applyAlignment="1">
      <alignment vertical="top" wrapText="1"/>
    </xf>
    <xf numFmtId="0" fontId="16" fillId="0" borderId="0" xfId="2" applyFont="1" applyAlignment="1">
      <alignment vertical="top" wrapText="1"/>
    </xf>
    <xf numFmtId="0" fontId="11" fillId="2" borderId="0" xfId="3" applyFont="1" applyFill="1" applyAlignment="1">
      <alignment vertical="top" wrapText="1"/>
    </xf>
    <xf numFmtId="0" fontId="22" fillId="0" borderId="0" xfId="3" applyFont="1"/>
    <xf numFmtId="49" fontId="22" fillId="0" borderId="0" xfId="3" applyNumberFormat="1" applyFont="1" applyAlignment="1">
      <alignment vertical="top" wrapText="1"/>
    </xf>
    <xf numFmtId="0" fontId="22" fillId="0" borderId="0" xfId="3" applyFont="1" applyAlignment="1">
      <alignment horizontal="center"/>
    </xf>
    <xf numFmtId="0" fontId="7" fillId="0" borderId="0" xfId="3" applyFont="1"/>
    <xf numFmtId="14" fontId="7" fillId="0" borderId="0" xfId="3" applyNumberFormat="1" applyFont="1"/>
    <xf numFmtId="0" fontId="23" fillId="0" borderId="0" xfId="3" applyFont="1"/>
    <xf numFmtId="22" fontId="7" fillId="0" borderId="1" xfId="2" applyNumberFormat="1" applyFont="1" applyBorder="1"/>
    <xf numFmtId="0" fontId="22" fillId="0" borderId="1" xfId="2" applyFont="1" applyBorder="1"/>
    <xf numFmtId="0" fontId="3" fillId="0" borderId="0" xfId="1" applyNumberFormat="1"/>
    <xf numFmtId="0" fontId="21" fillId="0" borderId="0" xfId="1" applyNumberFormat="1" applyFont="1" applyAlignment="1">
      <alignment vertical="top" wrapText="1"/>
    </xf>
    <xf numFmtId="0" fontId="3" fillId="0" borderId="0" xfId="1" applyNumberFormat="1" applyAlignment="1">
      <alignment wrapText="1"/>
    </xf>
    <xf numFmtId="166" fontId="8" fillId="0" borderId="1" xfId="2" applyNumberFormat="1" applyFont="1" applyBorder="1" applyAlignment="1">
      <alignment horizontal="center"/>
    </xf>
    <xf numFmtId="0" fontId="7" fillId="0" borderId="1" xfId="2" applyFont="1" applyBorder="1"/>
    <xf numFmtId="0" fontId="24" fillId="0" borderId="0" xfId="2" applyFont="1" applyAlignment="1">
      <alignment horizontal="center"/>
    </xf>
    <xf numFmtId="0" fontId="2" fillId="8" borderId="3" xfId="3" applyFill="1" applyBorder="1"/>
    <xf numFmtId="0" fontId="25" fillId="0" borderId="0" xfId="0" applyFont="1"/>
    <xf numFmtId="0" fontId="2" fillId="0" borderId="0" xfId="3" applyAlignment="1">
      <alignment horizontal="right"/>
    </xf>
    <xf numFmtId="0" fontId="2" fillId="9" borderId="4" xfId="3" applyFill="1" applyBorder="1" applyAlignment="1">
      <alignment wrapText="1"/>
    </xf>
    <xf numFmtId="49" fontId="0" fillId="0" borderId="0" xfId="0" applyNumberFormat="1"/>
    <xf numFmtId="0" fontId="26" fillId="0" borderId="0" xfId="3" applyFont="1" applyAlignment="1">
      <alignment horizontal="left"/>
    </xf>
    <xf numFmtId="0" fontId="0" fillId="0" borderId="0" xfId="0" applyAlignment="1">
      <alignment horizontal="left" vertical="top" wrapText="1"/>
    </xf>
    <xf numFmtId="0" fontId="0" fillId="0" borderId="0" xfId="0"/>
  </cellXfs>
  <cellStyles count="4">
    <cellStyle name="Normal" xfId="0" builtinId="0"/>
    <cellStyle name="Normal 2" xfId="1" xr:uid="{00000000-0005-0000-0000-000001000000}"/>
    <cellStyle name="Normal 3" xfId="2" xr:uid="{00000000-0005-0000-0000-000002000000}"/>
    <cellStyle name="Normal 4" xfId="3" xr:uid="{00000000-0005-0000-0000-000003000000}"/>
  </cellStyles>
  <dxfs count="3">
    <dxf>
      <font>
        <color theme="0" tint="-0.24994659260841701"/>
      </font>
    </dxf>
    <dxf>
      <font>
        <color theme="0" tint="-0.24994659260841701"/>
      </font>
    </dxf>
    <dxf>
      <font>
        <b/>
        <strike val="0"/>
        <condense val="0"/>
        <extend val="0"/>
        <outline val="0"/>
        <shadow val="0"/>
        <vertAlign val="baseline"/>
        <sz val="11"/>
        <color indexed="8"/>
        <name val="Calibri"/>
        <family val="2"/>
      </font>
      <numFmt numFmtId="30" formatCode="@"/>
      <fill>
        <patternFill patternType="solid">
          <fgColor indexed="64"/>
          <bgColor rgb="FF86C2EA"/>
        </patternFill>
      </fill>
      <alignment horizontal="general" vertical="top" wrapText="1"/>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44546A"/>
      <rgbColor rgb="00E7E6E6"/>
      <rgbColor rgb="003498DB"/>
      <rgbColor rgb="00E67E22"/>
      <rgbColor rgb="0095A5A6"/>
      <rgbColor rgb="00F1C40F"/>
      <rgbColor rgb="00E74C3C"/>
      <rgbColor rgb="002ECC71"/>
      <rgbColor rgb="008E44AD"/>
      <rgbColor rgb="002980B9"/>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22/10/relationships/richValueRel" Target="richData/richValueRel.xml"/><Relationship Id="rId3" Type="http://schemas.openxmlformats.org/officeDocument/2006/relationships/worksheet" Target="worksheets/sheet3.xml"/><Relationship Id="rId21" Type="http://schemas.microsoft.com/office/2017/06/relationships/rdRichValueTypes" Target="richData/rdRichValueTyp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23" Type="http://schemas.microsoft.com/office/2023/09/relationships/Python" Target="python.xml"/><Relationship Id="rId10" Type="http://schemas.openxmlformats.org/officeDocument/2006/relationships/worksheet" Target="worksheets/sheet10.xml"/><Relationship Id="rId19" Type="http://schemas.microsoft.com/office/2017/06/relationships/rdRichValue" Target="richData/rdrichvalu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5</xdr:col>
      <xdr:colOff>50800</xdr:colOff>
      <xdr:row>0</xdr:row>
      <xdr:rowOff>171450</xdr:rowOff>
    </xdr:from>
    <xdr:to>
      <xdr:col>27</xdr:col>
      <xdr:colOff>255043</xdr:colOff>
      <xdr:row>59</xdr:row>
      <xdr:rowOff>178838</xdr:rowOff>
    </xdr:to>
    <xdr:pic>
      <xdr:nvPicPr>
        <xdr:cNvPr id="2" name="Picture 1" descr="Image generated by Python">
          <a:extLst>
            <a:ext uri="{FF2B5EF4-FFF2-40B4-BE49-F238E27FC236}">
              <a16:creationId xmlns:a16="http://schemas.microsoft.com/office/drawing/2014/main" id="{3343D20B-42B5-1B02-FBC0-4F39C6193B9F}"/>
            </a:ext>
          </a:extLst>
        </xdr:cNvPr>
        <xdr:cNvPicPr>
          <a:picLocks noChangeAspect="1"/>
          <a:extLst>
            <a:ext uri="{53484399-7A02-498B-ADA4-41CD10E50FAC}">
              <aif:imageFormula xmlns:aif="http://schemas.microsoft.com/office/drawing/2022/imageformula" formula="Level0_Python_In_Excel!E6"/>
            </a:ext>
          </a:extLst>
        </xdr:cNvPicPr>
      </xdr:nvPicPr>
      <xdr:blipFill>
        <a:blip xmlns:r="http://schemas.openxmlformats.org/officeDocument/2006/relationships" r:embed="rId1"/>
        <a:stretch>
          <a:fillRect/>
        </a:stretch>
      </xdr:blipFill>
      <xdr:spPr>
        <a:xfrm>
          <a:off x="2781300" y="171450"/>
          <a:ext cx="13615443" cy="1087223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2</xdr:row>
      <xdr:rowOff>0</xdr:rowOff>
    </xdr:from>
    <xdr:to>
      <xdr:col>18</xdr:col>
      <xdr:colOff>457200</xdr:colOff>
      <xdr:row>50</xdr:row>
      <xdr:rowOff>50800</xdr:rowOff>
    </xdr:to>
    <xdr:pic>
      <xdr:nvPicPr>
        <xdr:cNvPr id="3" name="InvSimDashboard">
          <a:extLst>
            <a:ext uri="{FF2B5EF4-FFF2-40B4-BE49-F238E27FC236}">
              <a16:creationId xmlns:a16="http://schemas.microsoft.com/office/drawing/2014/main" id="{941765BD-C141-571C-7113-7DA6E9F82BF6}"/>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450850"/>
          <a:ext cx="11430000" cy="8890000"/>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ien Leong" refreshedDate="45589.687693749998" missingItemsLimit="0" createdVersion="8" refreshedVersion="8" minRefreshableVersion="3" recordCount="7" xr:uid="{00000000-000A-0000-FFFF-FFFF00000000}">
  <cacheSource type="worksheet">
    <worksheetSource ref="A10:B17" sheet="PARA"/>
  </cacheSource>
  <cacheFields count="2">
    <cacheField name="PARA_Name" numFmtId="0">
      <sharedItems/>
    </cacheField>
    <cacheField name="PARA_Value" numFmtId="0">
      <sharedItems containsMixedTypes="1" containsNumber="1" minValue="0" maxValue="1.157407677965239E-5"/>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count="7">
  <r>
    <s v="PARA_Run_Duration"/>
    <n v="1.157407677965239e-05"/>
  </r>
  <r>
    <s v="PARA_FilePath_Data_Netwk"/>
    <s v="C:\Users\Kien Leong\Kinetica Partners\Kinetica - Test Excel Sharing\Test_IPS\Data"/>
  </r>
  <r>
    <s v="PARA_FilePath_Archive"/>
    <s v="C:\P-S_Test\Archive"/>
  </r>
  <r>
    <s v="PARA_FilePath_Data_Local"/>
    <s v="C:\P-S_Test\Data"/>
  </r>
  <r>
    <s v="PARA_FilePath_Input_Local"/>
    <s v="C:\P-S_Test\Input"/>
  </r>
  <r>
    <s v="PARA_FilePath_Modules"/>
    <s v="C:\P-S_Test"/>
  </r>
  <r>
    <s v="PARA_Keep_Query_Data"/>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700-000000000000}" name="Pivot_Template" cacheId="0" applyNumberFormats="0" applyBorderFormats="0" applyFontFormats="0" applyPatternFormats="0" applyAlignmentFormats="0" applyWidthHeightFormats="1" dataCaption="Values" updatedVersion="8" minRefreshableVersion="3" showDrill="0" showDataTips="0" rowGrandTotals="0" colGrandTotals="0" itemPrintTitles="1" createdVersion="4" indent="0" compact="0" compactData="0" gridDropZones="1" multipleFieldFilters="0">
  <location ref="A9:G22" firstHeaderRow="1" firstDataRow="1" firstDataCol="1"/>
  <pivotFields count="2">
    <pivotField compact="0" outline="0" subtotalTop="0" showAll="0" sortType="ascending" defaultSubtotal="0"/>
    <pivotField compact="0" outline="0" subtotalTop="0" showAll="0" sortType="ascending" defaultSubtotal="0"/>
  </pivot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9</v>
    <v>Image generated by Python</v>
  </rv>
</rvData>
</file>

<file path=xl/richData/rdrichvaluestructure.xml><?xml version="1.0" encoding="utf-8"?>
<rvStructures xmlns="http://schemas.microsoft.com/office/spreadsheetml/2017/richdata" count="1">
  <s t="_localImage">
    <k n="_rvRel:LocalImageIdentifier" t="i"/>
    <k n="CalcOrigin" t="i"/>
    <k n="Text" t="s"/>
  </s>
</rvStructures>
</file>

<file path=xl/richData/richValueRel.xml><?xml version="1.0" encoding="utf-8"?>
<richValueRels xmlns="http://schemas.microsoft.com/office/spreadsheetml/2022/richvaluerel" xmlns:r="http://schemas.openxmlformats.org/officeDocument/2006/relationships">
  <rel r:id="rId1"/>
</richValueRel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InvSim_Parameters" displayName="InvSim_Parameters" ref="A10:B34" totalsRowShown="0" headerRowDxfId="2" headerRowCellStyle="Normal 4" dataCellStyle="Normal 4">
  <autoFilter ref="A10:B34" xr:uid="{00000000-0009-0000-0100-000001000000}"/>
  <sortState xmlns:xlrd2="http://schemas.microsoft.com/office/spreadsheetml/2017/richdata2" ref="A11:B30">
    <sortCondition ref="A10:A30"/>
  </sortState>
  <tableColumns count="2">
    <tableColumn id="1" xr3:uid="{00000000-0010-0000-0000-000001000000}" name="VariableName" dataCellStyle="Normal 4"/>
    <tableColumn id="2" xr3:uid="{00000000-0010-0000-0000-000002000000}" name="VariableValue" dataCellStyle="Normal 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Production-Scheduling Flat UI">
      <a:dk1>
        <a:sysClr val="windowText" lastClr="000000"/>
      </a:dk1>
      <a:lt1>
        <a:sysClr val="window" lastClr="FFFFFF"/>
      </a:lt1>
      <a:dk2>
        <a:srgbClr val="44546A"/>
      </a:dk2>
      <a:lt2>
        <a:srgbClr val="E7E6E6"/>
      </a:lt2>
      <a:accent1>
        <a:srgbClr val="3498DB"/>
      </a:accent1>
      <a:accent2>
        <a:srgbClr val="E67E22"/>
      </a:accent2>
      <a:accent3>
        <a:srgbClr val="95A5A6"/>
      </a:accent3>
      <a:accent4>
        <a:srgbClr val="F1C40F"/>
      </a:accent4>
      <a:accent5>
        <a:srgbClr val="E74C3C"/>
      </a:accent5>
      <a:accent6>
        <a:srgbClr val="2ECC71"/>
      </a:accent6>
      <a:hlink>
        <a:srgbClr val="2980B9"/>
      </a:hlink>
      <a:folHlink>
        <a:srgbClr val="8E44AD"/>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1187"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4428519-EE90-43F7-B7B4-3E6B7B08D151}">
  <we:reference id="d15e6a4d-1cac-4da5-8ade-940cb2566ef9" version="1.0.0.0" store="EXCatalog" storeType="EXCatalog"/>
  <we:alternateReferences>
    <we:reference id="WA200008175" version="1.0.0.0" store="en-GB" storeType="OMEX"/>
  </we:alternateReferences>
  <we:properties>
    <we:property name="main.py" value="&quot;import xlwings as xw\nfrom xlwings import script\n\n@script\ndef hello_world(book:xw.Book):\n    print(\&quot;Hello World\&quot;)\n&quot;"/>
    <we:property name="pyodideVersion" value="&quot;0.27.5&quot;"/>
    <we:property name="addinVersion" value="&quot;1.0.0.0-13&quot;"/>
    <we:property name="requirements.txt" value="&quot;# Pin the version of packages that are installed from PyPI.\n# Don't pin the version if they are on this list:\n# https:\/\/pyodide.org\/en\/stable\/usage\/packages-in-pyodide.html\n#\n# New packages are installed on the fly.\n# However, the following situations require a restart:\n# - removing a package\n# - changing the version of a package\n# - adding an optional dependency of xlwings, e.g, polars\n\npython-dotenv\nxlwings\nnumpy\npandas\nseaborn\nmatplotlib\nscipy\n&quot;"/>
  </we:properties>
  <we:bindings/>
  <we:snapshot xmlns:r="http://schemas.openxmlformats.org/officeDocument/2006/relationships"/>
</we:webextension>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010">
    <tabColor rgb="FFE74C3C"/>
    <pageSetUpPr autoPageBreaks="0"/>
  </sheetPr>
  <dimension ref="A1:E52"/>
  <sheetViews>
    <sheetView zoomScaleNormal="100" workbookViewId="0">
      <selection activeCell="D35" sqref="D35"/>
    </sheetView>
  </sheetViews>
  <sheetFormatPr defaultColWidth="31.7265625" defaultRowHeight="14.5" x14ac:dyDescent="0.35"/>
  <cols>
    <col min="1" max="1" width="21.54296875" style="2" customWidth="1"/>
    <col min="2" max="2" width="26.7265625" style="2" customWidth="1"/>
    <col min="3" max="3" width="21.26953125" style="2" bestFit="1" customWidth="1"/>
    <col min="4" max="4" width="32.7265625" style="2" bestFit="1" customWidth="1"/>
    <col min="5" max="5" width="25.7265625" style="2" customWidth="1"/>
    <col min="6" max="6" width="31.7265625" style="2" customWidth="1"/>
    <col min="7" max="16384" width="31.7265625" style="2"/>
  </cols>
  <sheetData>
    <row r="1" spans="1:5" x14ac:dyDescent="0.35">
      <c r="A1" s="1" t="s">
        <v>0</v>
      </c>
      <c r="B1" s="1"/>
    </row>
    <row r="2" spans="1:5" ht="45" customHeight="1" x14ac:dyDescent="0.35">
      <c r="A2" s="1"/>
      <c r="B2" s="1"/>
    </row>
    <row r="3" spans="1:5" ht="15.5" customHeight="1" x14ac:dyDescent="0.35">
      <c r="A3" s="3"/>
      <c r="B3" s="1"/>
    </row>
    <row r="4" spans="1:5" ht="50" customHeight="1" x14ac:dyDescent="0.35">
      <c r="A4" s="1"/>
      <c r="B4" s="1"/>
    </row>
    <row r="5" spans="1:5" ht="12.5" customHeight="1" x14ac:dyDescent="0.35">
      <c r="A5" s="1"/>
      <c r="B5" s="1"/>
      <c r="C5" s="4"/>
    </row>
    <row r="6" spans="1:5" ht="50" customHeight="1" x14ac:dyDescent="0.35">
      <c r="A6" s="1"/>
      <c r="B6" s="1"/>
    </row>
    <row r="7" spans="1:5" x14ac:dyDescent="0.35">
      <c r="A7" s="53" t="s">
        <v>1</v>
      </c>
      <c r="B7" s="1"/>
      <c r="D7" s="24"/>
    </row>
    <row r="8" spans="1:5" ht="15.5" customHeight="1" x14ac:dyDescent="0.35">
      <c r="A8" s="25"/>
    </row>
    <row r="9" spans="1:5" x14ac:dyDescent="0.35">
      <c r="B9" s="1"/>
    </row>
    <row r="10" spans="1:5" s="5" customFormat="1" x14ac:dyDescent="0.35">
      <c r="A10" s="46" t="s">
        <v>2</v>
      </c>
      <c r="B10" s="47" t="s">
        <v>3</v>
      </c>
      <c r="D10" s="2"/>
      <c r="E10" s="2"/>
    </row>
    <row r="11" spans="1:5" x14ac:dyDescent="0.35">
      <c r="A11" s="46" t="s">
        <v>4</v>
      </c>
      <c r="B11" s="51">
        <v>45413.504918981482</v>
      </c>
    </row>
    <row r="12" spans="1:5" x14ac:dyDescent="0.35">
      <c r="A12" s="52" t="s">
        <v>5</v>
      </c>
      <c r="B12" s="51">
        <v>45413.504930555559</v>
      </c>
      <c r="D12" s="26"/>
    </row>
    <row r="13" spans="1:5" x14ac:dyDescent="0.35">
      <c r="A13" s="52" t="s">
        <v>6</v>
      </c>
      <c r="B13" s="51">
        <v>1.157407407407407E-5</v>
      </c>
      <c r="C13" t="s">
        <v>0</v>
      </c>
    </row>
    <row r="14" spans="1:5" x14ac:dyDescent="0.35">
      <c r="A14" s="50"/>
      <c r="B14" s="48"/>
    </row>
    <row r="15" spans="1:5" x14ac:dyDescent="0.35">
      <c r="A15" s="48"/>
      <c r="B15" s="48"/>
    </row>
    <row r="16" spans="1:5" x14ac:dyDescent="0.35">
      <c r="A16" s="48"/>
      <c r="B16" s="48"/>
    </row>
    <row r="17" spans="1:5" x14ac:dyDescent="0.35">
      <c r="A17" s="50"/>
      <c r="B17" s="48"/>
    </row>
    <row r="18" spans="1:5" x14ac:dyDescent="0.35">
      <c r="A18" s="48"/>
      <c r="B18" s="48"/>
    </row>
    <row r="19" spans="1:5" x14ac:dyDescent="0.35">
      <c r="A19" s="48"/>
      <c r="B19" s="48"/>
    </row>
    <row r="20" spans="1:5" x14ac:dyDescent="0.35">
      <c r="A20" s="48"/>
      <c r="B20" s="48"/>
    </row>
    <row r="21" spans="1:5" x14ac:dyDescent="0.35">
      <c r="A21" s="49"/>
      <c r="B21" s="49"/>
      <c r="C21" s="6" t="s">
        <v>7</v>
      </c>
      <c r="D21" s="7">
        <v>45593.424583333333</v>
      </c>
      <c r="E21" s="18"/>
    </row>
    <row r="22" spans="1:5" s="38" customFormat="1" x14ac:dyDescent="0.35">
      <c r="A22" s="48"/>
      <c r="B22" s="48"/>
      <c r="C22" s="6" t="s">
        <v>8</v>
      </c>
      <c r="D22" s="9" t="s">
        <v>9</v>
      </c>
      <c r="E22" s="2"/>
    </row>
    <row r="23" spans="1:5" x14ac:dyDescent="0.35">
      <c r="A23" s="48"/>
      <c r="B23" s="48"/>
      <c r="C23" s="6" t="s">
        <v>10</v>
      </c>
      <c r="D23" s="7">
        <v>45511.330243055563</v>
      </c>
    </row>
    <row r="24" spans="1:5" x14ac:dyDescent="0.35">
      <c r="A24" s="48"/>
      <c r="C24" s="6" t="s">
        <v>11</v>
      </c>
      <c r="D24" s="7">
        <v>45765.658032407409</v>
      </c>
    </row>
    <row r="25" spans="1:5" x14ac:dyDescent="0.35">
      <c r="A25" s="48"/>
      <c r="B25" s="48"/>
    </row>
    <row r="26" spans="1:5" x14ac:dyDescent="0.35">
      <c r="A26" s="48"/>
      <c r="B26" s="48"/>
    </row>
    <row r="27" spans="1:5" x14ac:dyDescent="0.35">
      <c r="A27" s="48"/>
      <c r="B27" s="48"/>
    </row>
    <row r="43" spans="1:1" x14ac:dyDescent="0.35">
      <c r="A43" s="10"/>
    </row>
    <row r="52" spans="1:1" x14ac:dyDescent="0.35">
      <c r="A52" s="10"/>
    </row>
  </sheetData>
  <pageMargins left="0.7" right="0.7" top="0.75" bottom="0.75" header="0.3" footer="0.3"/>
  <pageSetup paperSize="9" scale="130"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040">
    <tabColor theme="4" tint="-0.249977111117893"/>
  </sheetPr>
  <dimension ref="A1:X26"/>
  <sheetViews>
    <sheetView zoomScaleNormal="100" workbookViewId="0">
      <pane ySplit="10" topLeftCell="A11" activePane="bottomLeft" state="frozen"/>
      <selection activeCell="A10" sqref="A10"/>
      <selection pane="bottomLeft" activeCell="A10" sqref="A10"/>
    </sheetView>
  </sheetViews>
  <sheetFormatPr defaultColWidth="12.7265625" defaultRowHeight="14.5" x14ac:dyDescent="0.35"/>
  <cols>
    <col min="1" max="1" width="26.54296875" style="8" bestFit="1" customWidth="1"/>
    <col min="2" max="2" width="18.54296875" style="8" customWidth="1"/>
    <col min="3" max="5" width="11" style="8" customWidth="1"/>
    <col min="6" max="6" width="12.7265625" style="8" customWidth="1"/>
    <col min="7" max="16384" width="12.7265625" style="8"/>
  </cols>
  <sheetData>
    <row r="1" spans="1:24" x14ac:dyDescent="0.35">
      <c r="A1" s="11" t="str">
        <f t="shared" ref="A1:X1" si="0">SUBSTITUTE(ADDRESS(1,COLUMN(),4),"1","")</f>
        <v>A</v>
      </c>
      <c r="B1" s="11" t="str">
        <f t="shared" si="0"/>
        <v>B</v>
      </c>
      <c r="C1" s="11" t="str">
        <f t="shared" si="0"/>
        <v>C</v>
      </c>
      <c r="D1" s="11" t="str">
        <f t="shared" si="0"/>
        <v>D</v>
      </c>
      <c r="E1" s="11" t="str">
        <f t="shared" si="0"/>
        <v>E</v>
      </c>
      <c r="F1" s="11" t="str">
        <f t="shared" si="0"/>
        <v>F</v>
      </c>
      <c r="G1" s="11" t="str">
        <f t="shared" si="0"/>
        <v>G</v>
      </c>
      <c r="H1" s="11" t="str">
        <f t="shared" si="0"/>
        <v>H</v>
      </c>
      <c r="I1" s="11" t="str">
        <f t="shared" si="0"/>
        <v>I</v>
      </c>
      <c r="J1" s="11" t="str">
        <f t="shared" si="0"/>
        <v>J</v>
      </c>
      <c r="K1" s="11" t="str">
        <f t="shared" si="0"/>
        <v>K</v>
      </c>
      <c r="L1" s="11" t="str">
        <f t="shared" si="0"/>
        <v>L</v>
      </c>
      <c r="M1" s="11" t="str">
        <f t="shared" si="0"/>
        <v>M</v>
      </c>
      <c r="N1" s="11" t="str">
        <f t="shared" si="0"/>
        <v>N</v>
      </c>
      <c r="O1" s="11" t="str">
        <f t="shared" si="0"/>
        <v>O</v>
      </c>
      <c r="P1" s="11" t="str">
        <f t="shared" si="0"/>
        <v>P</v>
      </c>
      <c r="Q1" s="11" t="str">
        <f t="shared" si="0"/>
        <v>Q</v>
      </c>
      <c r="R1" s="11" t="str">
        <f t="shared" si="0"/>
        <v>R</v>
      </c>
      <c r="S1" s="11" t="str">
        <f t="shared" si="0"/>
        <v>S</v>
      </c>
      <c r="T1" s="11" t="str">
        <f t="shared" si="0"/>
        <v>T</v>
      </c>
      <c r="U1" s="11" t="str">
        <f t="shared" si="0"/>
        <v>U</v>
      </c>
      <c r="V1" s="11" t="str">
        <f t="shared" si="0"/>
        <v>V</v>
      </c>
      <c r="W1" s="11" t="str">
        <f t="shared" si="0"/>
        <v>W</v>
      </c>
      <c r="X1" s="11" t="str">
        <f t="shared" si="0"/>
        <v>X</v>
      </c>
    </row>
    <row r="2" spans="1:24" x14ac:dyDescent="0.35">
      <c r="B2" s="12"/>
    </row>
    <row r="4" spans="1:24" x14ac:dyDescent="0.35">
      <c r="B4" s="12"/>
    </row>
    <row r="5" spans="1:24" x14ac:dyDescent="0.35">
      <c r="B5" s="12"/>
      <c r="E5" s="34"/>
    </row>
    <row r="6" spans="1:24" x14ac:dyDescent="0.35">
      <c r="B6" s="12"/>
    </row>
    <row r="7" spans="1:24" x14ac:dyDescent="0.35">
      <c r="B7" s="12"/>
    </row>
    <row r="8" spans="1:24" ht="15" customHeight="1" x14ac:dyDescent="0.35">
      <c r="B8" s="12"/>
    </row>
    <row r="9" spans="1:24" ht="3" customHeight="1" x14ac:dyDescent="0.35">
      <c r="B9" s="12"/>
    </row>
    <row r="10" spans="1:24" s="13" customFormat="1" x14ac:dyDescent="0.35">
      <c r="A10" s="39" t="s">
        <v>12</v>
      </c>
      <c r="B10" s="39" t="s">
        <v>13</v>
      </c>
    </row>
    <row r="11" spans="1:24" x14ac:dyDescent="0.35">
      <c r="A11" s="8" t="s">
        <v>14</v>
      </c>
      <c r="B11" s="8">
        <f>Menu!B13</f>
        <v>1.157407407407407E-5</v>
      </c>
    </row>
    <row r="12" spans="1:24" x14ac:dyDescent="0.35">
      <c r="A12" s="8" t="s">
        <v>15</v>
      </c>
      <c r="B12" s="8" t="s">
        <v>16</v>
      </c>
    </row>
    <row r="13" spans="1:24" x14ac:dyDescent="0.35">
      <c r="A13" s="8" t="s">
        <v>17</v>
      </c>
      <c r="B13" s="8" t="str">
        <f>IFERROR(LEFT(PARA_FilePath_Data_Local,FIND("@",SUBSTITUTE(LEFT(PARA_FilePath_Data_Local,LEN(PARA_FilePath_Data_Local)-1),"\","@",LEN(PARA_FilePath_Data_Local)-1-LEN(SUBSTITUTE(LEFT(PARA_FilePath_Data_Local,LEN(PARA_FilePath_Data_Local)-1),"\",""))),1)-1),PARA_FilePath_Data_Local)&amp;"\Archive"</f>
        <v>C:\P-S_Test\Archive</v>
      </c>
    </row>
    <row r="14" spans="1:24" x14ac:dyDescent="0.35">
      <c r="A14" s="8" t="s">
        <v>18</v>
      </c>
      <c r="B14" s="8" t="s">
        <v>3</v>
      </c>
    </row>
    <row r="15" spans="1:24" x14ac:dyDescent="0.35">
      <c r="A15" s="8" t="s">
        <v>19</v>
      </c>
      <c r="B15" s="8" t="str">
        <f>IFERROR(LEFT(PARA_FilePath_Data_Local,FIND("@",SUBSTITUTE(LEFT(PARA_FilePath_Data_Local,LEN(PARA_FilePath_Data_Local)-1),"\","@",LEN(PARA_FilePath_Data_Local)-1-LEN(SUBSTITUTE(LEFT(PARA_FilePath_Data_Local,LEN(PARA_FilePath_Data_Local)-1),"\",""))),1)-1),PARA_FilePath_Data_Local)&amp;"\Input"</f>
        <v>C:\P-S_Test\Input</v>
      </c>
    </row>
    <row r="16" spans="1:24" x14ac:dyDescent="0.35">
      <c r="A16" s="8" t="s">
        <v>20</v>
      </c>
      <c r="B16" s="8" t="str">
        <f>IFERROR(LEFT(PARA_FilePath_Data_Local,FIND("@",SUBSTITUTE(LEFT(PARA_FilePath_Data_Local,LEN(PARA_FilePath_Data_Local)-1),"\","@",LEN(PARA_FilePath_Data_Local)-1-LEN(SUBSTITUTE(LEFT(PARA_FilePath_Data_Local,LEN(PARA_FilePath_Data_Local)-1),"\",""))),1)-1),ThisFilePath())</f>
        <v>C:\P-S_Test</v>
      </c>
    </row>
    <row r="17" spans="1:2" x14ac:dyDescent="0.35">
      <c r="A17" s="8" t="s">
        <v>21</v>
      </c>
      <c r="B17" s="8">
        <v>0</v>
      </c>
    </row>
    <row r="18" spans="1:2" x14ac:dyDescent="0.35">
      <c r="A18" s="8" t="s">
        <v>22</v>
      </c>
      <c r="B18" s="8" t="s">
        <v>23</v>
      </c>
    </row>
    <row r="26" spans="1:2" s="18" customFormat="1" x14ac:dyDescent="0.35"/>
  </sheetData>
  <pageMargins left="0.7" right="0.7" top="0.75" bottom="0.75" header="0.3" footer="0.3"/>
  <pageSetup scale="130"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050">
    <tabColor rgb="FF2ECC71"/>
  </sheetPr>
  <dimension ref="A1:P10"/>
  <sheetViews>
    <sheetView zoomScaleNormal="100" workbookViewId="0">
      <pane ySplit="10" topLeftCell="A11" activePane="bottomLeft" state="frozen"/>
      <selection activeCell="A10" sqref="A10"/>
      <selection pane="bottomLeft" activeCell="A10" sqref="A10"/>
    </sheetView>
  </sheetViews>
  <sheetFormatPr defaultColWidth="12.7265625" defaultRowHeight="14.5" x14ac:dyDescent="0.35"/>
  <cols>
    <col min="1" max="1" width="9.7265625" style="8" bestFit="1" customWidth="1"/>
    <col min="2" max="2" width="12.7265625" style="8" customWidth="1"/>
    <col min="3" max="16384" width="12.7265625" style="8"/>
  </cols>
  <sheetData>
    <row r="1" spans="1:16" x14ac:dyDescent="0.35">
      <c r="A1" s="11" t="str">
        <f t="shared" ref="A1:M1" si="0">SUBSTITUTE(ADDRESS(1,COLUMN(),4),"1","")</f>
        <v>A</v>
      </c>
      <c r="B1" s="11" t="str">
        <f t="shared" si="0"/>
        <v>B</v>
      </c>
      <c r="C1" s="11" t="str">
        <f t="shared" si="0"/>
        <v>C</v>
      </c>
      <c r="D1" s="11" t="str">
        <f t="shared" si="0"/>
        <v>D</v>
      </c>
      <c r="E1" s="11" t="str">
        <f t="shared" si="0"/>
        <v>E</v>
      </c>
      <c r="F1" s="11" t="str">
        <f t="shared" si="0"/>
        <v>F</v>
      </c>
      <c r="G1" s="11" t="str">
        <f t="shared" si="0"/>
        <v>G</v>
      </c>
      <c r="H1" s="11" t="str">
        <f t="shared" si="0"/>
        <v>H</v>
      </c>
      <c r="I1" s="11" t="str">
        <f t="shared" si="0"/>
        <v>I</v>
      </c>
      <c r="J1" s="11" t="str">
        <f t="shared" si="0"/>
        <v>J</v>
      </c>
      <c r="K1" s="11" t="str">
        <f t="shared" si="0"/>
        <v>K</v>
      </c>
      <c r="L1" s="11" t="str">
        <f t="shared" si="0"/>
        <v>L</v>
      </c>
      <c r="M1" s="11" t="str">
        <f t="shared" si="0"/>
        <v>M</v>
      </c>
      <c r="N1" s="11"/>
      <c r="O1" s="11"/>
      <c r="P1" s="11"/>
    </row>
    <row r="8" spans="1:16" ht="15" customHeight="1" x14ac:dyDescent="0.35"/>
    <row r="9" spans="1:16" ht="5.15" customHeight="1" x14ac:dyDescent="0.35"/>
    <row r="10" spans="1:16" s="13" customFormat="1" x14ac:dyDescent="0.35">
      <c r="A10" s="14"/>
      <c r="B10" s="14"/>
      <c r="C10" s="14"/>
      <c r="D10" s="14"/>
      <c r="E10" s="14"/>
      <c r="F10" s="14"/>
      <c r="G10" s="14"/>
      <c r="H10" s="14"/>
      <c r="I10" s="14"/>
      <c r="J10" s="14"/>
      <c r="K10" s="14"/>
      <c r="L10" s="14"/>
      <c r="M10" s="14"/>
    </row>
  </sheetData>
  <pageMargins left="0.7" right="0.7" top="0.75" bottom="0.75" header="0.3" footer="0.3"/>
  <pageSetup scale="130" orientation="portrait" horizontalDpi="360" verticalDpi="36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2">
    <tabColor theme="4" tint="-0.249977111117893"/>
  </sheetPr>
  <dimension ref="A1:U34"/>
  <sheetViews>
    <sheetView tabSelected="1" zoomScale="145" zoomScaleNormal="145" workbookViewId="0">
      <selection activeCell="B34" sqref="B34"/>
    </sheetView>
  </sheetViews>
  <sheetFormatPr defaultColWidth="12.7265625" defaultRowHeight="14.5" x14ac:dyDescent="0.35"/>
  <cols>
    <col min="1" max="1" width="31.453125" style="8" customWidth="1"/>
    <col min="2" max="2" width="21.6328125" style="8" customWidth="1"/>
    <col min="3" max="16384" width="12.7265625" style="8"/>
  </cols>
  <sheetData>
    <row r="1" spans="1:21" ht="21" x14ac:dyDescent="0.5">
      <c r="A1" s="59" t="s">
        <v>182</v>
      </c>
      <c r="B1" s="11"/>
      <c r="C1" s="11" t="str">
        <f t="shared" ref="C1:U1" si="0">SUBSTITUTE(ADDRESS(1,COLUMN(),4),"1","")</f>
        <v>C</v>
      </c>
      <c r="D1" s="11" t="str">
        <f t="shared" si="0"/>
        <v>D</v>
      </c>
      <c r="E1" s="11" t="str">
        <f t="shared" si="0"/>
        <v>E</v>
      </c>
      <c r="F1" s="11" t="str">
        <f t="shared" si="0"/>
        <v>F</v>
      </c>
      <c r="G1" s="11" t="str">
        <f t="shared" si="0"/>
        <v>G</v>
      </c>
      <c r="H1" s="11" t="str">
        <f t="shared" si="0"/>
        <v>H</v>
      </c>
      <c r="I1" s="11" t="str">
        <f t="shared" si="0"/>
        <v>I</v>
      </c>
      <c r="J1" s="11" t="str">
        <f t="shared" si="0"/>
        <v>J</v>
      </c>
      <c r="K1" s="11" t="str">
        <f t="shared" si="0"/>
        <v>K</v>
      </c>
      <c r="L1" s="11" t="str">
        <f t="shared" si="0"/>
        <v>L</v>
      </c>
      <c r="M1" s="11" t="str">
        <f t="shared" si="0"/>
        <v>M</v>
      </c>
      <c r="N1" s="11" t="str">
        <f t="shared" si="0"/>
        <v>N</v>
      </c>
      <c r="O1" s="11" t="str">
        <f t="shared" si="0"/>
        <v>O</v>
      </c>
      <c r="P1" s="11" t="str">
        <f t="shared" si="0"/>
        <v>P</v>
      </c>
      <c r="Q1" s="11" t="str">
        <f t="shared" si="0"/>
        <v>Q</v>
      </c>
      <c r="R1" s="11" t="str">
        <f t="shared" si="0"/>
        <v>R</v>
      </c>
      <c r="S1" s="11" t="str">
        <f t="shared" si="0"/>
        <v>S</v>
      </c>
      <c r="T1" s="11" t="str">
        <f t="shared" si="0"/>
        <v>T</v>
      </c>
      <c r="U1" s="11" t="str">
        <f t="shared" si="0"/>
        <v>U</v>
      </c>
    </row>
    <row r="6" spans="1:21" x14ac:dyDescent="0.35">
      <c r="C6" s="56"/>
    </row>
    <row r="8" spans="1:21" ht="15" customHeight="1" x14ac:dyDescent="0.35"/>
    <row r="9" spans="1:21" ht="3" customHeight="1" x14ac:dyDescent="0.35"/>
    <row r="10" spans="1:21" s="13" customFormat="1" x14ac:dyDescent="0.35">
      <c r="A10" s="23" t="s">
        <v>25</v>
      </c>
      <c r="B10" s="23" t="s">
        <v>26</v>
      </c>
    </row>
    <row r="11" spans="1:21" x14ac:dyDescent="0.35">
      <c r="A11" s="8" t="s">
        <v>27</v>
      </c>
      <c r="B11" s="8">
        <v>365</v>
      </c>
    </row>
    <row r="12" spans="1:21" x14ac:dyDescent="0.35">
      <c r="A12" s="8" t="s">
        <v>28</v>
      </c>
      <c r="B12" s="8">
        <v>100</v>
      </c>
    </row>
    <row r="13" spans="1:21" x14ac:dyDescent="0.35">
      <c r="A13" s="8" t="s">
        <v>29</v>
      </c>
      <c r="B13" s="8" t="s">
        <v>30</v>
      </c>
    </row>
    <row r="14" spans="1:21" x14ac:dyDescent="0.35">
      <c r="A14" s="8" t="s">
        <v>31</v>
      </c>
      <c r="B14" s="8">
        <v>5</v>
      </c>
    </row>
    <row r="15" spans="1:21" x14ac:dyDescent="0.35">
      <c r="A15" s="8" t="s">
        <v>32</v>
      </c>
      <c r="B15" s="8">
        <v>5</v>
      </c>
    </row>
    <row r="16" spans="1:21" x14ac:dyDescent="0.35">
      <c r="A16" s="8" t="s">
        <v>33</v>
      </c>
      <c r="B16" s="8" t="s">
        <v>34</v>
      </c>
    </row>
    <row r="17" spans="1:2" x14ac:dyDescent="0.35">
      <c r="A17" s="8" t="s">
        <v>35</v>
      </c>
      <c r="B17" s="54" t="s">
        <v>36</v>
      </c>
    </row>
    <row r="18" spans="1:2" x14ac:dyDescent="0.35">
      <c r="A18" s="8" t="s">
        <v>37</v>
      </c>
      <c r="B18" s="8" t="s">
        <v>38</v>
      </c>
    </row>
    <row r="19" spans="1:2" x14ac:dyDescent="0.35">
      <c r="A19" s="8" t="s">
        <v>39</v>
      </c>
      <c r="B19" s="8">
        <v>15</v>
      </c>
    </row>
    <row r="20" spans="1:2" x14ac:dyDescent="0.35">
      <c r="A20" s="8" t="s">
        <v>40</v>
      </c>
      <c r="B20" s="8">
        <v>250</v>
      </c>
    </row>
    <row r="21" spans="1:2" x14ac:dyDescent="0.35">
      <c r="A21" s="8" t="s">
        <v>41</v>
      </c>
      <c r="B21" s="8">
        <v>500</v>
      </c>
    </row>
    <row r="22" spans="1:2" x14ac:dyDescent="0.35">
      <c r="A22" s="8" t="s">
        <v>42</v>
      </c>
      <c r="B22" s="8">
        <v>150</v>
      </c>
    </row>
    <row r="23" spans="1:2" x14ac:dyDescent="0.35">
      <c r="A23" s="8" t="s">
        <v>43</v>
      </c>
      <c r="B23" s="8">
        <v>800</v>
      </c>
    </row>
    <row r="24" spans="1:2" x14ac:dyDescent="0.35">
      <c r="A24" s="8" t="s">
        <v>44</v>
      </c>
      <c r="B24" s="8">
        <v>45</v>
      </c>
    </row>
    <row r="25" spans="1:2" x14ac:dyDescent="0.35">
      <c r="A25" s="8" t="s">
        <v>45</v>
      </c>
      <c r="B25" s="8">
        <v>50</v>
      </c>
    </row>
    <row r="26" spans="1:2" x14ac:dyDescent="0.35">
      <c r="A26" s="8" t="s">
        <v>46</v>
      </c>
      <c r="B26" s="8" t="s">
        <v>43</v>
      </c>
    </row>
    <row r="27" spans="1:2" x14ac:dyDescent="0.35">
      <c r="A27" s="8" t="s">
        <v>47</v>
      </c>
      <c r="B27" s="8" t="s">
        <v>180</v>
      </c>
    </row>
    <row r="28" spans="1:2" x14ac:dyDescent="0.35">
      <c r="A28" s="8" t="s">
        <v>48</v>
      </c>
      <c r="B28" s="8" t="s">
        <v>30</v>
      </c>
    </row>
    <row r="29" spans="1:2" x14ac:dyDescent="0.35">
      <c r="A29" s="8" t="s">
        <v>49</v>
      </c>
      <c r="B29" s="8">
        <v>5</v>
      </c>
    </row>
    <row r="30" spans="1:2" x14ac:dyDescent="0.35">
      <c r="A30" s="8" t="s">
        <v>50</v>
      </c>
      <c r="B30" s="8">
        <v>15</v>
      </c>
    </row>
    <row r="31" spans="1:2" x14ac:dyDescent="0.35">
      <c r="A31" s="8" t="s">
        <v>51</v>
      </c>
      <c r="B31" s="8">
        <v>1</v>
      </c>
    </row>
    <row r="32" spans="1:2" x14ac:dyDescent="0.35">
      <c r="A32" s="8" t="s">
        <v>52</v>
      </c>
      <c r="B32" s="8">
        <v>1</v>
      </c>
    </row>
    <row r="33" spans="1:2" x14ac:dyDescent="0.35">
      <c r="A33" s="8" t="s">
        <v>53</v>
      </c>
      <c r="B33" s="8">
        <v>5</v>
      </c>
    </row>
    <row r="34" spans="1:2" x14ac:dyDescent="0.35">
      <c r="A34" s="8" t="s">
        <v>54</v>
      </c>
      <c r="B34" s="8">
        <v>0.05</v>
      </c>
    </row>
  </sheetData>
  <pageMargins left="0.7" right="0.7" top="0.75" bottom="0.75" header="0.3" footer="0.3"/>
  <pageSetup scale="130" orientation="portrait" horizontalDpi="360" verticalDpi="360"/>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0">
    <tabColor theme="4" tint="-0.249977111117893"/>
  </sheetPr>
  <dimension ref="A1:Z10"/>
  <sheetViews>
    <sheetView zoomScaleNormal="100" workbookViewId="0">
      <selection activeCell="A10" sqref="A10"/>
    </sheetView>
  </sheetViews>
  <sheetFormatPr defaultColWidth="12.7265625" defaultRowHeight="14.5" x14ac:dyDescent="0.35"/>
  <cols>
    <col min="1" max="1" width="12.7265625" style="8" customWidth="1"/>
    <col min="2" max="16384" width="12.7265625" style="8"/>
  </cols>
  <sheetData>
    <row r="1" spans="1:26" x14ac:dyDescent="0.35">
      <c r="A1" s="11" t="str">
        <f t="shared" ref="A1:Z1" si="0">SUBSTITUTE(ADDRESS(1,COLUMN(),4),"1","")</f>
        <v>A</v>
      </c>
      <c r="B1" s="11" t="str">
        <f t="shared" si="0"/>
        <v>B</v>
      </c>
      <c r="C1" s="11" t="str">
        <f t="shared" si="0"/>
        <v>C</v>
      </c>
      <c r="D1" s="11" t="str">
        <f t="shared" si="0"/>
        <v>D</v>
      </c>
      <c r="E1" s="11" t="str">
        <f t="shared" si="0"/>
        <v>E</v>
      </c>
      <c r="F1" s="11" t="str">
        <f t="shared" si="0"/>
        <v>F</v>
      </c>
      <c r="G1" s="11" t="str">
        <f t="shared" si="0"/>
        <v>G</v>
      </c>
      <c r="H1" s="11" t="str">
        <f t="shared" si="0"/>
        <v>H</v>
      </c>
      <c r="I1" s="11" t="str">
        <f t="shared" si="0"/>
        <v>I</v>
      </c>
      <c r="J1" s="11" t="str">
        <f t="shared" si="0"/>
        <v>J</v>
      </c>
      <c r="K1" s="11" t="str">
        <f t="shared" si="0"/>
        <v>K</v>
      </c>
      <c r="L1" s="11" t="str">
        <f t="shared" si="0"/>
        <v>L</v>
      </c>
      <c r="M1" s="11" t="str">
        <f t="shared" si="0"/>
        <v>M</v>
      </c>
      <c r="N1" s="11" t="str">
        <f t="shared" si="0"/>
        <v>N</v>
      </c>
      <c r="O1" s="11" t="str">
        <f t="shared" si="0"/>
        <v>O</v>
      </c>
      <c r="P1" s="11" t="str">
        <f t="shared" si="0"/>
        <v>P</v>
      </c>
      <c r="Q1" s="11" t="str">
        <f t="shared" si="0"/>
        <v>Q</v>
      </c>
      <c r="R1" s="11" t="str">
        <f t="shared" si="0"/>
        <v>R</v>
      </c>
      <c r="S1" s="11" t="str">
        <f t="shared" si="0"/>
        <v>S</v>
      </c>
      <c r="T1" s="11" t="str">
        <f t="shared" si="0"/>
        <v>T</v>
      </c>
      <c r="U1" s="11" t="str">
        <f t="shared" si="0"/>
        <v>U</v>
      </c>
      <c r="V1" s="11" t="str">
        <f t="shared" si="0"/>
        <v>V</v>
      </c>
      <c r="W1" s="11" t="str">
        <f t="shared" si="0"/>
        <v>W</v>
      </c>
      <c r="X1" s="11" t="str">
        <f t="shared" si="0"/>
        <v>X</v>
      </c>
      <c r="Y1" s="11" t="str">
        <f t="shared" si="0"/>
        <v>Y</v>
      </c>
      <c r="Z1" s="11" t="str">
        <f t="shared" si="0"/>
        <v>Z</v>
      </c>
    </row>
    <row r="8" spans="1:26" ht="15" customHeight="1" x14ac:dyDescent="0.35"/>
    <row r="9" spans="1:26" ht="3" customHeight="1" x14ac:dyDescent="0.35"/>
    <row r="10" spans="1:26" s="13" customFormat="1" x14ac:dyDescent="0.35">
      <c r="A10" s="23"/>
      <c r="B10" s="23"/>
      <c r="C10" s="23"/>
      <c r="D10" s="23"/>
    </row>
  </sheetData>
  <pageMargins left="0.7" right="0.7" top="0.75" bottom="0.75" header="0.3" footer="0.3"/>
  <pageSetup scale="130" orientation="portrait" horizontalDpi="360" verticalDpi="36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080"/>
  <dimension ref="A1:AT10"/>
  <sheetViews>
    <sheetView zoomScaleNormal="100" workbookViewId="0">
      <pane xSplit="5" ySplit="10" topLeftCell="F11" activePane="bottomRight" state="frozen"/>
      <selection activeCell="A10" sqref="A10"/>
      <selection pane="topRight" activeCell="A10" sqref="A10"/>
      <selection pane="bottomLeft" activeCell="A10" sqref="A10"/>
      <selection pane="bottomRight" activeCell="A10" sqref="A10"/>
    </sheetView>
  </sheetViews>
  <sheetFormatPr defaultColWidth="12.08984375" defaultRowHeight="15" customHeight="1" x14ac:dyDescent="0.35"/>
  <cols>
    <col min="1" max="2" width="14.54296875" style="8" customWidth="1"/>
    <col min="3" max="3" width="10" style="8" customWidth="1"/>
    <col min="4" max="4" width="8.26953125" style="8" bestFit="1" customWidth="1"/>
    <col min="5" max="5" width="6.26953125" style="8" customWidth="1"/>
    <col min="6" max="6" width="12.08984375" style="8" customWidth="1"/>
    <col min="7" max="16384" width="12.08984375" style="8"/>
  </cols>
  <sheetData>
    <row r="1" spans="1:46" ht="14.5" customHeight="1" x14ac:dyDescent="0.35">
      <c r="A1" s="13" t="s">
        <v>55</v>
      </c>
      <c r="B1" s="19" t="s">
        <v>56</v>
      </c>
      <c r="C1" s="19" t="s">
        <v>57</v>
      </c>
      <c r="D1" s="19" t="s">
        <v>58</v>
      </c>
      <c r="F1" s="41" t="s">
        <v>59</v>
      </c>
      <c r="G1" s="41" t="s">
        <v>60</v>
      </c>
      <c r="H1" s="41" t="s">
        <v>61</v>
      </c>
      <c r="I1" s="41"/>
      <c r="J1" s="41"/>
      <c r="K1" s="41"/>
      <c r="L1" s="41"/>
      <c r="M1" s="41"/>
      <c r="N1" s="41"/>
      <c r="O1" s="41"/>
      <c r="P1" s="41"/>
      <c r="Q1" s="41"/>
      <c r="R1" s="45"/>
      <c r="S1" s="45"/>
      <c r="T1" s="45"/>
      <c r="U1" s="45"/>
      <c r="V1" s="45"/>
      <c r="W1" s="45"/>
      <c r="X1" s="45"/>
      <c r="Y1" s="43"/>
      <c r="Z1" s="43"/>
      <c r="AA1" s="43"/>
      <c r="AB1" s="43"/>
      <c r="AC1" s="43"/>
      <c r="AD1" s="43"/>
      <c r="AE1" s="43"/>
      <c r="AF1" s="43"/>
      <c r="AG1" s="43"/>
      <c r="AH1" s="43"/>
      <c r="AI1" s="43"/>
      <c r="AJ1" s="43"/>
      <c r="AK1" s="43"/>
      <c r="AL1" s="43"/>
      <c r="AM1" s="43"/>
      <c r="AN1" s="43"/>
      <c r="AO1" s="43"/>
      <c r="AP1" s="43"/>
      <c r="AQ1" s="43"/>
      <c r="AR1" s="43"/>
      <c r="AS1" s="43"/>
      <c r="AT1" s="43"/>
    </row>
    <row r="2" spans="1:46" ht="14.5" customHeight="1" x14ac:dyDescent="0.35">
      <c r="A2" s="8">
        <f>IF(ISBLANK(B2),"",ROW()-1)</f>
        <v>1</v>
      </c>
      <c r="B2" s="40" t="s">
        <v>62</v>
      </c>
      <c r="C2" s="8">
        <f>IF(B2="","",11)</f>
        <v>11</v>
      </c>
      <c r="D2" s="20">
        <f ca="1">IF(ISBLANK(B2),"",MAX(2,COUNTA(INDIRECT($B2&amp;"!$A$10:$A$"&amp;EndRow)),COUNTA(INDIRECT($B2&amp;"!$B$10:$B$"&amp;EndRow)))+$C2-2)</f>
        <v>11</v>
      </c>
      <c r="F2" s="42"/>
      <c r="G2" s="42"/>
      <c r="H2" s="42"/>
      <c r="I2" s="42"/>
      <c r="J2" s="42"/>
      <c r="K2" s="42"/>
      <c r="L2" s="42"/>
      <c r="M2" s="42"/>
      <c r="N2" s="42"/>
      <c r="O2" s="42"/>
      <c r="P2" s="42"/>
      <c r="Q2" s="42"/>
      <c r="R2" s="42"/>
      <c r="S2" s="42"/>
      <c r="T2" s="45"/>
      <c r="U2" s="45"/>
      <c r="V2" s="45"/>
      <c r="W2" s="45"/>
      <c r="X2" s="45"/>
      <c r="Y2" s="43"/>
      <c r="Z2" s="43"/>
      <c r="AA2" s="43"/>
      <c r="AB2" s="43"/>
      <c r="AC2" s="43"/>
      <c r="AD2" s="43"/>
      <c r="AE2" s="43"/>
      <c r="AF2" s="43"/>
      <c r="AG2" s="43"/>
      <c r="AH2" s="43"/>
      <c r="AI2" s="43"/>
      <c r="AJ2" s="43"/>
      <c r="AK2" s="43"/>
      <c r="AL2" s="43"/>
      <c r="AM2" s="43"/>
      <c r="AN2" s="43"/>
      <c r="AO2" s="43"/>
      <c r="AP2" s="43"/>
      <c r="AQ2" s="43"/>
      <c r="AR2" s="43"/>
      <c r="AS2" s="43"/>
      <c r="AT2" s="43"/>
    </row>
    <row r="3" spans="1:46" ht="14.5" customHeight="1" x14ac:dyDescent="0.35">
      <c r="A3" s="8">
        <f>IF(ISBLANK(B3),"",ROW()-1)</f>
        <v>2</v>
      </c>
      <c r="B3" s="40" t="s">
        <v>63</v>
      </c>
      <c r="C3" s="8">
        <f>IF(B3="","",11)</f>
        <v>11</v>
      </c>
      <c r="D3" s="20">
        <f ca="1">IF(ISBLANK(B3),"",MAX(2,COUNTA(INDIRECT($B3&amp;"!$A$10:$A$"&amp;EndRow)),COUNTA(INDIRECT($B3&amp;"!$B$10:$B$"&amp;EndRow)))+$C3-2)</f>
        <v>11</v>
      </c>
      <c r="F3" s="42"/>
      <c r="G3" s="42"/>
      <c r="H3" s="42"/>
      <c r="I3" s="42"/>
      <c r="J3" s="42"/>
      <c r="K3" s="42"/>
      <c r="L3" s="42"/>
      <c r="M3" s="42"/>
      <c r="N3" s="42"/>
      <c r="O3" s="42"/>
      <c r="P3" s="42"/>
      <c r="Q3" s="42"/>
      <c r="R3" s="42"/>
      <c r="S3" s="42"/>
      <c r="T3" s="45"/>
      <c r="U3" s="45"/>
      <c r="V3" s="45"/>
      <c r="W3" s="45"/>
      <c r="X3" s="45"/>
      <c r="Y3" s="43"/>
      <c r="Z3" s="43"/>
      <c r="AA3" s="43"/>
      <c r="AB3" s="43"/>
      <c r="AC3" s="43"/>
      <c r="AD3" s="43"/>
      <c r="AE3" s="43"/>
      <c r="AF3" s="43"/>
      <c r="AG3" s="43"/>
      <c r="AH3" s="43"/>
      <c r="AI3" s="43"/>
      <c r="AJ3" s="43"/>
      <c r="AK3" s="43"/>
      <c r="AL3" s="43"/>
      <c r="AM3" s="43"/>
      <c r="AN3" s="43"/>
      <c r="AO3" s="43"/>
      <c r="AP3" s="43"/>
      <c r="AQ3" s="43"/>
      <c r="AR3" s="43"/>
      <c r="AS3" s="43"/>
      <c r="AT3" s="43"/>
    </row>
    <row r="4" spans="1:46" ht="14.5" customHeight="1" x14ac:dyDescent="0.35">
      <c r="A4" s="8" t="str">
        <f>IF(ISBLANK(B4),"",ROW()-1)</f>
        <v/>
      </c>
      <c r="B4" s="40"/>
      <c r="C4" s="8" t="str">
        <f>IF(B4="","",11)</f>
        <v/>
      </c>
      <c r="D4" s="20" t="str">
        <f ca="1">IF(ISBLANK(B4),"",MAX(2,COUNTA(INDIRECT($B4&amp;"!$A$10:$A$"&amp;EndRow)),COUNTA(INDIRECT($B4&amp;"!$B$10:$B$"&amp;EndRow)))+$C4-2)</f>
        <v/>
      </c>
      <c r="F4" s="42"/>
      <c r="G4" s="42"/>
      <c r="H4" s="42"/>
      <c r="I4" s="42"/>
      <c r="J4" s="42"/>
      <c r="K4" s="42"/>
      <c r="L4" s="42"/>
      <c r="M4" s="42"/>
      <c r="N4" s="42"/>
      <c r="O4" s="42"/>
      <c r="P4" s="42"/>
      <c r="Q4" s="42"/>
      <c r="R4" s="42"/>
      <c r="S4" s="42"/>
      <c r="T4" s="45"/>
      <c r="U4" s="45"/>
      <c r="V4" s="45"/>
      <c r="W4" s="45"/>
      <c r="X4" s="45"/>
      <c r="Y4" s="43"/>
      <c r="Z4" s="43"/>
      <c r="AA4" s="43"/>
      <c r="AB4" s="43"/>
      <c r="AC4" s="43"/>
      <c r="AD4" s="43"/>
      <c r="AE4" s="43"/>
      <c r="AF4" s="43"/>
      <c r="AG4" s="43"/>
      <c r="AH4" s="43"/>
      <c r="AI4" s="43"/>
      <c r="AJ4" s="43"/>
      <c r="AK4" s="43"/>
      <c r="AL4" s="43"/>
      <c r="AM4" s="43"/>
      <c r="AN4" s="43"/>
      <c r="AO4" s="43"/>
      <c r="AP4" s="43"/>
      <c r="AQ4" s="43"/>
      <c r="AR4" s="43"/>
      <c r="AS4" s="43"/>
      <c r="AT4" s="43"/>
    </row>
    <row r="5" spans="1:46" ht="14.5" customHeight="1" x14ac:dyDescent="0.35">
      <c r="A5" s="8" t="str">
        <f>IF(ISBLANK(B5),"",ROW()-1)</f>
        <v/>
      </c>
      <c r="B5" s="40"/>
      <c r="C5" s="8" t="str">
        <f>IF(B5="","",11)</f>
        <v/>
      </c>
      <c r="D5" s="20" t="str">
        <f ca="1">IF(ISBLANK(B5),"",MAX(2,COUNTA(INDIRECT($B5&amp;"!$A$10:$A$"&amp;EndRow)),COUNTA(INDIRECT($B5&amp;"!$B$10:$B$"&amp;EndRow)))+$C5-2)</f>
        <v/>
      </c>
      <c r="F5" s="42"/>
      <c r="G5" s="42"/>
      <c r="H5" s="42"/>
      <c r="I5" s="42"/>
      <c r="J5" s="42"/>
      <c r="K5" s="42"/>
      <c r="L5" s="42"/>
      <c r="M5" s="42"/>
      <c r="N5" s="42"/>
      <c r="O5" s="42"/>
      <c r="P5" s="42"/>
      <c r="Q5" s="42"/>
      <c r="R5" s="42"/>
      <c r="S5" s="42"/>
      <c r="T5" s="45"/>
      <c r="U5" s="45"/>
      <c r="V5" s="45"/>
      <c r="W5" s="45"/>
      <c r="X5" s="45"/>
      <c r="Y5" s="43"/>
      <c r="Z5" s="43"/>
      <c r="AA5" s="43"/>
      <c r="AB5" s="43"/>
      <c r="AC5" s="43"/>
      <c r="AD5" s="43"/>
      <c r="AE5" s="43"/>
      <c r="AF5" s="43"/>
      <c r="AG5" s="43"/>
      <c r="AH5" s="43"/>
      <c r="AI5" s="43"/>
      <c r="AJ5" s="43"/>
      <c r="AK5" s="43"/>
      <c r="AL5" s="43"/>
      <c r="AM5" s="43"/>
      <c r="AN5" s="43"/>
      <c r="AO5" s="43"/>
      <c r="AP5" s="43"/>
      <c r="AQ5" s="43"/>
      <c r="AR5" s="43"/>
      <c r="AS5" s="43"/>
      <c r="AT5" s="43"/>
    </row>
    <row r="6" spans="1:46" s="43" customFormat="1" ht="14.5" customHeight="1" x14ac:dyDescent="0.35">
      <c r="A6" s="8" t="str">
        <f>IF(ISBLANK(B6),"",ROW()-1)</f>
        <v/>
      </c>
      <c r="B6" s="8"/>
      <c r="C6" s="21" t="s">
        <v>64</v>
      </c>
      <c r="D6" s="22">
        <f ca="1">SUM($D$2:$D$5)-SUM($C$2:$C$5)+COUNT($A$2:$A$5)</f>
        <v>2</v>
      </c>
      <c r="E6" s="8"/>
      <c r="N6" s="44"/>
    </row>
    <row r="7" spans="1:46" s="43" customFormat="1" ht="14.5" customHeight="1" x14ac:dyDescent="0.35">
      <c r="A7" s="8"/>
      <c r="B7" s="8"/>
      <c r="C7" s="8"/>
      <c r="D7" s="8"/>
      <c r="E7" s="8"/>
    </row>
    <row r="8" spans="1:46" ht="15" customHeight="1" x14ac:dyDescent="0.35">
      <c r="A8" s="8">
        <f>IF(ISTEXT(A7),1,IF(E7=D7,A7+1,A7))</f>
        <v>1</v>
      </c>
      <c r="B8" s="8" t="str">
        <f>INDEX(B$2:B$5,$A8)</f>
        <v>Demand</v>
      </c>
      <c r="C8" s="8">
        <f>INDEX(C$2:C$5,$A8)</f>
        <v>11</v>
      </c>
      <c r="D8" s="8">
        <f ca="1">INDEX(D$2:D$5,$A8)</f>
        <v>11</v>
      </c>
      <c r="E8" s="8">
        <f>IF(OR(ISTEXT(E7),E7=D7),C8,E7+1)</f>
        <v>11</v>
      </c>
      <c r="F8" s="8" t="e">
        <f ca="1">INDIRECT($B8&amp;"!"&amp;INDEX(F$2:F$5,$A8)&amp;$E8)</f>
        <v>#REF!</v>
      </c>
      <c r="G8" s="8" t="e">
        <f ca="1">INDIRECT($B8&amp;"!"&amp;INDEX(G$2:G$5,$A8)&amp;$E8)</f>
        <v>#REF!</v>
      </c>
      <c r="H8" s="8" t="e">
        <f ca="1">INDIRECT($B8&amp;"!"&amp;INDEX(H$2:H$5,$A8)&amp;$E8)</f>
        <v>#REF!</v>
      </c>
    </row>
    <row r="9" spans="1:46" ht="5.25" customHeight="1" x14ac:dyDescent="0.35"/>
    <row r="10" spans="1:46" s="13" customFormat="1" ht="15" customHeight="1" x14ac:dyDescent="0.35">
      <c r="A10" s="13" t="s">
        <v>55</v>
      </c>
      <c r="B10" s="13" t="s">
        <v>56</v>
      </c>
      <c r="C10" s="13" t="s">
        <v>57</v>
      </c>
      <c r="D10" s="13" t="s">
        <v>58</v>
      </c>
      <c r="E10" s="13" t="s">
        <v>65</v>
      </c>
      <c r="F10" s="13" t="str">
        <f>IF(ISBLANK(F1),"",F1)</f>
        <v>ItemCode</v>
      </c>
      <c r="G10" s="13" t="str">
        <f>IF(ISBLANK(G1),"",G1)</f>
        <v>Date</v>
      </c>
      <c r="H10" s="13" t="str">
        <f>IF(ISBLANK(H1),"",H1)</f>
        <v>Qty</v>
      </c>
    </row>
  </sheetData>
  <pageMargins left="0.7" right="0.7" top="0.75" bottom="0.75" header="0.3" footer="0.3"/>
  <pageSetup scale="130"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060"/>
  <dimension ref="A1:Z10"/>
  <sheetViews>
    <sheetView zoomScaleNormal="100" workbookViewId="0">
      <pane ySplit="10" topLeftCell="A11" activePane="bottomLeft" state="frozen"/>
      <selection activeCell="A10" sqref="A10"/>
      <selection pane="bottomLeft" activeCell="A10" sqref="A10"/>
    </sheetView>
  </sheetViews>
  <sheetFormatPr defaultColWidth="12.7265625" defaultRowHeight="15" customHeight="1" x14ac:dyDescent="0.35"/>
  <cols>
    <col min="1" max="2" width="11.08984375" style="8" customWidth="1"/>
    <col min="3" max="4" width="10.7265625" style="8" customWidth="1"/>
    <col min="5" max="5" width="12.7265625" style="8" customWidth="1"/>
    <col min="6" max="16384" width="12.7265625" style="8"/>
  </cols>
  <sheetData>
    <row r="1" spans="1:26" ht="14.5" customHeight="1" x14ac:dyDescent="0.35">
      <c r="A1" s="11" t="str">
        <f t="shared" ref="A1:R1" si="0">SUBSTITUTE(ADDRESS(1,COLUMN(),4),"1","")</f>
        <v>A</v>
      </c>
      <c r="B1" s="11" t="str">
        <f t="shared" si="0"/>
        <v>B</v>
      </c>
      <c r="C1" s="11" t="str">
        <f t="shared" si="0"/>
        <v>C</v>
      </c>
      <c r="D1" s="11" t="str">
        <f t="shared" si="0"/>
        <v>D</v>
      </c>
      <c r="E1" s="11" t="str">
        <f t="shared" si="0"/>
        <v>E</v>
      </c>
      <c r="F1" s="11" t="str">
        <f t="shared" si="0"/>
        <v>F</v>
      </c>
      <c r="G1" s="11" t="str">
        <f t="shared" si="0"/>
        <v>G</v>
      </c>
      <c r="H1" s="11" t="str">
        <f t="shared" si="0"/>
        <v>H</v>
      </c>
      <c r="I1" s="11" t="str">
        <f t="shared" si="0"/>
        <v>I</v>
      </c>
      <c r="J1" s="11" t="str">
        <f t="shared" si="0"/>
        <v>J</v>
      </c>
      <c r="K1" s="11" t="str">
        <f t="shared" si="0"/>
        <v>K</v>
      </c>
      <c r="L1" s="11" t="str">
        <f t="shared" si="0"/>
        <v>L</v>
      </c>
      <c r="M1" s="11" t="str">
        <f t="shared" si="0"/>
        <v>M</v>
      </c>
      <c r="N1" s="11" t="str">
        <f t="shared" si="0"/>
        <v>N</v>
      </c>
      <c r="O1" s="11" t="str">
        <f t="shared" si="0"/>
        <v>O</v>
      </c>
      <c r="P1" s="11" t="str">
        <f t="shared" si="0"/>
        <v>P</v>
      </c>
      <c r="Q1" s="11" t="str">
        <f t="shared" si="0"/>
        <v>Q</v>
      </c>
      <c r="R1" s="11" t="str">
        <f t="shared" si="0"/>
        <v>R</v>
      </c>
      <c r="S1" s="11"/>
      <c r="T1" s="11"/>
      <c r="U1" s="11"/>
      <c r="V1" s="11"/>
      <c r="W1" s="11"/>
      <c r="X1" s="11"/>
      <c r="Y1" s="11"/>
      <c r="Z1" s="11"/>
    </row>
    <row r="2" spans="1:26" ht="14.5" customHeight="1" x14ac:dyDescent="0.35"/>
    <row r="3" spans="1:26" ht="14.5" customHeight="1" x14ac:dyDescent="0.35"/>
    <row r="4" spans="1:26" ht="14.5" customHeight="1" x14ac:dyDescent="0.35"/>
    <row r="5" spans="1:26" ht="14.5" customHeight="1" x14ac:dyDescent="0.35"/>
    <row r="6" spans="1:26" ht="14.5" customHeight="1" x14ac:dyDescent="0.35">
      <c r="C6" s="15" t="s">
        <v>64</v>
      </c>
      <c r="D6" s="16">
        <v>1</v>
      </c>
    </row>
    <row r="7" spans="1:26" ht="14.5" customHeight="1" x14ac:dyDescent="0.35"/>
    <row r="9" spans="1:26" ht="3" customHeight="1" x14ac:dyDescent="0.35"/>
    <row r="10" spans="1:26" s="13" customFormat="1" ht="15" customHeight="1" x14ac:dyDescent="0.35">
      <c r="A10" s="17"/>
      <c r="B10" s="17"/>
      <c r="C10" s="17"/>
      <c r="D10" s="17"/>
      <c r="E10" s="17"/>
      <c r="F10" s="17"/>
      <c r="G10" s="17"/>
      <c r="H10" s="17"/>
      <c r="I10" s="17"/>
      <c r="J10" s="17"/>
      <c r="K10" s="17"/>
      <c r="L10" s="17"/>
      <c r="M10" s="17"/>
      <c r="N10" s="17"/>
      <c r="O10" s="17"/>
      <c r="P10" s="17"/>
      <c r="Q10" s="17"/>
      <c r="R10" s="17"/>
      <c r="S10" s="37"/>
      <c r="T10" s="37"/>
      <c r="U10" s="37"/>
      <c r="V10" s="37"/>
      <c r="W10" s="37"/>
      <c r="X10" s="37"/>
      <c r="Y10" s="37"/>
      <c r="Z10" s="37"/>
    </row>
  </sheetData>
  <conditionalFormatting sqref="D6">
    <cfRule type="expression" dxfId="1" priority="1" stopIfTrue="1">
      <formula>ISERROR(OFFSET($D$7,-1,0,1))</formula>
    </cfRule>
    <cfRule type="expression" dxfId="0" priority="2" stopIfTrue="1">
      <formula>"#REF!"</formula>
    </cfRule>
  </conditionalFormatting>
  <pageMargins left="0.7" right="0.7" top="0.75" bottom="0.75" header="0.3" footer="0.3"/>
  <pageSetup scale="130" orientation="portrait" horizontalDpi="360" verticalDpi="36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070"/>
  <dimension ref="A1:Z10"/>
  <sheetViews>
    <sheetView zoomScaleNormal="100" workbookViewId="0">
      <pane ySplit="10" topLeftCell="A11" activePane="bottomLeft" state="frozen"/>
      <selection activeCell="A10" sqref="A10"/>
      <selection pane="bottomLeft" activeCell="A10" sqref="A10"/>
    </sheetView>
  </sheetViews>
  <sheetFormatPr defaultColWidth="10.7265625" defaultRowHeight="14.5" x14ac:dyDescent="0.35"/>
  <cols>
    <col min="1" max="1" width="13.08984375" style="8" bestFit="1" customWidth="1"/>
    <col min="2" max="2" width="10.7265625" style="8" customWidth="1"/>
    <col min="3" max="16384" width="10.7265625" style="8"/>
  </cols>
  <sheetData>
    <row r="1" spans="1:26" x14ac:dyDescent="0.35">
      <c r="A1" s="11" t="str">
        <f t="shared" ref="A1:Z1" si="0">SUBSTITUTE(ADDRESS(1,COLUMN(),4),"1","")</f>
        <v>A</v>
      </c>
      <c r="B1" s="11" t="str">
        <f t="shared" si="0"/>
        <v>B</v>
      </c>
      <c r="C1" s="11" t="str">
        <f t="shared" si="0"/>
        <v>C</v>
      </c>
      <c r="D1" s="11" t="str">
        <f t="shared" si="0"/>
        <v>D</v>
      </c>
      <c r="E1" s="11" t="str">
        <f t="shared" si="0"/>
        <v>E</v>
      </c>
      <c r="F1" s="11" t="str">
        <f t="shared" si="0"/>
        <v>F</v>
      </c>
      <c r="G1" s="11" t="str">
        <f t="shared" si="0"/>
        <v>G</v>
      </c>
      <c r="H1" s="11" t="str">
        <f t="shared" si="0"/>
        <v>H</v>
      </c>
      <c r="I1" s="11" t="str">
        <f t="shared" si="0"/>
        <v>I</v>
      </c>
      <c r="J1" s="11" t="str">
        <f t="shared" si="0"/>
        <v>J</v>
      </c>
      <c r="K1" s="11" t="str">
        <f t="shared" si="0"/>
        <v>K</v>
      </c>
      <c r="L1" s="11" t="str">
        <f t="shared" si="0"/>
        <v>L</v>
      </c>
      <c r="M1" s="11" t="str">
        <f t="shared" si="0"/>
        <v>M</v>
      </c>
      <c r="N1" s="11" t="str">
        <f t="shared" si="0"/>
        <v>N</v>
      </c>
      <c r="O1" s="11" t="str">
        <f t="shared" si="0"/>
        <v>O</v>
      </c>
      <c r="P1" s="11" t="str">
        <f t="shared" si="0"/>
        <v>P</v>
      </c>
      <c r="Q1" s="11" t="str">
        <f t="shared" si="0"/>
        <v>Q</v>
      </c>
      <c r="R1" s="11" t="str">
        <f t="shared" si="0"/>
        <v>R</v>
      </c>
      <c r="S1" s="11" t="str">
        <f t="shared" si="0"/>
        <v>S</v>
      </c>
      <c r="T1" s="11" t="str">
        <f t="shared" si="0"/>
        <v>T</v>
      </c>
      <c r="U1" s="11" t="str">
        <f t="shared" si="0"/>
        <v>U</v>
      </c>
      <c r="V1" s="11" t="str">
        <f t="shared" si="0"/>
        <v>V</v>
      </c>
      <c r="W1" s="11" t="str">
        <f t="shared" si="0"/>
        <v>W</v>
      </c>
      <c r="X1" s="11" t="str">
        <f t="shared" si="0"/>
        <v>X</v>
      </c>
      <c r="Y1" s="11" t="str">
        <f t="shared" si="0"/>
        <v>Y</v>
      </c>
      <c r="Z1" s="11" t="str">
        <f t="shared" si="0"/>
        <v>Z</v>
      </c>
    </row>
    <row r="2" spans="1:26" x14ac:dyDescent="0.35">
      <c r="A2" s="8" t="s">
        <v>66</v>
      </c>
    </row>
    <row r="10" spans="1:26" s="18" customFormat="1" x14ac:dyDescent="0.35"/>
  </sheetData>
  <pageMargins left="0.7" right="0.7" top="0.75" bottom="0.75" header="0.3" footer="0.3"/>
  <pageSetup scale="130" orientation="portrait" horizontalDpi="360" verticalDpi="36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1">
    <tabColor theme="8"/>
  </sheetPr>
  <dimension ref="A1:Z10"/>
  <sheetViews>
    <sheetView zoomScaleNormal="100" workbookViewId="0">
      <selection activeCell="A10" sqref="A10"/>
    </sheetView>
  </sheetViews>
  <sheetFormatPr defaultColWidth="12.7265625" defaultRowHeight="14.5" x14ac:dyDescent="0.35"/>
  <cols>
    <col min="1" max="1" width="17.7265625" style="8" bestFit="1" customWidth="1"/>
    <col min="2" max="2" width="12.7265625" style="8" customWidth="1"/>
    <col min="3" max="16384" width="12.7265625" style="8"/>
  </cols>
  <sheetData>
    <row r="1" spans="1:26" x14ac:dyDescent="0.35">
      <c r="A1" s="11" t="str">
        <f t="shared" ref="A1:Z1" si="0">SUBSTITUTE(ADDRESS(1,COLUMN(),4),"1","")</f>
        <v>A</v>
      </c>
      <c r="B1" s="11" t="str">
        <f t="shared" si="0"/>
        <v>B</v>
      </c>
      <c r="C1" s="11" t="str">
        <f t="shared" si="0"/>
        <v>C</v>
      </c>
      <c r="D1" s="11" t="str">
        <f t="shared" si="0"/>
        <v>D</v>
      </c>
      <c r="E1" s="11" t="str">
        <f t="shared" si="0"/>
        <v>E</v>
      </c>
      <c r="F1" s="11" t="str">
        <f t="shared" si="0"/>
        <v>F</v>
      </c>
      <c r="G1" s="11" t="str">
        <f t="shared" si="0"/>
        <v>G</v>
      </c>
      <c r="H1" s="11" t="str">
        <f t="shared" si="0"/>
        <v>H</v>
      </c>
      <c r="I1" s="11" t="str">
        <f t="shared" si="0"/>
        <v>I</v>
      </c>
      <c r="J1" s="11" t="str">
        <f t="shared" si="0"/>
        <v>J</v>
      </c>
      <c r="K1" s="11" t="str">
        <f t="shared" si="0"/>
        <v>K</v>
      </c>
      <c r="L1" s="11" t="str">
        <f t="shared" si="0"/>
        <v>L</v>
      </c>
      <c r="M1" s="11" t="str">
        <f t="shared" si="0"/>
        <v>M</v>
      </c>
      <c r="N1" s="11" t="str">
        <f t="shared" si="0"/>
        <v>N</v>
      </c>
      <c r="O1" s="11" t="str">
        <f t="shared" si="0"/>
        <v>O</v>
      </c>
      <c r="P1" s="11" t="str">
        <f t="shared" si="0"/>
        <v>P</v>
      </c>
      <c r="Q1" s="11" t="str">
        <f t="shared" si="0"/>
        <v>Q</v>
      </c>
      <c r="R1" s="11" t="str">
        <f t="shared" si="0"/>
        <v>R</v>
      </c>
      <c r="S1" s="11" t="str">
        <f t="shared" si="0"/>
        <v>S</v>
      </c>
      <c r="T1" s="11" t="str">
        <f t="shared" si="0"/>
        <v>T</v>
      </c>
      <c r="U1" s="11" t="str">
        <f t="shared" si="0"/>
        <v>U</v>
      </c>
      <c r="V1" s="11" t="str">
        <f t="shared" si="0"/>
        <v>V</v>
      </c>
      <c r="W1" s="11" t="str">
        <f t="shared" si="0"/>
        <v>W</v>
      </c>
      <c r="X1" s="11" t="str">
        <f t="shared" si="0"/>
        <v>X</v>
      </c>
      <c r="Y1" s="11" t="str">
        <f t="shared" si="0"/>
        <v>Y</v>
      </c>
      <c r="Z1" s="11" t="str">
        <f t="shared" si="0"/>
        <v>Z</v>
      </c>
    </row>
    <row r="5" spans="1:26" ht="29" customHeight="1" x14ac:dyDescent="0.35">
      <c r="A5" s="17" t="s">
        <v>67</v>
      </c>
    </row>
    <row r="8" spans="1:26" ht="15" customHeight="1" x14ac:dyDescent="0.35"/>
    <row r="9" spans="1:26" ht="3" customHeight="1" x14ac:dyDescent="0.35"/>
    <row r="10" spans="1:26" s="13" customFormat="1" x14ac:dyDescent="0.35">
      <c r="A10" s="35" t="s">
        <v>68</v>
      </c>
      <c r="B10" s="35" t="s">
        <v>69</v>
      </c>
      <c r="C10" s="35" t="s">
        <v>70</v>
      </c>
      <c r="D10" s="35" t="s">
        <v>71</v>
      </c>
      <c r="E10" s="17" t="s">
        <v>72</v>
      </c>
    </row>
  </sheetData>
  <pageMargins left="0.7" right="0.7" top="0.75" bottom="0.75" header="0.3" footer="0.3"/>
  <pageSetup scale="130" orientation="portrait" horizontalDpi="360" verticalDpi="36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40">
    <tabColor theme="8"/>
  </sheetPr>
  <dimension ref="A1:N83"/>
  <sheetViews>
    <sheetView showGridLines="0" zoomScaleNormal="100" workbookViewId="0">
      <selection activeCell="A10" sqref="A10"/>
    </sheetView>
  </sheetViews>
  <sheetFormatPr defaultRowHeight="14.5" x14ac:dyDescent="0.35"/>
  <cols>
    <col min="1" max="1" width="39.26953125" customWidth="1"/>
    <col min="2" max="2" width="3.7265625" customWidth="1"/>
  </cols>
  <sheetData>
    <row r="1" spans="1:3" x14ac:dyDescent="0.35">
      <c r="A1" s="28" t="s">
        <v>73</v>
      </c>
    </row>
    <row r="2" spans="1:3" x14ac:dyDescent="0.35">
      <c r="A2" s="30" t="s">
        <v>74</v>
      </c>
      <c r="B2" s="32" t="s">
        <v>75</v>
      </c>
      <c r="C2" t="s">
        <v>76</v>
      </c>
    </row>
    <row r="3" spans="1:3" x14ac:dyDescent="0.35">
      <c r="A3" s="30" t="s">
        <v>74</v>
      </c>
      <c r="B3" s="32" t="s">
        <v>77</v>
      </c>
      <c r="C3" t="s">
        <v>78</v>
      </c>
    </row>
    <row r="4" spans="1:3" x14ac:dyDescent="0.35">
      <c r="A4" s="30" t="s">
        <v>74</v>
      </c>
      <c r="B4" s="32" t="s">
        <v>79</v>
      </c>
      <c r="C4" t="s">
        <v>80</v>
      </c>
    </row>
    <row r="5" spans="1:3" x14ac:dyDescent="0.35">
      <c r="A5" s="30" t="s">
        <v>74</v>
      </c>
      <c r="B5" s="32" t="s">
        <v>81</v>
      </c>
      <c r="C5" t="s">
        <v>82</v>
      </c>
    </row>
    <row r="6" spans="1:3" x14ac:dyDescent="0.35">
      <c r="A6" s="30" t="s">
        <v>74</v>
      </c>
      <c r="B6" s="32" t="s">
        <v>83</v>
      </c>
      <c r="C6" t="s">
        <v>84</v>
      </c>
    </row>
    <row r="7" spans="1:3" x14ac:dyDescent="0.35">
      <c r="A7" s="30" t="s">
        <v>74</v>
      </c>
      <c r="B7" s="32" t="s">
        <v>85</v>
      </c>
      <c r="C7" t="s">
        <v>86</v>
      </c>
    </row>
    <row r="8" spans="1:3" x14ac:dyDescent="0.35">
      <c r="A8" s="30" t="s">
        <v>74</v>
      </c>
      <c r="B8" s="31">
        <v>0</v>
      </c>
      <c r="C8" t="s">
        <v>87</v>
      </c>
    </row>
    <row r="9" spans="1:3" x14ac:dyDescent="0.35">
      <c r="A9" s="30" t="s">
        <v>74</v>
      </c>
      <c r="B9" s="32" t="s">
        <v>88</v>
      </c>
      <c r="C9" t="s">
        <v>89</v>
      </c>
    </row>
    <row r="10" spans="1:3" x14ac:dyDescent="0.35">
      <c r="A10" s="30" t="s">
        <v>74</v>
      </c>
      <c r="B10" s="32" t="s">
        <v>90</v>
      </c>
      <c r="C10" t="s">
        <v>91</v>
      </c>
    </row>
    <row r="11" spans="1:3" x14ac:dyDescent="0.35">
      <c r="A11" s="30" t="s">
        <v>74</v>
      </c>
      <c r="B11" s="32" t="s">
        <v>92</v>
      </c>
      <c r="C11" t="s">
        <v>93</v>
      </c>
    </row>
    <row r="12" spans="1:3" x14ac:dyDescent="0.35">
      <c r="A12" s="30" t="s">
        <v>74</v>
      </c>
      <c r="B12" s="32" t="s">
        <v>94</v>
      </c>
      <c r="C12" t="s">
        <v>95</v>
      </c>
    </row>
    <row r="13" spans="1:3" x14ac:dyDescent="0.35">
      <c r="A13" s="30" t="s">
        <v>74</v>
      </c>
      <c r="B13" s="32" t="s">
        <v>96</v>
      </c>
      <c r="C13" t="s">
        <v>97</v>
      </c>
    </row>
    <row r="14" spans="1:3" x14ac:dyDescent="0.35">
      <c r="A14" s="30" t="s">
        <v>74</v>
      </c>
      <c r="B14" s="32" t="s">
        <v>98</v>
      </c>
      <c r="C14" t="s">
        <v>99</v>
      </c>
    </row>
    <row r="15" spans="1:3" x14ac:dyDescent="0.35">
      <c r="A15" s="30" t="s">
        <v>74</v>
      </c>
      <c r="B15" s="32" t="s">
        <v>100</v>
      </c>
      <c r="C15" t="s">
        <v>101</v>
      </c>
    </row>
    <row r="16" spans="1:3" x14ac:dyDescent="0.35">
      <c r="A16" s="30" t="s">
        <v>74</v>
      </c>
      <c r="B16" s="32" t="s">
        <v>102</v>
      </c>
      <c r="C16" t="s">
        <v>103</v>
      </c>
    </row>
    <row r="17" spans="1:14" x14ac:dyDescent="0.35">
      <c r="A17" s="30" t="s">
        <v>74</v>
      </c>
      <c r="B17" s="32" t="s">
        <v>104</v>
      </c>
      <c r="C17" t="s">
        <v>105</v>
      </c>
    </row>
    <row r="18" spans="1:14" x14ac:dyDescent="0.35">
      <c r="A18" s="30" t="s">
        <v>74</v>
      </c>
      <c r="B18" s="32" t="s">
        <v>106</v>
      </c>
      <c r="C18" t="s">
        <v>107</v>
      </c>
    </row>
    <row r="19" spans="1:14" x14ac:dyDescent="0.35">
      <c r="A19" s="28" t="s">
        <v>108</v>
      </c>
    </row>
    <row r="20" spans="1:14" x14ac:dyDescent="0.35">
      <c r="A20" t="s">
        <v>109</v>
      </c>
    </row>
    <row r="21" spans="1:14" x14ac:dyDescent="0.35">
      <c r="A21" t="s">
        <v>110</v>
      </c>
    </row>
    <row r="22" spans="1:14" x14ac:dyDescent="0.35">
      <c r="A22" t="s">
        <v>111</v>
      </c>
    </row>
    <row r="23" spans="1:14" x14ac:dyDescent="0.35">
      <c r="A23" t="s">
        <v>112</v>
      </c>
    </row>
    <row r="25" spans="1:14" x14ac:dyDescent="0.35">
      <c r="A25" s="28" t="s">
        <v>113</v>
      </c>
    </row>
    <row r="26" spans="1:14" x14ac:dyDescent="0.35">
      <c r="A26" s="27" t="s">
        <v>114</v>
      </c>
      <c r="C26" t="s">
        <v>115</v>
      </c>
    </row>
    <row r="27" spans="1:14" x14ac:dyDescent="0.35">
      <c r="A27" t="s">
        <v>116</v>
      </c>
      <c r="B27" t="s">
        <v>117</v>
      </c>
      <c r="C27" t="s">
        <v>118</v>
      </c>
    </row>
    <row r="28" spans="1:14" x14ac:dyDescent="0.35">
      <c r="A28" t="s">
        <v>119</v>
      </c>
      <c r="C28" t="s">
        <v>120</v>
      </c>
    </row>
    <row r="29" spans="1:14" x14ac:dyDescent="0.35">
      <c r="A29" t="s">
        <v>121</v>
      </c>
      <c r="C29" t="s">
        <v>122</v>
      </c>
    </row>
    <row r="30" spans="1:14" x14ac:dyDescent="0.35">
      <c r="A30" t="s">
        <v>123</v>
      </c>
      <c r="C30" t="s">
        <v>124</v>
      </c>
    </row>
    <row r="31" spans="1:14" ht="43.25" customHeight="1" x14ac:dyDescent="0.35">
      <c r="A31" s="60" t="s">
        <v>125</v>
      </c>
      <c r="B31" s="61"/>
      <c r="C31" s="61"/>
      <c r="D31" s="61"/>
      <c r="E31" s="61"/>
      <c r="F31" s="61"/>
      <c r="G31" s="61"/>
      <c r="H31" s="61"/>
      <c r="I31" s="61"/>
      <c r="J31" s="61"/>
      <c r="K31" s="61"/>
      <c r="L31" s="61"/>
      <c r="M31" s="61"/>
      <c r="N31" s="61"/>
    </row>
    <row r="33" spans="1:7" x14ac:dyDescent="0.35">
      <c r="A33" s="27" t="s">
        <v>126</v>
      </c>
    </row>
    <row r="34" spans="1:7" x14ac:dyDescent="0.35">
      <c r="A34" t="s">
        <v>127</v>
      </c>
      <c r="C34" t="s">
        <v>128</v>
      </c>
    </row>
    <row r="35" spans="1:7" x14ac:dyDescent="0.35">
      <c r="A35" t="s">
        <v>129</v>
      </c>
      <c r="C35" t="s">
        <v>130</v>
      </c>
    </row>
    <row r="36" spans="1:7" x14ac:dyDescent="0.35">
      <c r="A36" t="s">
        <v>131</v>
      </c>
      <c r="C36" t="s">
        <v>132</v>
      </c>
    </row>
    <row r="37" spans="1:7" x14ac:dyDescent="0.35">
      <c r="A37" t="s">
        <v>133</v>
      </c>
      <c r="C37" t="s">
        <v>134</v>
      </c>
    </row>
    <row r="38" spans="1:7" x14ac:dyDescent="0.35">
      <c r="A38" s="36" t="s">
        <v>135</v>
      </c>
      <c r="C38" t="s">
        <v>136</v>
      </c>
    </row>
    <row r="39" spans="1:7" x14ac:dyDescent="0.35">
      <c r="A39" s="36"/>
      <c r="C39" s="29" t="s">
        <v>137</v>
      </c>
    </row>
    <row r="40" spans="1:7" x14ac:dyDescent="0.35">
      <c r="A40" s="36"/>
      <c r="C40" s="29" t="s">
        <v>138</v>
      </c>
    </row>
    <row r="41" spans="1:7" x14ac:dyDescent="0.35">
      <c r="A41" s="36"/>
      <c r="B41" t="s">
        <v>117</v>
      </c>
      <c r="C41" s="29" t="s">
        <v>139</v>
      </c>
      <c r="G41" t="s">
        <v>140</v>
      </c>
    </row>
    <row r="42" spans="1:7" x14ac:dyDescent="0.35">
      <c r="A42" s="36"/>
      <c r="C42" s="29" t="s">
        <v>141</v>
      </c>
    </row>
    <row r="44" spans="1:7" x14ac:dyDescent="0.35">
      <c r="A44" t="s">
        <v>142</v>
      </c>
      <c r="C44" t="s">
        <v>143</v>
      </c>
    </row>
    <row r="45" spans="1:7" x14ac:dyDescent="0.35">
      <c r="C45" t="s">
        <v>144</v>
      </c>
    </row>
    <row r="46" spans="1:7" x14ac:dyDescent="0.35">
      <c r="C46" t="s">
        <v>145</v>
      </c>
    </row>
    <row r="47" spans="1:7" x14ac:dyDescent="0.35">
      <c r="C47" t="s">
        <v>146</v>
      </c>
    </row>
    <row r="48" spans="1:7" x14ac:dyDescent="0.35">
      <c r="C48" t="s">
        <v>147</v>
      </c>
    </row>
    <row r="49" spans="1:3" x14ac:dyDescent="0.35">
      <c r="A49" t="s">
        <v>148</v>
      </c>
    </row>
    <row r="51" spans="1:3" x14ac:dyDescent="0.35">
      <c r="A51" s="27" t="s">
        <v>149</v>
      </c>
    </row>
    <row r="52" spans="1:3" x14ac:dyDescent="0.35">
      <c r="A52" t="s">
        <v>150</v>
      </c>
      <c r="C52" t="s">
        <v>151</v>
      </c>
    </row>
    <row r="53" spans="1:3" x14ac:dyDescent="0.35">
      <c r="B53" t="s">
        <v>117</v>
      </c>
      <c r="C53" t="s">
        <v>152</v>
      </c>
    </row>
    <row r="54" spans="1:3" x14ac:dyDescent="0.35">
      <c r="A54" t="s">
        <v>153</v>
      </c>
    </row>
    <row r="56" spans="1:3" x14ac:dyDescent="0.35">
      <c r="A56" s="27" t="s">
        <v>154</v>
      </c>
    </row>
    <row r="57" spans="1:3" x14ac:dyDescent="0.35">
      <c r="A57" s="33" t="s">
        <v>155</v>
      </c>
      <c r="C57" t="s">
        <v>156</v>
      </c>
    </row>
    <row r="58" spans="1:3" x14ac:dyDescent="0.35">
      <c r="C58" t="s">
        <v>157</v>
      </c>
    </row>
    <row r="59" spans="1:3" x14ac:dyDescent="0.35">
      <c r="C59" s="29" t="s">
        <v>158</v>
      </c>
    </row>
    <row r="60" spans="1:3" x14ac:dyDescent="0.35">
      <c r="C60" s="29" t="s">
        <v>159</v>
      </c>
    </row>
    <row r="61" spans="1:3" x14ac:dyDescent="0.35">
      <c r="C61" s="29" t="s">
        <v>160</v>
      </c>
    </row>
    <row r="62" spans="1:3" x14ac:dyDescent="0.35">
      <c r="C62" s="29" t="s">
        <v>161</v>
      </c>
    </row>
    <row r="63" spans="1:3" x14ac:dyDescent="0.35">
      <c r="C63" s="29" t="s">
        <v>162</v>
      </c>
    </row>
    <row r="64" spans="1:3" x14ac:dyDescent="0.35">
      <c r="C64" s="29" t="s">
        <v>163</v>
      </c>
    </row>
    <row r="65" spans="1:3" x14ac:dyDescent="0.35">
      <c r="A65" t="s">
        <v>164</v>
      </c>
      <c r="C65" s="29"/>
    </row>
    <row r="66" spans="1:3" x14ac:dyDescent="0.35">
      <c r="C66" s="29"/>
    </row>
    <row r="67" spans="1:3" x14ac:dyDescent="0.35">
      <c r="A67" s="28" t="s">
        <v>165</v>
      </c>
    </row>
    <row r="68" spans="1:3" x14ac:dyDescent="0.35">
      <c r="A68" s="27" t="s">
        <v>166</v>
      </c>
    </row>
    <row r="69" spans="1:3" x14ac:dyDescent="0.35">
      <c r="A69" t="s">
        <v>167</v>
      </c>
    </row>
    <row r="70" spans="1:3" x14ac:dyDescent="0.35">
      <c r="A70" s="27" t="s">
        <v>168</v>
      </c>
    </row>
    <row r="71" spans="1:3" x14ac:dyDescent="0.35">
      <c r="A71" t="s">
        <v>169</v>
      </c>
    </row>
    <row r="72" spans="1:3" x14ac:dyDescent="0.35">
      <c r="A72" t="s">
        <v>170</v>
      </c>
    </row>
    <row r="73" spans="1:3" x14ac:dyDescent="0.35">
      <c r="A73" t="s">
        <v>171</v>
      </c>
    </row>
    <row r="75" spans="1:3" x14ac:dyDescent="0.35">
      <c r="A75" s="28" t="s">
        <v>172</v>
      </c>
    </row>
    <row r="76" spans="1:3" x14ac:dyDescent="0.35">
      <c r="A76" s="29" t="s">
        <v>173</v>
      </c>
      <c r="C76" t="s">
        <v>174</v>
      </c>
    </row>
    <row r="78" spans="1:3" x14ac:dyDescent="0.35">
      <c r="A78" s="28" t="s">
        <v>175</v>
      </c>
    </row>
    <row r="79" spans="1:3" x14ac:dyDescent="0.35">
      <c r="A79" t="s">
        <v>176</v>
      </c>
    </row>
    <row r="80" spans="1:3" x14ac:dyDescent="0.35">
      <c r="A80" t="s">
        <v>177</v>
      </c>
    </row>
    <row r="82" spans="1:1" x14ac:dyDescent="0.35">
      <c r="A82" s="28" t="s">
        <v>178</v>
      </c>
    </row>
    <row r="83" spans="1:1" x14ac:dyDescent="0.35">
      <c r="A83" t="s">
        <v>179</v>
      </c>
    </row>
  </sheetData>
  <mergeCells count="1">
    <mergeCell ref="A31:N31"/>
  </mergeCells>
  <pageMargins left="0.7" right="0.7" top="0.75" bottom="0.75" header="0.3" footer="0.3"/>
  <pageSetup orientation="portrait" horizontalDpi="360" verticalDpi="36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5A7998-96EF-4836-A70C-4AC7C1E06ACB}">
  <sheetPr codeName="Sheet2">
    <tabColor theme="7"/>
  </sheetPr>
  <dimension ref="A6:E30"/>
  <sheetViews>
    <sheetView workbookViewId="0">
      <selection activeCell="E6" sqref="E6"/>
    </sheetView>
  </sheetViews>
  <sheetFormatPr defaultRowHeight="14.5" x14ac:dyDescent="0.35"/>
  <cols>
    <col min="1" max="2" width="6.453125" customWidth="1"/>
  </cols>
  <sheetData>
    <row r="6" spans="1:5" x14ac:dyDescent="0.35">
      <c r="D6" s="56" t="s">
        <v>181</v>
      </c>
      <c r="E6" s="57" t="e" cm="1" vm="1">
        <f t="array" ref="E6">_xlfn._xlws.PY(0,0,InvSim_Parameters!B20,InvSim_Parameters!B15,InvSim_Parameters!B14,InvSim_Parameters!B21,InvSim_Parameters!B22,InvSim_Parameters!B30,InvSim_Parameters!B29,InvSim_Parameters!B11,InvSim_Parameters!B12)</f>
        <v>#VALUE!</v>
      </c>
    </row>
    <row r="10" spans="1:5" x14ac:dyDescent="0.35">
      <c r="A10" s="58"/>
      <c r="B10" s="58"/>
    </row>
    <row r="11" spans="1:5" x14ac:dyDescent="0.35">
      <c r="B11" s="58"/>
    </row>
    <row r="12" spans="1:5" x14ac:dyDescent="0.35">
      <c r="B12" s="58"/>
    </row>
    <row r="13" spans="1:5" x14ac:dyDescent="0.35">
      <c r="B13" s="58"/>
    </row>
    <row r="14" spans="1:5" x14ac:dyDescent="0.35">
      <c r="B14" s="58"/>
    </row>
    <row r="15" spans="1:5" x14ac:dyDescent="0.35">
      <c r="B15" s="58"/>
    </row>
    <row r="16" spans="1:5" x14ac:dyDescent="0.35">
      <c r="B16" s="58"/>
    </row>
    <row r="17" spans="2:2" x14ac:dyDescent="0.35">
      <c r="B17" s="58"/>
    </row>
    <row r="18" spans="2:2" x14ac:dyDescent="0.35">
      <c r="B18" s="58"/>
    </row>
    <row r="19" spans="2:2" x14ac:dyDescent="0.35">
      <c r="B19" s="58"/>
    </row>
    <row r="20" spans="2:2" x14ac:dyDescent="0.35">
      <c r="B20" s="58"/>
    </row>
    <row r="21" spans="2:2" x14ac:dyDescent="0.35">
      <c r="B21" s="58"/>
    </row>
    <row r="22" spans="2:2" x14ac:dyDescent="0.35">
      <c r="B22" s="58"/>
    </row>
    <row r="23" spans="2:2" x14ac:dyDescent="0.35">
      <c r="B23" s="58"/>
    </row>
    <row r="24" spans="2:2" x14ac:dyDescent="0.35">
      <c r="B24" s="58"/>
    </row>
    <row r="25" spans="2:2" x14ac:dyDescent="0.35">
      <c r="B25" s="58"/>
    </row>
    <row r="26" spans="2:2" x14ac:dyDescent="0.35">
      <c r="B26" s="58"/>
    </row>
    <row r="27" spans="2:2" x14ac:dyDescent="0.35">
      <c r="B27" s="58"/>
    </row>
    <row r="28" spans="2:2" x14ac:dyDescent="0.35">
      <c r="B28" s="58"/>
    </row>
    <row r="29" spans="2:2" x14ac:dyDescent="0.35">
      <c r="B29" s="58"/>
    </row>
    <row r="30" spans="2:2" x14ac:dyDescent="0.35">
      <c r="B30" s="58"/>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
    <tabColor theme="7"/>
  </sheetPr>
  <dimension ref="A1"/>
  <sheetViews>
    <sheetView zoomScale="115" zoomScaleNormal="115" workbookViewId="0">
      <selection activeCell="W16" sqref="W16"/>
    </sheetView>
  </sheetViews>
  <sheetFormatPr defaultRowHeight="14.5" x14ac:dyDescent="0.35"/>
  <sheetData>
    <row r="1" spans="1:1" ht="21" x14ac:dyDescent="0.5">
      <c r="A1" s="55" t="s">
        <v>24</v>
      </c>
    </row>
  </sheetData>
  <pageMargins left="0.75" right="0.75" top="1" bottom="1" header="0.5" footer="0.5"/>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8</vt:i4>
      </vt:variant>
    </vt:vector>
  </HeadingPairs>
  <TitlesOfParts>
    <vt:vector size="20" baseType="lpstr">
      <vt:lpstr>Menu</vt:lpstr>
      <vt:lpstr>PARA</vt:lpstr>
      <vt:lpstr>Query_Template</vt:lpstr>
      <vt:lpstr>InvSim_Parameters</vt:lpstr>
      <vt:lpstr>Parameter_Template</vt:lpstr>
      <vt:lpstr>Stack_Template</vt:lpstr>
      <vt:lpstr>Table_Template</vt:lpstr>
      <vt:lpstr>Pivot_Template</vt:lpstr>
      <vt:lpstr>ModuleList_Template</vt:lpstr>
      <vt:lpstr>QuickReference</vt:lpstr>
      <vt:lpstr>Level0_Python_In_Excel</vt:lpstr>
      <vt:lpstr>InvSim_Dashboard</vt:lpstr>
      <vt:lpstr>PARA_FilePath_Archive</vt:lpstr>
      <vt:lpstr>PARA_FilePath_Data_Local</vt:lpstr>
      <vt:lpstr>PARA_FilePath_Data_Netwk</vt:lpstr>
      <vt:lpstr>PARA_FilePath_Input_Local</vt:lpstr>
      <vt:lpstr>PARA_FilePath_Modules</vt:lpstr>
      <vt:lpstr>PARA_Keep_Query_Data</vt:lpstr>
      <vt:lpstr>PARA_Run_Duration</vt:lpstr>
      <vt:lpstr>PARA_User_Folder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Kien Leong;Gabriele Tettamanzi</dc:creator>
  <cp:lastModifiedBy>Kien Leong</cp:lastModifiedBy>
  <dcterms:created xsi:type="dcterms:W3CDTF">2022-10-26T14:09:51Z</dcterms:created>
  <dcterms:modified xsi:type="dcterms:W3CDTF">2025-05-02T15:05:00Z</dcterms:modified>
</cp:coreProperties>
</file>