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Ubuntu\home\minstrel\kinetika\project_demetra\discharge_analysis\"/>
    </mc:Choice>
  </mc:AlternateContent>
  <xr:revisionPtr revIDLastSave="0" documentId="8_{355E20F7-FBD7-4A45-A4ED-F968958B86C9}" xr6:coauthVersionLast="47" xr6:coauthVersionMax="47" xr10:uidLastSave="{00000000-0000-0000-0000-000000000000}"/>
  <bookViews>
    <workbookView xWindow="38280" yWindow="-120" windowWidth="38640" windowHeight="21120" activeTab="1" xr2:uid="{16EF4959-1545-44D8-8A2E-20A72C359A87}"/>
  </bookViews>
  <sheets>
    <sheet name="N2" sheetId="1" r:id="rId1"/>
    <sheet name="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2" l="1"/>
  <c r="A3" i="2"/>
  <c r="D3" i="2" s="1"/>
  <c r="D2" i="2"/>
  <c r="E3" i="2"/>
  <c r="N3" i="2" s="1"/>
  <c r="B3" i="2"/>
  <c r="H3" i="2" s="1"/>
  <c r="E2" i="2"/>
  <c r="N2" i="2" s="1"/>
  <c r="B2" i="2"/>
  <c r="G2" i="2" s="1"/>
  <c r="D31" i="1"/>
  <c r="E31" i="1"/>
  <c r="G31" i="1"/>
  <c r="H31" i="1"/>
  <c r="K31" i="1" s="1"/>
  <c r="J31" i="1"/>
  <c r="D32" i="1"/>
  <c r="E32" i="1"/>
  <c r="G32" i="1"/>
  <c r="H32" i="1"/>
  <c r="J32" i="1"/>
  <c r="K32" i="1"/>
  <c r="A32" i="1"/>
  <c r="B32" i="1" s="1"/>
  <c r="A31" i="1"/>
  <c r="B31" i="1" s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K2" i="1"/>
  <c r="J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H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E2" i="1"/>
  <c r="G2" i="1"/>
  <c r="D2" i="1"/>
  <c r="B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5" i="1"/>
  <c r="A4" i="2" l="1"/>
  <c r="D4" i="2"/>
  <c r="K3" i="2"/>
  <c r="G3" i="2"/>
  <c r="J3" i="2" s="1"/>
  <c r="H2" i="2"/>
  <c r="K2" i="2" s="1"/>
  <c r="J2" i="2"/>
  <c r="A5" i="2" l="1"/>
  <c r="E4" i="2"/>
  <c r="N4" i="2" s="1"/>
  <c r="B4" i="2"/>
  <c r="G4" i="2" l="1"/>
  <c r="J4" i="2" s="1"/>
  <c r="H4" i="2"/>
  <c r="K4" i="2" s="1"/>
  <c r="A6" i="2"/>
  <c r="D5" i="2"/>
  <c r="B5" i="2"/>
  <c r="E5" i="2"/>
  <c r="N5" i="2" s="1"/>
  <c r="G5" i="2" l="1"/>
  <c r="J5" i="2" s="1"/>
  <c r="H5" i="2"/>
  <c r="K5" i="2" s="1"/>
  <c r="D6" i="2"/>
  <c r="E6" i="2"/>
  <c r="N6" i="2" s="1"/>
  <c r="A7" i="2"/>
  <c r="B6" i="2"/>
  <c r="D7" i="2" l="1"/>
  <c r="E7" i="2"/>
  <c r="N7" i="2" s="1"/>
  <c r="B7" i="2"/>
  <c r="A8" i="2"/>
  <c r="G6" i="2"/>
  <c r="J6" i="2" s="1"/>
  <c r="H6" i="2"/>
  <c r="K6" i="2" s="1"/>
  <c r="A9" i="2" l="1"/>
  <c r="B8" i="2"/>
  <c r="D8" i="2"/>
  <c r="E8" i="2"/>
  <c r="N8" i="2" s="1"/>
  <c r="G7" i="2"/>
  <c r="J7" i="2" s="1"/>
  <c r="H7" i="2"/>
  <c r="K7" i="2" s="1"/>
  <c r="D9" i="2" l="1"/>
  <c r="A10" i="2"/>
  <c r="B9" i="2"/>
  <c r="E9" i="2"/>
  <c r="N9" i="2" s="1"/>
  <c r="G8" i="2"/>
  <c r="J8" i="2" s="1"/>
  <c r="H8" i="2"/>
  <c r="K8" i="2" s="1"/>
  <c r="G9" i="2" l="1"/>
  <c r="J9" i="2" s="1"/>
  <c r="H9" i="2"/>
  <c r="K9" i="2" s="1"/>
  <c r="A11" i="2"/>
  <c r="D10" i="2"/>
  <c r="B10" i="2"/>
  <c r="E10" i="2"/>
  <c r="N10" i="2" l="1"/>
  <c r="G10" i="2"/>
  <c r="J10" i="2" s="1"/>
  <c r="H10" i="2"/>
  <c r="K10" i="2" s="1"/>
  <c r="A12" i="2"/>
  <c r="D11" i="2"/>
  <c r="B11" i="2"/>
  <c r="E11" i="2"/>
  <c r="N11" i="2" s="1"/>
  <c r="G11" i="2" l="1"/>
  <c r="J11" i="2" s="1"/>
  <c r="H11" i="2"/>
  <c r="K11" i="2" s="1"/>
  <c r="A13" i="2"/>
  <c r="D12" i="2"/>
  <c r="E12" i="2"/>
  <c r="B12" i="2"/>
  <c r="G12" i="2" l="1"/>
  <c r="J12" i="2" s="1"/>
  <c r="H12" i="2"/>
  <c r="K12" i="2" s="1"/>
  <c r="N12" i="2"/>
  <c r="A14" i="2"/>
  <c r="E13" i="2"/>
  <c r="D13" i="2"/>
  <c r="B13" i="2"/>
  <c r="B14" i="2" l="1"/>
  <c r="A15" i="2"/>
  <c r="D14" i="2"/>
  <c r="E14" i="2"/>
  <c r="N14" i="2" s="1"/>
  <c r="G13" i="2"/>
  <c r="J13" i="2" s="1"/>
  <c r="H13" i="2"/>
  <c r="K13" i="2" s="1"/>
  <c r="N13" i="2"/>
  <c r="B15" i="2" l="1"/>
  <c r="A16" i="2"/>
  <c r="E15" i="2"/>
  <c r="N15" i="2" s="1"/>
  <c r="D15" i="2"/>
  <c r="G14" i="2"/>
  <c r="J14" i="2" s="1"/>
  <c r="H14" i="2"/>
  <c r="K14" i="2" s="1"/>
  <c r="D16" i="2" l="1"/>
  <c r="E16" i="2"/>
  <c r="N16" i="2" s="1"/>
  <c r="B16" i="2"/>
  <c r="O15" i="2"/>
  <c r="O11" i="2"/>
  <c r="O10" i="2"/>
  <c r="O8" i="2"/>
  <c r="O9" i="2"/>
  <c r="O7" i="2"/>
  <c r="G15" i="2"/>
  <c r="J15" i="2" s="1"/>
  <c r="H15" i="2"/>
  <c r="K15" i="2" s="1"/>
  <c r="O14" i="2"/>
  <c r="O12" i="2"/>
  <c r="O13" i="2"/>
  <c r="G16" i="2" l="1"/>
  <c r="J16" i="2" s="1"/>
  <c r="H16" i="2"/>
  <c r="K16" i="2" s="1"/>
  <c r="O16" i="2"/>
  <c r="O3" i="2"/>
  <c r="O2" i="2"/>
  <c r="O6" i="2"/>
  <c r="O5" i="2"/>
  <c r="O4" i="2"/>
</calcChain>
</file>

<file path=xl/sharedStrings.xml><?xml version="1.0" encoding="utf-8"?>
<sst xmlns="http://schemas.openxmlformats.org/spreadsheetml/2006/main" count="18" uniqueCount="10">
  <si>
    <t>J1</t>
  </si>
  <si>
    <t>J2</t>
  </si>
  <si>
    <t>E1</t>
  </si>
  <si>
    <t>g1</t>
  </si>
  <si>
    <t>E2</t>
  </si>
  <si>
    <t>g2</t>
  </si>
  <si>
    <t>dE</t>
  </si>
  <si>
    <t>g1/g0</t>
  </si>
  <si>
    <t>T=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</si>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</sst>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7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7" fontId="0" fillId="0" borderId="0" xfId="0" applyNumberFormat="1"/>
    <xf numFmtId="2" fontId="0" fillId="0" borderId="0" xfId="0" applyNumberFormat="1"/>
    <xf numFmtId="1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CEAB-639B-4696-A0B9-E3EA7FF5A2D0}">
  <dimension ref="A1:K32"/>
  <sheetViews>
    <sheetView workbookViewId="0">
      <selection activeCell="E16" sqref="E16"/>
    </sheetView>
  </sheetViews>
  <sheetFormatPr defaultRowHeight="15" x14ac:dyDescent="0.25"/>
  <cols>
    <col min="11" max="11" width="9.5703125" bestFit="1" customWidth="1"/>
  </cols>
  <sheetData>
    <row r="1" spans="1:11" x14ac:dyDescent="0.2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</row>
    <row r="2" spans="1:11" x14ac:dyDescent="0.25">
      <c r="A2">
        <v>0</v>
      </c>
      <c r="B2">
        <f>A2+2</f>
        <v>2</v>
      </c>
      <c r="D2" s="1">
        <f>0.000247*A2*(A2+1)</f>
        <v>0</v>
      </c>
      <c r="E2">
        <f>(2*A2+1)*IF(MOD(A2,2)=0,1,2)</f>
        <v>1</v>
      </c>
      <c r="G2" s="1">
        <f>0.000247*B2*(B2+1)</f>
        <v>1.4819999999999998E-3</v>
      </c>
      <c r="H2">
        <f>(2*B2+1)*IF(MOD(B2,2)=0,1,2)</f>
        <v>5</v>
      </c>
      <c r="J2" s="1">
        <f>G2-D2</f>
        <v>1.4819999999999998E-3</v>
      </c>
      <c r="K2" s="2">
        <f>H2/E2</f>
        <v>5</v>
      </c>
    </row>
    <row r="3" spans="1:11" x14ac:dyDescent="0.25">
      <c r="A3">
        <v>1</v>
      </c>
      <c r="B3">
        <f t="shared" ref="B3:B30" si="0">A3+2</f>
        <v>3</v>
      </c>
      <c r="D3" s="1">
        <f t="shared" ref="D3:D30" si="1">0.000247*A3*(A3+1)</f>
        <v>4.9399999999999997E-4</v>
      </c>
      <c r="E3">
        <f t="shared" ref="E3:E30" si="2">(2*A3+1)*IF(MOD(A3,2)=0,1,2)</f>
        <v>6</v>
      </c>
      <c r="G3" s="1">
        <f t="shared" ref="G3:G30" si="3">0.000247*B3*(B3+1)</f>
        <v>2.9639999999999996E-3</v>
      </c>
      <c r="H3">
        <f t="shared" ref="H3:H30" si="4">(2*B3+1)*IF(MOD(B3,2)=0,1,2)</f>
        <v>14</v>
      </c>
      <c r="J3" s="1">
        <f t="shared" ref="J3:J30" si="5">G3-D3</f>
        <v>2.4699999999999995E-3</v>
      </c>
      <c r="K3" s="2">
        <f t="shared" ref="K3:K30" si="6">H3/E3</f>
        <v>2.3333333333333335</v>
      </c>
    </row>
    <row r="4" spans="1:11" x14ac:dyDescent="0.25">
      <c r="A4">
        <v>2</v>
      </c>
      <c r="B4">
        <f t="shared" si="0"/>
        <v>4</v>
      </c>
      <c r="D4" s="1">
        <f t="shared" si="1"/>
        <v>1.4819999999999998E-3</v>
      </c>
      <c r="E4">
        <f t="shared" si="2"/>
        <v>5</v>
      </c>
      <c r="G4" s="1">
        <f t="shared" si="3"/>
        <v>4.9399999999999999E-3</v>
      </c>
      <c r="H4">
        <f t="shared" si="4"/>
        <v>9</v>
      </c>
      <c r="J4" s="1">
        <f t="shared" si="5"/>
        <v>3.4580000000000001E-3</v>
      </c>
      <c r="K4" s="2">
        <f t="shared" si="6"/>
        <v>1.8</v>
      </c>
    </row>
    <row r="5" spans="1:11" x14ac:dyDescent="0.25">
      <c r="A5">
        <f>A4+1</f>
        <v>3</v>
      </c>
      <c r="B5">
        <f t="shared" si="0"/>
        <v>5</v>
      </c>
      <c r="D5" s="1">
        <f t="shared" si="1"/>
        <v>2.9639999999999996E-3</v>
      </c>
      <c r="E5">
        <f t="shared" si="2"/>
        <v>14</v>
      </c>
      <c r="G5" s="1">
        <f t="shared" si="3"/>
        <v>7.4099999999999999E-3</v>
      </c>
      <c r="H5">
        <f t="shared" si="4"/>
        <v>22</v>
      </c>
      <c r="J5" s="1">
        <f t="shared" si="5"/>
        <v>4.4460000000000003E-3</v>
      </c>
      <c r="K5" s="2">
        <f t="shared" si="6"/>
        <v>1.5714285714285714</v>
      </c>
    </row>
    <row r="6" spans="1:11" x14ac:dyDescent="0.25">
      <c r="A6">
        <f t="shared" ref="A6:A30" si="7">A5+1</f>
        <v>4</v>
      </c>
      <c r="B6">
        <f t="shared" si="0"/>
        <v>6</v>
      </c>
      <c r="D6" s="1">
        <f t="shared" si="1"/>
        <v>4.9399999999999999E-3</v>
      </c>
      <c r="E6">
        <f t="shared" si="2"/>
        <v>9</v>
      </c>
      <c r="G6" s="1">
        <f t="shared" si="3"/>
        <v>1.0373999999999998E-2</v>
      </c>
      <c r="H6">
        <f t="shared" si="4"/>
        <v>13</v>
      </c>
      <c r="J6" s="1">
        <f t="shared" si="5"/>
        <v>5.4339999999999979E-3</v>
      </c>
      <c r="K6" s="2">
        <f t="shared" si="6"/>
        <v>1.4444444444444444</v>
      </c>
    </row>
    <row r="7" spans="1:11" x14ac:dyDescent="0.25">
      <c r="A7">
        <f t="shared" si="7"/>
        <v>5</v>
      </c>
      <c r="B7">
        <f t="shared" si="0"/>
        <v>7</v>
      </c>
      <c r="D7" s="1">
        <f t="shared" si="1"/>
        <v>7.4099999999999999E-3</v>
      </c>
      <c r="E7">
        <f t="shared" si="2"/>
        <v>22</v>
      </c>
      <c r="G7" s="1">
        <f t="shared" si="3"/>
        <v>1.3831999999999999E-2</v>
      </c>
      <c r="H7">
        <f t="shared" si="4"/>
        <v>30</v>
      </c>
      <c r="J7" s="1">
        <f t="shared" si="5"/>
        <v>6.4219999999999989E-3</v>
      </c>
      <c r="K7" s="2">
        <f t="shared" si="6"/>
        <v>1.3636363636363635</v>
      </c>
    </row>
    <row r="8" spans="1:11" x14ac:dyDescent="0.25">
      <c r="A8">
        <f t="shared" si="7"/>
        <v>6</v>
      </c>
      <c r="B8">
        <f t="shared" si="0"/>
        <v>8</v>
      </c>
      <c r="D8" s="1">
        <f t="shared" si="1"/>
        <v>1.0373999999999998E-2</v>
      </c>
      <c r="E8">
        <f t="shared" si="2"/>
        <v>13</v>
      </c>
      <c r="G8" s="1">
        <f t="shared" si="3"/>
        <v>1.7783999999999998E-2</v>
      </c>
      <c r="H8">
        <f t="shared" si="4"/>
        <v>17</v>
      </c>
      <c r="J8" s="1">
        <f t="shared" si="5"/>
        <v>7.4099999999999999E-3</v>
      </c>
      <c r="K8" s="2">
        <f t="shared" si="6"/>
        <v>1.3076923076923077</v>
      </c>
    </row>
    <row r="9" spans="1:11" x14ac:dyDescent="0.25">
      <c r="A9">
        <f t="shared" si="7"/>
        <v>7</v>
      </c>
      <c r="B9">
        <f t="shared" si="0"/>
        <v>9</v>
      </c>
      <c r="D9" s="1">
        <f t="shared" si="1"/>
        <v>1.3831999999999999E-2</v>
      </c>
      <c r="E9">
        <f t="shared" si="2"/>
        <v>30</v>
      </c>
      <c r="G9" s="1">
        <f t="shared" si="3"/>
        <v>2.2229999999999996E-2</v>
      </c>
      <c r="H9">
        <f t="shared" si="4"/>
        <v>38</v>
      </c>
      <c r="J9" s="1">
        <f t="shared" si="5"/>
        <v>8.3979999999999975E-3</v>
      </c>
      <c r="K9" s="2">
        <f t="shared" si="6"/>
        <v>1.2666666666666666</v>
      </c>
    </row>
    <row r="10" spans="1:11" x14ac:dyDescent="0.25">
      <c r="A10">
        <f t="shared" si="7"/>
        <v>8</v>
      </c>
      <c r="B10">
        <f t="shared" si="0"/>
        <v>10</v>
      </c>
      <c r="D10" s="1">
        <f t="shared" si="1"/>
        <v>1.7783999999999998E-2</v>
      </c>
      <c r="E10">
        <f t="shared" si="2"/>
        <v>17</v>
      </c>
      <c r="G10" s="1">
        <f t="shared" si="3"/>
        <v>2.717E-2</v>
      </c>
      <c r="H10">
        <f t="shared" si="4"/>
        <v>21</v>
      </c>
      <c r="J10" s="1">
        <f t="shared" si="5"/>
        <v>9.386000000000002E-3</v>
      </c>
      <c r="K10" s="2">
        <f t="shared" si="6"/>
        <v>1.2352941176470589</v>
      </c>
    </row>
    <row r="11" spans="1:11" x14ac:dyDescent="0.25">
      <c r="A11">
        <f t="shared" si="7"/>
        <v>9</v>
      </c>
      <c r="B11">
        <f t="shared" si="0"/>
        <v>11</v>
      </c>
      <c r="D11" s="1">
        <f t="shared" si="1"/>
        <v>2.2229999999999996E-2</v>
      </c>
      <c r="E11">
        <f t="shared" si="2"/>
        <v>38</v>
      </c>
      <c r="G11" s="1">
        <f t="shared" si="3"/>
        <v>3.2603999999999994E-2</v>
      </c>
      <c r="H11">
        <f t="shared" si="4"/>
        <v>46</v>
      </c>
      <c r="J11" s="1">
        <f t="shared" si="5"/>
        <v>1.0373999999999998E-2</v>
      </c>
      <c r="K11" s="2">
        <f t="shared" si="6"/>
        <v>1.2105263157894737</v>
      </c>
    </row>
    <row r="12" spans="1:11" x14ac:dyDescent="0.25">
      <c r="A12">
        <f t="shared" si="7"/>
        <v>10</v>
      </c>
      <c r="B12">
        <f t="shared" si="0"/>
        <v>12</v>
      </c>
      <c r="D12" s="1">
        <f t="shared" si="1"/>
        <v>2.717E-2</v>
      </c>
      <c r="E12">
        <f t="shared" si="2"/>
        <v>21</v>
      </c>
      <c r="G12" s="1">
        <f t="shared" si="3"/>
        <v>3.8531999999999997E-2</v>
      </c>
      <c r="H12">
        <f t="shared" si="4"/>
        <v>25</v>
      </c>
      <c r="J12" s="1">
        <f t="shared" si="5"/>
        <v>1.1361999999999997E-2</v>
      </c>
      <c r="K12" s="2">
        <f t="shared" si="6"/>
        <v>1.1904761904761905</v>
      </c>
    </row>
    <row r="13" spans="1:11" x14ac:dyDescent="0.25">
      <c r="A13">
        <f t="shared" si="7"/>
        <v>11</v>
      </c>
      <c r="B13">
        <f t="shared" si="0"/>
        <v>13</v>
      </c>
      <c r="D13" s="1">
        <f t="shared" si="1"/>
        <v>3.2603999999999994E-2</v>
      </c>
      <c r="E13">
        <f t="shared" si="2"/>
        <v>46</v>
      </c>
      <c r="G13" s="1">
        <f t="shared" si="3"/>
        <v>4.4954000000000001E-2</v>
      </c>
      <c r="H13">
        <f t="shared" si="4"/>
        <v>54</v>
      </c>
      <c r="J13" s="1">
        <f t="shared" si="5"/>
        <v>1.2350000000000007E-2</v>
      </c>
      <c r="K13" s="2">
        <f t="shared" si="6"/>
        <v>1.173913043478261</v>
      </c>
    </row>
    <row r="14" spans="1:11" x14ac:dyDescent="0.25">
      <c r="A14">
        <f t="shared" si="7"/>
        <v>12</v>
      </c>
      <c r="B14">
        <f t="shared" si="0"/>
        <v>14</v>
      </c>
      <c r="D14" s="1">
        <f t="shared" si="1"/>
        <v>3.8531999999999997E-2</v>
      </c>
      <c r="E14">
        <f t="shared" si="2"/>
        <v>25</v>
      </c>
      <c r="G14" s="1">
        <f t="shared" si="3"/>
        <v>5.1869999999999993E-2</v>
      </c>
      <c r="H14">
        <f t="shared" si="4"/>
        <v>29</v>
      </c>
      <c r="J14" s="1">
        <f t="shared" si="5"/>
        <v>1.3337999999999996E-2</v>
      </c>
      <c r="K14" s="2">
        <f t="shared" si="6"/>
        <v>1.1599999999999999</v>
      </c>
    </row>
    <row r="15" spans="1:11" x14ac:dyDescent="0.25">
      <c r="A15">
        <f t="shared" si="7"/>
        <v>13</v>
      </c>
      <c r="B15">
        <f t="shared" si="0"/>
        <v>15</v>
      </c>
      <c r="D15" s="1">
        <f t="shared" si="1"/>
        <v>4.4954000000000001E-2</v>
      </c>
      <c r="E15">
        <f t="shared" si="2"/>
        <v>54</v>
      </c>
      <c r="G15" s="1">
        <f t="shared" si="3"/>
        <v>5.9279999999999999E-2</v>
      </c>
      <c r="H15">
        <f t="shared" si="4"/>
        <v>62</v>
      </c>
      <c r="J15" s="1">
        <f t="shared" si="5"/>
        <v>1.4325999999999998E-2</v>
      </c>
      <c r="K15" s="2">
        <f t="shared" si="6"/>
        <v>1.1481481481481481</v>
      </c>
    </row>
    <row r="16" spans="1:11" x14ac:dyDescent="0.25">
      <c r="A16">
        <f t="shared" si="7"/>
        <v>14</v>
      </c>
      <c r="B16">
        <f t="shared" si="0"/>
        <v>16</v>
      </c>
      <c r="D16" s="1">
        <f t="shared" si="1"/>
        <v>5.1869999999999993E-2</v>
      </c>
      <c r="E16">
        <f t="shared" si="2"/>
        <v>29</v>
      </c>
      <c r="G16" s="1">
        <f t="shared" si="3"/>
        <v>6.7183999999999994E-2</v>
      </c>
      <c r="H16">
        <f t="shared" si="4"/>
        <v>33</v>
      </c>
      <c r="J16" s="1">
        <f t="shared" si="5"/>
        <v>1.5314000000000001E-2</v>
      </c>
      <c r="K16" s="2">
        <f t="shared" si="6"/>
        <v>1.1379310344827587</v>
      </c>
    </row>
    <row r="17" spans="1:11" x14ac:dyDescent="0.25">
      <c r="A17">
        <f t="shared" si="7"/>
        <v>15</v>
      </c>
      <c r="B17">
        <f t="shared" si="0"/>
        <v>17</v>
      </c>
      <c r="D17" s="1">
        <f t="shared" si="1"/>
        <v>5.9279999999999999E-2</v>
      </c>
      <c r="E17">
        <f t="shared" si="2"/>
        <v>62</v>
      </c>
      <c r="G17" s="1">
        <f t="shared" si="3"/>
        <v>7.5581999999999996E-2</v>
      </c>
      <c r="H17">
        <f t="shared" si="4"/>
        <v>70</v>
      </c>
      <c r="J17" s="1">
        <f t="shared" si="5"/>
        <v>1.6301999999999997E-2</v>
      </c>
      <c r="K17" s="2">
        <f t="shared" si="6"/>
        <v>1.1290322580645162</v>
      </c>
    </row>
    <row r="18" spans="1:11" x14ac:dyDescent="0.25">
      <c r="A18">
        <f t="shared" si="7"/>
        <v>16</v>
      </c>
      <c r="B18">
        <f t="shared" si="0"/>
        <v>18</v>
      </c>
      <c r="D18" s="1">
        <f t="shared" si="1"/>
        <v>6.7183999999999994E-2</v>
      </c>
      <c r="E18">
        <f t="shared" si="2"/>
        <v>33</v>
      </c>
      <c r="G18" s="1">
        <f t="shared" si="3"/>
        <v>8.4473999999999994E-2</v>
      </c>
      <c r="H18">
        <f t="shared" si="4"/>
        <v>37</v>
      </c>
      <c r="J18" s="1">
        <f t="shared" si="5"/>
        <v>1.729E-2</v>
      </c>
      <c r="K18" s="2">
        <f t="shared" si="6"/>
        <v>1.1212121212121211</v>
      </c>
    </row>
    <row r="19" spans="1:11" x14ac:dyDescent="0.25">
      <c r="A19">
        <f t="shared" si="7"/>
        <v>17</v>
      </c>
      <c r="B19">
        <f t="shared" si="0"/>
        <v>19</v>
      </c>
      <c r="D19" s="1">
        <f t="shared" si="1"/>
        <v>7.5581999999999996E-2</v>
      </c>
      <c r="E19">
        <f t="shared" si="2"/>
        <v>70</v>
      </c>
      <c r="G19" s="1">
        <f t="shared" si="3"/>
        <v>9.3859999999999999E-2</v>
      </c>
      <c r="H19">
        <f t="shared" si="4"/>
        <v>78</v>
      </c>
      <c r="J19" s="1">
        <f t="shared" si="5"/>
        <v>1.8278000000000003E-2</v>
      </c>
      <c r="K19" s="2">
        <f t="shared" si="6"/>
        <v>1.1142857142857143</v>
      </c>
    </row>
    <row r="20" spans="1:11" x14ac:dyDescent="0.25">
      <c r="A20">
        <f t="shared" si="7"/>
        <v>18</v>
      </c>
      <c r="B20">
        <f t="shared" si="0"/>
        <v>20</v>
      </c>
      <c r="D20" s="1">
        <f t="shared" si="1"/>
        <v>8.4473999999999994E-2</v>
      </c>
      <c r="E20">
        <f t="shared" si="2"/>
        <v>37</v>
      </c>
      <c r="G20" s="1">
        <f t="shared" si="3"/>
        <v>0.10374</v>
      </c>
      <c r="H20">
        <f t="shared" si="4"/>
        <v>41</v>
      </c>
      <c r="J20" s="1">
        <f t="shared" si="5"/>
        <v>1.9266000000000005E-2</v>
      </c>
      <c r="K20" s="2">
        <f t="shared" si="6"/>
        <v>1.1081081081081081</v>
      </c>
    </row>
    <row r="21" spans="1:11" x14ac:dyDescent="0.25">
      <c r="A21">
        <f t="shared" si="7"/>
        <v>19</v>
      </c>
      <c r="B21">
        <f t="shared" si="0"/>
        <v>21</v>
      </c>
      <c r="D21" s="1">
        <f t="shared" si="1"/>
        <v>9.3859999999999999E-2</v>
      </c>
      <c r="E21">
        <f t="shared" si="2"/>
        <v>78</v>
      </c>
      <c r="G21" s="1">
        <f t="shared" si="3"/>
        <v>0.11411399999999999</v>
      </c>
      <c r="H21">
        <f t="shared" si="4"/>
        <v>86</v>
      </c>
      <c r="J21" s="1">
        <f t="shared" si="5"/>
        <v>2.0253999999999994E-2</v>
      </c>
      <c r="K21" s="2">
        <f t="shared" si="6"/>
        <v>1.1025641025641026</v>
      </c>
    </row>
    <row r="22" spans="1:11" x14ac:dyDescent="0.25">
      <c r="A22">
        <f t="shared" si="7"/>
        <v>20</v>
      </c>
      <c r="B22">
        <f t="shared" si="0"/>
        <v>22</v>
      </c>
      <c r="D22" s="1">
        <f t="shared" si="1"/>
        <v>0.10374</v>
      </c>
      <c r="E22">
        <f t="shared" si="2"/>
        <v>41</v>
      </c>
      <c r="G22" s="1">
        <f t="shared" si="3"/>
        <v>0.124982</v>
      </c>
      <c r="H22">
        <f t="shared" si="4"/>
        <v>45</v>
      </c>
      <c r="J22" s="1">
        <f t="shared" si="5"/>
        <v>2.1241999999999997E-2</v>
      </c>
      <c r="K22" s="2">
        <f t="shared" si="6"/>
        <v>1.0975609756097562</v>
      </c>
    </row>
    <row r="23" spans="1:11" x14ac:dyDescent="0.25">
      <c r="A23">
        <f t="shared" si="7"/>
        <v>21</v>
      </c>
      <c r="B23">
        <f t="shared" si="0"/>
        <v>23</v>
      </c>
      <c r="D23" s="1">
        <f t="shared" si="1"/>
        <v>0.11411399999999999</v>
      </c>
      <c r="E23">
        <f t="shared" si="2"/>
        <v>86</v>
      </c>
      <c r="G23" s="1">
        <f t="shared" si="3"/>
        <v>0.13634399999999999</v>
      </c>
      <c r="H23">
        <f t="shared" si="4"/>
        <v>94</v>
      </c>
      <c r="J23" s="1">
        <f t="shared" si="5"/>
        <v>2.223E-2</v>
      </c>
      <c r="K23" s="2">
        <f t="shared" si="6"/>
        <v>1.0930232558139534</v>
      </c>
    </row>
    <row r="24" spans="1:11" x14ac:dyDescent="0.25">
      <c r="A24">
        <f t="shared" si="7"/>
        <v>22</v>
      </c>
      <c r="B24">
        <f t="shared" si="0"/>
        <v>24</v>
      </c>
      <c r="D24" s="1">
        <f t="shared" si="1"/>
        <v>0.124982</v>
      </c>
      <c r="E24">
        <f t="shared" si="2"/>
        <v>45</v>
      </c>
      <c r="G24" s="1">
        <f t="shared" si="3"/>
        <v>0.14819999999999997</v>
      </c>
      <c r="H24">
        <f t="shared" si="4"/>
        <v>49</v>
      </c>
      <c r="J24" s="1">
        <f t="shared" si="5"/>
        <v>2.3217999999999975E-2</v>
      </c>
      <c r="K24" s="2">
        <f t="shared" si="6"/>
        <v>1.0888888888888888</v>
      </c>
    </row>
    <row r="25" spans="1:11" x14ac:dyDescent="0.25">
      <c r="A25">
        <f t="shared" si="7"/>
        <v>23</v>
      </c>
      <c r="B25">
        <f t="shared" si="0"/>
        <v>25</v>
      </c>
      <c r="D25" s="1">
        <f t="shared" si="1"/>
        <v>0.13634399999999999</v>
      </c>
      <c r="E25">
        <f t="shared" si="2"/>
        <v>94</v>
      </c>
      <c r="G25" s="1">
        <f t="shared" si="3"/>
        <v>0.16055</v>
      </c>
      <c r="H25">
        <f t="shared" si="4"/>
        <v>102</v>
      </c>
      <c r="J25" s="1">
        <f t="shared" si="5"/>
        <v>2.4206000000000005E-2</v>
      </c>
      <c r="K25" s="2">
        <f t="shared" si="6"/>
        <v>1.0851063829787233</v>
      </c>
    </row>
    <row r="26" spans="1:11" x14ac:dyDescent="0.25">
      <c r="A26">
        <f t="shared" si="7"/>
        <v>24</v>
      </c>
      <c r="B26">
        <f t="shared" si="0"/>
        <v>26</v>
      </c>
      <c r="D26" s="1">
        <f t="shared" si="1"/>
        <v>0.14819999999999997</v>
      </c>
      <c r="E26">
        <f t="shared" si="2"/>
        <v>49</v>
      </c>
      <c r="G26" s="1">
        <f t="shared" si="3"/>
        <v>0.17339399999999999</v>
      </c>
      <c r="H26">
        <f t="shared" si="4"/>
        <v>53</v>
      </c>
      <c r="J26" s="1">
        <f t="shared" si="5"/>
        <v>2.5194000000000022E-2</v>
      </c>
      <c r="K26" s="2">
        <f t="shared" si="6"/>
        <v>1.0816326530612246</v>
      </c>
    </row>
    <row r="27" spans="1:11" x14ac:dyDescent="0.25">
      <c r="A27">
        <f t="shared" si="7"/>
        <v>25</v>
      </c>
      <c r="B27">
        <f t="shared" si="0"/>
        <v>27</v>
      </c>
      <c r="D27" s="1">
        <f t="shared" si="1"/>
        <v>0.16055</v>
      </c>
      <c r="E27">
        <f t="shared" si="2"/>
        <v>102</v>
      </c>
      <c r="G27" s="1">
        <f t="shared" si="3"/>
        <v>0.18673199999999998</v>
      </c>
      <c r="H27">
        <f t="shared" si="4"/>
        <v>110</v>
      </c>
      <c r="J27" s="1">
        <f t="shared" si="5"/>
        <v>2.6181999999999983E-2</v>
      </c>
      <c r="K27" s="2">
        <f t="shared" si="6"/>
        <v>1.0784313725490196</v>
      </c>
    </row>
    <row r="28" spans="1:11" x14ac:dyDescent="0.25">
      <c r="A28">
        <f t="shared" si="7"/>
        <v>26</v>
      </c>
      <c r="B28">
        <f t="shared" si="0"/>
        <v>28</v>
      </c>
      <c r="D28" s="1">
        <f t="shared" si="1"/>
        <v>0.17339399999999999</v>
      </c>
      <c r="E28">
        <f t="shared" si="2"/>
        <v>53</v>
      </c>
      <c r="G28" s="1">
        <f t="shared" si="3"/>
        <v>0.20056399999999999</v>
      </c>
      <c r="H28">
        <f t="shared" si="4"/>
        <v>57</v>
      </c>
      <c r="J28" s="1">
        <f t="shared" si="5"/>
        <v>2.717E-2</v>
      </c>
      <c r="K28" s="2">
        <f t="shared" si="6"/>
        <v>1.0754716981132075</v>
      </c>
    </row>
    <row r="29" spans="1:11" x14ac:dyDescent="0.25">
      <c r="A29">
        <f t="shared" si="7"/>
        <v>27</v>
      </c>
      <c r="B29">
        <f t="shared" si="0"/>
        <v>29</v>
      </c>
      <c r="D29" s="1">
        <f t="shared" si="1"/>
        <v>0.18673199999999998</v>
      </c>
      <c r="E29">
        <f t="shared" si="2"/>
        <v>110</v>
      </c>
      <c r="G29" s="1">
        <f t="shared" si="3"/>
        <v>0.21488999999999997</v>
      </c>
      <c r="H29">
        <f t="shared" si="4"/>
        <v>118</v>
      </c>
      <c r="J29" s="1">
        <f t="shared" si="5"/>
        <v>2.8157999999999989E-2</v>
      </c>
      <c r="K29" s="2">
        <f t="shared" si="6"/>
        <v>1.0727272727272728</v>
      </c>
    </row>
    <row r="30" spans="1:11" x14ac:dyDescent="0.25">
      <c r="A30">
        <f t="shared" si="7"/>
        <v>28</v>
      </c>
      <c r="B30">
        <f>A30+2</f>
        <v>30</v>
      </c>
      <c r="D30" s="1">
        <f t="shared" si="1"/>
        <v>0.20056399999999999</v>
      </c>
      <c r="E30">
        <f t="shared" si="2"/>
        <v>57</v>
      </c>
      <c r="G30" s="1">
        <f t="shared" si="3"/>
        <v>0.22971</v>
      </c>
      <c r="H30">
        <f t="shared" si="4"/>
        <v>61</v>
      </c>
      <c r="J30" s="1">
        <f t="shared" si="5"/>
        <v>2.9146000000000005E-2</v>
      </c>
      <c r="K30" s="2">
        <f t="shared" si="6"/>
        <v>1.0701754385964912</v>
      </c>
    </row>
    <row r="31" spans="1:11" x14ac:dyDescent="0.25">
      <c r="A31">
        <f t="shared" ref="A31:A32" si="8">A30+1</f>
        <v>29</v>
      </c>
      <c r="B31">
        <f>A31+2</f>
        <v>31</v>
      </c>
      <c r="D31" s="1">
        <f t="shared" ref="D31:D32" si="9">0.000247*A31*(A31+1)</f>
        <v>0.21488999999999997</v>
      </c>
      <c r="E31">
        <f t="shared" ref="E31:E32" si="10">(2*A31+1)*IF(MOD(A31,2)=0,1,2)</f>
        <v>118</v>
      </c>
      <c r="G31" s="1">
        <f t="shared" ref="G31:G32" si="11">0.000247*B31*(B31+1)</f>
        <v>0.24502399999999999</v>
      </c>
      <c r="H31">
        <f t="shared" ref="H31:H32" si="12">(2*B31+1)*IF(MOD(B31,2)=0,1,2)</f>
        <v>126</v>
      </c>
      <c r="J31" s="1">
        <f t="shared" ref="J31:J32" si="13">G31-D31</f>
        <v>3.0134000000000022E-2</v>
      </c>
      <c r="K31" s="2">
        <f t="shared" ref="K31:K32" si="14">H31/E31</f>
        <v>1.0677966101694916</v>
      </c>
    </row>
    <row r="32" spans="1:11" x14ac:dyDescent="0.25">
      <c r="A32">
        <f t="shared" si="8"/>
        <v>30</v>
      </c>
      <c r="B32">
        <f>A32+2</f>
        <v>32</v>
      </c>
      <c r="D32" s="1">
        <f t="shared" si="9"/>
        <v>0.22971</v>
      </c>
      <c r="E32">
        <f t="shared" si="10"/>
        <v>61</v>
      </c>
      <c r="G32" s="1">
        <f t="shared" si="11"/>
        <v>0.26083200000000001</v>
      </c>
      <c r="H32">
        <f t="shared" si="12"/>
        <v>65</v>
      </c>
      <c r="J32" s="1">
        <f t="shared" si="13"/>
        <v>3.1122000000000011E-2</v>
      </c>
      <c r="K32" s="2">
        <f t="shared" si="14"/>
        <v>1.0655737704918034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D9AE-33B2-4634-B9F7-2175F5BD9F39}">
  <dimension ref="A1:R32"/>
  <sheetViews>
    <sheetView tabSelected="1" workbookViewId="0">
      <selection activeCell="L22" sqref="L22"/>
    </sheetView>
  </sheetViews>
  <sheetFormatPr defaultRowHeight="15" x14ac:dyDescent="0.25"/>
  <cols>
    <col min="11" max="11" width="9.5703125" bestFit="1" customWidth="1"/>
    <col min="14" max="14" width="8.7109375" customWidth="1"/>
    <col min="18" max="18" width="11" bestFit="1" customWidth="1"/>
  </cols>
  <sheetData>
    <row r="1" spans="1:18" x14ac:dyDescent="0.2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N1" t="s">
        <v>8</v>
      </c>
      <c r="O1">
        <v>300</v>
      </c>
      <c r="Q1" t="s">
        <v>9</v>
      </c>
      <c r="R1">
        <f>8.617*10^-5</f>
        <v>8.617000000000001E-5</v>
      </c>
    </row>
    <row r="2" spans="1:18" x14ac:dyDescent="0.25">
      <c r="A2">
        <v>1</v>
      </c>
      <c r="B2">
        <f>A2+2</f>
        <v>3</v>
      </c>
      <c r="D2" s="1">
        <f>0.0001783*A2*(A2+1)-6*10^-10*A2^2*(A2+1)^2</f>
        <v>3.5659759999999999E-4</v>
      </c>
      <c r="E2">
        <f>(2*A2+1)*IF(MOD(A2,2)=0,1,2)</f>
        <v>6</v>
      </c>
      <c r="G2" s="1">
        <f>0.0001783*B2*(B2+1)-6*10^-10*B2^2*(B2+1)^2</f>
        <v>2.1395136000000002E-3</v>
      </c>
      <c r="H2">
        <f>(2*B2+1)*IF(MOD(B2,2)=0,1,2)</f>
        <v>14</v>
      </c>
      <c r="J2" s="1">
        <f>G2-D2</f>
        <v>1.7829160000000003E-3</v>
      </c>
      <c r="K2" s="2">
        <f>H2/E2</f>
        <v>2.3333333333333335</v>
      </c>
      <c r="N2" s="3">
        <f t="shared" ref="N2:N16" si="0">E2*EXP(-D2/($R$1*$O$1))</f>
        <v>5.9178021689297511</v>
      </c>
      <c r="O2" s="4">
        <f>N2/SUM($N$2:$N$16)</f>
        <v>4.0749451734417283E-2</v>
      </c>
    </row>
    <row r="3" spans="1:18" x14ac:dyDescent="0.25">
      <c r="A3">
        <f>A2+2</f>
        <v>3</v>
      </c>
      <c r="B3">
        <f t="shared" ref="B3:B16" si="1">A3+2</f>
        <v>5</v>
      </c>
      <c r="D3" s="1">
        <f t="shared" ref="D3:D16" si="2">0.0001783*A3*(A3+1)-6*10^-10*A3^2*(A3+1)^2</f>
        <v>2.1395136000000002E-3</v>
      </c>
      <c r="E3">
        <f t="shared" ref="E3:E16" si="3">(2*A3+1)*IF(MOD(A3,2)=0,1,2)</f>
        <v>14</v>
      </c>
      <c r="G3" s="1">
        <f t="shared" ref="G3:G16" si="4">0.0001783*B3*(B3+1)-6*10^-10*B3^2*(B3+1)^2</f>
        <v>5.3484599999999993E-3</v>
      </c>
      <c r="H3">
        <f t="shared" ref="H3:H16" si="5">(2*B3+1)*IF(MOD(B3,2)=0,1,2)</f>
        <v>22</v>
      </c>
      <c r="J3" s="1">
        <f t="shared" ref="J3:J16" si="6">G3-D3</f>
        <v>3.2089463999999991E-3</v>
      </c>
      <c r="K3" s="2">
        <f t="shared" ref="K3:K16" si="7">H3/E3</f>
        <v>1.5714285714285714</v>
      </c>
      <c r="N3" s="3">
        <f t="shared" si="0"/>
        <v>12.887966515162837</v>
      </c>
      <c r="O3" s="4">
        <f>N3/SUM($N$2:$N$16)</f>
        <v>8.8745374460429752E-2</v>
      </c>
    </row>
    <row r="4" spans="1:18" x14ac:dyDescent="0.25">
      <c r="A4">
        <f t="shared" ref="A4:A16" si="8">A3+2</f>
        <v>5</v>
      </c>
      <c r="B4">
        <f t="shared" si="1"/>
        <v>7</v>
      </c>
      <c r="D4" s="1">
        <f t="shared" si="2"/>
        <v>5.3484599999999993E-3</v>
      </c>
      <c r="E4">
        <f t="shared" si="3"/>
        <v>22</v>
      </c>
      <c r="G4" s="1">
        <f t="shared" si="4"/>
        <v>9.9829184000000005E-3</v>
      </c>
      <c r="H4">
        <f t="shared" si="5"/>
        <v>30</v>
      </c>
      <c r="J4" s="1">
        <f t="shared" si="6"/>
        <v>4.6344584000000012E-3</v>
      </c>
      <c r="K4" s="2">
        <f t="shared" si="7"/>
        <v>1.3636363636363635</v>
      </c>
      <c r="N4" s="3">
        <f t="shared" si="0"/>
        <v>17.888298464454881</v>
      </c>
      <c r="O4" s="4">
        <f>N4/SUM($N$2:$N$16)</f>
        <v>0.12317720905158025</v>
      </c>
    </row>
    <row r="5" spans="1:18" x14ac:dyDescent="0.25">
      <c r="A5">
        <f t="shared" si="8"/>
        <v>7</v>
      </c>
      <c r="B5">
        <f t="shared" si="1"/>
        <v>9</v>
      </c>
      <c r="D5" s="1">
        <f t="shared" si="2"/>
        <v>9.9829184000000005E-3</v>
      </c>
      <c r="E5">
        <f t="shared" si="3"/>
        <v>30</v>
      </c>
      <c r="G5" s="1">
        <f t="shared" si="4"/>
        <v>1.604214E-2</v>
      </c>
      <c r="H5">
        <f t="shared" si="5"/>
        <v>38</v>
      </c>
      <c r="J5" s="1">
        <f t="shared" si="6"/>
        <v>6.0592215999999994E-3</v>
      </c>
      <c r="K5" s="2">
        <f t="shared" si="7"/>
        <v>1.2666666666666666</v>
      </c>
      <c r="N5" s="3">
        <f t="shared" si="0"/>
        <v>20.389619476353989</v>
      </c>
      <c r="O5" s="4">
        <f>N5/SUM($N$2:$N$16)</f>
        <v>0.14040107982945391</v>
      </c>
    </row>
    <row r="6" spans="1:18" x14ac:dyDescent="0.25">
      <c r="A6">
        <f t="shared" si="8"/>
        <v>9</v>
      </c>
      <c r="B6">
        <f t="shared" si="1"/>
        <v>11</v>
      </c>
      <c r="D6" s="1">
        <f t="shared" si="2"/>
        <v>1.604214E-2</v>
      </c>
      <c r="E6">
        <f t="shared" si="3"/>
        <v>38</v>
      </c>
      <c r="G6" s="1">
        <f t="shared" si="4"/>
        <v>2.3525145600000002E-2</v>
      </c>
      <c r="H6">
        <f t="shared" si="5"/>
        <v>46</v>
      </c>
      <c r="J6" s="1">
        <f t="shared" si="6"/>
        <v>7.483005600000002E-3</v>
      </c>
      <c r="K6" s="2">
        <f t="shared" si="7"/>
        <v>1.2105263157894737</v>
      </c>
      <c r="N6" s="3">
        <f t="shared" si="0"/>
        <v>20.430410044381755</v>
      </c>
      <c r="O6" s="4">
        <f>N6/SUM($N$2:$N$16)</f>
        <v>0.14068196000010139</v>
      </c>
    </row>
    <row r="7" spans="1:18" x14ac:dyDescent="0.25">
      <c r="A7">
        <f t="shared" si="8"/>
        <v>11</v>
      </c>
      <c r="B7">
        <f t="shared" si="1"/>
        <v>13</v>
      </c>
      <c r="D7" s="1">
        <f t="shared" si="2"/>
        <v>2.3525145600000002E-2</v>
      </c>
      <c r="E7">
        <f t="shared" si="3"/>
        <v>46</v>
      </c>
      <c r="G7" s="1">
        <f t="shared" si="4"/>
        <v>3.2430725599999995E-2</v>
      </c>
      <c r="H7">
        <f t="shared" si="5"/>
        <v>54</v>
      </c>
      <c r="J7" s="1">
        <f t="shared" si="6"/>
        <v>8.9055799999999928E-3</v>
      </c>
      <c r="K7" s="2">
        <f t="shared" si="7"/>
        <v>1.173913043478261</v>
      </c>
      <c r="N7" s="3">
        <f t="shared" si="0"/>
        <v>18.515587429995151</v>
      </c>
      <c r="O7" s="4">
        <f>N7/SUM($N$2:$N$16)</f>
        <v>0.12749666426402759</v>
      </c>
    </row>
    <row r="8" spans="1:18" x14ac:dyDescent="0.25">
      <c r="A8">
        <f t="shared" si="8"/>
        <v>13</v>
      </c>
      <c r="B8">
        <f t="shared" si="1"/>
        <v>15</v>
      </c>
      <c r="D8" s="1">
        <f t="shared" si="2"/>
        <v>3.2430725599999995E-2</v>
      </c>
      <c r="E8">
        <f t="shared" si="3"/>
        <v>54</v>
      </c>
      <c r="G8" s="1">
        <f t="shared" si="4"/>
        <v>4.2757439999999994E-2</v>
      </c>
      <c r="H8">
        <f t="shared" si="5"/>
        <v>62</v>
      </c>
      <c r="J8" s="1">
        <f t="shared" si="6"/>
        <v>1.0326714399999999E-2</v>
      </c>
      <c r="K8" s="2">
        <f t="shared" si="7"/>
        <v>1.1481481481481481</v>
      </c>
      <c r="N8" s="3">
        <f t="shared" si="0"/>
        <v>15.401409840809718</v>
      </c>
      <c r="O8" s="4">
        <f>N8/SUM($N$2:$N$16)</f>
        <v>0.1060527183968973</v>
      </c>
    </row>
    <row r="9" spans="1:18" x14ac:dyDescent="0.25">
      <c r="A9">
        <f t="shared" si="8"/>
        <v>15</v>
      </c>
      <c r="B9">
        <f t="shared" si="1"/>
        <v>17</v>
      </c>
      <c r="D9" s="1">
        <f t="shared" si="2"/>
        <v>4.2757439999999994E-2</v>
      </c>
      <c r="E9">
        <f t="shared" si="3"/>
        <v>62</v>
      </c>
      <c r="G9" s="1">
        <f t="shared" si="4"/>
        <v>5.4503618400000002E-2</v>
      </c>
      <c r="H9">
        <f t="shared" si="5"/>
        <v>70</v>
      </c>
      <c r="J9" s="1">
        <f t="shared" si="6"/>
        <v>1.1746178400000008E-2</v>
      </c>
      <c r="K9" s="2">
        <f t="shared" si="7"/>
        <v>1.1290322580645162</v>
      </c>
      <c r="N9" s="3">
        <f t="shared" si="0"/>
        <v>11.859613386466092</v>
      </c>
      <c r="O9" s="4">
        <f>N9/SUM($N$2:$N$16)</f>
        <v>8.1664227611050771E-2</v>
      </c>
    </row>
    <row r="10" spans="1:18" x14ac:dyDescent="0.25">
      <c r="A10">
        <f t="shared" si="8"/>
        <v>17</v>
      </c>
      <c r="B10">
        <f t="shared" si="1"/>
        <v>19</v>
      </c>
      <c r="D10" s="1">
        <f t="shared" si="2"/>
        <v>5.4503618400000002E-2</v>
      </c>
      <c r="E10">
        <f t="shared" si="3"/>
        <v>70</v>
      </c>
      <c r="G10" s="1">
        <f t="shared" si="4"/>
        <v>6.7667359999999996E-2</v>
      </c>
      <c r="H10">
        <f t="shared" si="5"/>
        <v>78</v>
      </c>
      <c r="J10" s="1">
        <f t="shared" si="6"/>
        <v>1.3163741599999994E-2</v>
      </c>
      <c r="K10" s="2">
        <f t="shared" si="7"/>
        <v>1.1142857142857143</v>
      </c>
      <c r="N10" s="3">
        <f t="shared" si="0"/>
        <v>8.5004543285024656</v>
      </c>
      <c r="O10" s="4">
        <f>N10/SUM($N$2:$N$16)</f>
        <v>5.8533361456145967E-2</v>
      </c>
    </row>
    <row r="11" spans="1:18" x14ac:dyDescent="0.25">
      <c r="A11">
        <f t="shared" si="8"/>
        <v>19</v>
      </c>
      <c r="B11">
        <f t="shared" si="1"/>
        <v>21</v>
      </c>
      <c r="D11" s="1">
        <f t="shared" si="2"/>
        <v>6.7667359999999996E-2</v>
      </c>
      <c r="E11">
        <f t="shared" si="3"/>
        <v>78</v>
      </c>
      <c r="G11" s="1">
        <f t="shared" si="4"/>
        <v>8.2246533599999991E-2</v>
      </c>
      <c r="H11">
        <f t="shared" si="5"/>
        <v>86</v>
      </c>
      <c r="J11" s="1">
        <f t="shared" si="6"/>
        <v>1.4579173599999995E-2</v>
      </c>
      <c r="K11" s="2">
        <f t="shared" si="7"/>
        <v>1.1025641025641026</v>
      </c>
      <c r="N11" s="3">
        <f t="shared" si="0"/>
        <v>5.692316278683891</v>
      </c>
      <c r="O11" s="4">
        <f>N11/SUM($N$2:$N$16)</f>
        <v>3.9196776241206675E-2</v>
      </c>
    </row>
    <row r="12" spans="1:18" x14ac:dyDescent="0.25">
      <c r="A12">
        <f t="shared" si="8"/>
        <v>21</v>
      </c>
      <c r="B12">
        <f t="shared" si="1"/>
        <v>23</v>
      </c>
      <c r="D12" s="1">
        <f t="shared" si="2"/>
        <v>8.2246533599999991E-2</v>
      </c>
      <c r="E12">
        <f t="shared" si="3"/>
        <v>86</v>
      </c>
      <c r="G12" s="1">
        <f t="shared" si="4"/>
        <v>9.8238777599999993E-2</v>
      </c>
      <c r="H12">
        <f t="shared" si="5"/>
        <v>94</v>
      </c>
      <c r="J12" s="1">
        <f t="shared" si="6"/>
        <v>1.5992244000000003E-2</v>
      </c>
      <c r="K12" s="2">
        <f t="shared" si="7"/>
        <v>1.0930232558139534</v>
      </c>
      <c r="N12" s="3">
        <f t="shared" si="0"/>
        <v>3.5707879614941227</v>
      </c>
      <c r="O12" s="4">
        <f>N12/SUM($N$2:$N$16)</f>
        <v>2.4588123687997235E-2</v>
      </c>
    </row>
    <row r="13" spans="1:18" x14ac:dyDescent="0.25">
      <c r="A13">
        <f t="shared" si="8"/>
        <v>23</v>
      </c>
      <c r="B13">
        <f t="shared" si="1"/>
        <v>25</v>
      </c>
      <c r="D13" s="1">
        <f t="shared" si="2"/>
        <v>9.8238777599999993E-2</v>
      </c>
      <c r="E13">
        <f t="shared" si="3"/>
        <v>94</v>
      </c>
      <c r="G13" s="1">
        <f t="shared" si="4"/>
        <v>0.11564149999999999</v>
      </c>
      <c r="H13">
        <f t="shared" si="5"/>
        <v>102</v>
      </c>
      <c r="J13" s="1">
        <f t="shared" si="6"/>
        <v>1.7402722400000001E-2</v>
      </c>
      <c r="K13" s="2">
        <f t="shared" si="7"/>
        <v>1.0851063829787233</v>
      </c>
      <c r="N13" s="3">
        <f t="shared" si="0"/>
        <v>2.1024476900172191</v>
      </c>
      <c r="O13" s="4">
        <f>N13/SUM($N$2:$N$16)</f>
        <v>1.4477265076265308E-2</v>
      </c>
    </row>
    <row r="14" spans="1:18" x14ac:dyDescent="0.25">
      <c r="A14">
        <f t="shared" si="8"/>
        <v>25</v>
      </c>
      <c r="B14">
        <f t="shared" si="1"/>
        <v>27</v>
      </c>
      <c r="D14" s="1">
        <f t="shared" si="2"/>
        <v>0.11564149999999999</v>
      </c>
      <c r="E14">
        <f t="shared" si="3"/>
        <v>102</v>
      </c>
      <c r="G14" s="1">
        <f t="shared" si="4"/>
        <v>0.1344518784</v>
      </c>
      <c r="H14">
        <f t="shared" si="5"/>
        <v>110</v>
      </c>
      <c r="J14" s="1">
        <f t="shared" si="6"/>
        <v>1.8810378400000008E-2</v>
      </c>
      <c r="K14" s="2">
        <f t="shared" si="7"/>
        <v>1.0784313725490196</v>
      </c>
      <c r="N14" s="3">
        <f t="shared" si="0"/>
        <v>1.1636793871404645</v>
      </c>
      <c r="O14" s="4">
        <f>N14/SUM($N$2:$N$16)</f>
        <v>8.0129912536756089E-3</v>
      </c>
    </row>
    <row r="15" spans="1:18" x14ac:dyDescent="0.25">
      <c r="A15">
        <f t="shared" si="8"/>
        <v>27</v>
      </c>
      <c r="B15">
        <f t="shared" si="1"/>
        <v>29</v>
      </c>
      <c r="D15" s="1">
        <f t="shared" si="2"/>
        <v>0.1344518784</v>
      </c>
      <c r="E15">
        <f t="shared" si="3"/>
        <v>110</v>
      </c>
      <c r="G15" s="1">
        <f t="shared" si="4"/>
        <v>0.15466686000000002</v>
      </c>
      <c r="H15">
        <f t="shared" si="5"/>
        <v>118</v>
      </c>
      <c r="J15" s="1">
        <f t="shared" si="6"/>
        <v>2.0214981600000015E-2</v>
      </c>
      <c r="K15" s="2">
        <f t="shared" si="7"/>
        <v>1.0727272727272728</v>
      </c>
      <c r="N15" s="3">
        <f t="shared" si="0"/>
        <v>0.60619616498001561</v>
      </c>
      <c r="O15" s="4">
        <f>N15/SUM($N$2:$N$16)</f>
        <v>4.1742120911266367E-3</v>
      </c>
    </row>
    <row r="16" spans="1:18" x14ac:dyDescent="0.25">
      <c r="A16">
        <f t="shared" si="8"/>
        <v>29</v>
      </c>
      <c r="B16">
        <f t="shared" si="1"/>
        <v>31</v>
      </c>
      <c r="D16" s="1">
        <f t="shared" si="2"/>
        <v>0.15466686000000002</v>
      </c>
      <c r="E16">
        <f t="shared" si="3"/>
        <v>118</v>
      </c>
      <c r="G16" s="1">
        <f t="shared" si="4"/>
        <v>0.17628316159999999</v>
      </c>
      <c r="H16">
        <f t="shared" si="5"/>
        <v>126</v>
      </c>
      <c r="J16" s="1">
        <f t="shared" si="6"/>
        <v>2.1616301599999971E-2</v>
      </c>
      <c r="K16" s="2">
        <f t="shared" si="7"/>
        <v>1.0677966101694916</v>
      </c>
      <c r="N16" s="3">
        <f t="shared" si="0"/>
        <v>0.29750387616708146</v>
      </c>
      <c r="O16" s="4">
        <f>N16/SUM($N$2:$N$16)</f>
        <v>2.0485848456243743E-3</v>
      </c>
    </row>
    <row r="17" spans="4:11" x14ac:dyDescent="0.25">
      <c r="D17" s="1"/>
      <c r="G17" s="1"/>
      <c r="J17" s="1"/>
      <c r="K17" s="2"/>
    </row>
    <row r="18" spans="4:11" x14ac:dyDescent="0.25">
      <c r="D18" s="1"/>
      <c r="G18" s="1"/>
      <c r="J18" s="1"/>
      <c r="K18" s="2"/>
    </row>
    <row r="19" spans="4:11" x14ac:dyDescent="0.25">
      <c r="D19" s="1"/>
      <c r="G19" s="1"/>
      <c r="J19" s="1"/>
      <c r="K19" s="2"/>
    </row>
    <row r="20" spans="4:11" x14ac:dyDescent="0.25">
      <c r="D20" s="1"/>
      <c r="G20" s="1"/>
      <c r="J20" s="1"/>
      <c r="K20" s="2"/>
    </row>
    <row r="21" spans="4:11" x14ac:dyDescent="0.25">
      <c r="D21" s="1"/>
      <c r="G21" s="1"/>
      <c r="J21" s="1"/>
      <c r="K21" s="2"/>
    </row>
    <row r="22" spans="4:11" x14ac:dyDescent="0.25">
      <c r="D22" s="1"/>
      <c r="G22" s="1"/>
      <c r="J22" s="1"/>
      <c r="K22" s="2"/>
    </row>
    <row r="23" spans="4:11" x14ac:dyDescent="0.25">
      <c r="D23" s="1"/>
      <c r="G23" s="1"/>
      <c r="J23" s="1"/>
      <c r="K23" s="2"/>
    </row>
    <row r="24" spans="4:11" x14ac:dyDescent="0.25">
      <c r="D24" s="1"/>
      <c r="G24" s="1"/>
      <c r="J24" s="1"/>
      <c r="K24" s="2"/>
    </row>
    <row r="25" spans="4:11" x14ac:dyDescent="0.25">
      <c r="D25" s="1"/>
      <c r="G25" s="1"/>
      <c r="J25" s="1"/>
      <c r="K25" s="2"/>
    </row>
    <row r="26" spans="4:11" x14ac:dyDescent="0.25">
      <c r="D26" s="1"/>
      <c r="G26" s="1"/>
      <c r="J26" s="1"/>
      <c r="K26" s="2"/>
    </row>
    <row r="27" spans="4:11" x14ac:dyDescent="0.25">
      <c r="D27" s="1"/>
      <c r="G27" s="1"/>
      <c r="J27" s="1"/>
      <c r="K27" s="2"/>
    </row>
    <row r="28" spans="4:11" x14ac:dyDescent="0.25">
      <c r="D28" s="1"/>
      <c r="G28" s="1"/>
      <c r="J28" s="1"/>
      <c r="K28" s="2"/>
    </row>
    <row r="29" spans="4:11" x14ac:dyDescent="0.25">
      <c r="D29" s="1"/>
      <c r="G29" s="1"/>
      <c r="J29" s="1"/>
      <c r="K29" s="2"/>
    </row>
    <row r="30" spans="4:11" x14ac:dyDescent="0.25">
      <c r="D30" s="1"/>
      <c r="G30" s="1"/>
      <c r="J30" s="1"/>
      <c r="K30" s="2"/>
    </row>
    <row r="31" spans="4:11" x14ac:dyDescent="0.25">
      <c r="D31" s="1"/>
      <c r="G31" s="1"/>
      <c r="J31" s="1"/>
      <c r="K31" s="2"/>
    </row>
    <row r="32" spans="4:11" x14ac:dyDescent="0.25">
      <c r="D32" s="1"/>
      <c r="G32" s="1"/>
      <c r="J32" s="1"/>
      <c r="K3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N2</vt:lpstr>
      <vt:lpstr>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Sofronov</dc:creator>
  <cp:lastModifiedBy>Alexey Sofronov</cp:lastModifiedBy>
  <dcterms:created xsi:type="dcterms:W3CDTF">2025-02-17T17:52:45Z</dcterms:created>
  <dcterms:modified xsi:type="dcterms:W3CDTF">2025-02-17T20:50:49Z</dcterms:modified>
</cp:coreProperties>
</file>