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ng\Desktop\"/>
    </mc:Choice>
  </mc:AlternateContent>
  <xr:revisionPtr revIDLastSave="0" documentId="13_ncr:2001_{4D885922-EB86-4B4C-9A1C-B511164D99AF}" xr6:coauthVersionLast="47" xr6:coauthVersionMax="47" xr10:uidLastSave="{00000000-0000-0000-0000-000000000000}"/>
  <bookViews>
    <workbookView xWindow="-98" yWindow="-98" windowWidth="21795" windowHeight="12975" tabRatio="781" activeTab="2" xr2:uid="{A19BAB5D-785F-4A4D-B1C1-14FC6548EFC8}"/>
  </bookViews>
  <sheets>
    <sheet name="拌客源数据1-8月" sheetId="2" r:id="rId1"/>
    <sheet name="数据透视图标" sheetId="33" r:id="rId2"/>
    <sheet name="大厂周报" sheetId="16" r:id="rId3"/>
    <sheet name="原数据备份" sheetId="30" state="hidden" r:id="rId4"/>
    <sheet name="源数据备份" sheetId="29" state="hidden" r:id="rId5"/>
  </sheets>
  <definedNames>
    <definedName name="_xlnm._FilterDatabase" localSheetId="0" hidden="1">'拌客源数据1-8月'!$A$1:$X$562</definedName>
    <definedName name="_xlnm._FilterDatabase" localSheetId="3" hidden="1">原数据备份!$A$1:$X$562</definedName>
    <definedName name="_xlnm._FilterDatabase" localSheetId="4" hidden="1">源数据备份!$A$1:$X$562</definedName>
    <definedName name="切片器_平台i">#N/A</definedName>
  </definedNames>
  <calcPr calcId="191029"/>
  <pivotCaches>
    <pivotCache cacheId="0" r:id="rId6"/>
  </pivotCaches>
  <fileRecoveryPr repairLoad="1"/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6" l="1"/>
  <c r="F25" i="16"/>
  <c r="D25" i="16"/>
  <c r="C25" i="16"/>
  <c r="D13" i="16"/>
  <c r="F13" i="16"/>
  <c r="G13" i="16"/>
  <c r="C13" i="16"/>
  <c r="H25" i="16" s="1"/>
  <c r="A25" i="16"/>
  <c r="B1" i="16"/>
  <c r="B13" i="16"/>
  <c r="B25" i="16" s="1"/>
  <c r="A14" i="16"/>
  <c r="F26" i="16" s="1"/>
  <c r="C26" i="16" l="1"/>
  <c r="C14" i="16"/>
  <c r="H26" i="16" s="1"/>
  <c r="G14" i="16"/>
  <c r="F14" i="16"/>
  <c r="D26" i="16"/>
  <c r="A15" i="16"/>
  <c r="A26" i="16"/>
  <c r="D14" i="16"/>
  <c r="B14" i="16"/>
  <c r="B26" i="16" s="1"/>
  <c r="E13" i="16"/>
  <c r="H13" i="16"/>
  <c r="G25" i="16"/>
  <c r="E25" i="16"/>
  <c r="H14" i="16" l="1"/>
  <c r="E14" i="16"/>
  <c r="G26" i="16"/>
  <c r="E26" i="16"/>
  <c r="A16" i="16"/>
  <c r="C27" i="16"/>
  <c r="D15" i="16"/>
  <c r="F15" i="16"/>
  <c r="F27" i="16"/>
  <c r="D27" i="16"/>
  <c r="B15" i="16"/>
  <c r="B27" i="16" s="1"/>
  <c r="A27" i="16"/>
  <c r="C15" i="16"/>
  <c r="G15" i="16"/>
  <c r="G27" i="16" l="1"/>
  <c r="A17" i="16"/>
  <c r="F16" i="16"/>
  <c r="C28" i="16"/>
  <c r="G16" i="16"/>
  <c r="B16" i="16"/>
  <c r="B28" i="16" s="1"/>
  <c r="D16" i="16"/>
  <c r="F28" i="16"/>
  <c r="D28" i="16"/>
  <c r="E28" i="16" s="1"/>
  <c r="A28" i="16"/>
  <c r="C16" i="16"/>
  <c r="E27" i="16"/>
  <c r="E15" i="16"/>
  <c r="H27" i="16"/>
  <c r="H15" i="16"/>
  <c r="E16" i="16" l="1"/>
  <c r="H28" i="16"/>
  <c r="H16" i="16"/>
  <c r="A18" i="16"/>
  <c r="B17" i="16"/>
  <c r="B29" i="16" s="1"/>
  <c r="C17" i="16"/>
  <c r="C29" i="16"/>
  <c r="D17" i="16"/>
  <c r="E17" i="16" s="1"/>
  <c r="F17" i="16"/>
  <c r="F29" i="16"/>
  <c r="G17" i="16"/>
  <c r="A29" i="16"/>
  <c r="D29" i="16"/>
  <c r="G28" i="16"/>
  <c r="G29" i="16" l="1"/>
  <c r="H29" i="16"/>
  <c r="H17" i="16"/>
  <c r="A19" i="16"/>
  <c r="C18" i="16"/>
  <c r="D18" i="16"/>
  <c r="E18" i="16" s="1"/>
  <c r="C30" i="16"/>
  <c r="F30" i="16"/>
  <c r="F18" i="16"/>
  <c r="D30" i="16"/>
  <c r="E30" i="16" s="1"/>
  <c r="A30" i="16"/>
  <c r="G18" i="16"/>
  <c r="B18" i="16"/>
  <c r="B30" i="16" s="1"/>
  <c r="E29" i="16"/>
  <c r="C32" i="16" l="1"/>
  <c r="A6" i="16" s="1"/>
  <c r="G30" i="16"/>
  <c r="H30" i="16"/>
  <c r="H18" i="16"/>
  <c r="C19" i="16"/>
  <c r="D1" i="16"/>
  <c r="F31" i="16"/>
  <c r="F19" i="16"/>
  <c r="F20" i="16" s="1"/>
  <c r="A9" i="16" s="1"/>
  <c r="B9" i="16" s="1"/>
  <c r="G19" i="16"/>
  <c r="G20" i="16" s="1"/>
  <c r="B19" i="16"/>
  <c r="B31" i="16" s="1"/>
  <c r="C31" i="16"/>
  <c r="D31" i="16"/>
  <c r="D19" i="16"/>
  <c r="A31" i="16"/>
  <c r="G7" i="16"/>
  <c r="E31" i="16" l="1"/>
  <c r="D32" i="16"/>
  <c r="E32" i="16" s="1"/>
  <c r="C6" i="16" s="1"/>
  <c r="H31" i="16"/>
  <c r="H19" i="16"/>
  <c r="C20" i="16"/>
  <c r="E19" i="16"/>
  <c r="D20" i="16"/>
  <c r="G31" i="16"/>
  <c r="F32" i="16"/>
  <c r="G32" i="16" s="1"/>
  <c r="E6" i="16" s="1"/>
  <c r="C9" i="16" l="1"/>
  <c r="D9" i="16" s="1"/>
  <c r="E20" i="16"/>
  <c r="E9" i="16" s="1"/>
  <c r="F9" i="16" s="1"/>
  <c r="H20" i="16"/>
  <c r="H32" i="16"/>
</calcChain>
</file>

<file path=xl/sharedStrings.xml><?xml version="1.0" encoding="utf-8"?>
<sst xmlns="http://schemas.openxmlformats.org/spreadsheetml/2006/main" count="11900" uniqueCount="85">
  <si>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</si>
  <si>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</si>
  <si>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</si>
  <si>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</si>
  <si>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</si>
  <si>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</si>
  <si>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</si>
  <si>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</si>
  <si>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</si>
  <si>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</si>
  <si>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</si>
  <si>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</si>
  <si>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</si>
  <si>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</si>
  <si>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</si>
  <si>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</si>
  <si>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</si>
  <si>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</si>
  <si>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</si>
  <si>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</si>
  <si>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</si>
  <si>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</si>
  <si>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</si>
  <si>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</si>
  <si>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</si>
  <si>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</si>
  <si>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</si>
  <si>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</si>
  <si>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</si>
  <si>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</si>
  <si>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</si>
  <si>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</si>
  <si>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</si>
  <si>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</si>
  <si>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</si>
  <si>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</si>
  <si>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</si>
  <si>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</si>
  <si>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</si>
  <si>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</si>
  <si>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</si>
  <si>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</si>
  <si>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</si>
  <si>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</si>
  <si>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</si>
  <si>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</si>
  <si>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</si>
  <si>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</si>
  <si>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</si>
  <si>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</si>
  <si>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</si>
  <si>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</si>
  <si>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</si>
  <si>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</si>
  <si>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</si>
  <si>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</si>
  <si>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</si>
  <si>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</si>
  <si>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</si>
  <si>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</si>
  <si>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</si>
  <si>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</si>
  <si>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</si>
  <si>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</si>
  <si>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</si>
  <si>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</si>
  <si>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</si>
  <si>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</si>
  <si>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</si>
  <si>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</si>
  <si>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</si>
  <si>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</si>
  <si>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</si>
  <si>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</si>
  <si>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</si>
  <si>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</si>
  <si>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</si>
  <si>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品牌ID</t>
    <phoneticPr fontId="18" type="noConversion"/>
  </si>
  <si>
    <t>行标签</t>
  </si>
  <si>
    <t>总计</t>
  </si>
  <si>
    <t>求和项:商家实收</t>
  </si>
  <si>
    <t>蛙小辣火锅杯（总账号）</t>
    <phoneticPr fontId="18" type="noConversion"/>
  </si>
  <si>
    <t>GMV总和</t>
  </si>
  <si>
    <t>全部</t>
  </si>
  <si>
    <t>2020年6月第二周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</si>
</sst>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[$-804]aaa;@"/>
    <numFmt numFmtId="177" formatCode="yyyy\-mm\-dd;@"/>
    <numFmt numFmtId="178" formatCode="0_ 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22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19" fillId="0" borderId="0" xfId="0" applyFont="1">
      <alignment vertical="center"/>
    </xf>
    <xf numFmtId="177" fontId="0" fillId="0" borderId="0" xfId="0" applyNumberFormat="1">
      <alignment vertical="center"/>
    </xf>
    <xf numFmtId="177" fontId="1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0" fontId="19" fillId="0" borderId="0" xfId="0" applyNumberFormat="1" applyFont="1">
      <alignment vertical="center"/>
    </xf>
    <xf numFmtId="0" fontId="22" fillId="0" borderId="0" xfId="0" applyFont="1">
      <alignment vertical="center"/>
    </xf>
    <xf numFmtId="0" fontId="19" fillId="0" borderId="14" xfId="0" applyFont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6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5" xfId="0" applyFont="1" applyFill="1" applyBorder="1">
      <alignment vertical="center"/>
    </xf>
    <xf numFmtId="178" fontId="19" fillId="0" borderId="0" xfId="0" applyNumberFormat="1" applyFont="1">
      <alignment vertical="center"/>
    </xf>
    <xf numFmtId="10" fontId="19" fillId="0" borderId="0" xfId="42" applyNumberFormat="1" applyFont="1" applyBorder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10" fontId="20" fillId="0" borderId="0" xfId="0" applyNumberFormat="1" applyFont="1" applyAlignment="1">
      <alignment horizontal="center" vertical="center"/>
    </xf>
    <xf numFmtId="10" fontId="21" fillId="0" borderId="0" xfId="42" applyNumberFormat="1" applyFont="1" applyBorder="1">
      <alignment vertical="center"/>
    </xf>
    <xf numFmtId="178" fontId="20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9" fontId="19" fillId="33" borderId="12" xfId="0" applyNumberFormat="1" applyFont="1" applyFill="1" applyBorder="1" applyAlignment="1">
      <alignment horizontal="center" vertical="center"/>
    </xf>
    <xf numFmtId="9" fontId="19" fillId="33" borderId="13" xfId="0" applyNumberFormat="1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3" fillId="0" borderId="0" xfId="0" applyFont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7">
    <dxf>
      <font>
        <color theme="9"/>
      </font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  <dxf>
      <font>
        <color theme="7"/>
      </font>
    </dxf>
    <dxf>
      <font>
        <b/>
        <i val="0"/>
        <u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[$-804]aaa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8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8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8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[$-804]aaa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26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[拌客excel周报.xlsx]数据透视图标!数据透视表1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55347090774378"/>
          <c:y val="0.174755801832745"/>
          <c:w val="0.58951208854267656"/>
          <c:h val="0.46067926418036786"/>
        </c:manualLayout>
      </c:layout>
      <c:lineChart>
        <c:grouping val="standard"/>
        <c:varyColors val="0"/>
        <c:ser>
          <c:idx val="0"/>
          <c:order val="0"/>
          <c:tx>
            <c:strRef>
              <c:f>数据透视图标!$B$3</c:f>
              <c:strCache>
                <c:ptCount val="1"/>
                <c:pt idx="0">
                  <c:v>GMV总和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数据透视图标!$A$4:$A$8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数据透视图标!$B$4:$B$8</c:f>
              <c:numCache>
                <c:formatCode>General</c:formatCode>
                <c:ptCount val="4"/>
                <c:pt idx="0">
                  <c:v>425745.46000000008</c:v>
                </c:pt>
                <c:pt idx="1">
                  <c:v>273854.5799999999</c:v>
                </c:pt>
                <c:pt idx="2">
                  <c:v>6452.04</c:v>
                </c:pt>
                <c:pt idx="3">
                  <c:v>60286.000000000022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A-410F-A4A4-4C73AE6D8AFB}"/>
            </c:ext>
          </c:extLst>
        </c:ser>
        <c:ser>
          <c:idx val="1"/>
          <c:order val="1"/>
          <c:tx>
            <c:strRef>
              <c:f>数据透视图标!$C$3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数据透视图标!$A$4:$A$8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数据透视图标!$C$4:$C$8</c:f>
              <c:numCache>
                <c:formatCode>General</c:formatCode>
                <c:ptCount val="4"/>
                <c:pt idx="0">
                  <c:v>142226.6</c:v>
                </c:pt>
                <c:pt idx="1">
                  <c:v>102452.97000000004</c:v>
                </c:pt>
                <c:pt idx="2">
                  <c:v>2445.6</c:v>
                </c:pt>
                <c:pt idx="3">
                  <c:v>22958.25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A-410F-A4A4-4C73AE6D8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638255"/>
        <c:axId val="259639695"/>
      </c:lineChart>
      <c:catAx>
        <c:axId val="2596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639695"/>
        <c:crosses val="autoZero"/>
        <c:auto val="1"/>
        <c:lblAlgn val="ctr"/>
        <c:lblOffset val="100"/>
        <c:noMultiLvlLbl val="0"/>
      </c:catAx>
      <c:valAx>
        <c:axId val="2596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638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630668410026"/>
          <c:y val="0.45074477379180083"/>
          <c:w val="0.25115038517869254"/>
          <c:h val="0.16687750219771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[拌客excel周报.xlsx]数据透视图标!数据透视表1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09714329101442"/>
          <c:y val="0.16411942045729022"/>
          <c:w val="0.56732105099044894"/>
          <c:h val="0.51622727255300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数据透视图标!$B$3</c:f>
              <c:strCache>
                <c:ptCount val="1"/>
                <c:pt idx="0">
                  <c:v>GMV总和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数据透视图标!$A$4:$A$8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数据透视图标!$B$4:$B$8</c:f>
              <c:numCache>
                <c:formatCode>General</c:formatCode>
                <c:ptCount val="4"/>
                <c:pt idx="0">
                  <c:v>425745.46000000008</c:v>
                </c:pt>
                <c:pt idx="1">
                  <c:v>273854.5799999999</c:v>
                </c:pt>
                <c:pt idx="2">
                  <c:v>6452.04</c:v>
                </c:pt>
                <c:pt idx="3">
                  <c:v>60286.000000000022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2-4877-9204-E8307757D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551880959"/>
        <c:axId val="551883839"/>
      </c:barChart>
      <c:lineChart>
        <c:grouping val="standard"/>
        <c:varyColors val="0"/>
        <c:ser>
          <c:idx val="1"/>
          <c:order val="1"/>
          <c:tx>
            <c:strRef>
              <c:f>数据透视图标!$C$3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数据透视图标!$A$4:$A$8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数据透视图标!$C$4:$C$8</c:f>
              <c:numCache>
                <c:formatCode>General</c:formatCode>
                <c:ptCount val="4"/>
                <c:pt idx="0">
                  <c:v>142226.6</c:v>
                </c:pt>
                <c:pt idx="1">
                  <c:v>102452.97000000004</c:v>
                </c:pt>
                <c:pt idx="2">
                  <c:v>2445.6</c:v>
                </c:pt>
                <c:pt idx="3">
                  <c:v>22958.25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2-4877-9204-E8307757D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80959"/>
        <c:axId val="551883839"/>
      </c:lineChart>
      <c:catAx>
        <c:axId val="55188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883839"/>
        <c:crosses val="autoZero"/>
        <c:auto val="1"/>
        <c:lblAlgn val="ctr"/>
        <c:lblOffset val="100"/>
        <c:noMultiLvlLbl val="0"/>
      </c:catAx>
      <c:valAx>
        <c:axId val="55188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8809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25279556173783"/>
          <c:y val="0.45374278415139574"/>
          <c:w val="0.26249530251785042"/>
          <c:h val="0.15672062764623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33338</xdr:rowOff>
    </xdr:from>
    <xdr:to>
      <xdr:col>4</xdr:col>
      <xdr:colOff>38100</xdr:colOff>
      <xdr:row>5</xdr:row>
      <xdr:rowOff>119062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">
              <a:extLst>
                <a:ext uri="{FF2B5EF4-FFF2-40B4-BE49-F238E27FC236}">
                  <a16:creationId xmlns:a16="http://schemas.microsoft.com/office/drawing/2014/main" id="{F62FA0D7-388E-85FE-12FC-4BE3C64B0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4737" y="33338"/>
              <a:ext cx="1262063" cy="966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40479</xdr:colOff>
      <xdr:row>9</xdr:row>
      <xdr:rowOff>26192</xdr:rowOff>
    </xdr:from>
    <xdr:to>
      <xdr:col>3</xdr:col>
      <xdr:colOff>1143000</xdr:colOff>
      <xdr:row>30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912AB1-5BD0-81EE-38A4-C7937D13D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73818</xdr:colOff>
      <xdr:row>4</xdr:row>
      <xdr:rowOff>154779</xdr:rowOff>
    </xdr:from>
    <xdr:to>
      <xdr:col>13</xdr:col>
      <xdr:colOff>114300</xdr:colOff>
      <xdr:row>27</xdr:row>
      <xdr:rowOff>14286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164DAB-CA81-01A2-1505-2E812066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 count="556">
        <n v="3545.74"/>
        <n v="2065.6"/>
        <n v="1498.22"/>
        <n v="2184.44"/>
        <n v="2878.18"/>
        <n v="2592"/>
        <n v="1640.77"/>
        <n v="2225.1"/>
        <n v="4093.26"/>
        <n v="1782.05"/>
        <n v="3455.42"/>
        <n v="4058.06"/>
        <n v="2130.38"/>
        <n v="1531"/>
        <n v="2473.8200000000002"/>
        <n v="3576.58"/>
        <n v="2655.38"/>
        <n v="2265.8200000000002"/>
        <n v="2397.1999999999998"/>
        <n v="3735.26"/>
        <n v="3299.56"/>
        <n v="2757.22"/>
        <n v="3332.6"/>
        <n v="2059.71"/>
        <n v="1317.5"/>
        <n v="1654.01"/>
        <n v="1167.76"/>
        <n v="1908.22"/>
        <n v="1278.08"/>
        <n v="1738.06"/>
        <n v="1316.57"/>
        <n v="1915.36"/>
        <n v="1006.99"/>
        <n v="1384.55"/>
        <n v="1112.52"/>
        <n v="1513.37"/>
        <n v="1825.26"/>
        <n v="984.56"/>
        <n v="758.35"/>
        <n v="1135.1400000000001"/>
        <n v="1370.68"/>
        <n v="2294.79"/>
        <n v="1708.47"/>
        <n v="1470.49"/>
        <n v="1433.74"/>
        <n v="1216.3599999999999"/>
        <n v="1244.8800000000001"/>
        <n v="1798.82"/>
        <n v="930.74"/>
        <n v="1687.17"/>
        <n v="704.21"/>
        <n v="2072.36"/>
        <n v="1401.49"/>
        <n v="1085"/>
        <n v="1739.49"/>
        <n v="723.57"/>
        <n v="1221.93"/>
        <n v="545.27"/>
        <n v="1013.08"/>
        <n v="639.20000000000005"/>
        <n v="1227.58"/>
        <n v="448.37"/>
        <n v="883.53"/>
        <n v="601.70000000000005"/>
        <n v="1021.94"/>
        <n v="384.1"/>
        <n v="1112.56"/>
        <n v="1367.21"/>
        <n v="894.03"/>
        <n v="388.73"/>
        <n v="1377.74"/>
        <n v="968.82"/>
        <n v="2567"/>
        <n v="640.04"/>
        <n v="1581.86"/>
        <n v="583.72"/>
        <n v="1449.58"/>
        <n v="815.11"/>
        <n v="529.41"/>
        <n v="742.35"/>
        <n v="1595.19"/>
        <n v="868.91"/>
        <n v="596.26"/>
        <n v="522.53"/>
        <n v="1703.44"/>
        <n v="402.23"/>
        <n v="1749.35"/>
        <n v="596.30999999999995"/>
        <n v="1458.53"/>
        <n v="849.38"/>
        <n v="837.26"/>
        <n v="706.88"/>
        <n v="1293.56"/>
        <n v="1366.3"/>
        <n v="299.62"/>
        <n v="1462.61"/>
        <n v="561.78"/>
        <n v="940.11"/>
        <n v="958.69"/>
        <n v="414.71"/>
        <n v="823.99"/>
        <n v="1045.28"/>
        <n v="1337.57"/>
        <n v="535.13"/>
        <n v="842.06"/>
        <n v="1096.1099999999999"/>
        <n v="1198.9000000000001"/>
        <n v="495.56"/>
        <n v="588.05999999999995"/>
        <n v="644.99"/>
        <n v="1117.31"/>
        <n v="721.7"/>
        <n v="1385.08"/>
        <n v="1220.96"/>
        <n v="772.45"/>
        <n v="1478.17"/>
        <n v="1779.61"/>
        <n v="1340.95"/>
        <n v="784.71"/>
        <n v="1120.27"/>
        <n v="1459.54"/>
        <n v="1389.11"/>
        <n v="865.17"/>
        <n v="521.65"/>
        <n v="942.11"/>
        <n v="626.38"/>
        <n v="1738.67"/>
        <n v="942.31"/>
        <n v="1139.1600000000001"/>
        <n v="722.17"/>
        <n v="613.71"/>
        <n v="699.07"/>
        <n v="1142.8599999999999"/>
        <n v="1096.04"/>
        <n v="867.68"/>
        <n v="912.99"/>
        <n v="1093.71"/>
        <n v="649.5"/>
        <n v="605.23"/>
        <n v="989.16"/>
        <n v="1078.27"/>
        <n v="1154.54"/>
        <n v="816.51"/>
        <n v="1439.93"/>
        <n v="904.72"/>
        <n v="915.11"/>
        <n v="1581.29"/>
        <n v="572.22"/>
        <n v="1343.59"/>
        <n v="1160.4100000000001"/>
        <n v="1122.72"/>
        <n v="1232.58"/>
        <n v="925.98"/>
        <n v="1581.67"/>
        <n v="1624.43"/>
        <n v="2244.4"/>
        <n v="1550.12"/>
        <n v="628.23"/>
        <n v="1394.61"/>
        <n v="434.58"/>
        <n v="969.22"/>
        <n v="732.99"/>
        <n v="1028.3399999999999"/>
        <n v="1244.75"/>
        <n v="1548.92"/>
        <n v="1252.94"/>
        <n v="1442.36"/>
        <n v="1541.06"/>
        <n v="1037.31"/>
        <n v="916.39"/>
        <n v="1377.46"/>
        <n v="1131.1300000000001"/>
        <n v="1043.3499999999999"/>
        <n v="1144.9100000000001"/>
        <n v="1996.39"/>
        <n v="1304.3399999999999"/>
        <n v="1102.18"/>
        <n v="1260.33"/>
        <n v="1018.93"/>
        <n v="1255.31"/>
        <n v="1190.5999999999999"/>
        <n v="1381.03"/>
        <n v="998.14"/>
        <n v="1114.4100000000001"/>
        <n v="689.82"/>
        <n v="1309.72"/>
        <n v="1213"/>
        <n v="1968.36"/>
        <n v="476.4"/>
        <n v="1381.09"/>
        <n v="1060.02"/>
        <n v="1101.4000000000001"/>
        <n v="562.64"/>
        <n v="1122.81"/>
        <n v="682.13"/>
        <n v="1255.4100000000001"/>
        <n v="1147.7"/>
        <n v="1316.44"/>
        <n v="1035"/>
        <n v="1774.86"/>
        <n v="1612.33"/>
        <n v="784.28"/>
        <n v="1641.93"/>
        <n v="2393.9299999999998"/>
        <n v="771.92"/>
        <n v="1088.92"/>
        <n v="939.51"/>
        <n v="1645.35"/>
        <n v="1299.9100000000001"/>
        <n v="654"/>
        <n v="2096.54"/>
        <n v="1956.95"/>
        <n v="1126.08"/>
        <n v="1160.52"/>
        <n v="1547.39"/>
        <n v="754.7"/>
        <n v="1216.56"/>
        <n v="753.97"/>
        <n v="500.94"/>
        <n v="1838.31"/>
        <n v="812.12"/>
        <n v="1398.73"/>
        <n v="423.09"/>
        <n v="2279.29"/>
        <n v="1217.47"/>
        <n v="1266.68"/>
        <n v="1257.0999999999999"/>
        <n v="971.14"/>
        <n v="1270.51"/>
        <n v="1088.55"/>
        <n v="0"/>
        <n v="1512.86"/>
        <n v="1446.19"/>
        <n v="1481.46"/>
        <n v="1772.64"/>
        <n v="2432.3000000000002"/>
        <n v="1204.7"/>
        <n v="3397.32"/>
        <n v="1679.15"/>
        <n v="2978.46"/>
        <n v="1980.86"/>
        <n v="1228.8"/>
        <n v="4054.28"/>
        <n v="1614.63"/>
        <n v="1702.43"/>
        <n v="4838.26"/>
        <n v="1428.49"/>
        <n v="1416.87"/>
        <n v="3843.94"/>
        <n v="1436"/>
        <n v="1081.05"/>
        <n v="4531.12"/>
        <n v="1080.22"/>
        <n v="1279.46"/>
        <n v="4559.76"/>
        <n v="1353.97"/>
        <n v="1010.16"/>
        <n v="6077.68"/>
        <n v="1652.9"/>
        <n v="1078.1400000000001"/>
        <n v="5724.72"/>
        <n v="1284.21"/>
        <n v="1301.3"/>
        <n v="5849.3"/>
        <n v="1022.18"/>
        <n v="1218.28"/>
        <n v="7174.94"/>
        <n v="904.57"/>
        <n v="1680.79"/>
        <n v="4405.0600000000004"/>
        <n v="681.8"/>
        <n v="1255.1600000000001"/>
        <n v="5858.64"/>
        <n v="1592.9"/>
        <n v="1243.21"/>
        <n v="7527.96"/>
        <n v="724.8"/>
        <n v="888.55"/>
        <n v="9230.5400000000009"/>
        <n v="1203.94"/>
        <n v="798.86"/>
        <n v="8404.02"/>
        <n v="600.83000000000004"/>
        <n v="750.51"/>
        <n v="7598.3"/>
        <n v="783.5"/>
        <n v="1278.8800000000001"/>
        <n v="8633"/>
        <n v="1145.81"/>
        <n v="612.80999999999995"/>
        <n v="8992.48"/>
        <n v="1713.99"/>
        <n v="1606.52"/>
        <n v="7903.2"/>
        <n v="1237.56"/>
        <n v="1211.8499999999999"/>
        <n v="8847.58"/>
        <n v="1093.08"/>
        <n v="1131.45"/>
        <n v="9614.5"/>
        <n v="1171.1600000000001"/>
        <n v="839.37"/>
        <n v="9423.76"/>
        <n v="1373.93"/>
        <n v="1220.3699999999999"/>
        <n v="11012.76"/>
        <n v="1371.05"/>
        <n v="1474.39"/>
        <n v="7396.28"/>
        <n v="1987.12"/>
        <n v="1143.3399999999999"/>
        <n v="8589.2999999999993"/>
        <n v="1179.8800000000001"/>
        <n v="1118.3900000000001"/>
        <n v="8415.34"/>
        <n v="1167.1400000000001"/>
        <n v="412.69"/>
        <n v="6646.12"/>
        <n v="1111.3"/>
        <n v="663.67"/>
        <n v="7555.66"/>
        <n v="1009.49"/>
        <n v="893.69"/>
        <n v="7359.1"/>
        <n v="1115.02"/>
        <n v="6686.34"/>
        <n v="1074.9100000000001"/>
        <n v="7506.96"/>
        <n v="1048.17"/>
        <n v="1309.0899999999999"/>
        <n v="5435.2"/>
        <n v="683.97"/>
        <n v="1246.8800000000001"/>
        <n v="5645.9"/>
        <n v="921.67"/>
        <n v="926.36"/>
        <n v="6062.04"/>
        <n v="1028.98"/>
        <n v="1188.56"/>
        <n v="6308.08"/>
        <n v="1225.9100000000001"/>
        <n v="1023.08"/>
        <n v="7264.28"/>
        <n v="1249.05"/>
        <n v="621.87"/>
        <n v="6747.18"/>
        <n v="1114.76"/>
        <n v="726.48"/>
        <n v="7206.96"/>
        <n v="776.34"/>
        <n v="1345.21"/>
        <n v="5097.66"/>
        <n v="884.92"/>
        <n v="849.23"/>
        <n v="4318.16"/>
        <n v="623.66"/>
        <n v="372.7"/>
        <n v="5131.1400000000003"/>
        <n v="728.88"/>
        <n v="738.79"/>
        <n v="5989.36"/>
        <n v="557.08000000000004"/>
        <n v="841.7"/>
        <n v="6057.96"/>
        <n v="822.57"/>
        <n v="792.65"/>
        <n v="3726.24"/>
        <n v="1444.26"/>
        <n v="843.64"/>
        <n v="3968.66"/>
        <n v="1230.6400000000001"/>
        <n v="569.04"/>
        <n v="5250.46"/>
        <n v="1641.73"/>
        <n v="1067.8399999999999"/>
        <n v="4908.66"/>
        <n v="1501.9"/>
        <n v="856.82"/>
        <n v="4302.28"/>
        <n v="619.76"/>
        <n v="888.53"/>
        <n v="4423.18"/>
        <n v="1034.82"/>
        <n v="931.71"/>
        <n v="3824.26"/>
        <n v="1168.8399999999999"/>
        <n v="1008.28"/>
        <n v="4943.76"/>
        <n v="1257.6099999999999"/>
        <n v="1023.39"/>
        <n v="3219.04"/>
        <n v="1066.54"/>
        <n v="999.86"/>
        <n v="2946.86"/>
        <n v="1034.2"/>
        <n v="1144.82"/>
        <n v="2690.46"/>
        <n v="927.85"/>
        <n v="755.47"/>
        <n v="978.89"/>
        <n v="1171.43"/>
        <n v="3240.96"/>
        <n v="781.55"/>
        <n v="742.2"/>
        <n v="3378.12"/>
        <n v="4978.66"/>
        <n v="1230.72"/>
        <n v="605.22"/>
        <n v="3427.6"/>
        <n v="4772.74"/>
        <n v="960.69"/>
        <n v="766.23"/>
        <n v="2797.24"/>
        <n v="4644.68"/>
        <n v="1658.28"/>
        <n v="813"/>
        <n v="2584.6799999999998"/>
        <n v="3374.12"/>
        <n v="801.72"/>
        <n v="802.14"/>
        <n v="1839.2"/>
        <n v="2967.4"/>
        <n v="981.76"/>
        <n v="1162.96"/>
        <n v="2870.86"/>
        <n v="4035.58"/>
        <n v="865.98"/>
        <n v="917.18"/>
        <n v="3212.68"/>
        <n v="5440.48"/>
        <n v="710.3"/>
        <n v="1075.7"/>
        <n v="3539.82"/>
        <n v="7633.74"/>
        <n v="1208.0899999999999"/>
        <n v="909.68"/>
        <n v="3405.32"/>
        <n v="6502.66"/>
        <n v="1250.93"/>
        <n v="3097.62"/>
        <n v="6540.56"/>
        <n v="1150.23"/>
        <n v="2162.2199999999998"/>
        <n v="3945.32"/>
        <n v="1078.07"/>
        <n v="1994.08"/>
        <n v="3775.28"/>
        <n v="311.94"/>
        <n v="3771.52"/>
        <n v="5450.54"/>
        <n v="3173.74"/>
        <n v="4533.6000000000004"/>
        <n v="906.2"/>
        <n v="3558.84"/>
        <n v="5140.9799999999996"/>
        <n v="1185.92"/>
        <n v="863.77"/>
        <n v="2769.7"/>
        <n v="5289.66"/>
        <n v="1240.07"/>
        <n v="1345.44"/>
        <n v="2791.1"/>
        <n v="5455.66"/>
        <n v="1522.05"/>
        <n v="1139.06"/>
        <n v="2446"/>
        <n v="1491.77"/>
        <n v="3059.28"/>
        <n v="3700.24"/>
        <n v="1204.4100000000001"/>
        <n v="2848.94"/>
        <n v="4271.26"/>
        <n v="1416.77"/>
        <n v="4116.74"/>
        <n v="3338.34"/>
        <n v="920.29"/>
        <n v="1466.39"/>
        <n v="3094.72"/>
        <n v="3300.02"/>
        <n v="1024.71"/>
        <n v="789.09"/>
        <n v="3651.06"/>
        <n v="3402.26"/>
        <n v="1244.1300000000001"/>
        <n v="1163.7"/>
        <n v="3744.96"/>
        <n v="3920.22"/>
        <n v="1177.3599999999999"/>
        <n v="1853.47"/>
        <n v="3093.24"/>
        <n v="2346.3000000000002"/>
        <n v="1231.55"/>
        <n v="1040.8"/>
        <n v="2989.62"/>
        <n v="2934.5"/>
        <n v="955.18"/>
        <n v="1136.29"/>
        <n v="3067.38"/>
        <n v="2312.94"/>
        <n v="1022.11"/>
        <n v="1083.77"/>
        <n v="1167.6600000000001"/>
        <n v="1617"/>
        <n v="877.66"/>
        <n v="1817.37"/>
        <n v="963.34"/>
        <n v="1105.81"/>
        <n v="1459.53"/>
        <n v="1145.82"/>
        <n v="532.48"/>
        <n v="841.93"/>
        <n v="769.03"/>
        <n v="1461.14"/>
        <n v="695.55"/>
        <n v="1538.37"/>
        <n v="1107.25"/>
        <n v="1252.93"/>
        <n v="875.68"/>
        <n v="911.86"/>
        <n v="760.49"/>
        <n v="1054.44"/>
        <n v="1210.5999999999999"/>
        <n v="1011.71"/>
        <n v="1389.29"/>
        <n v="1139.3499999999999"/>
        <n v="886"/>
        <n v="1164.02"/>
        <n v="1116.4000000000001"/>
        <n v="979.64"/>
        <n v="954.76"/>
        <n v="923.86"/>
        <n v="1515.71"/>
        <n v="1072.98"/>
        <n v="881.23"/>
        <n v="976.94"/>
        <n v="707.68"/>
        <n v="1411.11"/>
        <n v="720.95"/>
        <n v="1219.2"/>
        <n v="661.55"/>
        <n v="1094.55"/>
        <n v="622.86"/>
        <n v="1093.42"/>
        <n v="710.52"/>
        <n v="1003.88"/>
        <n v="771.47"/>
        <n v="1199.8"/>
        <n v="1036.1500000000001"/>
        <n v="2058.86"/>
        <n v="1343.79"/>
        <n v="946.64"/>
        <n v="1297.9000000000001"/>
        <n v="768.83"/>
        <n v="660.37"/>
        <n v="805.97"/>
        <n v="857.91"/>
      </sharedItems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 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x v="0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x v="1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x v="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x v="3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x v="4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x v="5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x v="6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x v="7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x v="8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x v="9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x v="10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x v="11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x v="12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x v="13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x v="14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x v="15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x v="16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x v="17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x v="1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x v="19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x v="20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x v="21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x v="22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x v="23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x v="24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x v="25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x v="2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x v="27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x v="2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x v="29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x v="30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x v="31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x v="32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x v="33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x v="34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x v="35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x v="3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x v="37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x v="38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x v="39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x v="40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x v="41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x v="42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x v="43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x v="4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x v="45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x v="46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x v="47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x v="48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x v="49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x v="50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x v="51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x v="52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x v="53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x v="54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x v="55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x v="56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x v="5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x v="5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x v="59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x v="60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x v="61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x v="62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x v="63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x v="6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x v="65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x v="6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x v="67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x v="68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x v="69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x v="70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x v="71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x v="72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x v="73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x v="74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x v="75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x v="76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x v="77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x v="78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x v="79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x v="80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x v="8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x v="82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x v="8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x v="8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x v="85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x v="86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x v="87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x v="88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x v="89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x v="90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x v="91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x v="92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x v="9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x v="94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x v="95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x v="96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x v="97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x v="98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x v="99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x v="100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x v="101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x v="102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x v="10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x v="104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x v="105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x v="106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x v="107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x v="108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x v="10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x v="110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x v="111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x v="112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x v="113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x v="114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x v="115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x v="116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x v="117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x v="118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x v="119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x v="120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x v="12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x v="122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x v="123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x v="124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x v="125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x v="126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x v="127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x v="128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x v="129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x v="130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x v="131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x v="132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x v="133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x v="134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x v="135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x v="136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x v="137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x v="138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x v="139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x v="140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x v="141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x v="142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x v="14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x v="144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x v="145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x v="146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x v="147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x v="148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x v="149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x v="150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x v="151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x v="152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x v="153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x v="154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x v="155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x v="156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x v="157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x v="158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x v="159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x v="160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x v="161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x v="162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x v="163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x v="164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x v="165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x v="16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x v="167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x v="168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x v="16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x v="170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x v="17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x v="172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x v="173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x v="174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x v="175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x v="176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x v="177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x v="178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x v="179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x v="180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x v="181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x v="182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x v="183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x v="184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x v="185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x v="186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x v="187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x v="188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x v="18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x v="190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x v="19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x v="192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x v="193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x v="194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x v="195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x v="196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x v="197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x v="198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x v="199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x v="200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x v="201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x v="202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x v="203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x v="204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x v="205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x v="206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x v="207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x v="208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x v="209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x v="210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x v="211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x v="212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x v="213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x v="214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x v="215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x v="21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x v="21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x v="218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x v="219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x v="220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x v="221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x v="222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x v="223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x v="224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x v="225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x v="226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x v="227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x v="228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x v="229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x v="23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x v="231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x v="23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x v="232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x v="23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x v="233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x v="23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x v="23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x v="235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x v="236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x v="23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x v="237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x v="238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x v="23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x v="239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x v="240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x v="241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x v="242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x v="24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x v="244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x v="245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x v="246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x v="24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x v="248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x v="249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x v="250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x v="251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x v="25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x v="253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x v="254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x v="255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x v="25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x v="257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x v="258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x v="259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x v="260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x v="26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x v="262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x v="26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x v="264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x v="265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x v="266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x v="26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x v="268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x v="269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x v="270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x v="27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x v="272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x v="273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x v="274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x v="275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x v="276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x v="277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x v="278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x v="279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x v="280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x v="281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x v="282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x v="283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x v="284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x v="28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x v="286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x v="287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x v="288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x v="289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x v="290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x v="291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x v="29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x v="293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x v="294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x v="295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x v="296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x v="297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x v="298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x v="299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x v="300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x v="301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x v="302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x v="30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x v="304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x v="305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x v="306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x v="307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x v="30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x v="309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x v="310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x v="311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x v="312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x v="313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x v="31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x v="315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x v="316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x v="317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x v="318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x v="319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x v="320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x v="321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x v="322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x v="323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x v="324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x v="325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x v="326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x v="327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x v="328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x v="32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x v="330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x v="331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x v="332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x v="333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x v="334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x v="335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x v="336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x v="337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x v="338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x v="339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x v="340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x v="341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x v="342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x v="343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x v="344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x v="345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x v="34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x v="347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x v="348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x v="349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x v="350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x v="351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x v="35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x v="35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x v="354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x v="355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x v="356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x v="357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x v="35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x v="35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x v="360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x v="361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x v="362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x v="363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x v="364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x v="3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x v="366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x v="367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x v="368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x v="369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x v="370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x v="371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x v="372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x v="3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x v="374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x v="375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x v="376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x v="377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x v="37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x v="379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x v="380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x v="381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x v="3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x v="383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x v="384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x v="385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x v="386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x v="387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x v="388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x v="38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x v="390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x v="391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x v="392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x v="393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x v="394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x v="395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x v="39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x v="397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x v="398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x v="39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x v="400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x v="401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x v="402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x v="403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x v="404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x v="405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x v="406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x v="407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x v="408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x v="409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x v="410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x v="411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x v="412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x v="413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x v="414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x v="415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x v="416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x v="417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x v="418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x v="419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x v="420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x v="421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x v="422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x v="423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x v="424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x v="425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x v="426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x v="427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x v="42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x v="429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x v="430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x v="431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x v="43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x v="433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x v="434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x v="435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x v="436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x v="437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x v="438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x v="439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x v="440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x v="441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x v="442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x v="443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x v="444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x v="445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x v="446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x v="447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x v="448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x v="449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x v="450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x v="451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x v="45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x v="453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x v="454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x v="455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x v="456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x v="45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x v="458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x v="459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x v="460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x v="46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x v="462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x v="463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x v="464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x v="465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x v="466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x v="467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x v="468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x v="469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x v="470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x v="471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x v="472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x v="473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x v="47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x v="475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x v="476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x v="477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x v="478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x v="479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x v="480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x v="481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x v="482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x v="483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x v="484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x v="485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x v="486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x v="487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x v="488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x v="489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x v="490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x v="491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x v="492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x v="493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x v="494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x v="495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x v="496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x v="497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x v="498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x v="499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x v="500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x v="5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x v="502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x v="503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x v="504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x v="505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x v="506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x v="507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x v="508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x v="509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x v="510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x v="511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x v="512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x v="513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x v="514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x v="51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x v="516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x v="517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x v="518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x v="51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x v="520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x v="521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x v="522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x v="523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x v="524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x v="525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x v="526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x v="527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x v="528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x v="529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x v="530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x v="53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x v="532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x v="53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x v="53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x v="535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x v="536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x v="537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x v="538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x v="539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x v="540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x v="541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x v="5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x v="543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x v="544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x v="545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x v="546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x v="547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x v="548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x v="54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x v="550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x v="55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x v="552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x v="553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x v="554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x v="555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2FAF4-B782-45BA-898C-C033F667AE62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2">
  <location ref="A3:C8" firstHeaderRow="0" firstDataRow="1" firstDataCol="1" rowPageCount="1" colPageCount="1"/>
  <pivotFields count="30">
    <pivotField numFmtId="14" showAll="0"/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showAll="0">
      <items count="557">
        <item x="230"/>
        <item x="94"/>
        <item x="447"/>
        <item x="356"/>
        <item x="65"/>
        <item x="69"/>
        <item x="85"/>
        <item x="316"/>
        <item x="99"/>
        <item x="222"/>
        <item x="159"/>
        <item x="61"/>
        <item x="188"/>
        <item x="107"/>
        <item x="218"/>
        <item x="123"/>
        <item x="83"/>
        <item x="78"/>
        <item x="509"/>
        <item x="103"/>
        <item x="57"/>
        <item x="361"/>
        <item x="96"/>
        <item x="192"/>
        <item x="371"/>
        <item x="147"/>
        <item x="75"/>
        <item x="108"/>
        <item x="82"/>
        <item x="87"/>
        <item x="282"/>
        <item x="63"/>
        <item x="407"/>
        <item x="138"/>
        <item x="289"/>
        <item x="130"/>
        <item x="379"/>
        <item x="344"/>
        <item x="541"/>
        <item x="355"/>
        <item x="125"/>
        <item x="157"/>
        <item x="59"/>
        <item x="73"/>
        <item x="109"/>
        <item x="137"/>
        <item x="209"/>
        <item x="553"/>
        <item x="539"/>
        <item x="319"/>
        <item x="270"/>
        <item x="194"/>
        <item x="331"/>
        <item x="184"/>
        <item x="513"/>
        <item x="131"/>
        <item x="50"/>
        <item x="91"/>
        <item x="535"/>
        <item x="430"/>
        <item x="543"/>
        <item x="537"/>
        <item x="111"/>
        <item x="129"/>
        <item x="55"/>
        <item x="276"/>
        <item x="347"/>
        <item x="358"/>
        <item x="161"/>
        <item x="359"/>
        <item x="403"/>
        <item x="79"/>
        <item x="283"/>
        <item x="217"/>
        <item x="215"/>
        <item x="398"/>
        <item x="38"/>
        <item x="519"/>
        <item x="411"/>
        <item x="552"/>
        <item x="511"/>
        <item x="545"/>
        <item x="204"/>
        <item x="114"/>
        <item x="349"/>
        <item x="402"/>
        <item x="285"/>
        <item x="201"/>
        <item x="118"/>
        <item x="480"/>
        <item x="365"/>
        <item x="280"/>
        <item x="418"/>
        <item x="419"/>
        <item x="554"/>
        <item x="220"/>
        <item x="415"/>
        <item x="77"/>
        <item x="142"/>
        <item x="364"/>
        <item x="100"/>
        <item x="90"/>
        <item x="301"/>
        <item x="362"/>
        <item x="510"/>
        <item x="104"/>
        <item x="368"/>
        <item x="353"/>
        <item x="89"/>
        <item x="377"/>
        <item x="555"/>
        <item x="456"/>
        <item x="122"/>
        <item x="426"/>
        <item x="134"/>
        <item x="81"/>
        <item x="517"/>
        <item x="503"/>
        <item x="533"/>
        <item x="62"/>
        <item x="352"/>
        <item x="525"/>
        <item x="380"/>
        <item x="277"/>
        <item x="322"/>
        <item x="68"/>
        <item x="267"/>
        <item x="144"/>
        <item x="452"/>
        <item x="435"/>
        <item x="518"/>
        <item x="135"/>
        <item x="145"/>
        <item x="169"/>
        <item x="427"/>
        <item x="475"/>
        <item x="334"/>
        <item x="530"/>
        <item x="152"/>
        <item x="335"/>
        <item x="397"/>
        <item x="48"/>
        <item x="383"/>
        <item x="206"/>
        <item x="97"/>
        <item x="124"/>
        <item x="127"/>
        <item x="550"/>
        <item x="529"/>
        <item x="495"/>
        <item x="98"/>
        <item x="410"/>
        <item x="505"/>
        <item x="71"/>
        <item x="160"/>
        <item x="227"/>
        <item x="534"/>
        <item x="399"/>
        <item x="528"/>
        <item x="422"/>
        <item x="37"/>
        <item x="139"/>
        <item x="182"/>
        <item x="392"/>
        <item x="544"/>
        <item x="32"/>
        <item x="386"/>
        <item x="321"/>
        <item x="256"/>
        <item x="522"/>
        <item x="58"/>
        <item x="178"/>
        <item x="64"/>
        <item x="499"/>
        <item x="264"/>
        <item x="341"/>
        <item x="389"/>
        <item x="479"/>
        <item x="162"/>
        <item x="337"/>
        <item x="394"/>
        <item x="382"/>
        <item x="198"/>
        <item x="547"/>
        <item x="168"/>
        <item x="492"/>
        <item x="172"/>
        <item x="101"/>
        <item x="328"/>
        <item x="520"/>
        <item x="190"/>
        <item x="391"/>
        <item x="374"/>
        <item x="532"/>
        <item x="326"/>
        <item x="431"/>
        <item x="444"/>
        <item x="259"/>
        <item x="140"/>
        <item x="252"/>
        <item x="250"/>
        <item x="500"/>
        <item x="53"/>
        <item x="229"/>
        <item x="205"/>
        <item x="297"/>
        <item x="542"/>
        <item x="136"/>
        <item x="540"/>
        <item x="133"/>
        <item x="105"/>
        <item x="191"/>
        <item x="176"/>
        <item x="506"/>
        <item x="515"/>
        <item x="318"/>
        <item x="34"/>
        <item x="66"/>
        <item x="183"/>
        <item x="346"/>
        <item x="324"/>
        <item x="527"/>
        <item x="110"/>
        <item x="313"/>
        <item x="119"/>
        <item x="150"/>
        <item x="193"/>
        <item x="212"/>
        <item x="171"/>
        <item x="298"/>
        <item x="39"/>
        <item x="496"/>
        <item x="464"/>
        <item x="128"/>
        <item x="524"/>
        <item x="132"/>
        <item x="310"/>
        <item x="395"/>
        <item x="173"/>
        <item x="288"/>
        <item x="508"/>
        <item x="196"/>
        <item x="441"/>
        <item x="141"/>
        <item x="149"/>
        <item x="213"/>
        <item x="423"/>
        <item x="484"/>
        <item x="526"/>
        <item x="315"/>
        <item x="501"/>
        <item x="26"/>
        <item x="385"/>
        <item x="300"/>
        <item x="400"/>
        <item x="487"/>
        <item x="312"/>
        <item x="455"/>
        <item x="338"/>
        <item x="180"/>
        <item x="106"/>
        <item x="546"/>
        <item x="279"/>
        <item x="469"/>
        <item x="236"/>
        <item x="434"/>
        <item x="521"/>
        <item x="295"/>
        <item x="186"/>
        <item x="45"/>
        <item x="216"/>
        <item x="224"/>
        <item x="265"/>
        <item x="538"/>
        <item x="304"/>
        <item x="113"/>
        <item x="56"/>
        <item x="340"/>
        <item x="60"/>
        <item x="241"/>
        <item x="370"/>
        <item x="406"/>
        <item x="491"/>
        <item x="151"/>
        <item x="294"/>
        <item x="459"/>
        <item x="274"/>
        <item x="483"/>
        <item x="163"/>
        <item x="46"/>
        <item x="332"/>
        <item x="343"/>
        <item x="438"/>
        <item x="516"/>
        <item x="165"/>
        <item x="271"/>
        <item x="179"/>
        <item x="195"/>
        <item x="226"/>
        <item x="388"/>
        <item x="177"/>
        <item x="225"/>
        <item x="228"/>
        <item x="28"/>
        <item x="286"/>
        <item x="253"/>
        <item x="261"/>
        <item x="92"/>
        <item x="551"/>
        <item x="208"/>
        <item x="262"/>
        <item x="175"/>
        <item x="329"/>
        <item x="185"/>
        <item x="197"/>
        <item x="30"/>
        <item x="24"/>
        <item x="102"/>
        <item x="117"/>
        <item x="148"/>
        <item x="549"/>
        <item x="350"/>
        <item x="460"/>
        <item x="255"/>
        <item x="93"/>
        <item x="67"/>
        <item x="40"/>
        <item x="306"/>
        <item x="303"/>
        <item x="170"/>
        <item x="70"/>
        <item x="181"/>
        <item x="189"/>
        <item x="33"/>
        <item x="112"/>
        <item x="121"/>
        <item x="523"/>
        <item x="158"/>
        <item x="221"/>
        <item x="52"/>
        <item x="536"/>
        <item x="472"/>
        <item x="247"/>
        <item x="246"/>
        <item x="44"/>
        <item x="249"/>
        <item x="143"/>
        <item x="166"/>
        <item x="367"/>
        <item x="232"/>
        <item x="76"/>
        <item x="88"/>
        <item x="507"/>
        <item x="120"/>
        <item x="512"/>
        <item x="95"/>
        <item x="476"/>
        <item x="43"/>
        <item x="307"/>
        <item x="115"/>
        <item x="233"/>
        <item x="466"/>
        <item x="2"/>
        <item x="376"/>
        <item x="231"/>
        <item x="35"/>
        <item x="531"/>
        <item x="463"/>
        <item x="13"/>
        <item x="514"/>
        <item x="167"/>
        <item x="214"/>
        <item x="164"/>
        <item x="156"/>
        <item x="146"/>
        <item x="153"/>
        <item x="74"/>
        <item x="273"/>
        <item x="80"/>
        <item x="292"/>
        <item x="200"/>
        <item x="243"/>
        <item x="502"/>
        <item x="154"/>
        <item x="6"/>
        <item x="373"/>
        <item x="202"/>
        <item x="207"/>
        <item x="258"/>
        <item x="25"/>
        <item x="414"/>
        <item x="238"/>
        <item x="268"/>
        <item x="49"/>
        <item x="244"/>
        <item x="84"/>
        <item x="42"/>
        <item x="291"/>
        <item x="29"/>
        <item x="126"/>
        <item x="54"/>
        <item x="86"/>
        <item x="234"/>
        <item x="199"/>
        <item x="116"/>
        <item x="9"/>
        <item x="47"/>
        <item x="504"/>
        <item x="36"/>
        <item x="219"/>
        <item x="420"/>
        <item x="488"/>
        <item x="27"/>
        <item x="31"/>
        <item x="211"/>
        <item x="187"/>
        <item x="240"/>
        <item x="309"/>
        <item x="445"/>
        <item x="174"/>
        <item x="548"/>
        <item x="23"/>
        <item x="1"/>
        <item x="51"/>
        <item x="210"/>
        <item x="12"/>
        <item x="442"/>
        <item x="3"/>
        <item x="7"/>
        <item x="155"/>
        <item x="17"/>
        <item x="223"/>
        <item x="41"/>
        <item x="498"/>
        <item x="490"/>
        <item x="203"/>
        <item x="18"/>
        <item x="235"/>
        <item x="465"/>
        <item x="14"/>
        <item x="72"/>
        <item x="416"/>
        <item x="5"/>
        <item x="16"/>
        <item x="396"/>
        <item x="21"/>
        <item x="457"/>
        <item x="461"/>
        <item x="412"/>
        <item x="470"/>
        <item x="424"/>
        <item x="4"/>
        <item x="494"/>
        <item x="393"/>
        <item x="421"/>
        <item x="239"/>
        <item x="493"/>
        <item x="467"/>
        <item x="497"/>
        <item x="489"/>
        <item x="477"/>
        <item x="439"/>
        <item x="450"/>
        <item x="428"/>
        <item x="390"/>
        <item x="401"/>
        <item x="20"/>
        <item x="478"/>
        <item x="22"/>
        <item x="474"/>
        <item x="417"/>
        <item x="404"/>
        <item x="237"/>
        <item x="482"/>
        <item x="436"/>
        <item x="408"/>
        <item x="10"/>
        <item x="432"/>
        <item x="0"/>
        <item x="453"/>
        <item x="15"/>
        <item x="481"/>
        <item x="468"/>
        <item x="366"/>
        <item x="19"/>
        <item x="485"/>
        <item x="448"/>
        <item x="446"/>
        <item x="384"/>
        <item x="248"/>
        <item x="486"/>
        <item x="443"/>
        <item x="369"/>
        <item x="425"/>
        <item x="242"/>
        <item x="11"/>
        <item x="8"/>
        <item x="473"/>
        <item x="471"/>
        <item x="378"/>
        <item x="354"/>
        <item x="269"/>
        <item x="381"/>
        <item x="251"/>
        <item x="451"/>
        <item x="254"/>
        <item x="413"/>
        <item x="409"/>
        <item x="245"/>
        <item x="375"/>
        <item x="387"/>
        <item x="405"/>
        <item x="351"/>
        <item x="357"/>
        <item x="454"/>
        <item x="372"/>
        <item x="458"/>
        <item x="330"/>
        <item x="429"/>
        <item x="449"/>
        <item x="462"/>
        <item x="333"/>
        <item x="260"/>
        <item x="263"/>
        <item x="272"/>
        <item x="360"/>
        <item x="363"/>
        <item x="336"/>
        <item x="257"/>
        <item x="339"/>
        <item x="437"/>
        <item x="440"/>
        <item x="317"/>
        <item x="325"/>
        <item x="345"/>
        <item x="266"/>
        <item x="348"/>
        <item x="342"/>
        <item x="323"/>
        <item x="308"/>
        <item x="327"/>
        <item x="275"/>
        <item x="320"/>
        <item x="284"/>
        <item x="433"/>
        <item x="293"/>
        <item x="281"/>
        <item x="314"/>
        <item x="311"/>
        <item x="287"/>
        <item x="296"/>
        <item x="290"/>
        <item x="278"/>
        <item x="302"/>
        <item x="299"/>
        <item x="30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GMV总和" fld="9" baseField="4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" xr10:uid="{B64D6C1A-4260-4B32-BC8F-CB26043F60C8}" sourceName="平台i">
  <pivotTables>
    <pivotTable tabId="33" name="数据透视表1"/>
  </pivotTables>
  <data>
    <tabular pivotCacheId="1807577818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" xr10:uid="{FB595905-1FEE-4E56-A8E6-4A60E5DEC225}" cache="切片器_平台i" caption="平台i" style="SlicerStyleLight6" rowHeight="20161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CDCD10-46E0-4FA0-8131-DDB1B509F9BA}" name="表1" displayName="表1" ref="A12:H20" totalsRowShown="0" headerRowDxfId="25">
  <autoFilter ref="A12:H20" xr:uid="{71CDCD10-46E0-4FA0-8131-DDB1B509F9BA}"/>
  <tableColumns count="8">
    <tableColumn id="1" xr3:uid="{3337BAD4-5C78-4AA6-8410-1F13B3E127FD}" name="日期" dataDxfId="24"/>
    <tableColumn id="2" xr3:uid="{D6D8DC5B-17FD-4EB4-9F84-C39BD1F2CB04}" name="星期" dataDxfId="23"/>
    <tableColumn id="3" xr3:uid="{5BAC5F32-2FAD-4B4E-97F5-8711B1B95CE6}" name="GMV" dataDxfId="22"/>
    <tableColumn id="4" xr3:uid="{DE905D51-6886-4127-8751-FDC42E299735}" name="商家实收" dataDxfId="21"/>
    <tableColumn id="5" xr3:uid="{EEDFF9DD-06DF-418F-ADF0-BE65515E6061}" name="到手率" dataDxfId="20" dataCellStyle="百分比">
      <calculatedColumnFormula>D13/C13</calculatedColumnFormula>
    </tableColumn>
    <tableColumn id="6" xr3:uid="{E75EF9B0-B6E3-431B-9728-8F318F878D24}" name="有效订单" dataDxfId="19"/>
    <tableColumn id="7" xr3:uid="{0646A8ED-A1EB-4923-982C-4917981AE96A}" name="无效订单" dataDxfId="18"/>
    <tableColumn id="8" xr3:uid="{8740E0B4-573D-46EE-8DBA-1A7B0C36A7F8}" name="客单价" dataDxfId="17">
      <calculatedColumnFormula>C13/F13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D02CB9-AB27-4E57-A50C-E2794B73E2C6}" name="表2" displayName="表2" ref="A24:H32" totalsRowShown="0" headerRowDxfId="16" dataDxfId="15">
  <autoFilter ref="A24:H32" xr:uid="{1DD02CB9-AB27-4E57-A50C-E2794B73E2C6}"/>
  <tableColumns count="8">
    <tableColumn id="1" xr3:uid="{E2707A04-62CE-47E6-816B-C9E426C6BCD6}" name="日期" dataDxfId="14"/>
    <tableColumn id="2" xr3:uid="{FFCE5AF7-34F7-4CF8-BE7F-37FEFF5DA663}" name="星期" dataDxfId="13"/>
    <tableColumn id="3" xr3:uid="{9548EE8A-9A54-4D2D-A51B-78CA3BAE00B2}" name="曝光人数" dataDxfId="12"/>
    <tableColumn id="4" xr3:uid="{FDB27844-206D-462C-A9BD-48371317600C}" name="进店人数" dataDxfId="11"/>
    <tableColumn id="5" xr3:uid="{7D3C875B-1613-414C-AAD5-DD68A9E0FC74}" name="进店转化率" dataDxfId="10">
      <calculatedColumnFormula>D25/C25</calculatedColumnFormula>
    </tableColumn>
    <tableColumn id="6" xr3:uid="{21745AE5-CF0E-420C-85DE-174CB767756C}" name="下单人数" dataDxfId="9"/>
    <tableColumn id="7" xr3:uid="{FDFBDD88-78F7-4055-898C-70B1F85710BF}" name="下单转化率" dataDxfId="8">
      <calculatedColumnFormula>F25/D25</calculatedColumnFormula>
    </tableColumn>
    <tableColumn id="8" xr3:uid="{E8489429-7954-4E02-958B-B2C2E9FB70AB}" name="营销占比" dataDxfId="7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zoomScaleNormal="100" workbookViewId="0">
      <selection activeCell="E524" sqref="E524"/>
    </sheetView>
  </sheetViews>
  <sheetFormatPr defaultRowHeight="13.9" x14ac:dyDescent="0.4"/>
  <cols>
    <col min="1" max="1" width="11.1328125" style="1" bestFit="1" customWidth="1"/>
    <col min="3" max="3" width="23.46484375" bestFit="1" customWidth="1"/>
    <col min="4" max="4" width="11.59765625" bestFit="1" customWidth="1"/>
    <col min="5" max="5" width="24.46484375" bestFit="1" customWidth="1"/>
    <col min="9" max="9" width="30.1328125" customWidth="1"/>
    <col min="10" max="10" width="8.86328125" customWidth="1"/>
    <col min="11" max="11" width="10.265625" customWidth="1"/>
    <col min="12" max="14" width="12.1328125" customWidth="1"/>
    <col min="15" max="16" width="11" bestFit="1" customWidth="1"/>
    <col min="17" max="19" width="10.265625" customWidth="1"/>
    <col min="20" max="22" width="11.265625" customWidth="1"/>
    <col min="23" max="24" width="10.265625" customWidth="1"/>
  </cols>
  <sheetData>
    <row r="1" spans="1:24" x14ac:dyDescent="0.4">
      <c r="A1" s="1" t="s">
        <v>3</v>
      </c>
      <c r="B1" t="s">
        <v>77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4">
      <c r="A2" s="5">
        <v>43831</v>
      </c>
      <c r="B2">
        <v>4636</v>
      </c>
      <c r="C2" t="s">
        <v>18</v>
      </c>
      <c r="D2" t="s">
        <v>46</v>
      </c>
      <c r="E2" t="s">
        <v>28</v>
      </c>
      <c r="F2" s="2" t="s">
        <v>19</v>
      </c>
      <c r="G2" t="s">
        <v>26</v>
      </c>
      <c r="H2" s="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4">
      <c r="A3" s="5">
        <v>43831</v>
      </c>
      <c r="B3">
        <v>4636</v>
      </c>
      <c r="C3" t="s">
        <v>18</v>
      </c>
      <c r="D3" t="s">
        <v>47</v>
      </c>
      <c r="E3" t="s">
        <v>21</v>
      </c>
      <c r="F3" s="2" t="s">
        <v>19</v>
      </c>
      <c r="G3" t="s">
        <v>20</v>
      </c>
      <c r="H3" s="2" t="s">
        <v>22</v>
      </c>
      <c r="I3" t="s">
        <v>23</v>
      </c>
      <c r="J3">
        <v>2021.6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4">
      <c r="A4" s="5">
        <v>43831</v>
      </c>
      <c r="B4">
        <v>4636</v>
      </c>
      <c r="C4" t="s">
        <v>18</v>
      </c>
      <c r="D4" t="s">
        <v>44</v>
      </c>
      <c r="E4" t="s">
        <v>31</v>
      </c>
      <c r="F4" s="2" t="s">
        <v>19</v>
      </c>
      <c r="G4" t="s">
        <v>26</v>
      </c>
      <c r="H4" s="2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4">
      <c r="A5" s="5">
        <v>43831</v>
      </c>
      <c r="B5">
        <v>4636</v>
      </c>
      <c r="C5" t="s">
        <v>18</v>
      </c>
      <c r="D5" t="s">
        <v>45</v>
      </c>
      <c r="E5" t="s">
        <v>21</v>
      </c>
      <c r="F5" s="2" t="s">
        <v>19</v>
      </c>
      <c r="G5" t="s">
        <v>26</v>
      </c>
      <c r="H5" s="2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4">
      <c r="A6" s="5">
        <v>43832</v>
      </c>
      <c r="B6">
        <v>4636</v>
      </c>
      <c r="C6" t="s">
        <v>18</v>
      </c>
      <c r="D6" t="s">
        <v>46</v>
      </c>
      <c r="E6" t="s">
        <v>28</v>
      </c>
      <c r="F6" s="2" t="s">
        <v>19</v>
      </c>
      <c r="G6" t="s">
        <v>26</v>
      </c>
      <c r="H6" s="2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4">
      <c r="A7" s="5">
        <v>43832</v>
      </c>
      <c r="B7">
        <v>4636</v>
      </c>
      <c r="C7" t="s">
        <v>18</v>
      </c>
      <c r="D7" t="s">
        <v>47</v>
      </c>
      <c r="E7" t="s">
        <v>21</v>
      </c>
      <c r="F7" s="2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4">
      <c r="A8" s="5">
        <v>43832</v>
      </c>
      <c r="B8">
        <v>4636</v>
      </c>
      <c r="C8" t="s">
        <v>18</v>
      </c>
      <c r="D8" t="s">
        <v>44</v>
      </c>
      <c r="E8" t="s">
        <v>31</v>
      </c>
      <c r="F8" s="2" t="s">
        <v>19</v>
      </c>
      <c r="G8" t="s">
        <v>26</v>
      </c>
      <c r="H8" t="s">
        <v>27</v>
      </c>
      <c r="I8" t="s">
        <v>32</v>
      </c>
      <c r="J8">
        <v>1662.77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4">
      <c r="A9" s="5">
        <v>43832</v>
      </c>
      <c r="B9">
        <v>4636</v>
      </c>
      <c r="C9" t="s">
        <v>81</v>
      </c>
      <c r="D9" t="s">
        <v>45</v>
      </c>
      <c r="E9" t="s">
        <v>21</v>
      </c>
      <c r="F9" s="2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4">
      <c r="A10" s="5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4">
      <c r="A11" s="5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4">
      <c r="A12" s="5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4">
      <c r="A13" s="5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4">
      <c r="A14" s="5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4">
      <c r="A15" s="5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4">
      <c r="A16" s="5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4">
      <c r="A17" s="5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4">
      <c r="A18" s="5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2625.38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4">
      <c r="A19" s="5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4">
      <c r="A20" s="5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4">
      <c r="A21" s="5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3662.26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4">
      <c r="A22" s="5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4">
      <c r="A23" s="5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4">
      <c r="A24" s="5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4">
      <c r="A25" s="5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4">
      <c r="A26" s="5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4">
      <c r="A27" s="5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4">
      <c r="A28" s="5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4">
      <c r="A29" s="5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4">
      <c r="A30" s="5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4">
      <c r="A31" s="5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4">
      <c r="A32" s="5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4">
      <c r="A33" s="5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4">
      <c r="A34" s="5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4">
      <c r="A35" s="5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4">
      <c r="A36" s="5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4">
      <c r="A37" s="5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4">
      <c r="A38" s="5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4">
      <c r="A39" s="5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4">
      <c r="A40" s="5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4">
      <c r="A41" s="5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4">
      <c r="A42" s="5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4">
      <c r="A43" s="5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4">
      <c r="A44" s="5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4">
      <c r="A45" s="5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4">
      <c r="A46" s="5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4">
      <c r="A47" s="5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4">
      <c r="A48" s="5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4">
      <c r="A49" s="5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4">
      <c r="A50" s="5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4">
      <c r="A51" s="5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4">
      <c r="A52" s="5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4">
      <c r="A53" s="5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4">
      <c r="A54" s="5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4">
      <c r="A55" s="5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4">
      <c r="A56" s="5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4">
      <c r="A57" s="5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4">
      <c r="A58" s="5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4">
      <c r="A59" s="5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4">
      <c r="A60" s="5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4">
      <c r="A61" s="5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4">
      <c r="A62" s="5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4">
      <c r="A63" s="5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4">
      <c r="A64" s="5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4">
      <c r="A65" s="5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4">
      <c r="A66" s="5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4">
      <c r="A67" s="5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4">
      <c r="A68" s="5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4">
      <c r="A69" s="5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4">
      <c r="A70" s="5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4">
      <c r="A71" s="5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4">
      <c r="A72" s="5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4">
      <c r="A73" s="5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4">
      <c r="A74" s="5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4">
      <c r="A75" s="5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4">
      <c r="A76" s="5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4">
      <c r="A77" s="5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4">
      <c r="A78" s="5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4">
      <c r="A79" s="5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4">
      <c r="A80" s="5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4">
      <c r="A81" s="5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4">
      <c r="A82" s="5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4">
      <c r="A83" s="5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4">
      <c r="A84" s="5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4">
      <c r="A85" s="5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4">
      <c r="A86" s="5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4">
      <c r="A87" s="5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4">
      <c r="A88" s="5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4">
      <c r="A89" s="5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4">
      <c r="A90" s="5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4">
      <c r="A91" s="5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4">
      <c r="A92" s="5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4">
      <c r="A93" s="5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4">
      <c r="A94" s="5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4">
      <c r="A95" s="5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4">
      <c r="A96" s="5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4">
      <c r="A97" s="5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4">
      <c r="A98" s="5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4">
      <c r="A99" s="5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4">
      <c r="A100" s="5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4">
      <c r="A101" s="5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4">
      <c r="A102" s="5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4">
      <c r="A103" s="5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4">
      <c r="A104" s="5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4">
      <c r="A105" s="5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4">
      <c r="A106" s="5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4">
      <c r="A107" s="5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4">
      <c r="A108" s="5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4">
      <c r="A109" s="5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4">
      <c r="A110" s="5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4">
      <c r="A111" s="5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4">
      <c r="A112" s="5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4">
      <c r="A113" s="5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4">
      <c r="A114" s="5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4">
      <c r="A115" s="5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4">
      <c r="A116" s="5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4">
      <c r="A117" s="5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4">
      <c r="A118" s="5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4">
      <c r="A119" s="5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1220.95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4">
      <c r="A120" s="5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4">
      <c r="A121" s="5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4">
      <c r="A122" s="5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4">
      <c r="A123" s="5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4">
      <c r="A124" s="5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4">
      <c r="A125" s="5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4">
      <c r="A126" s="5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4">
      <c r="A127" s="5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4">
      <c r="A128" s="5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4">
      <c r="A129" s="5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4">
      <c r="A130" s="5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4">
      <c r="A131" s="5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4">
      <c r="A132" s="5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4">
      <c r="A133" s="5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4">
      <c r="A134" s="5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4">
      <c r="A135" s="5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4">
      <c r="A136" s="5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4">
      <c r="A137" s="5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4">
      <c r="A138" s="5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4">
      <c r="A139" s="5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4">
      <c r="A140" s="5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4">
      <c r="A141" s="5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4">
      <c r="A142" s="5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4">
      <c r="A143" s="5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4">
      <c r="A144" s="5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4">
      <c r="A145" s="5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4">
      <c r="A146" s="5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4">
      <c r="A147" s="5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4">
      <c r="A148" s="5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4">
      <c r="A149" s="5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4">
      <c r="A150" s="5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4">
      <c r="A151" s="5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4">
      <c r="A152" s="5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4">
      <c r="A153" s="5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4">
      <c r="A154" s="5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4">
      <c r="A155" s="5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4">
      <c r="A156" s="5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4">
      <c r="A157" s="5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4">
      <c r="A158" s="5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4">
      <c r="A159" s="5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4">
      <c r="A160" s="5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4">
      <c r="A161" s="5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4">
      <c r="A162" s="5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4">
      <c r="A163" s="5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4">
      <c r="A164" s="5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4">
      <c r="A165" s="5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4">
      <c r="A166" s="5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4">
      <c r="A167" s="5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4">
      <c r="A168" s="5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4">
      <c r="A169" s="5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4">
      <c r="A170" s="5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4">
      <c r="A171" s="5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4">
      <c r="A172" s="5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4">
      <c r="A173" s="5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4">
      <c r="A174" s="5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4">
      <c r="A175" s="5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4">
      <c r="A176" s="5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4">
      <c r="A177" s="5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4">
      <c r="A178" s="5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4">
      <c r="A179" s="5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4">
      <c r="A180" s="5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4">
      <c r="A181" s="5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4">
      <c r="A182" s="5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4">
      <c r="A183" s="5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4">
      <c r="A184" s="5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4">
      <c r="A185" s="5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4">
      <c r="A186" s="5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4">
      <c r="A187" s="5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4">
      <c r="A188" s="5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4">
      <c r="A189" s="5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4">
      <c r="A190" s="5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4">
      <c r="A191" s="5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4">
      <c r="A192" s="5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4">
      <c r="A193" s="5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4">
      <c r="A194" s="5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4">
      <c r="A195" s="5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4">
      <c r="A196" s="5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4">
      <c r="A197" s="5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4">
      <c r="A198" s="5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4">
      <c r="A199" s="5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4">
      <c r="A200" s="5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4">
      <c r="A201" s="5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4">
      <c r="A202" s="5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4">
      <c r="A203" s="5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4">
      <c r="A204" s="5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4">
      <c r="A205" s="5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4">
      <c r="A206" s="5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4">
      <c r="A207" s="5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4">
      <c r="A208" s="5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4">
      <c r="A209" s="5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4">
      <c r="A210" s="5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4">
      <c r="A211" s="5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4">
      <c r="A212" s="5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4">
      <c r="A213" s="5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4">
      <c r="A214" s="5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4">
      <c r="A215" s="5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4">
      <c r="A216" s="5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4">
      <c r="A217" s="5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4">
      <c r="A218" s="5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4">
      <c r="A219" s="5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4">
      <c r="A220" s="5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4">
      <c r="A221" s="5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4">
      <c r="A222" s="5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4">
      <c r="A223" s="5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4">
      <c r="A224" s="5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4">
      <c r="A225" s="5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4">
      <c r="A226" s="5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4">
      <c r="A227" s="5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4">
      <c r="A228" s="5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4">
      <c r="A229" s="5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4">
      <c r="A230" s="5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4">
      <c r="A231" s="5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4">
      <c r="A232" s="5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4">
      <c r="A233" s="5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4">
      <c r="A234" s="5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4">
      <c r="A235" s="5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4">
      <c r="A236" s="5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4">
      <c r="A237" s="5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4">
      <c r="A238" s="5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4">
      <c r="A239" s="5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4">
      <c r="A240" s="5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4">
      <c r="A241" s="5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4">
      <c r="A242" s="5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4">
      <c r="A243" s="5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4">
      <c r="A244" s="5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4">
      <c r="A245" s="5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4">
      <c r="A246" s="5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4">
      <c r="A247" s="5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4">
      <c r="A248" s="5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4">
      <c r="A249" s="5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4">
      <c r="A250" s="5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4">
      <c r="A251" s="5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4">
      <c r="A252" s="5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4">
      <c r="A253" s="5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4">
      <c r="A254" s="5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4">
      <c r="A255" s="5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4">
      <c r="A256" s="5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4">
      <c r="A257" s="5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4">
      <c r="A258" s="5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4">
      <c r="A259" s="5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4">
      <c r="A260" s="5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4">
      <c r="A261" s="5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4">
      <c r="A262" s="5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4">
      <c r="A263" s="5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4">
      <c r="A264" s="5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4">
      <c r="A265" s="5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4">
      <c r="A266" s="5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4">
      <c r="A267" s="5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4">
      <c r="A268" s="5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4">
      <c r="A269" s="5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4">
      <c r="A270" s="5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4">
      <c r="A271" s="5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4">
      <c r="A272" s="5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4">
      <c r="A273" s="5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4">
      <c r="A274" s="5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4">
      <c r="A275" s="5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4">
      <c r="A276" s="5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4">
      <c r="A277" s="5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4">
      <c r="A278" s="5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4">
      <c r="A279" s="5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4">
      <c r="A280" s="5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4">
      <c r="A281" s="5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4">
      <c r="A282" s="5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4">
      <c r="A283" s="5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4">
      <c r="A284" s="5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4">
      <c r="A285" s="5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4">
      <c r="A286" s="5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4">
      <c r="A287" s="5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4">
      <c r="A288" s="5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4">
      <c r="A289" s="5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4">
      <c r="A290" s="5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4">
      <c r="A291" s="5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4">
      <c r="A292" s="5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4">
      <c r="A293" s="5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4">
      <c r="A294" s="5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4">
      <c r="A295" s="5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4">
      <c r="A296" s="5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4">
      <c r="A297" s="5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4">
      <c r="A298" s="5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4">
      <c r="A299" s="5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4">
      <c r="A300" s="5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4">
      <c r="A301" s="5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4">
      <c r="A302" s="5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4">
      <c r="A303" s="5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4">
      <c r="A304" s="5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4">
      <c r="A305" s="5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4">
      <c r="A306" s="5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4">
      <c r="A307" s="5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4">
      <c r="A308" s="5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4">
      <c r="A309" s="5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4">
      <c r="A310" s="5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4">
      <c r="A311" s="5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4">
      <c r="A312" s="5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4">
      <c r="A313" s="5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4">
      <c r="A314" s="5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4">
      <c r="A315" s="5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4">
      <c r="A316" s="5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4">
      <c r="A317" s="5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4">
      <c r="A318" s="5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4">
      <c r="A319" s="5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4">
      <c r="A320" s="5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4">
      <c r="A321" s="5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4">
      <c r="A322" s="5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4">
      <c r="A323" s="5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4">
      <c r="A324" s="5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4">
      <c r="A325" s="5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4">
      <c r="A326" s="5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4">
      <c r="A327" s="5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4">
      <c r="A328" s="5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4">
      <c r="A329" s="5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4">
      <c r="A330" s="5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4">
      <c r="A331" s="5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4">
      <c r="A332" s="5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4">
      <c r="A333" s="5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4">
      <c r="A334" s="5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4">
      <c r="A335" s="5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4">
      <c r="A336" s="5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4">
      <c r="A337" s="5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4">
      <c r="A338" s="5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4">
      <c r="A339" s="5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4">
      <c r="A340" s="5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4">
      <c r="A341" s="5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4">
      <c r="A342" s="5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4">
      <c r="A343" s="5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4">
      <c r="A344" s="5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4">
      <c r="A345" s="5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4">
      <c r="A346" s="5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4">
      <c r="A347" s="5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4">
      <c r="A348" s="5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4">
      <c r="A349" s="5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4">
      <c r="A350" s="5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4">
      <c r="A351" s="5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4">
      <c r="A352" s="5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4">
      <c r="A353" s="5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4">
      <c r="A354" s="5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4">
      <c r="A355" s="5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4">
      <c r="A356" s="5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4">
      <c r="A357" s="5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4">
      <c r="A358" s="5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4">
      <c r="A359" s="5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4">
      <c r="A360" s="5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4">
      <c r="A361" s="5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4">
      <c r="A362" s="5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4">
      <c r="A363" s="5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4">
      <c r="A364" s="5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4">
      <c r="A365" s="5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4">
      <c r="A366" s="5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4">
      <c r="A367" s="5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4">
      <c r="A368" s="5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4">
      <c r="A369" s="5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4">
      <c r="A370" s="5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4">
      <c r="A371" s="5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4">
      <c r="A372" s="5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4">
      <c r="A373" s="5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4">
      <c r="A374" s="5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4">
      <c r="A375" s="5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4">
      <c r="A376" s="5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4">
      <c r="A377" s="5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4">
      <c r="A378" s="5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4">
      <c r="A379" s="5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4">
      <c r="A380" s="5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4">
      <c r="A381" s="5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4">
      <c r="A382" s="5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4">
      <c r="A383" s="5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4">
      <c r="A384" s="5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4">
      <c r="A385" s="5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4">
      <c r="A386" s="5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4">
      <c r="A387" s="5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4">
      <c r="A388" s="5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4">
      <c r="A389" s="5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4">
      <c r="A390" s="5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4">
      <c r="A391" s="5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4">
      <c r="A392" s="5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4">
      <c r="A393" s="5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4">
      <c r="A394" s="5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4">
      <c r="A395" s="5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4">
      <c r="A396" s="5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4">
      <c r="A397" s="5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4">
      <c r="A398" s="5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4">
      <c r="A399" s="5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4">
      <c r="A400" s="5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4">
      <c r="A401" s="5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4">
      <c r="A402" s="5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4">
      <c r="A403" s="5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4">
      <c r="A404" s="5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4">
      <c r="A405" s="5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4">
      <c r="A406" s="5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4">
      <c r="A407" s="5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4">
      <c r="A408" s="5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4">
      <c r="A409" s="5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4">
      <c r="A410" s="5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4">
      <c r="A411" s="5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4">
      <c r="A412" s="5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4">
      <c r="A413" s="5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4">
      <c r="A414" s="5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4">
      <c r="A415" s="5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4">
      <c r="A416" s="5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4">
      <c r="A417" s="5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4">
      <c r="A418" s="5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4">
      <c r="A419" s="5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4">
      <c r="A420" s="5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4">
      <c r="A421" s="5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4">
      <c r="A422" s="5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4">
      <c r="A423" s="5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4">
      <c r="A424" s="5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4">
      <c r="A425" s="5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4">
      <c r="A426" s="5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4">
      <c r="A427" s="5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4">
      <c r="A428" s="5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4">
      <c r="A429" s="5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4">
      <c r="A430" s="5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4">
      <c r="A431" s="5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4">
      <c r="A432" s="5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4">
      <c r="A433" s="5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4">
      <c r="A434" s="5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4">
      <c r="A435" s="5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4">
      <c r="A436" s="5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4">
      <c r="A437" s="5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4">
      <c r="A438" s="5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4">
      <c r="A439" s="5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4">
      <c r="A440" s="5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4">
      <c r="A441" s="5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4">
      <c r="A442" s="5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4">
      <c r="A443" s="5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4">
      <c r="A444" s="5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4">
      <c r="A445" s="5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4">
      <c r="A446" s="5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4">
      <c r="A447" s="5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4">
      <c r="A448" s="5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4">
      <c r="A449" s="5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4">
      <c r="A450" s="5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4">
      <c r="A451" s="5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4">
      <c r="A452" s="5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4">
      <c r="A453" s="5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4">
      <c r="A454" s="5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4">
      <c r="A455" s="5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4">
      <c r="A456" s="5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4">
      <c r="A457" s="5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4">
      <c r="A458" s="5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4">
      <c r="A459" s="5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4">
      <c r="A460" s="5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4">
      <c r="A461" s="5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4">
      <c r="A462" s="5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4">
      <c r="A463" s="5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4">
      <c r="A464" s="5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4">
      <c r="A465" s="5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4">
      <c r="A466" s="5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4">
      <c r="A467" s="5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4">
      <c r="A468" s="5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4">
      <c r="A469" s="5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4">
      <c r="A470" s="5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4">
      <c r="A471" s="5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4">
      <c r="A472" s="5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4">
      <c r="A473" s="5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4">
      <c r="A474" s="5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4">
      <c r="A475" s="5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4">
      <c r="A476" s="5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4">
      <c r="A477" s="5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4">
      <c r="A478" s="5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4">
      <c r="A479" s="5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4">
      <c r="A480" s="5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4">
      <c r="A481" s="5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4">
      <c r="A482" s="5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4">
      <c r="A483" s="5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4">
      <c r="A484" s="5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4">
      <c r="A485" s="5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4">
      <c r="A486" s="5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4">
      <c r="A487" s="5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4">
      <c r="A488" s="5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4">
      <c r="A489" s="5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4">
      <c r="A490" s="5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4">
      <c r="A491" s="5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4">
      <c r="A492" s="5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4">
      <c r="A493" s="5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4">
      <c r="A494" s="5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4">
      <c r="A495" s="5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4">
      <c r="A496" s="5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4">
      <c r="A497" s="5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4">
      <c r="A498" s="5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4">
      <c r="A499" s="5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4">
      <c r="A500" s="5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4">
      <c r="A501" s="5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4">
      <c r="A502" s="5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4">
      <c r="A503" s="5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4">
      <c r="A504" s="5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4">
      <c r="A505" s="5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4">
      <c r="A506" s="5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4">
      <c r="A507" s="5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4">
      <c r="A508" s="5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4">
      <c r="A509" s="5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4">
      <c r="A510" s="5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4">
      <c r="A511" s="5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4">
      <c r="A512" s="5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4">
      <c r="A513" s="5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4">
      <c r="A514" s="5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4">
      <c r="A515" s="5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4">
      <c r="A516" s="5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4">
      <c r="A517" s="5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4">
      <c r="A518" s="5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4">
      <c r="A519" s="5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4">
      <c r="A520" s="5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692.55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4">
      <c r="A521" s="5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4">
      <c r="A522" s="5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1106.25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4">
      <c r="A523" s="5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4">
      <c r="A524" s="5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872.68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4">
      <c r="A525" s="5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921.86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4">
      <c r="A526" s="5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4">
      <c r="A527" s="5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1050.44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4">
      <c r="A528" s="5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4">
      <c r="A529" s="5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4">
      <c r="A530" s="5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4">
      <c r="A531" s="5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4">
      <c r="A532" s="5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4">
      <c r="A533" s="5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4">
      <c r="A534" s="5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4">
      <c r="A535" s="5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4">
      <c r="A536" s="5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4">
      <c r="A537" s="5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4">
      <c r="A538" s="5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4">
      <c r="A539" s="5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4">
      <c r="A540" s="5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4">
      <c r="A541" s="5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4">
      <c r="A542" s="5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4">
      <c r="A543" s="5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4">
      <c r="A544" s="5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4">
      <c r="A545" s="5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4">
      <c r="A546" s="5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4">
      <c r="A547" s="5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4">
      <c r="A548" s="5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4">
      <c r="A549" s="5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4">
      <c r="A550" s="5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4">
      <c r="A551" s="5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4">
      <c r="A552" s="5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4">
      <c r="A553" s="5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4">
      <c r="A554" s="5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4">
      <c r="A555" s="5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4">
      <c r="A556" s="5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4">
      <c r="A557" s="5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4">
      <c r="A558" s="5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4">
      <c r="A559" s="5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4">
      <c r="A560" s="5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4">
      <c r="A561" s="5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4">
      <c r="A562" s="5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>
    <sortState xmlns:xlrd2="http://schemas.microsoft.com/office/spreadsheetml/2017/richdata2" ref="A2:X562">
      <sortCondition ref="A1:A562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3294-BE4D-43F3-9E44-61B146ACAA87}">
  <dimension ref="A1:C8"/>
  <sheetViews>
    <sheetView showGridLines="0" zoomScale="90" zoomScaleNormal="90" workbookViewId="0">
      <selection activeCell="R29" sqref="R29"/>
    </sheetView>
  </sheetViews>
  <sheetFormatPr defaultRowHeight="13.9" x14ac:dyDescent="0.4"/>
  <cols>
    <col min="1" max="1" width="24.19921875" bestFit="1" customWidth="1"/>
    <col min="2" max="2" width="10.73046875" bestFit="1" customWidth="1"/>
    <col min="3" max="3" width="15.3984375" bestFit="1" customWidth="1"/>
    <col min="4" max="4" width="17.3984375" bestFit="1" customWidth="1"/>
    <col min="5" max="6" width="6.3984375" bestFit="1" customWidth="1"/>
    <col min="7" max="13" width="7.46484375" bestFit="1" customWidth="1"/>
    <col min="14" max="14" width="6.3984375" bestFit="1" customWidth="1"/>
    <col min="15" max="32" width="7.46484375" bestFit="1" customWidth="1"/>
    <col min="33" max="33" width="6.3984375" bestFit="1" customWidth="1"/>
    <col min="34" max="43" width="7.46484375" bestFit="1" customWidth="1"/>
    <col min="44" max="44" width="6.3984375" bestFit="1" customWidth="1"/>
    <col min="45" max="46" width="7.46484375" bestFit="1" customWidth="1"/>
    <col min="47" max="47" width="6.3984375" bestFit="1" customWidth="1"/>
    <col min="48" max="48" width="4.265625" bestFit="1" customWidth="1"/>
    <col min="49" max="51" width="7.46484375" bestFit="1" customWidth="1"/>
    <col min="52" max="52" width="6.3984375" bestFit="1" customWidth="1"/>
    <col min="53" max="60" width="7.46484375" bestFit="1" customWidth="1"/>
    <col min="61" max="61" width="6.3984375" bestFit="1" customWidth="1"/>
    <col min="62" max="63" width="7.46484375" bestFit="1" customWidth="1"/>
    <col min="64" max="64" width="6.3984375" bestFit="1" customWidth="1"/>
    <col min="65" max="66" width="7.46484375" bestFit="1" customWidth="1"/>
    <col min="67" max="67" width="6.3984375" bestFit="1" customWidth="1"/>
    <col min="68" max="71" width="7.46484375" bestFit="1" customWidth="1"/>
    <col min="72" max="72" width="6.3984375" bestFit="1" customWidth="1"/>
    <col min="73" max="75" width="7.46484375" bestFit="1" customWidth="1"/>
    <col min="76" max="76" width="6.3984375" bestFit="1" customWidth="1"/>
    <col min="77" max="87" width="7.46484375" bestFit="1" customWidth="1"/>
    <col min="88" max="88" width="6.3984375" bestFit="1" customWidth="1"/>
    <col min="89" max="97" width="7.46484375" bestFit="1" customWidth="1"/>
    <col min="98" max="98" width="4.265625" bestFit="1" customWidth="1"/>
    <col min="99" max="104" width="7.46484375" bestFit="1" customWidth="1"/>
    <col min="105" max="105" width="6.3984375" bestFit="1" customWidth="1"/>
    <col min="106" max="122" width="7.46484375" bestFit="1" customWidth="1"/>
    <col min="123" max="123" width="4.265625" bestFit="1" customWidth="1"/>
    <col min="124" max="129" width="7.46484375" bestFit="1" customWidth="1"/>
    <col min="130" max="130" width="6.3984375" bestFit="1" customWidth="1"/>
    <col min="131" max="165" width="7.46484375" bestFit="1" customWidth="1"/>
    <col min="166" max="181" width="8.53125" bestFit="1" customWidth="1"/>
    <col min="182" max="182" width="7.46484375" bestFit="1" customWidth="1"/>
    <col min="183" max="183" width="8.53125" bestFit="1" customWidth="1"/>
    <col min="184" max="184" width="5.33203125" bestFit="1" customWidth="1"/>
    <col min="185" max="186" width="8.53125" bestFit="1" customWidth="1"/>
    <col min="187" max="187" width="7.46484375" bestFit="1" customWidth="1"/>
    <col min="188" max="196" width="8.53125" bestFit="1" customWidth="1"/>
    <col min="197" max="197" width="7.46484375" bestFit="1" customWidth="1"/>
    <col min="198" max="203" width="8.53125" bestFit="1" customWidth="1"/>
    <col min="204" max="204" width="5.33203125" bestFit="1" customWidth="1"/>
    <col min="205" max="212" width="8.53125" bestFit="1" customWidth="1"/>
    <col min="213" max="213" width="7.46484375" bestFit="1" customWidth="1"/>
    <col min="214" max="216" width="8.53125" bestFit="1" customWidth="1"/>
    <col min="217" max="217" width="7.46484375" bestFit="1" customWidth="1"/>
    <col min="218" max="222" width="8.53125" bestFit="1" customWidth="1"/>
    <col min="223" max="223" width="7.46484375" bestFit="1" customWidth="1"/>
    <col min="224" max="242" width="8.53125" bestFit="1" customWidth="1"/>
    <col min="243" max="243" width="7.46484375" bestFit="1" customWidth="1"/>
    <col min="244" max="248" width="8.53125" bestFit="1" customWidth="1"/>
    <col min="249" max="249" width="7.46484375" bestFit="1" customWidth="1"/>
    <col min="250" max="260" width="8.53125" bestFit="1" customWidth="1"/>
    <col min="261" max="263" width="7.46484375" bestFit="1" customWidth="1"/>
    <col min="264" max="265" width="8.53125" bestFit="1" customWidth="1"/>
    <col min="266" max="266" width="7.46484375" bestFit="1" customWidth="1"/>
    <col min="267" max="267" width="8.53125" bestFit="1" customWidth="1"/>
    <col min="268" max="268" width="7.46484375" bestFit="1" customWidth="1"/>
    <col min="269" max="269" width="8.53125" bestFit="1" customWidth="1"/>
    <col min="270" max="270" width="5.33203125" bestFit="1" customWidth="1"/>
    <col min="271" max="274" width="8.53125" bestFit="1" customWidth="1"/>
    <col min="275" max="275" width="7.46484375" bestFit="1" customWidth="1"/>
    <col min="276" max="280" width="8.53125" bestFit="1" customWidth="1"/>
    <col min="281" max="281" width="7.46484375" bestFit="1" customWidth="1"/>
    <col min="282" max="299" width="8.53125" bestFit="1" customWidth="1"/>
    <col min="300" max="300" width="7.46484375" bestFit="1" customWidth="1"/>
    <col min="301" max="309" width="8.53125" bestFit="1" customWidth="1"/>
    <col min="310" max="310" width="7.46484375" bestFit="1" customWidth="1"/>
    <col min="311" max="311" width="8.53125" bestFit="1" customWidth="1"/>
    <col min="312" max="312" width="7.46484375" bestFit="1" customWidth="1"/>
    <col min="313" max="317" width="8.53125" bestFit="1" customWidth="1"/>
    <col min="318" max="318" width="7.46484375" bestFit="1" customWidth="1"/>
    <col min="319" max="325" width="8.53125" bestFit="1" customWidth="1"/>
    <col min="326" max="326" width="7.46484375" bestFit="1" customWidth="1"/>
    <col min="327" max="346" width="8.53125" bestFit="1" customWidth="1"/>
    <col min="347" max="347" width="5.33203125" bestFit="1" customWidth="1"/>
    <col min="348" max="364" width="8.53125" bestFit="1" customWidth="1"/>
    <col min="365" max="365" width="7.46484375" bestFit="1" customWidth="1"/>
    <col min="366" max="369" width="8.53125" bestFit="1" customWidth="1"/>
    <col min="370" max="370" width="5.33203125" bestFit="1" customWidth="1"/>
    <col min="371" max="378" width="8.53125" bestFit="1" customWidth="1"/>
    <col min="379" max="379" width="7.46484375" bestFit="1" customWidth="1"/>
    <col min="380" max="383" width="8.53125" bestFit="1" customWidth="1"/>
    <col min="384" max="384" width="5.33203125" bestFit="1" customWidth="1"/>
    <col min="385" max="389" width="8.53125" bestFit="1" customWidth="1"/>
    <col min="390" max="390" width="7.46484375" bestFit="1" customWidth="1"/>
    <col min="391" max="411" width="8.53125" bestFit="1" customWidth="1"/>
    <col min="412" max="412" width="7.46484375" bestFit="1" customWidth="1"/>
    <col min="413" max="423" width="8.53125" bestFit="1" customWidth="1"/>
    <col min="424" max="424" width="7.46484375" bestFit="1" customWidth="1"/>
    <col min="425" max="429" width="8.53125" bestFit="1" customWidth="1"/>
    <col min="430" max="431" width="7.46484375" bestFit="1" customWidth="1"/>
    <col min="432" max="435" width="8.53125" bestFit="1" customWidth="1"/>
    <col min="436" max="436" width="7.46484375" bestFit="1" customWidth="1"/>
    <col min="437" max="437" width="8.53125" bestFit="1" customWidth="1"/>
    <col min="438" max="439" width="7.46484375" bestFit="1" customWidth="1"/>
    <col min="440" max="440" width="5.33203125" bestFit="1" customWidth="1"/>
    <col min="441" max="441" width="8.53125" bestFit="1" customWidth="1"/>
    <col min="442" max="442" width="5.33203125" bestFit="1" customWidth="1"/>
    <col min="443" max="443" width="8.53125" bestFit="1" customWidth="1"/>
    <col min="444" max="444" width="5.33203125" bestFit="1" customWidth="1"/>
    <col min="445" max="447" width="8.53125" bestFit="1" customWidth="1"/>
    <col min="448" max="449" width="7.46484375" bestFit="1" customWidth="1"/>
    <col min="450" max="453" width="8.53125" bestFit="1" customWidth="1"/>
    <col min="454" max="454" width="7.46484375" bestFit="1" customWidth="1"/>
    <col min="455" max="455" width="8.53125" bestFit="1" customWidth="1"/>
    <col min="456" max="456" width="7.46484375" bestFit="1" customWidth="1"/>
    <col min="457" max="469" width="8.53125" bestFit="1" customWidth="1"/>
    <col min="470" max="470" width="7.46484375" bestFit="1" customWidth="1"/>
    <col min="471" max="476" width="8.53125" bestFit="1" customWidth="1"/>
    <col min="477" max="477" width="7.46484375" bestFit="1" customWidth="1"/>
    <col min="478" max="505" width="8.53125" bestFit="1" customWidth="1"/>
    <col min="506" max="506" width="7.46484375" bestFit="1" customWidth="1"/>
    <col min="507" max="518" width="8.53125" bestFit="1" customWidth="1"/>
    <col min="519" max="519" width="7.46484375" bestFit="1" customWidth="1"/>
    <col min="520" max="522" width="8.53125" bestFit="1" customWidth="1"/>
    <col min="523" max="523" width="7.46484375" bestFit="1" customWidth="1"/>
    <col min="524" max="524" width="8.53125" bestFit="1" customWidth="1"/>
    <col min="525" max="525" width="7.46484375" bestFit="1" customWidth="1"/>
    <col min="526" max="539" width="8.53125" bestFit="1" customWidth="1"/>
    <col min="540" max="540" width="7.46484375" bestFit="1" customWidth="1"/>
    <col min="541" max="544" width="8.53125" bestFit="1" customWidth="1"/>
    <col min="545" max="545" width="7.46484375" bestFit="1" customWidth="1"/>
    <col min="546" max="546" width="8.53125" bestFit="1" customWidth="1"/>
    <col min="547" max="547" width="7.46484375" bestFit="1" customWidth="1"/>
    <col min="548" max="549" width="8.53125" bestFit="1" customWidth="1"/>
    <col min="550" max="550" width="7.46484375" bestFit="1" customWidth="1"/>
    <col min="551" max="551" width="5.33203125" bestFit="1" customWidth="1"/>
    <col min="552" max="555" width="8.53125" bestFit="1" customWidth="1"/>
    <col min="556" max="556" width="7.46484375" bestFit="1" customWidth="1"/>
    <col min="557" max="557" width="9.59765625" bestFit="1" customWidth="1"/>
    <col min="558" max="558" width="4.9296875" bestFit="1" customWidth="1"/>
  </cols>
  <sheetData>
    <row r="1" spans="1:3" x14ac:dyDescent="0.4">
      <c r="A1" s="3" t="s">
        <v>10</v>
      </c>
      <c r="B1" t="s">
        <v>27</v>
      </c>
    </row>
    <row r="3" spans="1:3" x14ac:dyDescent="0.4">
      <c r="A3" s="3" t="s">
        <v>78</v>
      </c>
      <c r="B3" t="s">
        <v>82</v>
      </c>
      <c r="C3" t="s">
        <v>80</v>
      </c>
    </row>
    <row r="4" spans="1:3" x14ac:dyDescent="0.4">
      <c r="A4" s="2" t="s">
        <v>41</v>
      </c>
      <c r="B4" s="27">
        <v>425745.46000000008</v>
      </c>
      <c r="C4" s="27">
        <v>142226.6</v>
      </c>
    </row>
    <row r="5" spans="1:3" x14ac:dyDescent="0.4">
      <c r="A5" s="2" t="s">
        <v>28</v>
      </c>
      <c r="B5" s="27">
        <v>273854.5799999999</v>
      </c>
      <c r="C5" s="27">
        <v>102452.97000000004</v>
      </c>
    </row>
    <row r="6" spans="1:3" x14ac:dyDescent="0.4">
      <c r="A6" s="2" t="s">
        <v>31</v>
      </c>
      <c r="B6" s="27">
        <v>6452.04</v>
      </c>
      <c r="C6" s="27">
        <v>2445.6</v>
      </c>
    </row>
    <row r="7" spans="1:3" x14ac:dyDescent="0.4">
      <c r="A7" s="2" t="s">
        <v>21</v>
      </c>
      <c r="B7" s="27">
        <v>60286.000000000022</v>
      </c>
      <c r="C7" s="27">
        <v>22958.25</v>
      </c>
    </row>
    <row r="8" spans="1:3" x14ac:dyDescent="0.4">
      <c r="A8" s="2" t="s">
        <v>79</v>
      </c>
      <c r="B8" s="27">
        <v>766338.08000000007</v>
      </c>
      <c r="C8" s="27">
        <v>270083.42000000004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theme="2"/>
  </sheetPr>
  <dimension ref="A1:H32"/>
  <sheetViews>
    <sheetView showGridLines="0" tabSelected="1" zoomScale="80" zoomScaleNormal="80" workbookViewId="0">
      <selection activeCell="J12" sqref="J12"/>
    </sheetView>
  </sheetViews>
  <sheetFormatPr defaultRowHeight="16.149999999999999" x14ac:dyDescent="0.4"/>
  <cols>
    <col min="1" max="1" width="15.59765625" style="4" bestFit="1" customWidth="1"/>
    <col min="2" max="2" width="13.86328125" style="4" customWidth="1"/>
    <col min="3" max="3" width="11.86328125" style="4" customWidth="1"/>
    <col min="4" max="4" width="13.6640625" style="4" customWidth="1"/>
    <col min="5" max="5" width="13.33203125" style="4" customWidth="1"/>
    <col min="6" max="6" width="12.3984375" style="4" customWidth="1"/>
    <col min="7" max="7" width="13.33203125" style="4" customWidth="1"/>
    <col min="8" max="8" width="11.19921875" style="4" customWidth="1"/>
  </cols>
  <sheetData>
    <row r="1" spans="1:8" x14ac:dyDescent="0.4">
      <c r="A1" s="4" t="s">
        <v>56</v>
      </c>
      <c r="B1" s="6">
        <f>A13</f>
        <v>43990</v>
      </c>
      <c r="C1" s="22" t="s">
        <v>76</v>
      </c>
      <c r="D1" s="6">
        <f>A19</f>
        <v>43996</v>
      </c>
    </row>
    <row r="2" spans="1:8" ht="16.149999999999999" customHeight="1" x14ac:dyDescent="0.4">
      <c r="A2" s="28" t="s">
        <v>84</v>
      </c>
      <c r="B2" s="28"/>
      <c r="C2" s="28"/>
      <c r="D2" s="28"/>
      <c r="E2" s="28"/>
      <c r="F2" s="28"/>
      <c r="G2" s="28"/>
      <c r="H2" s="28"/>
    </row>
    <row r="3" spans="1:8" ht="16.149999999999999" customHeight="1" x14ac:dyDescent="0.4">
      <c r="A3" s="28"/>
      <c r="B3" s="28"/>
      <c r="C3" s="28"/>
      <c r="D3" s="28"/>
      <c r="E3" s="28"/>
      <c r="F3" s="28"/>
      <c r="G3" s="28"/>
      <c r="H3" s="28"/>
    </row>
    <row r="4" spans="1:8" ht="16.899999999999999" x14ac:dyDescent="0.4">
      <c r="A4" s="9" t="s">
        <v>57</v>
      </c>
    </row>
    <row r="5" spans="1:8" ht="16.899999999999999" x14ac:dyDescent="0.4">
      <c r="A5" s="17" t="s">
        <v>58</v>
      </c>
      <c r="C5" s="17" t="s">
        <v>59</v>
      </c>
      <c r="E5" s="17" t="s">
        <v>60</v>
      </c>
      <c r="G5" s="13" t="s">
        <v>61</v>
      </c>
      <c r="H5" s="11" t="s">
        <v>83</v>
      </c>
    </row>
    <row r="6" spans="1:8" ht="16.899999999999999" x14ac:dyDescent="0.4">
      <c r="A6" s="17">
        <f>C32</f>
        <v>53747</v>
      </c>
      <c r="B6" s="18"/>
      <c r="C6" s="19">
        <f>E32</f>
        <v>7.4869295030420308E-2</v>
      </c>
      <c r="D6" s="18"/>
      <c r="E6" s="19">
        <f>G32</f>
        <v>0.28777335984095426</v>
      </c>
      <c r="F6" s="18"/>
      <c r="G6" s="25" t="s">
        <v>62</v>
      </c>
      <c r="H6" s="26"/>
    </row>
    <row r="7" spans="1:8" ht="16.899999999999999" x14ac:dyDescent="0.4">
      <c r="A7" s="9" t="s">
        <v>63</v>
      </c>
      <c r="G7" s="23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0.6941119</v>
      </c>
      <c r="H7" s="24"/>
    </row>
    <row r="8" spans="1:8" ht="17.25" thickBot="1" x14ac:dyDescent="0.45">
      <c r="A8" s="17" t="s">
        <v>53</v>
      </c>
      <c r="C8" s="17" t="s">
        <v>54</v>
      </c>
      <c r="E8" s="17" t="s">
        <v>64</v>
      </c>
      <c r="G8" s="14" t="s">
        <v>65</v>
      </c>
      <c r="H8" s="12">
        <f>IF($H$5="全部",200000,IF($H$5="美团",100000,50000))</f>
        <v>200000</v>
      </c>
    </row>
    <row r="9" spans="1:8" ht="16.899999999999999" x14ac:dyDescent="0.4">
      <c r="A9" s="17">
        <f>F20</f>
        <v>1197</v>
      </c>
      <c r="B9" s="20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-0.25652173913043474</v>
      </c>
      <c r="C9" s="21">
        <f>D20</f>
        <v>19530.75</v>
      </c>
      <c r="D9" s="20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-0.31182647558751486</v>
      </c>
      <c r="E9" s="19">
        <f>E20</f>
        <v>0.331932630290876</v>
      </c>
      <c r="F9" s="20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-6.4538270681075316E-2</v>
      </c>
    </row>
    <row r="10" spans="1:8" x14ac:dyDescent="0.4">
      <c r="A10" s="10"/>
      <c r="B10" s="10"/>
      <c r="C10" s="10"/>
      <c r="D10" s="10"/>
      <c r="E10" s="10"/>
      <c r="F10" s="10"/>
      <c r="G10" s="10"/>
      <c r="H10" s="10"/>
    </row>
    <row r="11" spans="1:8" ht="16.899999999999999" x14ac:dyDescent="0.4">
      <c r="A11" s="9" t="s">
        <v>66</v>
      </c>
      <c r="C11" s="4" t="s">
        <v>67</v>
      </c>
    </row>
    <row r="12" spans="1:8" x14ac:dyDescent="0.4">
      <c r="A12" s="4" t="s">
        <v>68</v>
      </c>
      <c r="B12" s="4" t="s">
        <v>69</v>
      </c>
      <c r="C12" s="4" t="s">
        <v>55</v>
      </c>
      <c r="D12" s="4" t="s">
        <v>54</v>
      </c>
      <c r="E12" s="4" t="s">
        <v>64</v>
      </c>
      <c r="F12" s="4" t="s">
        <v>53</v>
      </c>
      <c r="G12" s="4" t="s">
        <v>52</v>
      </c>
      <c r="H12" s="4" t="s">
        <v>70</v>
      </c>
    </row>
    <row r="13" spans="1:8" x14ac:dyDescent="0.4">
      <c r="A13" s="6">
        <v>43990</v>
      </c>
      <c r="B13" s="7">
        <f t="shared" ref="B13:B19" si="0">A13</f>
        <v>43990</v>
      </c>
      <c r="C13" s="15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8421.09</v>
      </c>
      <c r="D13" s="15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2718.66</v>
      </c>
      <c r="E13" s="16">
        <f>D13/C13</f>
        <v>0.32283944239997431</v>
      </c>
      <c r="F13" s="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181</v>
      </c>
      <c r="G13" s="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2</v>
      </c>
      <c r="H13" s="15">
        <f>C13/F13</f>
        <v>46.525359116022102</v>
      </c>
    </row>
    <row r="14" spans="1:8" x14ac:dyDescent="0.4">
      <c r="A14" s="6">
        <f t="shared" ref="A14:A19" si="1">A13+1</f>
        <v>43991</v>
      </c>
      <c r="B14" s="7">
        <f t="shared" si="0"/>
        <v>43991</v>
      </c>
      <c r="C14" s="15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9458.84</v>
      </c>
      <c r="D14" s="15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3348.48</v>
      </c>
      <c r="E14" s="16">
        <f t="shared" ref="E14:E20" si="2">D14/C14</f>
        <v>0.35400535372202085</v>
      </c>
      <c r="F14" s="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188</v>
      </c>
      <c r="G14" s="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3</v>
      </c>
      <c r="H14" s="15">
        <f t="shared" ref="H14:H20" si="3">C14/F14</f>
        <v>50.312978723404257</v>
      </c>
    </row>
    <row r="15" spans="1:8" x14ac:dyDescent="0.4">
      <c r="A15" s="6">
        <f t="shared" si="1"/>
        <v>43992</v>
      </c>
      <c r="B15" s="7">
        <f t="shared" si="0"/>
        <v>43992</v>
      </c>
      <c r="C15" s="15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8474.1200000000008</v>
      </c>
      <c r="D15" s="15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2855.69</v>
      </c>
      <c r="E15" s="16">
        <f t="shared" si="2"/>
        <v>0.33698956351809978</v>
      </c>
      <c r="F15" s="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176</v>
      </c>
      <c r="G15" s="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2</v>
      </c>
      <c r="H15" s="15">
        <f t="shared" si="3"/>
        <v>48.148409090909098</v>
      </c>
    </row>
    <row r="16" spans="1:8" x14ac:dyDescent="0.4">
      <c r="A16" s="6">
        <f t="shared" si="1"/>
        <v>43993</v>
      </c>
      <c r="B16" s="7">
        <f t="shared" si="0"/>
        <v>43993</v>
      </c>
      <c r="C16" s="15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7761.25</v>
      </c>
      <c r="D16" s="15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2512.61</v>
      </c>
      <c r="E16" s="16">
        <f t="shared" si="2"/>
        <v>0.32373779996778873</v>
      </c>
      <c r="F16" s="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158</v>
      </c>
      <c r="G16" s="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1</v>
      </c>
      <c r="H16" s="15">
        <f t="shared" si="3"/>
        <v>49.121835443037973</v>
      </c>
    </row>
    <row r="17" spans="1:8" x14ac:dyDescent="0.4">
      <c r="A17" s="6">
        <f t="shared" si="1"/>
        <v>43994</v>
      </c>
      <c r="B17" s="7">
        <f t="shared" si="0"/>
        <v>43994</v>
      </c>
      <c r="C17" s="15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9864.2200000000012</v>
      </c>
      <c r="D17" s="15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3202.8099999999995</v>
      </c>
      <c r="E17" s="16">
        <f t="shared" si="2"/>
        <v>0.3246896358759232</v>
      </c>
      <c r="F17" s="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200</v>
      </c>
      <c r="G17" s="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4</v>
      </c>
      <c r="H17" s="15">
        <f t="shared" si="3"/>
        <v>49.321100000000008</v>
      </c>
    </row>
    <row r="18" spans="1:8" x14ac:dyDescent="0.4">
      <c r="A18" s="6">
        <f t="shared" si="1"/>
        <v>43995</v>
      </c>
      <c r="B18" s="7">
        <f t="shared" si="0"/>
        <v>43995</v>
      </c>
      <c r="C18" s="15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7366.05</v>
      </c>
      <c r="D18" s="15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2431.0499999999997</v>
      </c>
      <c r="E18" s="16">
        <f t="shared" si="2"/>
        <v>0.33003441464556982</v>
      </c>
      <c r="F18" s="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145</v>
      </c>
      <c r="G18" s="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3</v>
      </c>
      <c r="H18" s="15">
        <f t="shared" si="3"/>
        <v>50.800344827586208</v>
      </c>
    </row>
    <row r="19" spans="1:8" x14ac:dyDescent="0.4">
      <c r="A19" s="6">
        <f t="shared" si="1"/>
        <v>43996</v>
      </c>
      <c r="B19" s="7">
        <f t="shared" si="0"/>
        <v>43996</v>
      </c>
      <c r="C19" s="15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7493.9299999999994</v>
      </c>
      <c r="D19" s="15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2461.4499999999998</v>
      </c>
      <c r="E19" s="16">
        <f t="shared" si="2"/>
        <v>0.32845916628524685</v>
      </c>
      <c r="F19" s="4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149</v>
      </c>
      <c r="G19" s="4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4</v>
      </c>
      <c r="H19" s="15">
        <f t="shared" si="3"/>
        <v>50.294832214765094</v>
      </c>
    </row>
    <row r="20" spans="1:8" x14ac:dyDescent="0.4">
      <c r="A20" s="4" t="s">
        <v>71</v>
      </c>
      <c r="C20" s="15">
        <f>SUM(C13:C19)</f>
        <v>58839.500000000007</v>
      </c>
      <c r="D20" s="15">
        <f>SUM(D13:D19)</f>
        <v>19530.75</v>
      </c>
      <c r="E20" s="16">
        <f t="shared" si="2"/>
        <v>0.331932630290876</v>
      </c>
      <c r="F20" s="4">
        <f>SUM(F13:F19)</f>
        <v>1197</v>
      </c>
      <c r="G20" s="4">
        <f>SUM(G13:G19)</f>
        <v>19</v>
      </c>
      <c r="H20" s="15">
        <f t="shared" si="3"/>
        <v>49.155806182121978</v>
      </c>
    </row>
    <row r="23" spans="1:8" ht="16.899999999999999" x14ac:dyDescent="0.4">
      <c r="A23" s="9" t="s">
        <v>72</v>
      </c>
      <c r="C23" s="4" t="s">
        <v>67</v>
      </c>
    </row>
    <row r="24" spans="1:8" x14ac:dyDescent="0.4">
      <c r="A24" s="4" t="s">
        <v>68</v>
      </c>
      <c r="B24" s="4" t="s">
        <v>69</v>
      </c>
      <c r="C24" s="4" t="s">
        <v>58</v>
      </c>
      <c r="D24" s="4" t="s">
        <v>73</v>
      </c>
      <c r="E24" s="4" t="s">
        <v>59</v>
      </c>
      <c r="F24" s="4" t="s">
        <v>74</v>
      </c>
      <c r="G24" s="4" t="s">
        <v>60</v>
      </c>
      <c r="H24" s="4" t="s">
        <v>75</v>
      </c>
    </row>
    <row r="25" spans="1:8" x14ac:dyDescent="0.4">
      <c r="A25" s="6">
        <f>A13</f>
        <v>43990</v>
      </c>
      <c r="B25" s="7">
        <f>B13</f>
        <v>43990</v>
      </c>
      <c r="C25" s="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6907</v>
      </c>
      <c r="D25" s="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529</v>
      </c>
      <c r="E25" s="8">
        <f>D25/C25</f>
        <v>7.6588967713913422E-2</v>
      </c>
      <c r="F25" s="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179</v>
      </c>
      <c r="G25" s="8">
        <f>F25/D25</f>
        <v>0.33837429111531192</v>
      </c>
      <c r="H25" s="8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1.5147682782157654E-2</v>
      </c>
    </row>
    <row r="26" spans="1:8" x14ac:dyDescent="0.4">
      <c r="A26" s="6">
        <f t="shared" ref="A26:B31" si="4">A14</f>
        <v>43991</v>
      </c>
      <c r="B26" s="7">
        <f t="shared" si="4"/>
        <v>43991</v>
      </c>
      <c r="C26" s="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8126</v>
      </c>
      <c r="D26" s="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568</v>
      </c>
      <c r="E26" s="8">
        <f t="shared" ref="E26:E32" si="5">D26/C26</f>
        <v>6.9899089342850107E-2</v>
      </c>
      <c r="F26" s="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179</v>
      </c>
      <c r="G26" s="8">
        <f t="shared" ref="G26:G32" si="6">F26/D26</f>
        <v>0.31514084507042256</v>
      </c>
      <c r="H26" s="8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1.5427896021076581E-2</v>
      </c>
    </row>
    <row r="27" spans="1:8" x14ac:dyDescent="0.4">
      <c r="A27" s="6">
        <f t="shared" si="4"/>
        <v>43992</v>
      </c>
      <c r="B27" s="7">
        <f t="shared" si="4"/>
        <v>43992</v>
      </c>
      <c r="C27" s="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7323</v>
      </c>
      <c r="D27" s="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533</v>
      </c>
      <c r="E27" s="8">
        <f t="shared" si="5"/>
        <v>7.2784377987163737E-2</v>
      </c>
      <c r="F27" s="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167</v>
      </c>
      <c r="G27" s="8">
        <f t="shared" si="6"/>
        <v>0.31332082551594748</v>
      </c>
      <c r="H27" s="8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7.7506572953887822E-3</v>
      </c>
    </row>
    <row r="28" spans="1:8" x14ac:dyDescent="0.4">
      <c r="A28" s="6">
        <f t="shared" si="4"/>
        <v>43993</v>
      </c>
      <c r="B28" s="7">
        <f t="shared" si="4"/>
        <v>43993</v>
      </c>
      <c r="C28" s="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6742</v>
      </c>
      <c r="D28" s="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526</v>
      </c>
      <c r="E28" s="8">
        <f t="shared" si="5"/>
        <v>7.8018392168496001E-2</v>
      </c>
      <c r="F28" s="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154</v>
      </c>
      <c r="G28" s="8">
        <f t="shared" si="6"/>
        <v>0.29277566539923955</v>
      </c>
      <c r="H28" s="8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7.1109679497503618E-3</v>
      </c>
    </row>
    <row r="29" spans="1:8" x14ac:dyDescent="0.4">
      <c r="A29" s="6">
        <f t="shared" si="4"/>
        <v>43994</v>
      </c>
      <c r="B29" s="7">
        <f t="shared" si="4"/>
        <v>43994</v>
      </c>
      <c r="C29" s="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6486</v>
      </c>
      <c r="D29" s="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680</v>
      </c>
      <c r="E29" s="8">
        <f t="shared" si="5"/>
        <v>0.10484119642306507</v>
      </c>
      <c r="F29" s="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194</v>
      </c>
      <c r="G29" s="8">
        <f t="shared" si="6"/>
        <v>0.28529411764705881</v>
      </c>
      <c r="H29" s="8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1.0468136355434083E-2</v>
      </c>
    </row>
    <row r="30" spans="1:8" x14ac:dyDescent="0.4">
      <c r="A30" s="6">
        <f t="shared" si="4"/>
        <v>43995</v>
      </c>
      <c r="B30" s="7">
        <f t="shared" si="4"/>
        <v>43995</v>
      </c>
      <c r="C30" s="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9377</v>
      </c>
      <c r="D30" s="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572</v>
      </c>
      <c r="E30" s="8">
        <f t="shared" si="5"/>
        <v>6.1000319931747891E-2</v>
      </c>
      <c r="F30" s="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140</v>
      </c>
      <c r="G30" s="8">
        <f t="shared" si="6"/>
        <v>0.24475524475524477</v>
      </c>
      <c r="H30" s="8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1.4031943850503324E-2</v>
      </c>
    </row>
    <row r="31" spans="1:8" x14ac:dyDescent="0.4">
      <c r="A31" s="6">
        <f t="shared" si="4"/>
        <v>43996</v>
      </c>
      <c r="B31" s="7">
        <f t="shared" si="4"/>
        <v>43996</v>
      </c>
      <c r="C31" s="4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8786</v>
      </c>
      <c r="D31" s="4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616</v>
      </c>
      <c r="E31" s="8">
        <f t="shared" si="5"/>
        <v>7.0111541088094698E-2</v>
      </c>
      <c r="F31" s="4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145</v>
      </c>
      <c r="G31" s="8">
        <f t="shared" si="6"/>
        <v>0.2353896103896104</v>
      </c>
      <c r="H31" s="8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1.4489059812408179E-2</v>
      </c>
    </row>
    <row r="32" spans="1:8" x14ac:dyDescent="0.4">
      <c r="A32" s="4" t="s">
        <v>71</v>
      </c>
      <c r="C32" s="4">
        <f>SUM(C25:C31)</f>
        <v>53747</v>
      </c>
      <c r="D32" s="4">
        <f>SUM(D25:D31)</f>
        <v>4024</v>
      </c>
      <c r="E32" s="8">
        <f t="shared" si="5"/>
        <v>7.4869295030420308E-2</v>
      </c>
      <c r="F32" s="4">
        <f>SUM(F25:F31)</f>
        <v>1158</v>
      </c>
      <c r="G32" s="8">
        <f t="shared" si="6"/>
        <v>0.28777335984095426</v>
      </c>
      <c r="H32" s="8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1.2059245914734151E-2</v>
      </c>
    </row>
  </sheetData>
  <mergeCells count="3">
    <mergeCell ref="G7:H7"/>
    <mergeCell ref="A2:H3"/>
    <mergeCell ref="G6:H6"/>
  </mergeCells>
  <phoneticPr fontId="18" type="noConversion"/>
  <conditionalFormatting sqref="A13:H19">
    <cfRule type="expression" dxfId="6" priority="1">
      <formula>$C13&lt;AVERAGE($C$13:$C$19)</formula>
    </cfRule>
  </conditionalFormatting>
  <conditionalFormatting sqref="B9">
    <cfRule type="iconSet" priority="8">
      <iconSet iconSet="3Arrows">
        <cfvo type="percent" val="0"/>
        <cfvo type="num" val="0"/>
        <cfvo type="num" val="0" gte="0"/>
      </iconSet>
    </cfRule>
    <cfRule type="cellIs" dxfId="5" priority="9" operator="lessThanOrEqual">
      <formula>0</formula>
    </cfRule>
    <cfRule type="cellIs" dxfId="4" priority="10" operator="greaterThan">
      <formula>0</formula>
    </cfRule>
  </conditionalFormatting>
  <conditionalFormatting sqref="D9">
    <cfRule type="iconSet" priority="5">
      <iconSet iconSet="3Arrows">
        <cfvo type="percent" val="0"/>
        <cfvo type="num" val="0"/>
        <cfvo type="num" val="0" gte="0"/>
      </iconSet>
    </cfRule>
    <cfRule type="cellIs" dxfId="3" priority="6" operator="lessThanOrEqual">
      <formula>0</formula>
    </cfRule>
    <cfRule type="cellIs" dxfId="2" priority="7" operator="greaterThan">
      <formula>0</formula>
    </cfRule>
  </conditionalFormatting>
  <conditionalFormatting sqref="F9">
    <cfRule type="iconSet" priority="2">
      <iconSet iconSet="3Arrows">
        <cfvo type="percent" val="0"/>
        <cfvo type="num" val="0"/>
        <cfvo type="num" val="0" gte="0"/>
      </iconSet>
    </cfRule>
    <cfRule type="cellIs" dxfId="1" priority="3" operator="lessThanOrEqual">
      <formula>0</formula>
    </cfRule>
    <cfRule type="cellIs" dxfId="0" priority="4" operator="greaterThan">
      <formula>0</formula>
    </cfRule>
  </conditionalFormatting>
  <conditionalFormatting sqref="G7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{5BD166CD-BBA6-4A9C-BB8A-D40442770194}</x14:id>
        </ext>
      </extLst>
    </cfRule>
  </conditionalFormatting>
  <dataValidations count="1">
    <dataValidation type="list" allowBlank="1" showInputMessage="1" showErrorMessage="1" sqref="H5" xr:uid="{9D6615DA-31BC-4739-9FE9-9D48BB686481}">
      <formula1>"全部,美团,饿了么"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D166CD-BBA6-4A9C-BB8A-D4044277019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AB9E12B2-E7C0-4DED-9FFB-EA69DDC99E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大厂周报!C25:C31</xm:f>
              <xm:sqref>B6</xm:sqref>
            </x14:sparkline>
          </x14:sparklines>
        </x14:sparklineGroup>
        <x14:sparklineGroup manualMax="0" manualMin="0" displayEmptyCellsAs="gap" markers="1" xr2:uid="{3DCC246F-3182-4228-9561-4516B877ACF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大厂周报!E25:E32</xm:f>
              <xm:sqref>D6</xm:sqref>
            </x14:sparkline>
          </x14:sparklines>
        </x14:sparklineGroup>
        <x14:sparklineGroup manualMax="0" manualMin="0" displayEmptyCellsAs="gap" markers="1" xr2:uid="{59E2683C-CA0F-489A-9A92-4695F845EB8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大厂周报!G25:G32</xm:f>
              <xm:sqref>F6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8894-9A5C-44B1-A5AF-0762F179D4EF}">
  <sheetPr>
    <tabColor theme="9" tint="0.39997558519241921"/>
  </sheetPr>
  <dimension ref="A1:X562"/>
  <sheetViews>
    <sheetView topLeftCell="C1" workbookViewId="0">
      <selection activeCell="I29" sqref="I29"/>
    </sheetView>
  </sheetViews>
  <sheetFormatPr defaultRowHeight="13.9" x14ac:dyDescent="0.4"/>
  <cols>
    <col min="1" max="1" width="10.46484375" style="1" bestFit="1" customWidth="1"/>
    <col min="3" max="3" width="23.46484375" bestFit="1" customWidth="1"/>
    <col min="4" max="4" width="11.59765625" bestFit="1" customWidth="1"/>
    <col min="5" max="5" width="24.46484375" bestFit="1" customWidth="1"/>
    <col min="9" max="9" width="30.1328125" customWidth="1"/>
    <col min="10" max="10" width="8.86328125" customWidth="1"/>
    <col min="11" max="11" width="10.265625" customWidth="1"/>
    <col min="12" max="14" width="12.1328125" customWidth="1"/>
    <col min="15" max="16" width="11" bestFit="1" customWidth="1"/>
    <col min="17" max="19" width="10.265625" customWidth="1"/>
    <col min="20" max="22" width="11.265625" customWidth="1"/>
    <col min="23" max="24" width="10.265625" customWidth="1"/>
  </cols>
  <sheetData>
    <row r="1" spans="1:24" x14ac:dyDescent="0.4">
      <c r="A1" s="1" t="s">
        <v>3</v>
      </c>
      <c r="B1" t="s">
        <v>77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2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2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2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2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2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2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4">
      <c r="A9" s="1">
        <v>43832</v>
      </c>
      <c r="B9">
        <v>4636</v>
      </c>
      <c r="C9" t="s">
        <v>81</v>
      </c>
      <c r="D9" t="s">
        <v>45</v>
      </c>
      <c r="E9" t="s">
        <v>21</v>
      </c>
      <c r="F9" s="2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3.9" x14ac:dyDescent="0.4"/>
  <cols>
    <col min="1" max="1" width="10.46484375" style="1" bestFit="1" customWidth="1"/>
    <col min="3" max="3" width="23.46484375" bestFit="1" customWidth="1"/>
    <col min="4" max="4" width="11.59765625" bestFit="1" customWidth="1"/>
    <col min="5" max="5" width="24.46484375" bestFit="1" customWidth="1"/>
    <col min="9" max="9" width="30.1328125" customWidth="1"/>
    <col min="10" max="10" width="8.86328125" customWidth="1"/>
    <col min="11" max="11" width="10.265625" customWidth="1"/>
    <col min="12" max="14" width="12.1328125" customWidth="1"/>
    <col min="15" max="16" width="11" bestFit="1" customWidth="1"/>
    <col min="17" max="19" width="10.265625" customWidth="1"/>
    <col min="20" max="22" width="11.265625" customWidth="1"/>
    <col min="23" max="24" width="10.265625" customWidth="1"/>
  </cols>
  <sheetData>
    <row r="1" spans="1:24" x14ac:dyDescent="0.4">
      <c r="A1" s="1" t="s">
        <v>3</v>
      </c>
      <c r="B1" t="s">
        <v>77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4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4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4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4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4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4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4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4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4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4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4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4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4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4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4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4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4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4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4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4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4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4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4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4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4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4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4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4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4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4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4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4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4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4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4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4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4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4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4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4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4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4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4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4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4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4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4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4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4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4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4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4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4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4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4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4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4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4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4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4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4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4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4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4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4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4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4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4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4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4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4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4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4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4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4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4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4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4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4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4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4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4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4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4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4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4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4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4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4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4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4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4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4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4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4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4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4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4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4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4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4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4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4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4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4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4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4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4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4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4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4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4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4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4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4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4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4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4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4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4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4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4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4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4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4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4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4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4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4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4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4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4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4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4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4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4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4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4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4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4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4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4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4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4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4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4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4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4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4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4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4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4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4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4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4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4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4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4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4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4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4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4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4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4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4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4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4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4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4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4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4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4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4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4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4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4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4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4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4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4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4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4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4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4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4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4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4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4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4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4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4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4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4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4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4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4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4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4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4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4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4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4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4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4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4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4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4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4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4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4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4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4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4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4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4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4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4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4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4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4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4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4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4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4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4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4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4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4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4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4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4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4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4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4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4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4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4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4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4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4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4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4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4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4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4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4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4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4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4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4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4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4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4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4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4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4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4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4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4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4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4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4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4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4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4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4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4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4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4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4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4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4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4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4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4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拌客源数据1-8月</vt:lpstr>
      <vt:lpstr>数据透视图标</vt:lpstr>
      <vt:lpstr>大厂周报</vt:lpstr>
      <vt:lpstr>原数据备份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语佳 吴</cp:lastModifiedBy>
  <dcterms:created xsi:type="dcterms:W3CDTF">2021-06-18T07:16:56Z</dcterms:created>
  <dcterms:modified xsi:type="dcterms:W3CDTF">2025-03-01T09:14:31Z</dcterms:modified>
</cp:coreProperties>
</file>