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金屬中心(宜靜的)\溫室資料\"/>
    </mc:Choice>
  </mc:AlternateContent>
  <xr:revisionPtr revIDLastSave="0" documentId="13_ncr:1_{AF557FE5-44BA-44D3-A43E-2A32E9A79B98}" xr6:coauthVersionLast="36" xr6:coauthVersionMax="36" xr10:uidLastSave="{00000000-0000-0000-0000-000000000000}"/>
  <bookViews>
    <workbookView xWindow="0" yWindow="0" windowWidth="28800" windowHeight="12180" activeTab="1" xr2:uid="{090907D1-7B89-46C5-AA62-E311EF987865}"/>
  </bookViews>
  <sheets>
    <sheet name="結構材料" sheetId="1" r:id="rId1"/>
    <sheet name="披覆材料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 s="1"/>
  <c r="I24" i="1"/>
  <c r="J24" i="1" s="1"/>
  <c r="I23" i="1"/>
  <c r="J23" i="1" s="1"/>
  <c r="I20" i="1"/>
  <c r="J20" i="1" s="1"/>
  <c r="I19" i="1"/>
  <c r="J19" i="1" s="1"/>
  <c r="I14" i="1"/>
  <c r="J14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<sst xmlns="http://schemas.openxmlformats.org/spreadsheetml/2006/main" count="105" uniqueCount="58">
  <si>
    <t>編號</t>
    <phoneticPr fontId="1" type="noConversion"/>
  </si>
  <si>
    <t>構件形式</t>
    <phoneticPr fontId="1" type="noConversion"/>
  </si>
  <si>
    <t>構件名稱</t>
    <phoneticPr fontId="1" type="noConversion"/>
  </si>
  <si>
    <r>
      <t>直徑</t>
    </r>
    <r>
      <rPr>
        <sz val="14"/>
        <color theme="1"/>
        <rFont val="Times New Roman"/>
        <family val="1"/>
      </rPr>
      <t>(mm)</t>
    </r>
    <phoneticPr fontId="1" type="noConversion"/>
  </si>
  <si>
    <r>
      <t>寬</t>
    </r>
    <r>
      <rPr>
        <sz val="14"/>
        <color theme="1"/>
        <rFont val="Times New Roman"/>
        <family val="1"/>
      </rPr>
      <t>(mm)</t>
    </r>
    <phoneticPr fontId="1" type="noConversion"/>
  </si>
  <si>
    <r>
      <t>腳</t>
    </r>
    <r>
      <rPr>
        <sz val="14"/>
        <color theme="1"/>
        <rFont val="Times New Roman"/>
        <family val="1"/>
      </rPr>
      <t>(mm)</t>
    </r>
    <phoneticPr fontId="1" type="noConversion"/>
  </si>
  <si>
    <r>
      <t>厚度</t>
    </r>
    <r>
      <rPr>
        <sz val="14"/>
        <color theme="1"/>
        <rFont val="Times New Roman"/>
        <family val="1"/>
      </rPr>
      <t>(mm)</t>
    </r>
    <phoneticPr fontId="1" type="noConversion"/>
  </si>
  <si>
    <r>
      <t>截面積</t>
    </r>
    <r>
      <rPr>
        <sz val="14"/>
        <color theme="1"/>
        <rFont val="Times New Roman"/>
        <family val="1"/>
      </rPr>
      <t>(mm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</si>
  <si>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t>重量</t>
    </r>
    <r>
      <rPr>
        <sz val="14"/>
        <color theme="1"/>
        <rFont val="Times New Roman"/>
        <family val="1"/>
      </rPr>
      <t>(kg/m)</t>
    </r>
    <phoneticPr fontId="1" type="noConversion"/>
  </si>
  <si>
    <t>E201</t>
    <phoneticPr fontId="1" type="noConversion"/>
  </si>
  <si>
    <t>圓管</t>
    <phoneticPr fontId="1" type="noConversion"/>
  </si>
  <si>
    <t>圓頂彎管</t>
  </si>
  <si>
    <t>(1-1/4")</t>
    <phoneticPr fontId="1" type="noConversion"/>
  </si>
  <si>
    <t>E202</t>
    <phoneticPr fontId="1" type="noConversion"/>
  </si>
  <si>
    <t>圓頂支架</t>
    <phoneticPr fontId="1" type="noConversion"/>
  </si>
  <si>
    <t>(1")</t>
    <phoneticPr fontId="1" type="noConversion"/>
  </si>
  <si>
    <t>E203</t>
    <phoneticPr fontId="1" type="noConversion"/>
  </si>
  <si>
    <t>圓頂桁管</t>
  </si>
  <si>
    <t>(3/4")</t>
    <phoneticPr fontId="1" type="noConversion"/>
  </si>
  <si>
    <t>E204</t>
  </si>
  <si>
    <t>(1/2")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</si>
  <si>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</si>
  <si>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</si>
  <si>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</si>
  <si>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SB1</t>
    <phoneticPr fontId="1" type="noConversion"/>
  </si>
  <si>
    <t>SB2</t>
    <phoneticPr fontId="1" type="noConversion"/>
  </si>
  <si>
    <t>SB3</t>
    <phoneticPr fontId="1" type="noConversion"/>
  </si>
  <si>
    <t>形狀</t>
    <phoneticPr fontId="1" type="noConversion"/>
  </si>
  <si>
    <r>
      <t>長</t>
    </r>
    <r>
      <rPr>
        <sz val="14"/>
        <color theme="1"/>
        <rFont val="Times New Roman"/>
        <family val="1"/>
      </rPr>
      <t>(mm)</t>
    </r>
    <phoneticPr fontId="1" type="noConversion"/>
  </si>
  <si>
    <t>E301</t>
    <phoneticPr fontId="1" type="noConversion"/>
  </si>
  <si>
    <r>
      <rPr>
        <sz val="14"/>
        <color theme="1"/>
        <rFont val="Times New Roman"/>
        <family val="1"/>
      </rPr>
      <t>H</t>
    </r>
    <r>
      <rPr>
        <sz val="14"/>
        <color theme="1"/>
        <rFont val="標楷體"/>
        <family val="4"/>
        <charset val="136"/>
      </rPr>
      <t>型鋼</t>
    </r>
    <phoneticPr fontId="1" type="noConversion"/>
  </si>
  <si>
    <t>主立柱</t>
  </si>
  <si>
    <t>E302</t>
    <phoneticPr fontId="1" type="noConversion"/>
  </si>
  <si>
    <t>E401</t>
    <phoneticPr fontId="1" type="noConversion"/>
  </si>
  <si>
    <r>
      <rPr>
        <sz val="14"/>
        <color theme="1"/>
        <rFont val="Times New Roman"/>
        <family val="1"/>
      </rPr>
      <t>C</t>
    </r>
    <r>
      <rPr>
        <sz val="14"/>
        <color theme="1"/>
        <rFont val="標楷體"/>
        <family val="4"/>
        <charset val="136"/>
      </rPr>
      <t>型鋼</t>
    </r>
    <phoneticPr fontId="1" type="noConversion"/>
  </si>
  <si>
    <t>側樑</t>
  </si>
  <si>
    <t>E402</t>
    <phoneticPr fontId="1" type="noConversion"/>
  </si>
  <si>
    <t>屋頂側樑</t>
    <phoneticPr fontId="1" type="noConversion"/>
  </si>
  <si>
    <t>E403</t>
    <phoneticPr fontId="1" type="noConversion"/>
  </si>
  <si>
    <r>
      <t>高</t>
    </r>
    <r>
      <rPr>
        <sz val="14"/>
        <color theme="1"/>
        <rFont val="Times New Roman"/>
        <family val="1"/>
      </rPr>
      <t>(mm)</t>
    </r>
    <phoneticPr fontId="1" type="noConversion"/>
  </si>
  <si>
    <t>E501</t>
    <phoneticPr fontId="1" type="noConversion"/>
  </si>
  <si>
    <t>鍍鋅水槽</t>
    <phoneticPr fontId="1" type="noConversion"/>
  </si>
  <si>
    <t>水槽</t>
    <phoneticPr fontId="1" type="noConversion"/>
  </si>
  <si>
    <t>-</t>
    <phoneticPr fontId="1" type="noConversion"/>
  </si>
  <si>
    <t>E502</t>
    <phoneticPr fontId="1" type="noConversion"/>
  </si>
  <si>
    <t>鍍鋅桿</t>
    <phoneticPr fontId="1" type="noConversion"/>
  </si>
  <si>
    <t>拉桿</t>
  </si>
  <si>
    <r>
      <rPr>
        <sz val="14"/>
        <color theme="1"/>
        <rFont val="標楷體"/>
        <family val="4"/>
        <charset val="136"/>
      </rPr>
      <t xml:space="preserve">橫向
抗拉力強度
</t>
    </r>
    <r>
      <rPr>
        <sz val="14"/>
        <color theme="1"/>
        <rFont val="Times New Roman"/>
        <family val="1"/>
      </rPr>
      <t>(N/mm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</si>
  <si>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t xml:space="preserve">抗撕裂強度
</t>
    </r>
    <r>
      <rPr>
        <sz val="14"/>
        <color theme="1"/>
        <rFont val="Times New Roman"/>
        <family val="1"/>
      </rPr>
      <t>(kgf/mm)</t>
    </r>
    <phoneticPr fontId="1" type="noConversion"/>
  </si>
  <si>
    <r>
      <t>透光率</t>
    </r>
    <r>
      <rPr>
        <sz val="14"/>
        <color theme="1"/>
        <rFont val="Times New Roman"/>
        <family val="1"/>
      </rPr>
      <t>(%)</t>
    </r>
    <phoneticPr fontId="1" type="noConversion"/>
  </si>
  <si>
    <r>
      <t>折射率</t>
    </r>
    <r>
      <rPr>
        <sz val="14"/>
        <color theme="1"/>
        <rFont val="Times New Roman"/>
        <family val="1"/>
      </rPr>
      <t>(%)</t>
    </r>
    <phoneticPr fontId="1" type="noConversion"/>
  </si>
  <si>
    <t>耐用年限(年)</t>
    <phoneticPr fontId="1" type="noConversion"/>
  </si>
  <si>
    <t>E601</t>
    <phoneticPr fontId="1" type="noConversion"/>
  </si>
  <si>
    <r>
      <rPr>
        <sz val="14"/>
        <color theme="1"/>
        <rFont val="標楷體"/>
        <family val="4"/>
        <charset val="136"/>
      </rPr>
      <t>超韌性膠布</t>
    </r>
    <r>
      <rPr>
        <sz val="14"/>
        <color theme="1"/>
        <rFont val="Times New Roman"/>
        <family val="1"/>
      </rPr>
      <t>UV2892AD/0.15mm</t>
    </r>
    <r>
      <rPr>
        <sz val="14"/>
        <color theme="1"/>
        <rFont val="標楷體"/>
        <family val="4"/>
        <charset val="136"/>
      </rPr>
      <t>長效膜</t>
    </r>
    <phoneticPr fontId="1" type="noConversion"/>
  </si>
  <si>
    <t>E602</t>
    <phoneticPr fontId="1" type="noConversion"/>
  </si>
  <si>
    <r>
      <rPr>
        <sz val="14"/>
        <color theme="1"/>
        <rFont val="標楷體"/>
        <family val="4"/>
        <charset val="136"/>
      </rPr>
      <t>超韌性膠布</t>
    </r>
    <r>
      <rPr>
        <sz val="14"/>
        <color theme="1"/>
        <rFont val="Times New Roman"/>
        <family val="1"/>
      </rPr>
      <t>UV2992AD/0.18mm</t>
    </r>
    <r>
      <rPr>
        <sz val="14"/>
        <color theme="1"/>
        <rFont val="標楷體"/>
        <family val="4"/>
        <charset val="136"/>
      </rPr>
      <t>長效膜</t>
    </r>
  </si>
  <si>
    <t>披覆膜型號</t>
    <phoneticPr fontId="1" type="noConversion"/>
  </si>
  <si>
    <r>
      <rPr>
        <sz val="14"/>
        <color theme="1"/>
        <rFont val="標楷體"/>
        <family val="4"/>
        <charset val="136"/>
      </rPr>
      <t>縱向</t>
    </r>
    <r>
      <rPr>
        <sz val="14"/>
        <color theme="1"/>
        <rFont val="Times New Roman"/>
        <family val="4"/>
      </rPr>
      <t xml:space="preserve">
</t>
    </r>
    <r>
      <rPr>
        <sz val="14"/>
        <color theme="1"/>
        <rFont val="標楷體"/>
        <family val="4"/>
        <charset val="136"/>
      </rPr>
      <t>抗拉力強度</t>
    </r>
    <r>
      <rPr>
        <sz val="14"/>
        <color theme="1"/>
        <rFont val="Times New Roman"/>
        <family val="4"/>
      </rPr>
      <t xml:space="preserve">
</t>
    </r>
    <r>
      <rPr>
        <sz val="14"/>
        <color theme="1"/>
        <rFont val="Times New Roman"/>
        <family val="1"/>
      </rPr>
      <t>(N/mm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</si>
</sst>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b/>
      <sz val="14"/>
      <color rgb="FF0000FF"/>
      <name val="Times New Roman"/>
      <family val="1"/>
    </font>
    <font>
      <sz val="14"/>
      <color rgb="FF0000FF"/>
      <name val="新細明體"/>
      <family val="2"/>
      <charset val="136"/>
      <scheme val="minor"/>
    </font>
    <font>
      <sz val="14"/>
      <color theme="1"/>
      <name val="Times New Roman"/>
      <family val="4"/>
      <charset val="136"/>
    </font>
    <font>
      <sz val="14"/>
      <color theme="1"/>
      <name val="Times New Roman"/>
      <family val="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133350</xdr:rowOff>
    </xdr:from>
    <xdr:to>
      <xdr:col>0</xdr:col>
      <xdr:colOff>748294</xdr:colOff>
      <xdr:row>3</xdr:row>
      <xdr:rowOff>104775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624241B3-755A-4D97-8D3F-20609FC08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19100"/>
          <a:ext cx="472069" cy="466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314326</xdr:colOff>
      <xdr:row>12</xdr:row>
      <xdr:rowOff>38100</xdr:rowOff>
    </xdr:from>
    <xdr:to>
      <xdr:col>0</xdr:col>
      <xdr:colOff>676275</xdr:colOff>
      <xdr:row>14</xdr:row>
      <xdr:rowOff>201281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E2DFF9A9-372F-479A-941C-8B5CCECB3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6" y="3009900"/>
          <a:ext cx="361949" cy="696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16</xdr:row>
      <xdr:rowOff>114300</xdr:rowOff>
    </xdr:from>
    <xdr:to>
      <xdr:col>0</xdr:col>
      <xdr:colOff>764693</xdr:colOff>
      <xdr:row>19</xdr:row>
      <xdr:rowOff>124136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56506D36-45B4-4104-9785-DB526A26E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362450"/>
          <a:ext cx="478943" cy="7908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2879-9099-4AEA-B952-1B8855E80969}">
  <dimension ref="A1:J24"/>
  <sheetViews>
    <sheetView workbookViewId="0">
      <selection activeCell="E30" sqref="E30"/>
    </sheetView>
  </sheetViews>
  <sheetFormatPr defaultRowHeight="16.5" x14ac:dyDescent="0.25"/>
  <cols>
    <col min="1" max="11" width="16.125" customWidth="1"/>
  </cols>
  <sheetData>
    <row r="1" spans="1:10" ht="22.5" x14ac:dyDescent="0.25">
      <c r="A1" s="2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9.5" x14ac:dyDescent="0.25">
      <c r="A2" s="8"/>
      <c r="B2" s="3" t="s">
        <v>9</v>
      </c>
      <c r="C2" s="2" t="s">
        <v>10</v>
      </c>
      <c r="D2" s="2" t="s">
        <v>11</v>
      </c>
      <c r="E2" s="4">
        <v>42.1</v>
      </c>
      <c r="F2" s="4" t="s">
        <v>12</v>
      </c>
      <c r="G2" s="5"/>
      <c r="H2" s="4">
        <v>1.8</v>
      </c>
      <c r="I2" s="6">
        <f>(PI()*E2^2)/4-(PI()*(E2-2*H2)^2)/4</f>
        <v>227.89113109140362</v>
      </c>
      <c r="J2" s="7">
        <f>(I2/1000000)*7870</f>
        <v>1.7935032016893466</v>
      </c>
    </row>
    <row r="3" spans="1:10" ht="19.5" x14ac:dyDescent="0.25">
      <c r="A3" s="9"/>
      <c r="B3" s="3" t="s">
        <v>13</v>
      </c>
      <c r="C3" s="2" t="s">
        <v>10</v>
      </c>
      <c r="D3" s="2" t="s">
        <v>14</v>
      </c>
      <c r="E3" s="4">
        <v>33.5</v>
      </c>
      <c r="F3" s="4" t="s">
        <v>15</v>
      </c>
      <c r="G3" s="4"/>
      <c r="H3" s="4">
        <v>1.8</v>
      </c>
      <c r="I3" s="6">
        <f>(PI()*E3^2)/4-(PI()*(E3-2*H3)^2)/4</f>
        <v>179.25927681383371</v>
      </c>
      <c r="J3" s="7">
        <f>(I3/1000000)*7870</f>
        <v>1.4107705085248712</v>
      </c>
    </row>
    <row r="4" spans="1:10" ht="19.5" x14ac:dyDescent="0.25">
      <c r="A4" s="9"/>
      <c r="B4" s="3" t="s">
        <v>16</v>
      </c>
      <c r="C4" s="2" t="s">
        <v>10</v>
      </c>
      <c r="D4" s="2" t="s">
        <v>17</v>
      </c>
      <c r="E4" s="4">
        <v>26.8</v>
      </c>
      <c r="F4" s="4" t="s">
        <v>18</v>
      </c>
      <c r="G4" s="4"/>
      <c r="H4" s="4">
        <v>1.6</v>
      </c>
      <c r="I4" s="6">
        <f>(PI()*E4^2)/4-(PI()*(E4-2*H4)^2)/4</f>
        <v>126.66901579274042</v>
      </c>
      <c r="J4" s="7">
        <f>(I4/1000000)*7870</f>
        <v>0.99688515428886715</v>
      </c>
    </row>
    <row r="5" spans="1:10" ht="19.5" x14ac:dyDescent="0.25">
      <c r="A5" s="9"/>
      <c r="B5" s="3" t="s">
        <v>19</v>
      </c>
      <c r="C5" s="2" t="s">
        <v>10</v>
      </c>
      <c r="D5" s="2" t="s">
        <v>17</v>
      </c>
      <c r="E5" s="4">
        <v>21.3</v>
      </c>
      <c r="F5" s="4" t="s">
        <v>20</v>
      </c>
      <c r="G5" s="4"/>
      <c r="H5" s="4">
        <v>1.6</v>
      </c>
      <c r="I5" s="6">
        <f>(PI()*E5^2)/4-(PI()*(E5-2*H5)^2)/4</f>
        <v>99.023000441150316</v>
      </c>
      <c r="J5" s="7">
        <f>(I5/1000000)*7870</f>
        <v>0.77931101347185305</v>
      </c>
    </row>
    <row r="6" spans="1:10" ht="19.5" x14ac:dyDescent="0.25">
      <c r="A6" s="9"/>
      <c r="B6" s="3" t="s">
        <v>21</v>
      </c>
      <c r="C6" s="2" t="s">
        <v>10</v>
      </c>
      <c r="D6" s="2"/>
      <c r="E6" s="4">
        <v>42.1</v>
      </c>
      <c r="F6" s="4" t="s">
        <v>12</v>
      </c>
      <c r="G6" s="5"/>
      <c r="H6" s="4">
        <v>1.8</v>
      </c>
      <c r="I6" s="6">
        <f>(PI()*E6^2)/4-(PI()*(E6-2*H6)^2)/4</f>
        <v>227.89113109140362</v>
      </c>
      <c r="J6" s="7">
        <f>(I6/1000000)*7870</f>
        <v>1.7935032016893466</v>
      </c>
    </row>
    <row r="7" spans="1:10" ht="19.5" x14ac:dyDescent="0.25">
      <c r="A7" s="9"/>
      <c r="B7" s="3" t="s">
        <v>22</v>
      </c>
      <c r="C7" s="2" t="s">
        <v>10</v>
      </c>
      <c r="D7" s="2"/>
      <c r="E7" s="4">
        <v>33.5</v>
      </c>
      <c r="F7" s="4" t="s">
        <v>15</v>
      </c>
      <c r="G7" s="4"/>
      <c r="H7" s="4">
        <v>1.8</v>
      </c>
      <c r="I7" s="6">
        <f>(PI()*E7^2)/4-(PI()*(E7-2*H7)^2)/4</f>
        <v>179.25927681383371</v>
      </c>
      <c r="J7" s="7">
        <f>(I7/1000000)*7870</f>
        <v>1.4107705085248712</v>
      </c>
    </row>
    <row r="8" spans="1:10" ht="19.5" x14ac:dyDescent="0.25">
      <c r="A8" s="9"/>
      <c r="B8" s="3" t="s">
        <v>23</v>
      </c>
      <c r="C8" s="2" t="s">
        <v>10</v>
      </c>
      <c r="D8" s="2"/>
      <c r="E8" s="4">
        <v>26.8</v>
      </c>
      <c r="F8" s="4" t="s">
        <v>18</v>
      </c>
      <c r="G8" s="4"/>
      <c r="H8" s="4">
        <v>1.6</v>
      </c>
      <c r="I8" s="6">
        <f>(PI()*E8^2)/4-(PI()*(E8-2*H8)^2)/4</f>
        <v>126.66901579274042</v>
      </c>
      <c r="J8" s="7">
        <f>(I8/1000000)*7870</f>
        <v>0.99688515428886715</v>
      </c>
    </row>
    <row r="9" spans="1:10" ht="19.5" x14ac:dyDescent="0.25">
      <c r="A9" s="9"/>
      <c r="B9" s="3" t="s">
        <v>24</v>
      </c>
      <c r="C9" s="2" t="s">
        <v>10</v>
      </c>
      <c r="D9" s="2"/>
      <c r="E9" s="4">
        <v>33.5</v>
      </c>
      <c r="F9" s="4" t="s">
        <v>15</v>
      </c>
      <c r="G9" s="4"/>
      <c r="H9" s="4">
        <v>1.8</v>
      </c>
      <c r="I9" s="6">
        <f>(PI()*E9^2)/4-(PI()*(E9-2*H9)^2)/4</f>
        <v>179.25927681383371</v>
      </c>
      <c r="J9" s="7">
        <f>(I9/1000000)*7870</f>
        <v>1.4107705085248712</v>
      </c>
    </row>
    <row r="10" spans="1:10" ht="19.5" x14ac:dyDescent="0.25">
      <c r="A10" s="9"/>
      <c r="B10" s="3" t="s">
        <v>25</v>
      </c>
      <c r="C10" s="2" t="s">
        <v>10</v>
      </c>
      <c r="D10" s="2"/>
      <c r="E10" s="4">
        <v>26.8</v>
      </c>
      <c r="F10" s="4" t="s">
        <v>18</v>
      </c>
      <c r="G10" s="4"/>
      <c r="H10" s="4">
        <v>1.6</v>
      </c>
      <c r="I10" s="6">
        <f>(PI()*E10^2)/4-(PI()*(E10-2*H10)^2)/4</f>
        <v>126.66901579274042</v>
      </c>
      <c r="J10" s="7">
        <f>(I10/1000000)*7870</f>
        <v>0.99688515428886715</v>
      </c>
    </row>
    <row r="11" spans="1:10" ht="19.5" x14ac:dyDescent="0.25">
      <c r="A11" s="10"/>
      <c r="B11" s="3" t="s">
        <v>26</v>
      </c>
      <c r="C11" s="2" t="s">
        <v>10</v>
      </c>
      <c r="D11" s="2"/>
      <c r="E11" s="4">
        <v>21.3</v>
      </c>
      <c r="F11" s="4" t="s">
        <v>20</v>
      </c>
      <c r="G11" s="4"/>
      <c r="H11" s="4">
        <v>1.6</v>
      </c>
      <c r="I11" s="6">
        <f>(PI()*E11^2)/4-(PI()*(E11-2*H11)^2)/4</f>
        <v>99.023000441150316</v>
      </c>
      <c r="J11" s="7">
        <f>(I11/1000000)*7870</f>
        <v>0.77931101347185305</v>
      </c>
    </row>
    <row r="13" spans="1:10" ht="22.5" x14ac:dyDescent="0.25">
      <c r="A13" s="1"/>
      <c r="B13" s="2" t="s">
        <v>0</v>
      </c>
      <c r="C13" s="2" t="s">
        <v>1</v>
      </c>
      <c r="D13" s="2" t="s">
        <v>2</v>
      </c>
      <c r="E13" s="2" t="s">
        <v>28</v>
      </c>
      <c r="F13" s="2" t="s">
        <v>4</v>
      </c>
      <c r="G13" s="2" t="s">
        <v>6</v>
      </c>
      <c r="H13" s="2" t="s">
        <v>6</v>
      </c>
      <c r="I13" s="2" t="s">
        <v>7</v>
      </c>
      <c r="J13" s="2" t="s">
        <v>8</v>
      </c>
    </row>
    <row r="14" spans="1:10" ht="19.5" x14ac:dyDescent="0.25">
      <c r="A14" s="1"/>
      <c r="B14" s="3" t="s">
        <v>29</v>
      </c>
      <c r="C14" s="2" t="s">
        <v>30</v>
      </c>
      <c r="D14" s="2" t="s">
        <v>31</v>
      </c>
      <c r="E14" s="4">
        <v>150</v>
      </c>
      <c r="F14" s="4">
        <v>75</v>
      </c>
      <c r="G14" s="4">
        <v>5</v>
      </c>
      <c r="H14" s="4">
        <v>7</v>
      </c>
      <c r="I14" s="6">
        <f>2*(F14*H14)+(E14-2*H14)*G14</f>
        <v>1730</v>
      </c>
      <c r="J14" s="7">
        <f>(I14/1000000)*7870</f>
        <v>13.6151</v>
      </c>
    </row>
    <row r="15" spans="1:10" ht="19.5" x14ac:dyDescent="0.25">
      <c r="A15" s="1"/>
      <c r="B15" s="3" t="s">
        <v>32</v>
      </c>
      <c r="C15" s="2" t="s">
        <v>30</v>
      </c>
      <c r="D15" s="2"/>
      <c r="E15" s="2"/>
      <c r="F15" s="2"/>
      <c r="G15" s="2"/>
      <c r="H15" s="2"/>
      <c r="I15" s="2"/>
      <c r="J15" s="2"/>
    </row>
    <row r="16" spans="1:10" ht="19.5" x14ac:dyDescent="0.25">
      <c r="A16" s="11"/>
      <c r="B16" s="11"/>
      <c r="C16" s="12"/>
      <c r="D16" s="12"/>
      <c r="E16" s="12"/>
      <c r="F16" s="12"/>
      <c r="G16" s="12"/>
      <c r="H16" s="12"/>
      <c r="I16" s="12"/>
      <c r="J16" s="12"/>
    </row>
    <row r="17" spans="1:10" ht="22.5" x14ac:dyDescent="0.25">
      <c r="A17" s="1"/>
      <c r="B17" s="2" t="s">
        <v>0</v>
      </c>
      <c r="C17" s="2" t="s">
        <v>1</v>
      </c>
      <c r="D17" s="2" t="s">
        <v>2</v>
      </c>
      <c r="E17" s="2" t="s">
        <v>28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</row>
    <row r="18" spans="1:10" ht="19.5" x14ac:dyDescent="0.25">
      <c r="A18" s="1"/>
      <c r="B18" s="3" t="s">
        <v>33</v>
      </c>
      <c r="C18" s="2" t="s">
        <v>34</v>
      </c>
      <c r="D18" s="2" t="s">
        <v>35</v>
      </c>
      <c r="E18" s="4">
        <v>75</v>
      </c>
      <c r="F18" s="4">
        <v>45</v>
      </c>
      <c r="G18" s="4">
        <v>15</v>
      </c>
      <c r="H18" s="4">
        <v>2.2999999999999998</v>
      </c>
      <c r="I18" s="6">
        <f>(E18*F18)-((E18-2*H18)*(F18-2*H18))-(H18*(E18-2*G18))</f>
        <v>427.33999999999969</v>
      </c>
      <c r="J18" s="7">
        <f>(I18/1000000)*7870</f>
        <v>3.3631657999999973</v>
      </c>
    </row>
    <row r="19" spans="1:10" ht="19.5" x14ac:dyDescent="0.25">
      <c r="A19" s="1"/>
      <c r="B19" s="3" t="s">
        <v>36</v>
      </c>
      <c r="C19" s="2" t="s">
        <v>34</v>
      </c>
      <c r="D19" s="2" t="s">
        <v>37</v>
      </c>
      <c r="E19" s="4">
        <v>100</v>
      </c>
      <c r="F19" s="4">
        <v>50</v>
      </c>
      <c r="G19" s="4">
        <v>20</v>
      </c>
      <c r="H19" s="4">
        <v>2.2999999999999998</v>
      </c>
      <c r="I19" s="6">
        <f>(E19*F19)-((E19-2*H19)*(F19-2*H19))-(H19*(E19-2*G19))</f>
        <v>530.84000000000015</v>
      </c>
      <c r="J19" s="7">
        <f>(I19/1000000)*7870</f>
        <v>4.1777108000000016</v>
      </c>
    </row>
    <row r="20" spans="1:10" ht="19.5" x14ac:dyDescent="0.25">
      <c r="A20" s="1"/>
      <c r="B20" s="3" t="s">
        <v>38</v>
      </c>
      <c r="C20" s="2" t="s">
        <v>34</v>
      </c>
      <c r="D20" s="2" t="s">
        <v>35</v>
      </c>
      <c r="E20" s="4">
        <v>150</v>
      </c>
      <c r="F20" s="4">
        <v>50</v>
      </c>
      <c r="G20" s="4">
        <v>20</v>
      </c>
      <c r="H20" s="4">
        <v>2.2999999999999998</v>
      </c>
      <c r="I20" s="6">
        <f>(E20*F20)-((E20-2*H20)*(F20-2*H20))-(H20*(E20-2*G20))</f>
        <v>645.84000000000015</v>
      </c>
      <c r="J20" s="7">
        <f>(I20/1000000)*7870</f>
        <v>5.0827608000000017</v>
      </c>
    </row>
    <row r="21" spans="1:10" ht="19.5" x14ac:dyDescent="0.25">
      <c r="A21" s="11"/>
      <c r="B21" s="11"/>
      <c r="C21" s="12"/>
      <c r="D21" s="12"/>
      <c r="E21" s="13"/>
      <c r="F21" s="13"/>
      <c r="G21" s="13"/>
      <c r="H21" s="13"/>
      <c r="I21" s="14"/>
      <c r="J21" s="15"/>
    </row>
    <row r="22" spans="1:10" ht="22.5" x14ac:dyDescent="0.25">
      <c r="A22" s="1"/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39</v>
      </c>
      <c r="H22" s="2" t="s">
        <v>6</v>
      </c>
      <c r="I22" s="2" t="s">
        <v>7</v>
      </c>
      <c r="J22" s="2" t="s">
        <v>8</v>
      </c>
    </row>
    <row r="23" spans="1:10" ht="19.5" x14ac:dyDescent="0.25">
      <c r="A23" s="1"/>
      <c r="B23" s="3" t="s">
        <v>40</v>
      </c>
      <c r="C23" s="2" t="s">
        <v>41</v>
      </c>
      <c r="D23" s="2" t="s">
        <v>42</v>
      </c>
      <c r="E23" s="4" t="s">
        <v>43</v>
      </c>
      <c r="F23" s="4">
        <v>220</v>
      </c>
      <c r="G23" s="4">
        <v>150</v>
      </c>
      <c r="H23" s="4">
        <v>2.5</v>
      </c>
      <c r="I23" s="6">
        <f>(F23*G23)-((F23-2*H23)*(G23-H23))</f>
        <v>1287.5</v>
      </c>
      <c r="J23" s="7">
        <f>(I23/1000000)*7870</f>
        <v>10.132625000000001</v>
      </c>
    </row>
    <row r="24" spans="1:10" ht="19.5" x14ac:dyDescent="0.25">
      <c r="A24" s="1"/>
      <c r="B24" s="3" t="s">
        <v>44</v>
      </c>
      <c r="C24" s="2" t="s">
        <v>45</v>
      </c>
      <c r="D24" s="2" t="s">
        <v>46</v>
      </c>
      <c r="E24" s="4">
        <v>10</v>
      </c>
      <c r="F24" s="4"/>
      <c r="G24" s="4"/>
      <c r="H24" s="4"/>
      <c r="I24" s="6">
        <f>(PI()*E24^2)/4</f>
        <v>78.539816339744831</v>
      </c>
      <c r="J24" s="7">
        <f>(I24/1000000)*7870</f>
        <v>0.61810835459379176</v>
      </c>
    </row>
  </sheetData>
  <mergeCells count="4">
    <mergeCell ref="A22:A24"/>
    <mergeCell ref="A2:A11"/>
    <mergeCell ref="A13:A15"/>
    <mergeCell ref="A17:A2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F4A2-45A0-4E92-AB0D-8505E31B64D4}">
  <dimension ref="A1:K3"/>
  <sheetViews>
    <sheetView tabSelected="1" workbookViewId="0">
      <selection activeCell="H14" sqref="H14"/>
    </sheetView>
  </sheetViews>
  <sheetFormatPr defaultRowHeight="16.5" x14ac:dyDescent="0.25"/>
  <cols>
    <col min="1" max="11" width="16.125" customWidth="1"/>
  </cols>
  <sheetData>
    <row r="1" spans="1:11" ht="61.5" x14ac:dyDescent="0.25">
      <c r="A1" s="16"/>
      <c r="B1" s="17" t="s">
        <v>0</v>
      </c>
      <c r="C1" s="18" t="s">
        <v>56</v>
      </c>
      <c r="D1" s="19"/>
      <c r="E1" s="17" t="s">
        <v>6</v>
      </c>
      <c r="F1" s="24" t="s">
        <v>57</v>
      </c>
      <c r="G1" s="20" t="s">
        <v>47</v>
      </c>
      <c r="H1" s="21" t="s">
        <v>48</v>
      </c>
      <c r="I1" s="17" t="s">
        <v>49</v>
      </c>
      <c r="J1" s="17" t="s">
        <v>50</v>
      </c>
      <c r="K1" s="17" t="s">
        <v>51</v>
      </c>
    </row>
    <row r="2" spans="1:11" ht="19.5" x14ac:dyDescent="0.25">
      <c r="A2" s="1"/>
      <c r="B2" s="3" t="s">
        <v>52</v>
      </c>
      <c r="C2" s="23" t="s">
        <v>53</v>
      </c>
      <c r="D2" s="2"/>
      <c r="E2" s="4">
        <v>0.15</v>
      </c>
      <c r="F2" s="4">
        <v>32</v>
      </c>
      <c r="G2" s="4">
        <v>32</v>
      </c>
      <c r="H2" s="4">
        <v>12</v>
      </c>
      <c r="I2" s="6">
        <v>90</v>
      </c>
      <c r="J2" s="6">
        <v>25</v>
      </c>
      <c r="K2" s="6">
        <v>3</v>
      </c>
    </row>
    <row r="3" spans="1:11" ht="19.5" x14ac:dyDescent="0.25">
      <c r="A3" s="1"/>
      <c r="B3" s="3" t="s">
        <v>54</v>
      </c>
      <c r="C3" s="22" t="s">
        <v>55</v>
      </c>
      <c r="D3" s="2"/>
      <c r="E3" s="4">
        <v>0.18</v>
      </c>
      <c r="F3" s="4">
        <v>33</v>
      </c>
      <c r="G3" s="4">
        <v>35</v>
      </c>
      <c r="H3" s="4">
        <v>15</v>
      </c>
      <c r="I3" s="6">
        <v>90</v>
      </c>
      <c r="J3" s="6">
        <v>25</v>
      </c>
      <c r="K3" s="6">
        <v>4</v>
      </c>
    </row>
  </sheetData>
  <mergeCells count="2">
    <mergeCell ref="A1:A3"/>
    <mergeCell ref="C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結構材料</vt:lpstr>
      <vt:lpstr>披覆材料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邱宜靜</dc:creator>
  <cp:lastModifiedBy>邱宜靜</cp:lastModifiedBy>
  <dcterms:created xsi:type="dcterms:W3CDTF">2020-10-08T01:09:09Z</dcterms:created>
  <dcterms:modified xsi:type="dcterms:W3CDTF">2020-10-08T01:21:19Z</dcterms:modified>
</cp:coreProperties>
</file>