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3A126BA5-3CD2-EF4D-81F0-DB01F6C49A95}" xr6:coauthVersionLast="36" xr6:coauthVersionMax="36" xr10:uidLastSave="{00000000-0000-0000-0000-000000000000}"/>
  <bookViews>
    <workbookView xWindow="260" yWindow="1200" windowWidth="24640" windowHeight="13520" activeTab="3" xr2:uid="{DB783213-8138-8949-8DB9-472FA3FB26D2}"/>
  </bookViews>
  <sheets>
    <sheet name="F-Q" sheetId="1" r:id="rId1"/>
    <sheet name="Lake Morphology " sheetId="2" r:id="rId2"/>
    <sheet name="LandCover" sheetId="3" r:id="rId3"/>
    <sheet name="Lake Physic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4" l="1"/>
  <c r="J7" i="4"/>
  <c r="I7" i="4"/>
  <c r="G7" i="4"/>
  <c r="K12" i="4"/>
  <c r="J12" i="4"/>
  <c r="I12" i="4"/>
  <c r="G12" i="4"/>
  <c r="K9" i="4"/>
  <c r="J9" i="4"/>
  <c r="I9" i="4"/>
  <c r="G9" i="4"/>
  <c r="K8" i="4"/>
  <c r="J8" i="4"/>
  <c r="I8" i="4"/>
  <c r="G8" i="4"/>
  <c r="K16" i="4"/>
  <c r="J16" i="4"/>
  <c r="I16" i="4"/>
  <c r="G16" i="4"/>
  <c r="K11" i="4"/>
  <c r="J11" i="4"/>
  <c r="I11" i="4"/>
  <c r="G11" i="4"/>
  <c r="K13" i="4"/>
  <c r="J13" i="4"/>
  <c r="I13" i="4"/>
  <c r="G13" i="4"/>
  <c r="K5" i="4"/>
  <c r="J5" i="4"/>
  <c r="I5" i="4"/>
  <c r="G5" i="4"/>
  <c r="K4" i="4"/>
  <c r="J4" i="4"/>
  <c r="I4" i="4"/>
  <c r="G4" i="4"/>
  <c r="K15" i="4"/>
  <c r="J15" i="4"/>
  <c r="I15" i="4"/>
  <c r="G15" i="4"/>
  <c r="K14" i="4"/>
  <c r="J14" i="4"/>
  <c r="I14" i="4"/>
  <c r="G14" i="4"/>
  <c r="K17" i="4"/>
  <c r="J17" i="4"/>
  <c r="I17" i="4"/>
  <c r="G17" i="4"/>
  <c r="K3" i="4"/>
  <c r="J3" i="4"/>
  <c r="I3" i="4"/>
  <c r="G3" i="4"/>
  <c r="K2" i="4"/>
  <c r="J2" i="4"/>
  <c r="I2" i="4"/>
  <c r="G2" i="4"/>
  <c r="L2" i="4" l="1"/>
  <c r="L17" i="4"/>
  <c r="L15" i="4"/>
  <c r="L5" i="4"/>
  <c r="L11" i="4"/>
  <c r="L8" i="4"/>
  <c r="L12" i="4"/>
  <c r="L3" i="4"/>
  <c r="L14" i="4"/>
  <c r="L4" i="4"/>
  <c r="L13" i="4"/>
  <c r="L16" i="4"/>
  <c r="L9" i="4"/>
  <c r="L7" i="4"/>
</calcChain>
</file>

<file path=xl/sharedStrings.xml><?xml version="1.0" encoding="utf-8"?>
<sst xmlns="http://schemas.openxmlformats.org/spreadsheetml/2006/main" count="307" uniqueCount="149">
  <si>
    <t>Calcio</t>
  </si>
  <si>
    <t>µeq /l</t>
  </si>
  <si>
    <t>Magnesio</t>
  </si>
  <si>
    <t>Sodio</t>
  </si>
  <si>
    <t>Potasio</t>
  </si>
  <si>
    <t>Alcalinidad Total</t>
  </si>
  <si>
    <t>Cloruros</t>
  </si>
  <si>
    <t xml:space="preserve">Sulfatos </t>
  </si>
  <si>
    <t>Sílice</t>
  </si>
  <si>
    <t>μmol/L</t>
  </si>
  <si>
    <t>Aluminio</t>
  </si>
  <si>
    <t>Hierro</t>
  </si>
  <si>
    <t>Manganeso</t>
  </si>
  <si>
    <t>Color Aparente</t>
  </si>
  <si>
    <t>UC</t>
  </si>
  <si>
    <t>Turbiedad</t>
  </si>
  <si>
    <t>NTU</t>
  </si>
  <si>
    <t>pH</t>
  </si>
  <si>
    <t>Conductividad específica</t>
  </si>
  <si>
    <t>µS25 cm-1</t>
  </si>
  <si>
    <t>µS20 cm-1</t>
  </si>
  <si>
    <t xml:space="preserve">Chla </t>
  </si>
  <si>
    <t>µg/l</t>
  </si>
  <si>
    <t xml:space="preserve">NO2 + NO3 </t>
  </si>
  <si>
    <t>μEq/l</t>
  </si>
  <si>
    <t xml:space="preserve">TP </t>
  </si>
  <si>
    <t>µMol P/l</t>
  </si>
  <si>
    <t xml:space="preserve">TOC </t>
  </si>
  <si>
    <t>mg/l</t>
  </si>
  <si>
    <t xml:space="preserve">DOC </t>
  </si>
  <si>
    <t>Secchi Disk</t>
  </si>
  <si>
    <t>m</t>
  </si>
  <si>
    <t>Lake Code</t>
  </si>
  <si>
    <t>Lake Name</t>
  </si>
  <si>
    <t>Vertiente</t>
  </si>
  <si>
    <t>Subcuenca</t>
  </si>
  <si>
    <t>Microcuenca</t>
  </si>
  <si>
    <t>Latitude</t>
  </si>
  <si>
    <t>Longitude</t>
  </si>
  <si>
    <t>Altitude</t>
  </si>
  <si>
    <t>Area (A)_m2</t>
  </si>
  <si>
    <t>Shoreline Length (L)_m</t>
  </si>
  <si>
    <t>Volumen (V)_m3</t>
  </si>
  <si>
    <t>Maximum Length (Lmax)_m</t>
  </si>
  <si>
    <t>Maximum Width (Bmax)_m</t>
  </si>
  <si>
    <t>Maximum effective Length or fetch_m</t>
  </si>
  <si>
    <t>Maximum Depth (Zmax)_m</t>
  </si>
  <si>
    <t>Orientacion del eje principal</t>
  </si>
  <si>
    <t>Shore line development (DL)</t>
  </si>
  <si>
    <t>Mean Depth (Zmean)_m</t>
  </si>
  <si>
    <t>Relative Depth index (Zr) Hakanson 1981</t>
  </si>
  <si>
    <t xml:space="preserve">Mean Depth (Zmean)_m / Maximum Depth (Zmax)_m
</t>
  </si>
  <si>
    <t>Mean Width or breadth (Bmean)_m</t>
  </si>
  <si>
    <t>Maximum Length (Lmax)/Max Width (Bmax)</t>
  </si>
  <si>
    <t>Maximum Length (Lmax)/Mean Depth (Zmean)_m</t>
  </si>
  <si>
    <t>Volumen development (Dv)</t>
  </si>
  <si>
    <t>Catchment Area/Lake Area</t>
  </si>
  <si>
    <t>Catchment Area/Lake Volumen</t>
  </si>
  <si>
    <t>Catchment Area_m2</t>
  </si>
  <si>
    <t>Catchment Area_Km2</t>
  </si>
  <si>
    <t>CJ-001</t>
  </si>
  <si>
    <t>Llaviucu</t>
  </si>
  <si>
    <t>Oriental</t>
  </si>
  <si>
    <t>Río Tomebamba</t>
  </si>
  <si>
    <t>Río Llaviucu</t>
  </si>
  <si>
    <t>E-W</t>
  </si>
  <si>
    <t>CJ-003</t>
  </si>
  <si>
    <t>Toreadora</t>
  </si>
  <si>
    <t>Río Quinuas</t>
  </si>
  <si>
    <t>NW-SE</t>
  </si>
  <si>
    <t>CJ-020</t>
  </si>
  <si>
    <t>Yantahuaico 3</t>
  </si>
  <si>
    <t>Occidental</t>
  </si>
  <si>
    <t>Río Cañar</t>
  </si>
  <si>
    <t>Río El Chorro</t>
  </si>
  <si>
    <t>CJ-023</t>
  </si>
  <si>
    <t>Atugyacu Grande</t>
  </si>
  <si>
    <t>Quebrada del Atugyacu</t>
  </si>
  <si>
    <t>CJ-024</t>
  </si>
  <si>
    <t>Estrellascocha</t>
  </si>
  <si>
    <t>Río Balao</t>
  </si>
  <si>
    <t>Río Canoas</t>
  </si>
  <si>
    <t>NE-SW</t>
  </si>
  <si>
    <t>CJ-039</t>
  </si>
  <si>
    <t>Larga</t>
  </si>
  <si>
    <t>Río Luspa</t>
  </si>
  <si>
    <t>CJ-043</t>
  </si>
  <si>
    <t>Luspa</t>
  </si>
  <si>
    <t>CJ-051</t>
  </si>
  <si>
    <t>Sunincocha Grande</t>
  </si>
  <si>
    <t>Río Guavisay</t>
  </si>
  <si>
    <t>CJ-097</t>
  </si>
  <si>
    <t>Jigeno</t>
  </si>
  <si>
    <t>Río Yanuncay</t>
  </si>
  <si>
    <t>Río Galgal</t>
  </si>
  <si>
    <t>CJ-121</t>
  </si>
  <si>
    <t>Dos Choreras</t>
  </si>
  <si>
    <t>Pajonal %</t>
  </si>
  <si>
    <t>Pajonal sobre Roca %</t>
  </si>
  <si>
    <t>Bosque de Polylepis %</t>
  </si>
  <si>
    <t>Humedal %</t>
  </si>
  <si>
    <t>Bosque Siempre verde montano alto %</t>
  </si>
  <si>
    <t>Erosión %</t>
  </si>
  <si>
    <t>Cuerpos de Agua %</t>
  </si>
  <si>
    <t>Río %</t>
  </si>
  <si>
    <t>Roca %</t>
  </si>
  <si>
    <t>Lake</t>
  </si>
  <si>
    <t>Z max</t>
  </si>
  <si>
    <t>Date of measurement data</t>
  </si>
  <si>
    <t>Measurement data number</t>
  </si>
  <si>
    <t>Measurement data (days)</t>
  </si>
  <si>
    <t>Mix event (T &lt; 0.3 ºC)</t>
  </si>
  <si>
    <t>Mixing days (T ≥ 0.3 ºC)</t>
  </si>
  <si>
    <t>Percentage of Mix event (T &lt; 0.3 ºC)</t>
  </si>
  <si>
    <t>Stratification days (T ≥ 0.3 ºC)</t>
  </si>
  <si>
    <t>Percentage of Stratification (T ≥ 0.3 ºC)</t>
  </si>
  <si>
    <t>2019-2021</t>
  </si>
  <si>
    <t>2014-2021</t>
  </si>
  <si>
    <t>Dos Chorreras</t>
  </si>
  <si>
    <t>CJ-021</t>
  </si>
  <si>
    <t>Marmolcocha</t>
  </si>
  <si>
    <t>No data</t>
  </si>
  <si>
    <t>8-9</t>
  </si>
  <si>
    <t>91-92</t>
  </si>
  <si>
    <t>CJ-009</t>
  </si>
  <si>
    <t>Riñoncocha</t>
  </si>
  <si>
    <t>2014-2015</t>
  </si>
  <si>
    <t>Yantahuaico</t>
  </si>
  <si>
    <t>CJ-006</t>
  </si>
  <si>
    <t>Fondococha</t>
  </si>
  <si>
    <t>Piñancocha</t>
  </si>
  <si>
    <t>50-60</t>
  </si>
  <si>
    <t>50-40</t>
  </si>
  <si>
    <t>Mix event= Temperature differences be-tween epi- and hypolimnetic water (Top-Bottom ther-mistors) smaller than 0.3 °C (thermistor accuracy) were assigned as holomixis-events.</t>
  </si>
  <si>
    <t>CJ-007</t>
  </si>
  <si>
    <t>N-S</t>
  </si>
  <si>
    <t>Water retention Time (month)</t>
  </si>
  <si>
    <t>Pajonal</t>
  </si>
  <si>
    <t>Pajonal sobre Roca</t>
  </si>
  <si>
    <t>Bosque de Polylepis</t>
  </si>
  <si>
    <t>Humedal</t>
  </si>
  <si>
    <t>Bosque Siempre verde montano alto</t>
  </si>
  <si>
    <t>Erosión</t>
  </si>
  <si>
    <t>Cuerpos de Agua</t>
  </si>
  <si>
    <t>Río</t>
  </si>
  <si>
    <t>Roca</t>
  </si>
  <si>
    <t>Matorral</t>
  </si>
  <si>
    <t>Matorral %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</si>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</sst>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9" formatCode="0.0"/>
    <numFmt numFmtId="170" formatCode="0.00000000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4BACC6"/>
        <bgColor rgb="FF000000"/>
      </patternFill>
    </fill>
    <fill>
      <patternFill patternType="solid">
        <fgColor rgb="FFC0504D"/>
        <bgColor rgb="FF000000"/>
      </patternFill>
    </fill>
    <fill>
      <patternFill patternType="solid">
        <fgColor rgb="FFEEECE1"/>
        <bgColor rgb="FF000000"/>
      </patternFill>
    </fill>
    <fill>
      <patternFill patternType="solid">
        <fgColor rgb="FFDDD9C4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0" fillId="0" borderId="0" xfId="0" applyNumberFormat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69" fontId="1" fillId="2" borderId="0" xfId="0" applyNumberFormat="1" applyFont="1" applyFill="1" applyBorder="1" applyAlignment="1">
      <alignment horizontal="center"/>
    </xf>
    <xf numFmtId="49" fontId="1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0" borderId="0" xfId="0" applyFont="1" applyFill="1" applyBorder="1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/>
    </xf>
    <xf numFmtId="170" fontId="3" fillId="7" borderId="9" xfId="0" applyNumberFormat="1" applyFont="1" applyFill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2" fontId="3" fillId="8" borderId="11" xfId="0" applyNumberFormat="1" applyFont="1" applyFill="1" applyBorder="1" applyAlignment="1">
      <alignment horizontal="center"/>
    </xf>
    <xf numFmtId="4" fontId="3" fillId="8" borderId="11" xfId="0" applyNumberFormat="1" applyFont="1" applyFill="1" applyBorder="1" applyAlignment="1">
      <alignment horizontal="center"/>
    </xf>
    <xf numFmtId="2" fontId="3" fillId="8" borderId="11" xfId="0" applyNumberFormat="1" applyFont="1" applyFill="1" applyBorder="1" applyAlignment="1">
      <alignment horizontal="center" vertical="center"/>
    </xf>
    <xf numFmtId="166" fontId="3" fillId="8" borderId="12" xfId="0" applyNumberFormat="1" applyFont="1" applyFill="1" applyBorder="1" applyAlignment="1">
      <alignment horizontal="center" vertical="center"/>
    </xf>
    <xf numFmtId="0" fontId="3" fillId="8" borderId="8" xfId="0" applyFont="1" applyFill="1" applyBorder="1" applyAlignment="1">
      <alignment horizontal="center" vertical="center"/>
    </xf>
    <xf numFmtId="2" fontId="3" fillId="8" borderId="9" xfId="0" applyNumberFormat="1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 wrapText="1"/>
    </xf>
    <xf numFmtId="170" fontId="3" fillId="7" borderId="14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2" fontId="3" fillId="8" borderId="14" xfId="0" applyNumberFormat="1" applyFont="1" applyFill="1" applyBorder="1" applyAlignment="1">
      <alignment horizontal="center"/>
    </xf>
    <xf numFmtId="4" fontId="3" fillId="8" borderId="14" xfId="0" applyNumberFormat="1" applyFont="1" applyFill="1" applyBorder="1" applyAlignment="1">
      <alignment horizontal="center"/>
    </xf>
    <xf numFmtId="2" fontId="3" fillId="8" borderId="14" xfId="0" applyNumberFormat="1" applyFont="1" applyFill="1" applyBorder="1" applyAlignment="1">
      <alignment horizontal="center" vertical="center"/>
    </xf>
    <xf numFmtId="166" fontId="3" fillId="8" borderId="16" xfId="0" applyNumberFormat="1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170" fontId="4" fillId="7" borderId="14" xfId="0" applyNumberFormat="1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2" fontId="1" fillId="8" borderId="9" xfId="0" applyNumberFormat="1" applyFont="1" applyFill="1" applyBorder="1" applyAlignment="1">
      <alignment horizontal="center" vertical="center"/>
    </xf>
    <xf numFmtId="169" fontId="1" fillId="0" borderId="9" xfId="0" applyNumberFormat="1" applyFont="1" applyFill="1" applyBorder="1" applyAlignment="1">
      <alignment horizontal="center" vertical="center"/>
    </xf>
    <xf numFmtId="2" fontId="1" fillId="8" borderId="14" xfId="0" applyNumberFormat="1" applyFont="1" applyFill="1" applyBorder="1" applyAlignment="1">
      <alignment horizontal="center" vertical="center"/>
    </xf>
    <xf numFmtId="169" fontId="1" fillId="0" borderId="14" xfId="0" applyNumberFormat="1" applyFont="1" applyFill="1" applyBorder="1" applyAlignment="1">
      <alignment horizontal="center" vertical="center"/>
    </xf>
    <xf numFmtId="2" fontId="0" fillId="1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3D9CC-2889-D34B-98DA-A2C198F407F2}">
  <dimension ref="A1:P23"/>
  <sheetViews>
    <sheetView workbookViewId="0">
      <selection activeCell="R21" sqref="R21"/>
    </sheetView>
  </sheetViews>
  <sheetFormatPr baseColWidth="10" defaultRowHeight="16" x14ac:dyDescent="0.2"/>
  <cols>
    <col min="1" max="1" width="21.6640625" bestFit="1" customWidth="1"/>
  </cols>
  <sheetData>
    <row r="1" spans="1:16" x14ac:dyDescent="0.2">
      <c r="C1" t="s">
        <v>60</v>
      </c>
      <c r="D1" t="s">
        <v>66</v>
      </c>
      <c r="E1" t="s">
        <v>128</v>
      </c>
      <c r="F1" t="s">
        <v>134</v>
      </c>
      <c r="G1" t="s">
        <v>124</v>
      </c>
      <c r="H1" t="s">
        <v>70</v>
      </c>
      <c r="I1" t="s">
        <v>119</v>
      </c>
      <c r="J1" t="s">
        <v>75</v>
      </c>
      <c r="K1" t="s">
        <v>78</v>
      </c>
      <c r="L1" t="s">
        <v>83</v>
      </c>
      <c r="M1" t="s">
        <v>86</v>
      </c>
      <c r="N1" t="s">
        <v>88</v>
      </c>
      <c r="O1" t="s">
        <v>91</v>
      </c>
      <c r="P1" t="s">
        <v>95</v>
      </c>
    </row>
    <row r="2" spans="1:16" x14ac:dyDescent="0.2">
      <c r="A2" t="s">
        <v>0</v>
      </c>
      <c r="B2" t="s">
        <v>1</v>
      </c>
      <c r="C2" s="1">
        <v>924.7833333333333</v>
      </c>
      <c r="D2" s="1">
        <v>791.04615384615386</v>
      </c>
      <c r="E2" s="1">
        <v>280</v>
      </c>
      <c r="F2" s="1">
        <v>400</v>
      </c>
      <c r="G2" s="1">
        <v>200</v>
      </c>
      <c r="H2" s="1">
        <v>679.03333333333342</v>
      </c>
      <c r="I2" s="1">
        <v>600</v>
      </c>
      <c r="J2" s="1">
        <v>386.60000000000008</v>
      </c>
      <c r="K2" s="1">
        <v>486.72000000000008</v>
      </c>
      <c r="L2" s="1">
        <v>510.98333333333329</v>
      </c>
      <c r="M2" s="1">
        <v>655.55000000000007</v>
      </c>
      <c r="N2" s="1">
        <v>544.63333333333344</v>
      </c>
      <c r="O2" s="1">
        <v>359.45000000000005</v>
      </c>
      <c r="P2" s="1">
        <v>934.00000000000011</v>
      </c>
    </row>
    <row r="3" spans="1:16" x14ac:dyDescent="0.2">
      <c r="A3" t="s">
        <v>2</v>
      </c>
      <c r="B3" t="s">
        <v>1</v>
      </c>
      <c r="C3" s="1">
        <v>152.80658436213994</v>
      </c>
      <c r="D3" s="1">
        <v>180.77113010446345</v>
      </c>
      <c r="E3" s="1">
        <v>79</v>
      </c>
      <c r="F3" s="1">
        <v>79</v>
      </c>
      <c r="G3" s="1">
        <v>20</v>
      </c>
      <c r="H3" s="1">
        <v>123.04526748971193</v>
      </c>
      <c r="I3" s="1">
        <v>40</v>
      </c>
      <c r="J3" s="1">
        <v>106.04115226337446</v>
      </c>
      <c r="K3" s="1">
        <v>105.52098765432098</v>
      </c>
      <c r="L3" s="1">
        <v>116.36213991769544</v>
      </c>
      <c r="M3" s="1">
        <v>106.43621399176955</v>
      </c>
      <c r="N3" s="1">
        <v>142.68312757201642</v>
      </c>
      <c r="O3" s="1">
        <v>93.596707818930042</v>
      </c>
      <c r="P3" s="1">
        <v>162.55144032921808</v>
      </c>
    </row>
    <row r="4" spans="1:16" x14ac:dyDescent="0.2">
      <c r="A4" t="s">
        <v>3</v>
      </c>
      <c r="B4" t="s">
        <v>1</v>
      </c>
      <c r="C4" s="1">
        <v>86.825760869565215</v>
      </c>
      <c r="D4" s="1">
        <v>91.873913043478268</v>
      </c>
      <c r="E4" s="1">
        <v>38</v>
      </c>
      <c r="F4" s="1">
        <v>48</v>
      </c>
      <c r="G4" s="1">
        <v>18</v>
      </c>
      <c r="H4" s="1">
        <v>108.96449275362318</v>
      </c>
      <c r="I4" s="1">
        <v>30</v>
      </c>
      <c r="J4" s="1">
        <v>87.943804347826074</v>
      </c>
      <c r="K4" s="1">
        <v>112.17991304347825</v>
      </c>
      <c r="L4" s="1">
        <v>114.60507246376808</v>
      </c>
      <c r="M4" s="1">
        <v>129.31775362318842</v>
      </c>
      <c r="N4" s="1">
        <v>106.25641304347828</v>
      </c>
      <c r="O4" s="1">
        <v>83.579384057971012</v>
      </c>
      <c r="P4" s="1">
        <v>108.08659420289858</v>
      </c>
    </row>
    <row r="5" spans="1:16" x14ac:dyDescent="0.2">
      <c r="A5" t="s">
        <v>4</v>
      </c>
      <c r="B5" t="s">
        <v>1</v>
      </c>
      <c r="C5" s="1">
        <v>13.382457264957262</v>
      </c>
      <c r="D5" s="1">
        <v>13.038658777120316</v>
      </c>
      <c r="E5" s="1">
        <v>9</v>
      </c>
      <c r="F5" s="1">
        <v>10</v>
      </c>
      <c r="G5" s="1">
        <v>3</v>
      </c>
      <c r="H5" s="1">
        <v>7.1658974358974357</v>
      </c>
      <c r="I5" s="1">
        <v>3</v>
      </c>
      <c r="J5" s="1">
        <v>4.4208547008546999</v>
      </c>
      <c r="K5" s="1">
        <v>4.4286923076923097</v>
      </c>
      <c r="L5" s="1">
        <v>15.470982905982908</v>
      </c>
      <c r="M5" s="1">
        <v>14.63632264957265</v>
      </c>
      <c r="N5" s="1">
        <v>4.2756196581196573</v>
      </c>
      <c r="O5" s="1">
        <v>5.4021581196581181</v>
      </c>
      <c r="P5" s="1">
        <v>8.3446794871794907</v>
      </c>
    </row>
    <row r="6" spans="1:16" x14ac:dyDescent="0.2">
      <c r="A6" t="s">
        <v>5</v>
      </c>
      <c r="B6" t="s">
        <v>1</v>
      </c>
      <c r="C6" s="1">
        <v>1002.5333333333336</v>
      </c>
      <c r="D6" s="1">
        <v>909.26153846153841</v>
      </c>
      <c r="E6" s="1">
        <v>320</v>
      </c>
      <c r="F6" s="1">
        <v>440</v>
      </c>
      <c r="G6" s="1">
        <v>180</v>
      </c>
      <c r="H6" s="1">
        <v>460.23333333333335</v>
      </c>
      <c r="I6" s="1">
        <v>720</v>
      </c>
      <c r="J6" s="1">
        <v>534.98333333333323</v>
      </c>
      <c r="K6" s="1">
        <v>574.93999999999994</v>
      </c>
      <c r="L6" s="1">
        <v>538.76666666666665</v>
      </c>
      <c r="M6" s="1">
        <v>704.25</v>
      </c>
      <c r="N6" s="1">
        <v>661.48333333333335</v>
      </c>
      <c r="O6" s="1">
        <v>410.73333333333329</v>
      </c>
      <c r="P6" s="1">
        <v>1040.3333333333335</v>
      </c>
    </row>
    <row r="7" spans="1:16" x14ac:dyDescent="0.2">
      <c r="A7" t="s">
        <v>6</v>
      </c>
      <c r="B7" t="s">
        <v>1</v>
      </c>
      <c r="C7" s="1">
        <v>21.94835680751174</v>
      </c>
      <c r="D7" s="1">
        <v>20.281690140845072</v>
      </c>
      <c r="E7" s="60" t="s">
        <v>148</v>
      </c>
      <c r="F7" s="60" t="s">
        <v>148</v>
      </c>
      <c r="G7" s="60" t="s">
        <v>148</v>
      </c>
      <c r="H7" s="1">
        <v>14.647887323943662</v>
      </c>
      <c r="I7" s="60" t="s">
        <v>148</v>
      </c>
      <c r="J7" s="1">
        <v>26.854460093896716</v>
      </c>
      <c r="K7" s="1">
        <v>30.788732394366196</v>
      </c>
      <c r="L7" s="1">
        <v>26.92488262910798</v>
      </c>
      <c r="M7" s="1">
        <v>23.239436619718308</v>
      </c>
      <c r="N7" s="1">
        <v>23.192488262910796</v>
      </c>
      <c r="O7" s="1">
        <v>26.8075117370892</v>
      </c>
      <c r="P7" s="1">
        <v>21.971830985915492</v>
      </c>
    </row>
    <row r="8" spans="1:16" x14ac:dyDescent="0.2">
      <c r="A8" t="s">
        <v>7</v>
      </c>
      <c r="B8" t="s">
        <v>1</v>
      </c>
      <c r="C8" s="1">
        <v>22.152777777777775</v>
      </c>
      <c r="D8" s="1">
        <v>57.131410256410263</v>
      </c>
      <c r="E8" s="1">
        <v>69</v>
      </c>
      <c r="F8" s="1">
        <v>64</v>
      </c>
      <c r="G8" s="1">
        <v>57</v>
      </c>
      <c r="H8" s="1">
        <v>297.08333333333331</v>
      </c>
      <c r="I8" s="1">
        <v>52</v>
      </c>
      <c r="J8" s="1">
        <v>23.854166666666661</v>
      </c>
      <c r="K8" s="1">
        <v>82.833333333333343</v>
      </c>
      <c r="L8" s="1">
        <v>25.451388888888889</v>
      </c>
      <c r="M8" s="1">
        <v>43.159722222222221</v>
      </c>
      <c r="N8" s="1">
        <v>26.059027777777775</v>
      </c>
      <c r="O8" s="1">
        <v>44.77430555555555</v>
      </c>
      <c r="P8" s="1">
        <v>32.534722222222221</v>
      </c>
    </row>
    <row r="9" spans="1:16" x14ac:dyDescent="0.2">
      <c r="A9" t="s">
        <v>8</v>
      </c>
      <c r="B9" t="s">
        <v>9</v>
      </c>
      <c r="C9" s="1">
        <v>77.921525342258462</v>
      </c>
      <c r="D9" s="1">
        <v>89.31260724463624</v>
      </c>
      <c r="E9" s="1">
        <v>62</v>
      </c>
      <c r="F9" s="1">
        <v>131.28</v>
      </c>
      <c r="G9" s="1">
        <v>85.07</v>
      </c>
      <c r="H9" s="1">
        <v>113.83305739023102</v>
      </c>
      <c r="I9" s="1">
        <v>17.79</v>
      </c>
      <c r="J9" s="1">
        <v>94.005506993525714</v>
      </c>
      <c r="K9" s="1">
        <v>88.241263285325175</v>
      </c>
      <c r="L9" s="1">
        <v>130.34157602084113</v>
      </c>
      <c r="M9" s="1">
        <v>130.45254668779262</v>
      </c>
      <c r="N9" s="1">
        <v>86.06427990718818</v>
      </c>
      <c r="O9" s="1">
        <v>74.850041243108862</v>
      </c>
      <c r="P9" s="1">
        <v>110.81726632366644</v>
      </c>
    </row>
    <row r="10" spans="1:16" x14ac:dyDescent="0.2">
      <c r="A10" t="s">
        <v>10</v>
      </c>
      <c r="B10" t="s">
        <v>9</v>
      </c>
      <c r="C10" s="1">
        <v>1.79801023704887</v>
      </c>
      <c r="D10" s="1">
        <v>1.1419745467162108</v>
      </c>
      <c r="E10" s="60" t="s">
        <v>148</v>
      </c>
      <c r="F10" s="60" t="s">
        <v>148</v>
      </c>
      <c r="G10" s="60" t="s">
        <v>148</v>
      </c>
      <c r="H10" s="1">
        <v>1.6573708663047968</v>
      </c>
      <c r="I10" s="60" t="s">
        <v>148</v>
      </c>
      <c r="J10" s="1">
        <v>1.4716976176439254</v>
      </c>
      <c r="K10" s="1">
        <v>0.92627036582309119</v>
      </c>
      <c r="L10" s="1">
        <v>1.3309810336121546</v>
      </c>
      <c r="M10" s="1">
        <v>1.7242159537304376</v>
      </c>
      <c r="N10" s="1">
        <v>1.3072549345684099</v>
      </c>
      <c r="O10" s="1">
        <v>1.2978132937487366</v>
      </c>
      <c r="P10" s="1">
        <v>1.8399710261153002</v>
      </c>
    </row>
    <row r="11" spans="1:16" x14ac:dyDescent="0.2">
      <c r="A11" t="s">
        <v>11</v>
      </c>
      <c r="B11" t="s">
        <v>9</v>
      </c>
      <c r="C11" s="1">
        <v>2.414291043662518</v>
      </c>
      <c r="D11" s="1">
        <v>2.0047438996673486</v>
      </c>
      <c r="E11" s="1">
        <v>1.02</v>
      </c>
      <c r="F11" s="1">
        <v>5.47</v>
      </c>
      <c r="G11" s="1">
        <v>0.54</v>
      </c>
      <c r="H11" s="1">
        <v>1.3352195063718029</v>
      </c>
      <c r="I11" s="1">
        <v>2.92</v>
      </c>
      <c r="J11" s="1">
        <v>1.2841913629987765</v>
      </c>
      <c r="K11" s="1">
        <v>0.85402632285791014</v>
      </c>
      <c r="L11" s="1">
        <v>0.94846897663174856</v>
      </c>
      <c r="M11" s="1">
        <v>1.0407646163488227</v>
      </c>
      <c r="N11" s="1">
        <v>1.1221431342704509</v>
      </c>
      <c r="O11" s="1">
        <v>1.3218805025815501</v>
      </c>
      <c r="P11" s="1">
        <v>1.5184856895574059</v>
      </c>
    </row>
    <row r="12" spans="1:16" x14ac:dyDescent="0.2">
      <c r="A12" t="s">
        <v>12</v>
      </c>
      <c r="B12" t="s">
        <v>9</v>
      </c>
      <c r="C12" s="1">
        <v>0.32549014061488374</v>
      </c>
      <c r="D12" s="1">
        <v>0.31549665712105135</v>
      </c>
      <c r="E12" s="1">
        <v>0.34</v>
      </c>
      <c r="F12" s="1">
        <v>0.99</v>
      </c>
      <c r="G12" s="1">
        <v>0.44</v>
      </c>
      <c r="H12" s="1">
        <v>0.2291611741158216</v>
      </c>
      <c r="I12" s="1">
        <v>0.47</v>
      </c>
      <c r="J12" s="1">
        <v>0.27430596788872447</v>
      </c>
      <c r="K12" s="1">
        <v>0.13039961888705029</v>
      </c>
      <c r="L12" s="1">
        <v>0.26776981721446069</v>
      </c>
      <c r="M12" s="1">
        <v>0.28176740329524658</v>
      </c>
      <c r="N12" s="1">
        <v>9.6470792929334484E-2</v>
      </c>
      <c r="O12" s="1">
        <v>0.33643807922975927</v>
      </c>
      <c r="P12" s="1">
        <v>1.3718817510139241</v>
      </c>
    </row>
    <row r="13" spans="1:16" x14ac:dyDescent="0.2">
      <c r="A13" t="s">
        <v>13</v>
      </c>
      <c r="B13" t="s">
        <v>14</v>
      </c>
      <c r="C13" s="1">
        <v>27.916666666666668</v>
      </c>
      <c r="D13" s="1">
        <v>30.076923076923077</v>
      </c>
      <c r="E13" s="1">
        <v>27</v>
      </c>
      <c r="F13" s="1">
        <v>39</v>
      </c>
      <c r="G13" s="1">
        <v>13</v>
      </c>
      <c r="H13" s="1">
        <v>13.583333333333334</v>
      </c>
      <c r="I13" s="1">
        <v>23</v>
      </c>
      <c r="J13" s="1">
        <v>29.25</v>
      </c>
      <c r="K13" s="1">
        <v>13.8</v>
      </c>
      <c r="L13" s="1">
        <v>18.833333333333332</v>
      </c>
      <c r="M13" s="1">
        <v>18.75</v>
      </c>
      <c r="N13" s="1">
        <v>22.083333333333332</v>
      </c>
      <c r="O13" s="1">
        <v>28.333333333333332</v>
      </c>
      <c r="P13" s="1">
        <v>27.5</v>
      </c>
    </row>
    <row r="14" spans="1:16" x14ac:dyDescent="0.2">
      <c r="A14" t="s">
        <v>15</v>
      </c>
      <c r="B14" t="s">
        <v>16</v>
      </c>
      <c r="C14" s="1">
        <v>1.13225</v>
      </c>
      <c r="D14" s="1">
        <v>1.2433076923076922</v>
      </c>
      <c r="E14" s="60" t="s">
        <v>148</v>
      </c>
      <c r="F14" s="60" t="s">
        <v>148</v>
      </c>
      <c r="G14" s="60" t="s">
        <v>148</v>
      </c>
      <c r="H14" s="1">
        <v>0.6964999999999999</v>
      </c>
      <c r="I14" s="60" t="s">
        <v>148</v>
      </c>
      <c r="J14" s="1">
        <v>0.81616666666666671</v>
      </c>
      <c r="K14" s="1">
        <v>0.61119999999999997</v>
      </c>
      <c r="L14" s="1">
        <v>0.7865833333333333</v>
      </c>
      <c r="M14" s="1">
        <v>0.83674999999999999</v>
      </c>
      <c r="N14" s="1">
        <v>0.82616666666666649</v>
      </c>
      <c r="O14" s="1">
        <v>0.87591666666666657</v>
      </c>
      <c r="P14" s="1">
        <v>1.5197499999999999</v>
      </c>
    </row>
    <row r="15" spans="1:16" x14ac:dyDescent="0.2">
      <c r="A15" t="s">
        <v>17</v>
      </c>
      <c r="C15" s="1">
        <v>8.0116666666666685</v>
      </c>
      <c r="D15" s="1">
        <v>8.1107692307692307</v>
      </c>
      <c r="E15" s="1">
        <v>6.51</v>
      </c>
      <c r="F15" s="1">
        <v>7.29</v>
      </c>
      <c r="G15" s="1">
        <v>6.77</v>
      </c>
      <c r="H15" s="1">
        <v>7.746666666666667</v>
      </c>
      <c r="I15" s="1">
        <v>6.43</v>
      </c>
      <c r="J15" s="1">
        <v>7.7499999999999991</v>
      </c>
      <c r="K15" s="1">
        <v>7.9099999999999993</v>
      </c>
      <c r="L15" s="1">
        <v>8.2716666666666665</v>
      </c>
      <c r="M15" s="1">
        <v>8.3874999999999993</v>
      </c>
      <c r="N15" s="1">
        <v>8.0125000000000011</v>
      </c>
      <c r="O15" s="1">
        <v>7.7824999999999998</v>
      </c>
      <c r="P15" s="1">
        <v>7.9766666666666666</v>
      </c>
    </row>
    <row r="16" spans="1:16" x14ac:dyDescent="0.2">
      <c r="A16" t="s">
        <v>18</v>
      </c>
      <c r="B16" t="s">
        <v>19</v>
      </c>
      <c r="C16" s="1">
        <v>97.899999999999991</v>
      </c>
      <c r="D16" s="1">
        <v>85.44615384615382</v>
      </c>
      <c r="E16" s="1">
        <v>33.6</v>
      </c>
      <c r="F16" s="1">
        <v>52.8</v>
      </c>
      <c r="G16" s="1">
        <v>23.4</v>
      </c>
      <c r="H16" s="1">
        <v>77.441666666666677</v>
      </c>
      <c r="I16" s="1">
        <v>69.7</v>
      </c>
      <c r="J16" s="1">
        <v>41.083333333333336</v>
      </c>
      <c r="K16" s="1">
        <v>58.379999999999995</v>
      </c>
      <c r="L16" s="1">
        <v>55.291666666666657</v>
      </c>
      <c r="M16" s="1">
        <v>77.033333333333331</v>
      </c>
      <c r="N16" s="1">
        <v>60.041666666666679</v>
      </c>
      <c r="O16" s="1">
        <v>31.5</v>
      </c>
      <c r="P16" s="1">
        <v>106.87499999999999</v>
      </c>
    </row>
    <row r="17" spans="1:16" x14ac:dyDescent="0.2">
      <c r="A17" t="s">
        <v>18</v>
      </c>
      <c r="B17" t="s">
        <v>20</v>
      </c>
      <c r="C17" s="1">
        <v>88.19819819819817</v>
      </c>
      <c r="D17" s="1">
        <v>76.978516978516978</v>
      </c>
      <c r="E17" s="1">
        <v>30.27</v>
      </c>
      <c r="F17" s="1">
        <v>47.57</v>
      </c>
      <c r="G17" s="1">
        <v>21.08</v>
      </c>
      <c r="H17" s="1">
        <v>69.767267267267258</v>
      </c>
      <c r="I17" s="1">
        <v>62.79</v>
      </c>
      <c r="J17" s="1">
        <v>37.012012012012001</v>
      </c>
      <c r="K17" s="1">
        <v>52.594594594594582</v>
      </c>
      <c r="L17" s="1">
        <v>49.812312312312308</v>
      </c>
      <c r="M17" s="1">
        <v>69.3993993993994</v>
      </c>
      <c r="N17" s="1">
        <v>54.091591591591587</v>
      </c>
      <c r="O17" s="1">
        <v>28.378378378378375</v>
      </c>
      <c r="P17" s="1">
        <v>97.217867867867866</v>
      </c>
    </row>
    <row r="18" spans="1:16" x14ac:dyDescent="0.2">
      <c r="A18" t="s">
        <v>21</v>
      </c>
      <c r="B18" t="s">
        <v>22</v>
      </c>
      <c r="C18" s="1">
        <v>0.9700000000000002</v>
      </c>
      <c r="D18" s="1">
        <v>1.0084615384615383</v>
      </c>
      <c r="E18" s="1">
        <v>0.8</v>
      </c>
      <c r="F18" s="1">
        <v>2.27</v>
      </c>
      <c r="G18" s="1">
        <v>0.67</v>
      </c>
      <c r="H18" s="1">
        <v>0.68500000000000005</v>
      </c>
      <c r="I18" s="1">
        <v>1.1599999999999999</v>
      </c>
      <c r="J18" s="1">
        <v>1.3658333333333335</v>
      </c>
      <c r="K18" s="1">
        <v>0.52400000000000002</v>
      </c>
      <c r="L18" s="1">
        <v>1.7266666666666666</v>
      </c>
      <c r="M18" s="1">
        <v>1.6208333333333336</v>
      </c>
      <c r="N18" s="1">
        <v>1.1741666666666668</v>
      </c>
      <c r="O18" s="1">
        <v>1.5241666666666669</v>
      </c>
      <c r="P18" s="1">
        <v>2.3633333333333328</v>
      </c>
    </row>
    <row r="19" spans="1:16" x14ac:dyDescent="0.2">
      <c r="A19" t="s">
        <v>23</v>
      </c>
      <c r="B19" t="s">
        <v>24</v>
      </c>
      <c r="C19" s="1">
        <v>2.8305453660714721</v>
      </c>
      <c r="D19" s="1">
        <v>2.4998508153545675E-2</v>
      </c>
      <c r="E19" s="1">
        <v>0.66</v>
      </c>
      <c r="F19" s="1">
        <v>0.24</v>
      </c>
      <c r="G19" s="1">
        <v>0.36</v>
      </c>
      <c r="H19" s="1">
        <v>0.250699324625558</v>
      </c>
      <c r="I19" s="1">
        <v>0.31</v>
      </c>
      <c r="J19" s="1">
        <v>0.37569186539328642</v>
      </c>
      <c r="K19" s="1">
        <v>2.92839666941535E-2</v>
      </c>
      <c r="L19" s="1">
        <v>2.4998508153545675E-2</v>
      </c>
      <c r="M19" s="1">
        <v>0.4621152792955443</v>
      </c>
      <c r="N19" s="1">
        <v>0.15784772291238838</v>
      </c>
      <c r="O19" s="1">
        <v>0.60710662658610925</v>
      </c>
      <c r="P19" s="1">
        <v>9.3565844803270959E-2</v>
      </c>
    </row>
    <row r="20" spans="1:16" x14ac:dyDescent="0.2">
      <c r="A20" t="s">
        <v>25</v>
      </c>
      <c r="B20" t="s">
        <v>26</v>
      </c>
      <c r="C20" s="1">
        <v>0.27055211356731679</v>
      </c>
      <c r="D20" s="1">
        <v>8.6525019613413967E-2</v>
      </c>
      <c r="E20" s="1">
        <v>7.0000000000000007E-2</v>
      </c>
      <c r="F20" s="1">
        <v>0.32</v>
      </c>
      <c r="G20" s="1">
        <v>7.0000000000000007E-2</v>
      </c>
      <c r="H20" s="1">
        <v>0.13753603863923264</v>
      </c>
      <c r="I20" s="1">
        <v>0.28999999999999998</v>
      </c>
      <c r="J20" s="1">
        <v>0.24827514956237065</v>
      </c>
      <c r="K20" s="1">
        <v>0.13947316594401057</v>
      </c>
      <c r="L20" s="1">
        <v>0.11170767457552698</v>
      </c>
      <c r="M20" s="1">
        <v>1.5012736612028916E-2</v>
      </c>
      <c r="N20" s="1">
        <v>1.3963459321940872</v>
      </c>
      <c r="O20" s="1">
        <v>1.5012736612028916E-2</v>
      </c>
      <c r="P20" s="1">
        <v>6.9090873870412642E-2</v>
      </c>
    </row>
    <row r="21" spans="1:16" x14ac:dyDescent="0.2">
      <c r="A21" t="s">
        <v>27</v>
      </c>
      <c r="B21" t="s">
        <v>28</v>
      </c>
      <c r="C21" s="1">
        <v>4.0999999999999996</v>
      </c>
      <c r="D21" s="1">
        <v>6.1</v>
      </c>
      <c r="E21" s="1">
        <v>6.9</v>
      </c>
      <c r="F21" s="1">
        <v>6.1</v>
      </c>
      <c r="G21" s="1">
        <v>4.0999999999999996</v>
      </c>
      <c r="H21" s="1">
        <v>0.15</v>
      </c>
      <c r="I21" s="1">
        <v>6.5</v>
      </c>
      <c r="J21" s="1">
        <v>4.3</v>
      </c>
      <c r="K21" s="1">
        <v>4</v>
      </c>
      <c r="L21" s="1">
        <v>7.6</v>
      </c>
      <c r="M21" s="1">
        <v>2.5</v>
      </c>
      <c r="N21" s="1">
        <v>4.0999999999999996</v>
      </c>
      <c r="O21" s="1">
        <v>7.2</v>
      </c>
      <c r="P21" s="1">
        <v>8</v>
      </c>
    </row>
    <row r="22" spans="1:16" x14ac:dyDescent="0.2">
      <c r="A22" t="s">
        <v>29</v>
      </c>
      <c r="B22" t="s">
        <v>28</v>
      </c>
      <c r="C22" s="1">
        <v>3.8</v>
      </c>
      <c r="D22" s="1">
        <v>5.7</v>
      </c>
      <c r="E22" s="1">
        <v>6.1</v>
      </c>
      <c r="F22" s="1">
        <v>5.8</v>
      </c>
      <c r="G22" s="1">
        <v>3.2</v>
      </c>
      <c r="H22" s="1">
        <v>0.15</v>
      </c>
      <c r="I22" s="1">
        <v>6</v>
      </c>
      <c r="J22" s="1">
        <v>2.4</v>
      </c>
      <c r="K22" s="1">
        <v>3.2</v>
      </c>
      <c r="L22" s="1">
        <v>2.9</v>
      </c>
      <c r="M22" s="1">
        <v>2</v>
      </c>
      <c r="N22" s="1">
        <v>2.9</v>
      </c>
      <c r="O22" s="1">
        <v>2.9</v>
      </c>
      <c r="P22" s="1">
        <v>6.1</v>
      </c>
    </row>
    <row r="23" spans="1:16" x14ac:dyDescent="0.2">
      <c r="A23" t="s">
        <v>30</v>
      </c>
      <c r="B23" t="s">
        <v>31</v>
      </c>
      <c r="C23" s="1">
        <v>7.6666666666666652</v>
      </c>
      <c r="D23" s="1">
        <v>8.0250000000000004</v>
      </c>
      <c r="E23" s="1">
        <v>9</v>
      </c>
      <c r="F23" s="1">
        <v>3.5</v>
      </c>
      <c r="G23" s="1">
        <v>6.25</v>
      </c>
      <c r="H23" s="1">
        <v>17.399999999999999</v>
      </c>
      <c r="I23" s="1">
        <v>9.5</v>
      </c>
      <c r="J23" s="1">
        <v>8.1291666666666664</v>
      </c>
      <c r="K23" s="1">
        <v>23.4</v>
      </c>
      <c r="L23" s="1">
        <v>7.8708333333333336</v>
      </c>
      <c r="M23" s="1">
        <v>9.4666666666666668</v>
      </c>
      <c r="N23" s="1">
        <v>9.5291666666666668</v>
      </c>
      <c r="O23" s="1">
        <v>7.5249999999999995</v>
      </c>
      <c r="P23" s="1">
        <v>7.7749999999999986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10D7E-5B65-2141-9748-5FF9A3A58998}">
  <dimension ref="A1:AC15"/>
  <sheetViews>
    <sheetView workbookViewId="0">
      <selection activeCell="E18" sqref="E18"/>
    </sheetView>
  </sheetViews>
  <sheetFormatPr baseColWidth="10" defaultRowHeight="16" x14ac:dyDescent="0.2"/>
  <cols>
    <col min="2" max="2" width="17" bestFit="1" customWidth="1"/>
    <col min="3" max="3" width="9.83203125" bestFit="1" customWidth="1"/>
    <col min="4" max="4" width="14.5" bestFit="1" customWidth="1"/>
    <col min="5" max="5" width="20.33203125" bestFit="1" customWidth="1"/>
    <col min="6" max="6" width="13.83203125" bestFit="1" customWidth="1"/>
    <col min="7" max="7" width="14.6640625" bestFit="1" customWidth="1"/>
    <col min="9" max="9" width="20.33203125" bestFit="1" customWidth="1"/>
    <col min="10" max="10" width="15.1640625" bestFit="1" customWidth="1"/>
    <col min="11" max="11" width="24.6640625" bestFit="1" customWidth="1"/>
    <col min="12" max="12" width="24.5" bestFit="1" customWidth="1"/>
    <col min="13" max="13" width="33.33203125" bestFit="1" customWidth="1"/>
    <col min="14" max="14" width="24.1640625" bestFit="1" customWidth="1"/>
    <col min="15" max="15" width="24.5" bestFit="1" customWidth="1"/>
    <col min="16" max="16" width="24.6640625" bestFit="1" customWidth="1"/>
    <col min="17" max="17" width="21.6640625" bestFit="1" customWidth="1"/>
    <col min="18" max="18" width="35" bestFit="1" customWidth="1"/>
    <col min="19" max="19" width="47" bestFit="1" customWidth="1"/>
    <col min="20" max="20" width="31.1640625" bestFit="1" customWidth="1"/>
    <col min="21" max="21" width="38.83203125" bestFit="1" customWidth="1"/>
    <col min="22" max="22" width="43.6640625" bestFit="1" customWidth="1"/>
    <col min="23" max="23" width="23.83203125" bestFit="1" customWidth="1"/>
    <col min="24" max="24" width="23.5" bestFit="1" customWidth="1"/>
    <col min="25" max="26" width="27.1640625" bestFit="1" customWidth="1"/>
    <col min="27" max="27" width="18.1640625" bestFit="1" customWidth="1"/>
    <col min="28" max="28" width="19.1640625" bestFit="1" customWidth="1"/>
  </cols>
  <sheetData>
    <row r="1" spans="1:29" ht="51" customHeight="1" thickBot="1" x14ac:dyDescent="0.25">
      <c r="A1" s="14" t="s">
        <v>32</v>
      </c>
      <c r="B1" s="15" t="s">
        <v>33</v>
      </c>
      <c r="C1" s="15" t="s">
        <v>34</v>
      </c>
      <c r="D1" s="15" t="s">
        <v>35</v>
      </c>
      <c r="E1" s="15" t="s">
        <v>36</v>
      </c>
      <c r="F1" s="15" t="s">
        <v>37</v>
      </c>
      <c r="G1" s="15" t="s">
        <v>38</v>
      </c>
      <c r="H1" s="15" t="s">
        <v>39</v>
      </c>
      <c r="I1" s="16" t="s">
        <v>40</v>
      </c>
      <c r="J1" s="17" t="s">
        <v>41</v>
      </c>
      <c r="K1" s="17" t="s">
        <v>42</v>
      </c>
      <c r="L1" s="17" t="s">
        <v>43</v>
      </c>
      <c r="M1" s="17" t="s">
        <v>44</v>
      </c>
      <c r="N1" s="17" t="s">
        <v>45</v>
      </c>
      <c r="O1" s="17" t="s">
        <v>46</v>
      </c>
      <c r="P1" s="17" t="s">
        <v>47</v>
      </c>
      <c r="Q1" s="17" t="s">
        <v>48</v>
      </c>
      <c r="R1" s="17" t="s">
        <v>49</v>
      </c>
      <c r="S1" s="17" t="s">
        <v>50</v>
      </c>
      <c r="T1" s="17" t="s">
        <v>51</v>
      </c>
      <c r="U1" s="17" t="s">
        <v>52</v>
      </c>
      <c r="V1" s="17" t="s">
        <v>53</v>
      </c>
      <c r="W1" s="17" t="s">
        <v>54</v>
      </c>
      <c r="X1" s="17" t="s">
        <v>55</v>
      </c>
      <c r="Y1" s="17" t="s">
        <v>56</v>
      </c>
      <c r="Z1" s="17" t="s">
        <v>57</v>
      </c>
      <c r="AA1" s="18" t="s">
        <v>136</v>
      </c>
      <c r="AB1" s="19" t="s">
        <v>58</v>
      </c>
      <c r="AC1" s="20" t="s">
        <v>59</v>
      </c>
    </row>
    <row r="2" spans="1:29" x14ac:dyDescent="0.2">
      <c r="A2" s="21" t="s">
        <v>60</v>
      </c>
      <c r="B2" s="22" t="s">
        <v>61</v>
      </c>
      <c r="C2" s="23" t="s">
        <v>62</v>
      </c>
      <c r="D2" s="23" t="s">
        <v>63</v>
      </c>
      <c r="E2" s="22" t="s">
        <v>64</v>
      </c>
      <c r="F2" s="24">
        <v>-2.843217868682796</v>
      </c>
      <c r="G2" s="24">
        <v>-79.146148849143344</v>
      </c>
      <c r="H2" s="22">
        <v>3152</v>
      </c>
      <c r="I2" s="25">
        <v>188866.82</v>
      </c>
      <c r="J2" s="26">
        <v>2360.77</v>
      </c>
      <c r="K2" s="27">
        <v>1615852.807</v>
      </c>
      <c r="L2" s="27">
        <v>744.28099999999995</v>
      </c>
      <c r="M2" s="27">
        <v>389.31900000000002</v>
      </c>
      <c r="N2" s="27">
        <v>744.28099999999995</v>
      </c>
      <c r="O2" s="28">
        <v>16.48</v>
      </c>
      <c r="P2" s="27" t="s">
        <v>65</v>
      </c>
      <c r="Q2" s="29">
        <v>1.5323956539313679</v>
      </c>
      <c r="R2" s="29">
        <v>8.5555144466349358</v>
      </c>
      <c r="S2" s="29">
        <v>3.3606579661023983</v>
      </c>
      <c r="T2" s="29">
        <v>0.51914529409192567</v>
      </c>
      <c r="U2" s="27">
        <v>253.7574115152745</v>
      </c>
      <c r="V2" s="27">
        <v>1911.7510319301136</v>
      </c>
      <c r="W2" s="27">
        <v>86.994301119173656</v>
      </c>
      <c r="X2" s="27">
        <v>1.557435882275777</v>
      </c>
      <c r="Y2" s="29">
        <v>252.58269822089449</v>
      </c>
      <c r="Z2" s="29">
        <v>29.522794894027744</v>
      </c>
      <c r="AA2" s="30">
        <v>0.61892820771083579</v>
      </c>
      <c r="AB2" s="31">
        <v>47704491</v>
      </c>
      <c r="AC2" s="32">
        <v>47.704490999999997</v>
      </c>
    </row>
    <row r="3" spans="1:29" x14ac:dyDescent="0.2">
      <c r="A3" s="33" t="s">
        <v>66</v>
      </c>
      <c r="B3" s="34" t="s">
        <v>67</v>
      </c>
      <c r="C3" s="34" t="s">
        <v>62</v>
      </c>
      <c r="D3" s="34" t="s">
        <v>63</v>
      </c>
      <c r="E3" s="35" t="s">
        <v>68</v>
      </c>
      <c r="F3" s="36">
        <v>-2.7794086210040434</v>
      </c>
      <c r="G3" s="36">
        <v>-79.223928858151552</v>
      </c>
      <c r="H3" s="34">
        <v>3917</v>
      </c>
      <c r="I3" s="37">
        <v>193217.01</v>
      </c>
      <c r="J3" s="38">
        <v>4048.2</v>
      </c>
      <c r="K3" s="39">
        <v>2185529.5068000001</v>
      </c>
      <c r="L3" s="39">
        <v>702.89</v>
      </c>
      <c r="M3" s="39">
        <v>450.47</v>
      </c>
      <c r="N3" s="39">
        <v>702.89</v>
      </c>
      <c r="O3" s="40">
        <v>29.235299999999999</v>
      </c>
      <c r="P3" s="39" t="s">
        <v>69</v>
      </c>
      <c r="Q3" s="41">
        <v>2.5979713051101858</v>
      </c>
      <c r="R3" s="41">
        <v>11.311268644515303</v>
      </c>
      <c r="S3" s="41">
        <v>5.8942671640021072</v>
      </c>
      <c r="T3" s="41">
        <v>0.38690448343322298</v>
      </c>
      <c r="U3" s="39">
        <v>274.88939947929265</v>
      </c>
      <c r="V3" s="39">
        <v>1560.3480808932891</v>
      </c>
      <c r="W3" s="39">
        <v>62.140686609969499</v>
      </c>
      <c r="X3" s="39">
        <v>1.160713450299669</v>
      </c>
      <c r="Y3" s="41">
        <v>27.236660995840893</v>
      </c>
      <c r="Z3" s="41">
        <v>2.4079227407482375</v>
      </c>
      <c r="AA3" s="42">
        <v>7.8095527451152034</v>
      </c>
      <c r="AB3" s="43">
        <v>5262586.2</v>
      </c>
      <c r="AC3" s="41">
        <v>5.2625862000000003</v>
      </c>
    </row>
    <row r="4" spans="1:29" x14ac:dyDescent="0.2">
      <c r="A4" s="33" t="s">
        <v>128</v>
      </c>
      <c r="B4" s="34" t="s">
        <v>130</v>
      </c>
      <c r="C4" s="34" t="s">
        <v>62</v>
      </c>
      <c r="D4" s="34" t="s">
        <v>63</v>
      </c>
      <c r="E4" s="35" t="s">
        <v>68</v>
      </c>
      <c r="F4" s="36">
        <v>-2.7538298413261888</v>
      </c>
      <c r="G4" s="36">
        <v>-79.23208738980243</v>
      </c>
      <c r="H4" s="34">
        <v>4221</v>
      </c>
      <c r="I4" s="37">
        <v>27457.3</v>
      </c>
      <c r="J4" s="38">
        <v>1064.33</v>
      </c>
      <c r="K4" s="39">
        <v>108895.34179999999</v>
      </c>
      <c r="L4" s="39">
        <v>379.87</v>
      </c>
      <c r="M4" s="39">
        <v>136.04</v>
      </c>
      <c r="N4" s="39">
        <v>350.79</v>
      </c>
      <c r="O4" s="40">
        <v>11.3055</v>
      </c>
      <c r="P4" s="39" t="s">
        <v>65</v>
      </c>
      <c r="Q4" s="41">
        <v>1.8119343456518437</v>
      </c>
      <c r="R4" s="41">
        <v>3.9659887097420357</v>
      </c>
      <c r="S4" s="41">
        <v>6.0465242722314994</v>
      </c>
      <c r="T4" s="41">
        <v>0.35080170799540361</v>
      </c>
      <c r="U4" s="39">
        <v>72.280780266933419</v>
      </c>
      <c r="V4" s="39">
        <v>2792.3404880917378</v>
      </c>
      <c r="W4" s="39">
        <v>95.7819166420946</v>
      </c>
      <c r="X4" s="39">
        <v>1.0524051239862109</v>
      </c>
      <c r="Y4" s="41">
        <v>8.9947933700691625</v>
      </c>
      <c r="Z4" s="41">
        <v>2.2679825961113793</v>
      </c>
      <c r="AA4" s="42">
        <v>8.171001295371866</v>
      </c>
      <c r="AB4" s="43">
        <v>246972.74</v>
      </c>
      <c r="AC4" s="41">
        <v>0.24697274</v>
      </c>
    </row>
    <row r="5" spans="1:29" x14ac:dyDescent="0.2">
      <c r="A5" s="33" t="s">
        <v>134</v>
      </c>
      <c r="B5" s="34" t="s">
        <v>129</v>
      </c>
      <c r="C5" s="34" t="s">
        <v>62</v>
      </c>
      <c r="D5" s="34" t="s">
        <v>63</v>
      </c>
      <c r="E5" s="35" t="s">
        <v>68</v>
      </c>
      <c r="F5" s="36">
        <v>-2.7598134869593887</v>
      </c>
      <c r="G5" s="36">
        <v>-79.236350150942215</v>
      </c>
      <c r="H5" s="34">
        <v>4127</v>
      </c>
      <c r="I5" s="37">
        <v>33780.269999999997</v>
      </c>
      <c r="J5" s="38">
        <v>960.08</v>
      </c>
      <c r="K5" s="39">
        <v>149088.02970000001</v>
      </c>
      <c r="L5" s="39">
        <v>271.8</v>
      </c>
      <c r="M5" s="39">
        <v>197.29</v>
      </c>
      <c r="N5" s="39">
        <v>271.8</v>
      </c>
      <c r="O5" s="40">
        <v>9.8210999999999995</v>
      </c>
      <c r="P5" s="39" t="s">
        <v>135</v>
      </c>
      <c r="Q5" s="41">
        <v>1.4735705470195397</v>
      </c>
      <c r="R5" s="41">
        <v>4.413464714758053</v>
      </c>
      <c r="S5" s="41">
        <v>4.7355836838558281</v>
      </c>
      <c r="T5" s="41">
        <v>0.44938598677928676</v>
      </c>
      <c r="U5" s="39">
        <v>124.28355408388519</v>
      </c>
      <c r="V5" s="39">
        <v>1377.6673931775561</v>
      </c>
      <c r="W5" s="39">
        <v>61.584269404292755</v>
      </c>
      <c r="X5" s="39">
        <v>1.3481579603378604</v>
      </c>
      <c r="Y5" s="41">
        <v>17.860834445669028</v>
      </c>
      <c r="Z5" s="41">
        <v>4.0468963954656116</v>
      </c>
      <c r="AA5" s="42">
        <v>4.6844427532314254</v>
      </c>
      <c r="AB5" s="43">
        <v>603343.81000000006</v>
      </c>
      <c r="AC5" s="41">
        <v>0.60334381000000004</v>
      </c>
    </row>
    <row r="6" spans="1:29" x14ac:dyDescent="0.2">
      <c r="A6" s="33" t="s">
        <v>124</v>
      </c>
      <c r="B6" s="34" t="s">
        <v>125</v>
      </c>
      <c r="C6" s="34" t="s">
        <v>62</v>
      </c>
      <c r="D6" s="34" t="s">
        <v>63</v>
      </c>
      <c r="E6" s="35" t="s">
        <v>68</v>
      </c>
      <c r="F6" s="36">
        <v>-2.766350488850879</v>
      </c>
      <c r="G6" s="36">
        <v>-79.229676780815126</v>
      </c>
      <c r="H6" s="34">
        <v>4034</v>
      </c>
      <c r="I6" s="37">
        <v>80246.75</v>
      </c>
      <c r="J6" s="38">
        <v>2228.5100000000002</v>
      </c>
      <c r="K6" s="39">
        <v>680145.03150000004</v>
      </c>
      <c r="L6" s="39">
        <v>780.53</v>
      </c>
      <c r="M6" s="39">
        <v>185.39</v>
      </c>
      <c r="N6" s="39">
        <v>704.35</v>
      </c>
      <c r="O6" s="40">
        <v>22.438400000000001</v>
      </c>
      <c r="P6" s="39" t="s">
        <v>69</v>
      </c>
      <c r="Q6" s="41">
        <v>2.2191973697433003</v>
      </c>
      <c r="R6" s="41">
        <v>8.4756707467903691</v>
      </c>
      <c r="S6" s="41">
        <v>7.019773512584206</v>
      </c>
      <c r="T6" s="41">
        <v>0.37773062013291359</v>
      </c>
      <c r="U6" s="39">
        <v>102.81059023996515</v>
      </c>
      <c r="V6" s="39">
        <v>4210.2055127029507</v>
      </c>
      <c r="W6" s="39">
        <v>92.090646665997141</v>
      </c>
      <c r="X6" s="39">
        <v>1.1331918603987408</v>
      </c>
      <c r="Y6" s="41">
        <v>6.000259449759648</v>
      </c>
      <c r="Z6" s="41">
        <v>0.70793918605579054</v>
      </c>
      <c r="AA6" s="42">
        <v>26.103280004427688</v>
      </c>
      <c r="AB6" s="43">
        <v>481501.32</v>
      </c>
      <c r="AC6" s="41">
        <v>0.48150132000000001</v>
      </c>
    </row>
    <row r="7" spans="1:29" x14ac:dyDescent="0.2">
      <c r="A7" s="33" t="s">
        <v>70</v>
      </c>
      <c r="B7" s="34" t="s">
        <v>71</v>
      </c>
      <c r="C7" s="34" t="s">
        <v>72</v>
      </c>
      <c r="D7" s="34" t="s">
        <v>73</v>
      </c>
      <c r="E7" s="34" t="s">
        <v>74</v>
      </c>
      <c r="F7" s="44">
        <v>-2.8380302864783036</v>
      </c>
      <c r="G7" s="44">
        <v>-79.337277170974019</v>
      </c>
      <c r="H7" s="45">
        <v>4112</v>
      </c>
      <c r="I7" s="37">
        <v>72843.69</v>
      </c>
      <c r="J7" s="38">
        <v>1414.04</v>
      </c>
      <c r="K7" s="39">
        <v>606818.93279999995</v>
      </c>
      <c r="L7" s="39">
        <v>411.76</v>
      </c>
      <c r="M7" s="39">
        <v>329.34</v>
      </c>
      <c r="N7" s="39">
        <v>411.76</v>
      </c>
      <c r="O7" s="40">
        <v>19.045400000000001</v>
      </c>
      <c r="P7" s="39" t="s">
        <v>65</v>
      </c>
      <c r="Q7" s="41">
        <v>1.477953580917482</v>
      </c>
      <c r="R7" s="41">
        <v>8.3304255015087776</v>
      </c>
      <c r="S7" s="41">
        <v>6.2537291835645838</v>
      </c>
      <c r="T7" s="41">
        <v>0.43739829573066341</v>
      </c>
      <c r="U7" s="39">
        <v>176.90812609286965</v>
      </c>
      <c r="V7" s="39">
        <v>1250.2580919414588</v>
      </c>
      <c r="W7" s="39">
        <v>49.428447553540146</v>
      </c>
      <c r="X7" s="39">
        <v>1.3121948871919902</v>
      </c>
      <c r="Y7" s="41">
        <v>16.030780428613649</v>
      </c>
      <c r="Z7" s="41">
        <v>1.9243651390568479</v>
      </c>
      <c r="AA7" s="42">
        <v>9.6676797906933487</v>
      </c>
      <c r="AB7" s="43">
        <v>1167741.2</v>
      </c>
      <c r="AC7" s="41">
        <v>1.1677412</v>
      </c>
    </row>
    <row r="8" spans="1:29" x14ac:dyDescent="0.2">
      <c r="A8" s="33" t="s">
        <v>119</v>
      </c>
      <c r="B8" s="34" t="s">
        <v>120</v>
      </c>
      <c r="C8" s="34" t="s">
        <v>62</v>
      </c>
      <c r="D8" s="34" t="s">
        <v>63</v>
      </c>
      <c r="E8" s="35" t="s">
        <v>68</v>
      </c>
      <c r="F8" s="44">
        <v>-2.7814996936594096</v>
      </c>
      <c r="G8" s="44">
        <v>-79.219411276867845</v>
      </c>
      <c r="H8" s="45">
        <v>3926</v>
      </c>
      <c r="I8" s="37">
        <v>13687.16</v>
      </c>
      <c r="J8" s="38">
        <v>715.55</v>
      </c>
      <c r="K8" s="39">
        <v>37067.327400000002</v>
      </c>
      <c r="L8" s="39">
        <v>261.39</v>
      </c>
      <c r="M8" s="39">
        <v>111.24</v>
      </c>
      <c r="N8" s="39">
        <v>240.92</v>
      </c>
      <c r="O8" s="40">
        <v>9.4993999999999996</v>
      </c>
      <c r="P8" s="39" t="s">
        <v>69</v>
      </c>
      <c r="Q8" s="41">
        <v>1.7253546632572228</v>
      </c>
      <c r="R8" s="41">
        <v>2.7081825155839487</v>
      </c>
      <c r="S8" s="41">
        <v>7.1958888078923859</v>
      </c>
      <c r="T8" s="41">
        <v>0.28508984942037907</v>
      </c>
      <c r="U8" s="39">
        <v>52.362982516546161</v>
      </c>
      <c r="V8" s="39">
        <v>2349.7842502696872</v>
      </c>
      <c r="W8" s="39">
        <v>96.518605557734375</v>
      </c>
      <c r="X8" s="39">
        <v>0.85526954826113721</v>
      </c>
      <c r="Y8" s="41">
        <v>2.8958191472884076</v>
      </c>
      <c r="Z8" s="41">
        <v>1.0692850761072135</v>
      </c>
      <c r="AA8" s="42">
        <v>17.233632550677804</v>
      </c>
      <c r="AB8" s="43">
        <v>39635.54</v>
      </c>
      <c r="AC8" s="41">
        <v>3.9635540000000004E-2</v>
      </c>
    </row>
    <row r="9" spans="1:29" x14ac:dyDescent="0.2">
      <c r="A9" s="33" t="s">
        <v>75</v>
      </c>
      <c r="B9" s="34" t="s">
        <v>76</v>
      </c>
      <c r="C9" s="34" t="s">
        <v>72</v>
      </c>
      <c r="D9" s="34" t="s">
        <v>73</v>
      </c>
      <c r="E9" s="34" t="s">
        <v>77</v>
      </c>
      <c r="F9" s="36">
        <v>-2.8407570707952403</v>
      </c>
      <c r="G9" s="36">
        <v>-79.303402403992138</v>
      </c>
      <c r="H9" s="34">
        <v>3969</v>
      </c>
      <c r="I9" s="37">
        <v>113430.53</v>
      </c>
      <c r="J9" s="38">
        <v>1995.03</v>
      </c>
      <c r="K9" s="39">
        <v>1880170.8907999999</v>
      </c>
      <c r="L9" s="39">
        <v>523.80999999999995</v>
      </c>
      <c r="M9" s="39">
        <v>306.08300000000003</v>
      </c>
      <c r="N9" s="39">
        <v>523.80999999999995</v>
      </c>
      <c r="O9" s="40">
        <v>34.053699999999999</v>
      </c>
      <c r="P9" s="39" t="s">
        <v>69</v>
      </c>
      <c r="Q9" s="41">
        <v>1.6710118051441716</v>
      </c>
      <c r="R9" s="41">
        <v>16.575527689062195</v>
      </c>
      <c r="S9" s="41">
        <v>8.9607480368801298</v>
      </c>
      <c r="T9" s="41">
        <v>0.48674674672832013</v>
      </c>
      <c r="U9" s="39">
        <v>216.54899677363932</v>
      </c>
      <c r="V9" s="39">
        <v>1711.333200471767</v>
      </c>
      <c r="W9" s="39">
        <v>31.60140719656545</v>
      </c>
      <c r="X9" s="39">
        <v>1.4602402401849603</v>
      </c>
      <c r="Y9" s="41">
        <v>39.478759113617826</v>
      </c>
      <c r="Z9" s="41">
        <v>2.3817497611052794</v>
      </c>
      <c r="AA9" s="42">
        <v>7.7980145170336197</v>
      </c>
      <c r="AB9" s="43">
        <v>4478096.57</v>
      </c>
      <c r="AC9" s="41">
        <v>4.4780965699999999</v>
      </c>
    </row>
    <row r="10" spans="1:29" x14ac:dyDescent="0.2">
      <c r="A10" s="33" t="s">
        <v>78</v>
      </c>
      <c r="B10" s="34" t="s">
        <v>79</v>
      </c>
      <c r="C10" s="34" t="s">
        <v>72</v>
      </c>
      <c r="D10" s="34" t="s">
        <v>80</v>
      </c>
      <c r="E10" s="34" t="s">
        <v>81</v>
      </c>
      <c r="F10" s="36">
        <v>-2.852226236245806</v>
      </c>
      <c r="G10" s="36">
        <v>-79.342140589229132</v>
      </c>
      <c r="H10" s="34">
        <v>4128</v>
      </c>
      <c r="I10" s="37">
        <v>122108.61</v>
      </c>
      <c r="J10" s="38">
        <v>1695.55</v>
      </c>
      <c r="K10" s="39">
        <v>2440701.7866000002</v>
      </c>
      <c r="L10" s="39">
        <v>513.24</v>
      </c>
      <c r="M10" s="39">
        <v>352.19</v>
      </c>
      <c r="N10" s="39">
        <v>512.69000000000005</v>
      </c>
      <c r="O10" s="40">
        <v>41.868000000000002</v>
      </c>
      <c r="P10" s="39" t="s">
        <v>82</v>
      </c>
      <c r="Q10" s="41">
        <v>1.3687764528522228</v>
      </c>
      <c r="R10" s="41">
        <v>19.987958151353947</v>
      </c>
      <c r="S10" s="41">
        <v>10.618276065137408</v>
      </c>
      <c r="T10" s="41">
        <v>0.47740417864129997</v>
      </c>
      <c r="U10" s="39">
        <v>237.91717325227964</v>
      </c>
      <c r="V10" s="39">
        <v>1457.2815809648203</v>
      </c>
      <c r="W10" s="39">
        <v>25.677460204469863</v>
      </c>
      <c r="X10" s="39">
        <v>1.4322125359239</v>
      </c>
      <c r="Y10" s="41">
        <v>11.962964773737085</v>
      </c>
      <c r="Z10" s="41">
        <v>0.59850859618328422</v>
      </c>
      <c r="AA10" s="42">
        <v>30.734666472671389</v>
      </c>
      <c r="AB10" s="43">
        <v>1460781</v>
      </c>
      <c r="AC10" s="41">
        <v>1.4607810000000001</v>
      </c>
    </row>
    <row r="11" spans="1:29" x14ac:dyDescent="0.2">
      <c r="A11" s="33" t="s">
        <v>83</v>
      </c>
      <c r="B11" s="34" t="s">
        <v>84</v>
      </c>
      <c r="C11" s="34" t="s">
        <v>72</v>
      </c>
      <c r="D11" s="34" t="s">
        <v>73</v>
      </c>
      <c r="E11" s="34" t="s">
        <v>85</v>
      </c>
      <c r="F11" s="36">
        <v>-2.7948394666379914</v>
      </c>
      <c r="G11" s="36">
        <v>-79.244472932546657</v>
      </c>
      <c r="H11" s="34">
        <v>3940</v>
      </c>
      <c r="I11" s="37">
        <v>234688.8</v>
      </c>
      <c r="J11" s="38">
        <v>3601.99</v>
      </c>
      <c r="K11" s="39">
        <v>4114347.9918</v>
      </c>
      <c r="L11" s="39">
        <v>1266.24</v>
      </c>
      <c r="M11" s="39">
        <v>283.93</v>
      </c>
      <c r="N11" s="39">
        <v>895.54</v>
      </c>
      <c r="O11" s="40">
        <v>47.691899999999997</v>
      </c>
      <c r="P11" s="39" t="s">
        <v>82</v>
      </c>
      <c r="Q11" s="41">
        <v>2.0974488982853989</v>
      </c>
      <c r="R11" s="41">
        <v>17.531079420066064</v>
      </c>
      <c r="S11" s="41">
        <v>8.724556975948234</v>
      </c>
      <c r="T11" s="41">
        <v>0.36759029143452171</v>
      </c>
      <c r="U11" s="39">
        <v>185.34306292645942</v>
      </c>
      <c r="V11" s="39">
        <v>4459.6907688514775</v>
      </c>
      <c r="W11" s="39">
        <v>72.228296367801661</v>
      </c>
      <c r="X11" s="39">
        <v>1.1027708743035651</v>
      </c>
      <c r="Y11" s="41">
        <v>15.011731492938734</v>
      </c>
      <c r="Z11" s="41">
        <v>0.85629248109824407</v>
      </c>
      <c r="AA11" s="42">
        <v>21.999524076670713</v>
      </c>
      <c r="AB11" s="43">
        <v>3523085.25</v>
      </c>
      <c r="AC11" s="41">
        <v>3.5230852499999998</v>
      </c>
    </row>
    <row r="12" spans="1:29" x14ac:dyDescent="0.2">
      <c r="A12" s="33" t="s">
        <v>86</v>
      </c>
      <c r="B12" s="34" t="s">
        <v>87</v>
      </c>
      <c r="C12" s="34" t="s">
        <v>72</v>
      </c>
      <c r="D12" s="34" t="s">
        <v>73</v>
      </c>
      <c r="E12" s="34" t="s">
        <v>85</v>
      </c>
      <c r="F12" s="36">
        <v>-2.8048319781829849</v>
      </c>
      <c r="G12" s="36">
        <v>-79.262669419905606</v>
      </c>
      <c r="H12" s="34">
        <v>3776</v>
      </c>
      <c r="I12" s="37">
        <v>774774.61</v>
      </c>
      <c r="J12" s="38">
        <v>5656.73</v>
      </c>
      <c r="K12" s="39">
        <v>22369166.7751</v>
      </c>
      <c r="L12" s="39">
        <v>1562.89</v>
      </c>
      <c r="M12" s="39">
        <v>789.92</v>
      </c>
      <c r="N12" s="39">
        <v>1562.89</v>
      </c>
      <c r="O12" s="40">
        <v>65.258039999999994</v>
      </c>
      <c r="P12" s="39" t="s">
        <v>69</v>
      </c>
      <c r="Q12" s="41">
        <v>1.8128957380085264</v>
      </c>
      <c r="R12" s="41">
        <v>28.87183767560478</v>
      </c>
      <c r="S12" s="41">
        <v>6.5703919302156431</v>
      </c>
      <c r="T12" s="41">
        <v>0.44242575590080213</v>
      </c>
      <c r="U12" s="39">
        <v>495.73201568888402</v>
      </c>
      <c r="V12" s="39">
        <v>1978.5421308486939</v>
      </c>
      <c r="W12" s="39">
        <v>54.131989018508577</v>
      </c>
      <c r="X12" s="39">
        <v>1.3272772677024065</v>
      </c>
      <c r="Y12" s="41">
        <v>24.869413480134565</v>
      </c>
      <c r="Z12" s="41">
        <v>0.86137272450613489</v>
      </c>
      <c r="AA12" s="42">
        <v>21.525619053602792</v>
      </c>
      <c r="AB12" s="43">
        <v>19268190.129999999</v>
      </c>
      <c r="AC12" s="41">
        <v>19.268190130000001</v>
      </c>
    </row>
    <row r="13" spans="1:29" x14ac:dyDescent="0.2">
      <c r="A13" s="33" t="s">
        <v>88</v>
      </c>
      <c r="B13" s="34" t="s">
        <v>89</v>
      </c>
      <c r="C13" s="34" t="s">
        <v>72</v>
      </c>
      <c r="D13" s="34" t="s">
        <v>73</v>
      </c>
      <c r="E13" s="34" t="s">
        <v>90</v>
      </c>
      <c r="F13" s="36">
        <v>-2.8304663457743575</v>
      </c>
      <c r="G13" s="36">
        <v>-79.285286187825633</v>
      </c>
      <c r="H13" s="34">
        <v>3842</v>
      </c>
      <c r="I13" s="37">
        <v>403522.42</v>
      </c>
      <c r="J13" s="38">
        <v>5228.51</v>
      </c>
      <c r="K13" s="39">
        <v>8013225.8191</v>
      </c>
      <c r="L13" s="39">
        <v>1707.62</v>
      </c>
      <c r="M13" s="39">
        <v>398.84</v>
      </c>
      <c r="N13" s="39">
        <v>1274.8699999999999</v>
      </c>
      <c r="O13" s="40">
        <v>60.991500000000002</v>
      </c>
      <c r="P13" s="39" t="s">
        <v>69</v>
      </c>
      <c r="Q13" s="41">
        <v>2.3218768220690178</v>
      </c>
      <c r="R13" s="41">
        <v>19.858192313329209</v>
      </c>
      <c r="S13" s="41">
        <v>8.5090371606247572</v>
      </c>
      <c r="T13" s="41">
        <v>0.32558950531351433</v>
      </c>
      <c r="U13" s="39">
        <v>236.30691840104942</v>
      </c>
      <c r="V13" s="39">
        <v>4281.4662521311802</v>
      </c>
      <c r="W13" s="39">
        <v>85.990707162897792</v>
      </c>
      <c r="X13" s="39">
        <v>0.97676851594054304</v>
      </c>
      <c r="Y13" s="41">
        <v>25.87293578384071</v>
      </c>
      <c r="Z13" s="41">
        <v>1.3028847427605124</v>
      </c>
      <c r="AA13" s="42">
        <v>14.494175751665029</v>
      </c>
      <c r="AB13" s="43">
        <v>10440309.66</v>
      </c>
      <c r="AC13" s="41">
        <v>10.44030966</v>
      </c>
    </row>
    <row r="14" spans="1:29" x14ac:dyDescent="0.2">
      <c r="A14" s="33" t="s">
        <v>91</v>
      </c>
      <c r="B14" s="34" t="s">
        <v>92</v>
      </c>
      <c r="C14" s="34" t="s">
        <v>62</v>
      </c>
      <c r="D14" s="34" t="s">
        <v>93</v>
      </c>
      <c r="E14" s="34" t="s">
        <v>94</v>
      </c>
      <c r="F14" s="36">
        <v>-2.9118458376267515</v>
      </c>
      <c r="G14" s="36">
        <v>-79.292054424666048</v>
      </c>
      <c r="H14" s="34">
        <v>3969</v>
      </c>
      <c r="I14" s="37">
        <v>211926.18</v>
      </c>
      <c r="J14" s="38">
        <v>3928.68</v>
      </c>
      <c r="K14" s="39">
        <v>1662358.5182</v>
      </c>
      <c r="L14" s="39">
        <v>722.06</v>
      </c>
      <c r="M14" s="39">
        <v>562.17999999999995</v>
      </c>
      <c r="N14" s="39">
        <v>675.77</v>
      </c>
      <c r="O14" s="40">
        <v>25.025500000000001</v>
      </c>
      <c r="P14" s="39" t="s">
        <v>69</v>
      </c>
      <c r="Q14" s="41">
        <v>2.4074064455781103</v>
      </c>
      <c r="R14" s="41">
        <v>7.8440451208057453</v>
      </c>
      <c r="S14" s="41">
        <v>4.8176517022540732</v>
      </c>
      <c r="T14" s="41">
        <v>0.31344209389645544</v>
      </c>
      <c r="U14" s="39">
        <v>293.50217433454287</v>
      </c>
      <c r="V14" s="39">
        <v>1284.3928990714719</v>
      </c>
      <c r="W14" s="39">
        <v>92.051994714409474</v>
      </c>
      <c r="X14" s="39">
        <v>0.94032628168936627</v>
      </c>
      <c r="Y14" s="41">
        <v>8.1928830595634761</v>
      </c>
      <c r="Z14" s="41">
        <v>1.0444716894644657</v>
      </c>
      <c r="AA14" s="42">
        <v>17.78608404730965</v>
      </c>
      <c r="AB14" s="43">
        <v>1736286.41</v>
      </c>
      <c r="AC14" s="41">
        <v>1.7362864099999999</v>
      </c>
    </row>
    <row r="15" spans="1:29" x14ac:dyDescent="0.2">
      <c r="A15" s="33" t="s">
        <v>95</v>
      </c>
      <c r="B15" s="34" t="s">
        <v>96</v>
      </c>
      <c r="C15" s="34" t="s">
        <v>62</v>
      </c>
      <c r="D15" s="34" t="s">
        <v>63</v>
      </c>
      <c r="E15" s="34" t="s">
        <v>68</v>
      </c>
      <c r="F15" s="36">
        <v>-2.7701506188752729</v>
      </c>
      <c r="G15" s="36">
        <v>-79.16023837302464</v>
      </c>
      <c r="H15" s="34">
        <v>3690</v>
      </c>
      <c r="I15" s="37">
        <v>164983.74</v>
      </c>
      <c r="J15" s="38">
        <v>2081.88</v>
      </c>
      <c r="K15" s="39">
        <v>1555440.6825000001</v>
      </c>
      <c r="L15" s="39">
        <v>691.32</v>
      </c>
      <c r="M15" s="39">
        <v>314.35000000000002</v>
      </c>
      <c r="N15" s="39">
        <v>691.32</v>
      </c>
      <c r="O15" s="40">
        <v>18.2057</v>
      </c>
      <c r="P15" s="39" t="s">
        <v>82</v>
      </c>
      <c r="Q15" s="41">
        <v>1.4458731365893651</v>
      </c>
      <c r="R15" s="41">
        <v>9.4278422982773957</v>
      </c>
      <c r="S15" s="41">
        <v>3.9722058850067468</v>
      </c>
      <c r="T15" s="41">
        <v>0.51785112894738439</v>
      </c>
      <c r="U15" s="39">
        <v>238.65032112480469</v>
      </c>
      <c r="V15" s="39">
        <v>2199.2047081278829</v>
      </c>
      <c r="W15" s="39">
        <v>73.32748874324237</v>
      </c>
      <c r="X15" s="39">
        <v>1.5535533868421532</v>
      </c>
      <c r="Y15" s="41">
        <v>42.198129161091877</v>
      </c>
      <c r="Z15" s="41">
        <v>4.4759052841605227</v>
      </c>
      <c r="AA15" s="42">
        <v>4.1878608469479648</v>
      </c>
      <c r="AB15" s="43">
        <v>6962005.1699999999</v>
      </c>
      <c r="AC15" s="41">
        <v>6.9620051700000003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4B7BB-66E9-EB40-A88A-B627237E4A6C}">
  <dimension ref="A1:V15"/>
  <sheetViews>
    <sheetView workbookViewId="0">
      <selection activeCell="Q19" sqref="Q19"/>
    </sheetView>
  </sheetViews>
  <sheetFormatPr baseColWidth="10" defaultRowHeight="16" x14ac:dyDescent="0.2"/>
  <cols>
    <col min="2" max="2" width="17" bestFit="1" customWidth="1"/>
    <col min="3" max="3" width="11.6640625" bestFit="1" customWidth="1"/>
    <col min="4" max="4" width="16.83203125" bestFit="1" customWidth="1"/>
    <col min="5" max="5" width="17.6640625" bestFit="1" customWidth="1"/>
    <col min="6" max="6" width="10.6640625" bestFit="1" customWidth="1"/>
    <col min="7" max="7" width="18.1640625" customWidth="1"/>
    <col min="8" max="8" width="31.83203125" bestFit="1" customWidth="1"/>
    <col min="10" max="10" width="14.83203125" bestFit="1" customWidth="1"/>
    <col min="14" max="14" width="18.83203125" bestFit="1" customWidth="1"/>
    <col min="15" max="15" width="19.6640625" bestFit="1" customWidth="1"/>
    <col min="16" max="16" width="10.6640625" bestFit="1" customWidth="1"/>
    <col min="17" max="17" width="20.1640625" customWidth="1"/>
    <col min="18" max="18" width="33.83203125" bestFit="1" customWidth="1"/>
    <col min="19" max="19" width="9.33203125" bestFit="1" customWidth="1"/>
    <col min="20" max="20" width="17" bestFit="1" customWidth="1"/>
    <col min="21" max="21" width="5.83203125" bestFit="1" customWidth="1"/>
    <col min="22" max="22" width="7.1640625" bestFit="1" customWidth="1"/>
  </cols>
  <sheetData>
    <row r="1" spans="1:22" ht="17" thickBot="1" x14ac:dyDescent="0.25">
      <c r="A1" s="14" t="s">
        <v>32</v>
      </c>
      <c r="B1" s="15" t="s">
        <v>33</v>
      </c>
      <c r="C1" s="46" t="s">
        <v>137</v>
      </c>
      <c r="D1" s="47" t="s">
        <v>138</v>
      </c>
      <c r="E1" s="47" t="s">
        <v>139</v>
      </c>
      <c r="F1" s="47" t="s">
        <v>140</v>
      </c>
      <c r="G1" s="48" t="s">
        <v>146</v>
      </c>
      <c r="H1" s="48" t="s">
        <v>141</v>
      </c>
      <c r="I1" s="49" t="s">
        <v>142</v>
      </c>
      <c r="J1" s="48" t="s">
        <v>143</v>
      </c>
      <c r="K1" s="50" t="s">
        <v>144</v>
      </c>
      <c r="L1" s="50" t="s">
        <v>145</v>
      </c>
      <c r="M1" s="51" t="s">
        <v>97</v>
      </c>
      <c r="N1" s="52" t="s">
        <v>98</v>
      </c>
      <c r="O1" s="52" t="s">
        <v>99</v>
      </c>
      <c r="P1" s="52" t="s">
        <v>100</v>
      </c>
      <c r="Q1" s="53" t="s">
        <v>147</v>
      </c>
      <c r="R1" s="53" t="s">
        <v>101</v>
      </c>
      <c r="S1" s="54" t="s">
        <v>102</v>
      </c>
      <c r="T1" s="53" t="s">
        <v>103</v>
      </c>
      <c r="U1" s="55" t="s">
        <v>104</v>
      </c>
      <c r="V1" s="55" t="s">
        <v>105</v>
      </c>
    </row>
    <row r="2" spans="1:22" x14ac:dyDescent="0.2">
      <c r="A2" s="21" t="s">
        <v>60</v>
      </c>
      <c r="B2" s="22" t="s">
        <v>61</v>
      </c>
      <c r="C2" s="56">
        <v>31046549.710675001</v>
      </c>
      <c r="D2" s="56">
        <v>3926837.1941650002</v>
      </c>
      <c r="E2" s="56">
        <v>1506138.7054679999</v>
      </c>
      <c r="F2" s="56">
        <v>3211557.742472</v>
      </c>
      <c r="G2" s="56">
        <v>1268188.973215</v>
      </c>
      <c r="H2" s="56">
        <v>3897946.1765359999</v>
      </c>
      <c r="I2" s="56">
        <v>39222.168215999998</v>
      </c>
      <c r="J2" s="56">
        <v>2643188.3622920001</v>
      </c>
      <c r="K2" s="56">
        <v>129226.47840000001</v>
      </c>
      <c r="L2" s="56">
        <v>35515.596858999997</v>
      </c>
      <c r="M2" s="57">
        <v>65.080978876129294</v>
      </c>
      <c r="N2" s="57">
        <v>8.2315880787094038</v>
      </c>
      <c r="O2" s="57">
        <v>3.1572262357185612</v>
      </c>
      <c r="P2" s="57">
        <v>6.7321916137245861</v>
      </c>
      <c r="Q2" s="57">
        <v>2.6584267993028163</v>
      </c>
      <c r="R2" s="57">
        <v>8.1710256095930252</v>
      </c>
      <c r="S2" s="57">
        <v>8.2219026749494092E-2</v>
      </c>
      <c r="T2" s="57">
        <v>5.5407537254553247</v>
      </c>
      <c r="U2" s="57">
        <v>0.27088954455042819</v>
      </c>
      <c r="V2" s="57">
        <v>7.4449168442023622E-2</v>
      </c>
    </row>
    <row r="3" spans="1:22" x14ac:dyDescent="0.2">
      <c r="A3" s="33" t="s">
        <v>66</v>
      </c>
      <c r="B3" s="34" t="s">
        <v>67</v>
      </c>
      <c r="C3" s="58">
        <v>2504568.3616550001</v>
      </c>
      <c r="D3" s="58">
        <v>1330846.6056540001</v>
      </c>
      <c r="E3" s="58">
        <v>114253.064721</v>
      </c>
      <c r="F3" s="58">
        <v>593757.13068599999</v>
      </c>
      <c r="G3" s="56">
        <v>110022.456356</v>
      </c>
      <c r="H3" s="58">
        <v>0</v>
      </c>
      <c r="I3" s="58">
        <v>177966.53075899999</v>
      </c>
      <c r="J3" s="58">
        <v>337398.17318099999</v>
      </c>
      <c r="K3" s="58">
        <v>4278.3724840000004</v>
      </c>
      <c r="L3" s="58">
        <v>79346.202332000001</v>
      </c>
      <c r="M3" s="59">
        <v>47.591968406237221</v>
      </c>
      <c r="N3" s="59">
        <v>25.288832430982318</v>
      </c>
      <c r="O3" s="59">
        <v>2.1710440528461081</v>
      </c>
      <c r="P3" s="59">
        <v>11.282611022808519</v>
      </c>
      <c r="Q3" s="57">
        <v>2.0906537617569092</v>
      </c>
      <c r="R3" s="59">
        <v>0</v>
      </c>
      <c r="S3" s="59">
        <v>3.3817314148507438</v>
      </c>
      <c r="T3" s="59">
        <v>6.4112616945067797</v>
      </c>
      <c r="U3" s="59">
        <v>8.1297907937355973E-2</v>
      </c>
      <c r="V3" s="59">
        <v>1.5077416182180539</v>
      </c>
    </row>
    <row r="4" spans="1:22" x14ac:dyDescent="0.2">
      <c r="A4" s="33" t="s">
        <v>128</v>
      </c>
      <c r="B4" s="34" t="s">
        <v>130</v>
      </c>
      <c r="C4" s="58">
        <v>0</v>
      </c>
      <c r="D4" s="58">
        <v>3433.4231410000002</v>
      </c>
      <c r="E4" s="58">
        <v>147.76346599999999</v>
      </c>
      <c r="F4" s="58">
        <v>694.10645</v>
      </c>
      <c r="G4" s="56">
        <v>116889.173972</v>
      </c>
      <c r="H4" s="58">
        <v>0</v>
      </c>
      <c r="I4" s="58">
        <v>15145.113429999999</v>
      </c>
      <c r="J4" s="58">
        <v>30604.160952999999</v>
      </c>
      <c r="K4" s="58">
        <v>0</v>
      </c>
      <c r="L4" s="58">
        <v>79087.823076999994</v>
      </c>
      <c r="M4" s="59">
        <v>0</v>
      </c>
      <c r="N4" s="59">
        <v>1.3902032835688669</v>
      </c>
      <c r="O4" s="59">
        <v>5.9829868672955561E-2</v>
      </c>
      <c r="P4" s="59">
        <v>0.28104577452556101</v>
      </c>
      <c r="Q4" s="57">
        <v>47.328775626006333</v>
      </c>
      <c r="R4" s="59">
        <v>0</v>
      </c>
      <c r="S4" s="59">
        <v>6.1323016580696308</v>
      </c>
      <c r="T4" s="59">
        <v>12.391716167946308</v>
      </c>
      <c r="U4" s="59">
        <v>0</v>
      </c>
      <c r="V4" s="59">
        <v>32.022895756430444</v>
      </c>
    </row>
    <row r="5" spans="1:22" x14ac:dyDescent="0.2">
      <c r="A5" s="33" t="s">
        <v>134</v>
      </c>
      <c r="B5" s="34" t="s">
        <v>129</v>
      </c>
      <c r="C5" s="58">
        <v>292206.91192300001</v>
      </c>
      <c r="D5" s="58">
        <v>61098.657034000003</v>
      </c>
      <c r="E5" s="58">
        <v>0</v>
      </c>
      <c r="F5" s="58">
        <v>64714.133068000003</v>
      </c>
      <c r="G5" s="56">
        <v>30671.167029</v>
      </c>
      <c r="H5" s="58">
        <v>0</v>
      </c>
      <c r="I5" s="58">
        <v>76453.331544999994</v>
      </c>
      <c r="J5" s="58">
        <v>35321.059113000003</v>
      </c>
      <c r="K5" s="58">
        <v>77.260910999999993</v>
      </c>
      <c r="L5" s="58">
        <v>42645.537882999997</v>
      </c>
      <c r="M5" s="59">
        <v>48.431243857958862</v>
      </c>
      <c r="N5" s="59">
        <v>10.126673386107996</v>
      </c>
      <c r="O5" s="59">
        <v>0</v>
      </c>
      <c r="P5" s="59">
        <v>10.725913151905875</v>
      </c>
      <c r="Q5" s="57">
        <v>5.0835305709028491</v>
      </c>
      <c r="R5" s="59">
        <v>0</v>
      </c>
      <c r="S5" s="59">
        <v>12.671602870177782</v>
      </c>
      <c r="T5" s="59">
        <v>5.8542175336148716</v>
      </c>
      <c r="U5" s="59">
        <v>1.2805453494252305E-2</v>
      </c>
      <c r="V5" s="59">
        <v>7.0681984593494045</v>
      </c>
    </row>
    <row r="6" spans="1:22" x14ac:dyDescent="0.2">
      <c r="A6" s="33" t="s">
        <v>124</v>
      </c>
      <c r="B6" s="34" t="s">
        <v>125</v>
      </c>
      <c r="C6" s="58">
        <v>178126.613105</v>
      </c>
      <c r="D6" s="58">
        <v>196465.27306899999</v>
      </c>
      <c r="E6" s="58">
        <v>6359.6042960000004</v>
      </c>
      <c r="F6" s="58">
        <v>17474.313638</v>
      </c>
      <c r="G6" s="56">
        <v>0</v>
      </c>
      <c r="H6" s="58">
        <v>0</v>
      </c>
      <c r="I6" s="58">
        <v>0</v>
      </c>
      <c r="J6" s="58">
        <v>83008.704719999994</v>
      </c>
      <c r="K6" s="58">
        <v>66.809566000000004</v>
      </c>
      <c r="L6" s="58">
        <v>0</v>
      </c>
      <c r="M6" s="59">
        <v>36.994003070438104</v>
      </c>
      <c r="N6" s="59">
        <v>40.802644750589671</v>
      </c>
      <c r="O6" s="59">
        <v>1.3207864717795581</v>
      </c>
      <c r="P6" s="59">
        <v>3.6291309934518972</v>
      </c>
      <c r="Q6" s="57">
        <v>0</v>
      </c>
      <c r="R6" s="59">
        <v>0</v>
      </c>
      <c r="S6" s="59">
        <v>0</v>
      </c>
      <c r="T6" s="59">
        <v>17.239559118965651</v>
      </c>
      <c r="U6" s="59">
        <v>1.3875261235005546E-2</v>
      </c>
      <c r="V6" s="59">
        <v>0</v>
      </c>
    </row>
    <row r="7" spans="1:22" x14ac:dyDescent="0.2">
      <c r="A7" s="33" t="s">
        <v>70</v>
      </c>
      <c r="B7" s="34" t="s">
        <v>71</v>
      </c>
      <c r="C7" s="58">
        <v>59624.498568000003</v>
      </c>
      <c r="D7" s="58">
        <v>630183.39425699995</v>
      </c>
      <c r="E7" s="58">
        <v>74333.052643000003</v>
      </c>
      <c r="F7" s="58">
        <v>2591.829225</v>
      </c>
      <c r="G7" s="56">
        <v>55958.906579000002</v>
      </c>
      <c r="H7" s="58">
        <v>0</v>
      </c>
      <c r="I7" s="58">
        <v>47423.192562999997</v>
      </c>
      <c r="J7" s="58">
        <v>88670.489161999998</v>
      </c>
      <c r="K7" s="58">
        <v>28.019432999999999</v>
      </c>
      <c r="L7" s="58">
        <v>208927.82150300001</v>
      </c>
      <c r="M7" s="59">
        <v>5.1059685628973277</v>
      </c>
      <c r="N7" s="59">
        <v>53.966015265796905</v>
      </c>
      <c r="O7" s="59">
        <v>6.3655416665096682</v>
      </c>
      <c r="P7" s="59">
        <v>0.22195236624347928</v>
      </c>
      <c r="Q7" s="57">
        <v>4.7920640788387017</v>
      </c>
      <c r="R7" s="59">
        <v>0</v>
      </c>
      <c r="S7" s="59">
        <v>4.0611046833836122</v>
      </c>
      <c r="T7" s="59">
        <v>7.5933339649230494</v>
      </c>
      <c r="U7" s="59">
        <v>2.3994557184417232E-3</v>
      </c>
      <c r="V7" s="59">
        <v>17.891620292492892</v>
      </c>
    </row>
    <row r="8" spans="1:22" x14ac:dyDescent="0.2">
      <c r="A8" s="33" t="s">
        <v>119</v>
      </c>
      <c r="B8" s="34" t="s">
        <v>120</v>
      </c>
      <c r="C8" s="58">
        <v>25633.762008000002</v>
      </c>
      <c r="D8" s="58">
        <v>0</v>
      </c>
      <c r="E8" s="58">
        <v>0</v>
      </c>
      <c r="F8" s="58">
        <v>109.650522</v>
      </c>
      <c r="G8" s="56">
        <v>0</v>
      </c>
      <c r="H8" s="58">
        <v>0</v>
      </c>
      <c r="I8" s="58">
        <v>0</v>
      </c>
      <c r="J8" s="58">
        <v>13892.129430999999</v>
      </c>
      <c r="K8" s="58">
        <v>0</v>
      </c>
      <c r="L8" s="58">
        <v>0</v>
      </c>
      <c r="M8" s="59">
        <v>64.673679248472467</v>
      </c>
      <c r="N8" s="59">
        <v>0</v>
      </c>
      <c r="O8" s="59">
        <v>0</v>
      </c>
      <c r="P8" s="59">
        <v>0.27664697390271459</v>
      </c>
      <c r="Q8" s="57">
        <v>0</v>
      </c>
      <c r="R8" s="59">
        <v>0</v>
      </c>
      <c r="S8" s="59">
        <v>0</v>
      </c>
      <c r="T8" s="59">
        <v>35.0496787252047</v>
      </c>
      <c r="U8" s="59">
        <v>0</v>
      </c>
      <c r="V8" s="59">
        <v>0</v>
      </c>
    </row>
    <row r="9" spans="1:22" x14ac:dyDescent="0.2">
      <c r="A9" s="33" t="s">
        <v>75</v>
      </c>
      <c r="B9" s="34" t="s">
        <v>76</v>
      </c>
      <c r="C9" s="58">
        <v>2081037.7104450001</v>
      </c>
      <c r="D9" s="58">
        <v>1406943.7833390001</v>
      </c>
      <c r="E9" s="58">
        <v>43815.791738</v>
      </c>
      <c r="F9" s="58">
        <v>323275.62966999999</v>
      </c>
      <c r="G9" s="56">
        <v>153782.26877199998</v>
      </c>
      <c r="H9" s="58">
        <v>385.25905999999998</v>
      </c>
      <c r="I9" s="58">
        <v>101050.00030699999</v>
      </c>
      <c r="J9" s="58">
        <v>362321.09572699998</v>
      </c>
      <c r="K9" s="58">
        <v>5485.0321100000001</v>
      </c>
      <c r="L9" s="58">
        <v>0</v>
      </c>
      <c r="M9" s="59">
        <v>46.471479074087945</v>
      </c>
      <c r="N9" s="59">
        <v>31.418343962577833</v>
      </c>
      <c r="O9" s="59">
        <v>0.97844678097238968</v>
      </c>
      <c r="P9" s="59">
        <v>7.2190410505149059</v>
      </c>
      <c r="Q9" s="57">
        <v>3.4340989830864679</v>
      </c>
      <c r="R9" s="59">
        <v>8.6031878495197323E-3</v>
      </c>
      <c r="S9" s="59">
        <v>2.2565391060112843</v>
      </c>
      <c r="T9" s="59">
        <v>8.0909620876487711</v>
      </c>
      <c r="U9" s="59">
        <v>0.12248579333339388</v>
      </c>
      <c r="V9" s="59">
        <v>0</v>
      </c>
    </row>
    <row r="10" spans="1:22" x14ac:dyDescent="0.2">
      <c r="A10" s="33" t="s">
        <v>78</v>
      </c>
      <c r="B10" s="34" t="s">
        <v>79</v>
      </c>
      <c r="C10" s="58">
        <v>0</v>
      </c>
      <c r="D10" s="58">
        <v>783725.84010300005</v>
      </c>
      <c r="E10" s="58">
        <v>52470.676899999999</v>
      </c>
      <c r="F10" s="58">
        <v>23866.286037999998</v>
      </c>
      <c r="G10" s="56">
        <v>88415.746216999993</v>
      </c>
      <c r="H10" s="58">
        <v>0</v>
      </c>
      <c r="I10" s="58">
        <v>133115.55181400001</v>
      </c>
      <c r="J10" s="58">
        <v>132978.338391</v>
      </c>
      <c r="K10" s="58">
        <v>0</v>
      </c>
      <c r="L10" s="58">
        <v>246704.688693</v>
      </c>
      <c r="M10" s="59">
        <v>0</v>
      </c>
      <c r="N10" s="59">
        <v>53.651152370067798</v>
      </c>
      <c r="O10" s="59">
        <v>3.5919605265950199</v>
      </c>
      <c r="P10" s="59">
        <v>1.6338031531078236</v>
      </c>
      <c r="Q10" s="57">
        <v>6.0526352832491659</v>
      </c>
      <c r="R10" s="59">
        <v>0</v>
      </c>
      <c r="S10" s="59">
        <v>9.1126289165864023</v>
      </c>
      <c r="T10" s="59">
        <v>9.1032357616234059</v>
      </c>
      <c r="U10" s="59">
        <v>0</v>
      </c>
      <c r="V10" s="59">
        <v>16.888547201325867</v>
      </c>
    </row>
    <row r="11" spans="1:22" x14ac:dyDescent="0.2">
      <c r="A11" s="33" t="s">
        <v>83</v>
      </c>
      <c r="B11" s="34" t="s">
        <v>84</v>
      </c>
      <c r="C11" s="58">
        <v>1858897.925784</v>
      </c>
      <c r="D11" s="58">
        <v>682515.43308400002</v>
      </c>
      <c r="E11" s="58">
        <v>62181.780053000002</v>
      </c>
      <c r="F11" s="58">
        <v>220490.53638099998</v>
      </c>
      <c r="G11" s="56">
        <v>177300.32360999999</v>
      </c>
      <c r="H11" s="58">
        <v>0</v>
      </c>
      <c r="I11" s="58">
        <v>184235.09125699999</v>
      </c>
      <c r="J11" s="58">
        <v>308547.498417</v>
      </c>
      <c r="K11" s="58">
        <v>1252.446657</v>
      </c>
      <c r="L11" s="58">
        <v>27800.604513999999</v>
      </c>
      <c r="M11" s="59">
        <v>52.763353534632742</v>
      </c>
      <c r="N11" s="59">
        <v>19.372663011319414</v>
      </c>
      <c r="O11" s="59">
        <v>1.7649808517406727</v>
      </c>
      <c r="P11" s="59">
        <v>6.2584502143682155</v>
      </c>
      <c r="Q11" s="57">
        <v>5.0325300419568331</v>
      </c>
      <c r="R11" s="59">
        <v>0</v>
      </c>
      <c r="S11" s="59">
        <v>5.2293679597165585</v>
      </c>
      <c r="T11" s="59">
        <v>8.7578777271143231</v>
      </c>
      <c r="U11" s="59">
        <v>3.5549711917984388E-2</v>
      </c>
      <c r="V11" s="59">
        <v>0.78909826306360309</v>
      </c>
    </row>
    <row r="12" spans="1:22" x14ac:dyDescent="0.2">
      <c r="A12" s="33" t="s">
        <v>86</v>
      </c>
      <c r="B12" s="34" t="s">
        <v>87</v>
      </c>
      <c r="C12" s="58">
        <v>11526646.196497999</v>
      </c>
      <c r="D12" s="58">
        <v>2912915.6638409998</v>
      </c>
      <c r="E12" s="58">
        <v>123757.795851</v>
      </c>
      <c r="F12" s="58">
        <v>1308316.9868730002</v>
      </c>
      <c r="G12" s="56">
        <v>957002.51504900004</v>
      </c>
      <c r="H12" s="58">
        <v>0</v>
      </c>
      <c r="I12" s="58">
        <v>661701.31773999997</v>
      </c>
      <c r="J12" s="58">
        <v>1704315.6736000001</v>
      </c>
      <c r="K12" s="58">
        <v>24165.979693000001</v>
      </c>
      <c r="L12" s="58">
        <v>53510.319305999998</v>
      </c>
      <c r="M12" s="59">
        <v>59.822153086144574</v>
      </c>
      <c r="N12" s="59">
        <v>15.117744034016338</v>
      </c>
      <c r="O12" s="59">
        <v>0.64229071342986599</v>
      </c>
      <c r="P12" s="59">
        <v>6.7900356911881907</v>
      </c>
      <c r="Q12" s="57">
        <v>4.9667483484033905</v>
      </c>
      <c r="R12" s="59">
        <v>0</v>
      </c>
      <c r="S12" s="59">
        <v>3.4341643572934788</v>
      </c>
      <c r="T12" s="59">
        <v>8.8452296873821652</v>
      </c>
      <c r="U12" s="59">
        <v>0.12541904314808627</v>
      </c>
      <c r="V12" s="59">
        <v>0.27771326183192485</v>
      </c>
    </row>
    <row r="13" spans="1:22" x14ac:dyDescent="0.2">
      <c r="A13" s="33" t="s">
        <v>88</v>
      </c>
      <c r="B13" s="34" t="s">
        <v>89</v>
      </c>
      <c r="C13" s="58">
        <v>5295539.6213060003</v>
      </c>
      <c r="D13" s="58">
        <v>3374615.107115</v>
      </c>
      <c r="E13" s="58">
        <v>95857.372740999999</v>
      </c>
      <c r="F13" s="58">
        <v>269193.94309100002</v>
      </c>
      <c r="G13" s="56">
        <v>454794.66173699999</v>
      </c>
      <c r="H13" s="58">
        <v>0</v>
      </c>
      <c r="I13" s="58">
        <v>57148.717799999999</v>
      </c>
      <c r="J13" s="58">
        <v>877208.06873299996</v>
      </c>
      <c r="K13" s="58">
        <v>12739.22825</v>
      </c>
      <c r="L13" s="58">
        <v>3212.938541</v>
      </c>
      <c r="M13" s="59">
        <v>50.722055128257566</v>
      </c>
      <c r="N13" s="59">
        <v>32.322940765293353</v>
      </c>
      <c r="O13" s="59">
        <v>0.91814683532097452</v>
      </c>
      <c r="P13" s="59">
        <v>2.5784095669342437</v>
      </c>
      <c r="Q13" s="57">
        <v>4.356141499130592</v>
      </c>
      <c r="R13" s="59">
        <v>0</v>
      </c>
      <c r="S13" s="59">
        <v>0.54738527554363747</v>
      </c>
      <c r="T13" s="59">
        <v>8.4021269224786579</v>
      </c>
      <c r="U13" s="59">
        <v>0.12201963988489589</v>
      </c>
      <c r="V13" s="59">
        <v>3.0774360585392829E-2</v>
      </c>
    </row>
    <row r="14" spans="1:22" x14ac:dyDescent="0.2">
      <c r="A14" s="33" t="s">
        <v>91</v>
      </c>
      <c r="B14" s="34" t="s">
        <v>92</v>
      </c>
      <c r="C14" s="58">
        <v>8137.4996309999997</v>
      </c>
      <c r="D14" s="58">
        <v>951501.30331600003</v>
      </c>
      <c r="E14" s="58">
        <v>222202.63380099999</v>
      </c>
      <c r="F14" s="58">
        <v>134692.39069</v>
      </c>
      <c r="G14" s="56">
        <v>22394.634430999999</v>
      </c>
      <c r="H14" s="58">
        <v>0</v>
      </c>
      <c r="I14" s="58">
        <v>39228.830446</v>
      </c>
      <c r="J14" s="58">
        <v>236908.02569899999</v>
      </c>
      <c r="K14" s="58">
        <v>0</v>
      </c>
      <c r="L14" s="58">
        <v>121221.437149</v>
      </c>
      <c r="M14" s="59">
        <v>0.46867265585520534</v>
      </c>
      <c r="N14" s="59">
        <v>54.80094170154797</v>
      </c>
      <c r="O14" s="59">
        <v>12.797579507691937</v>
      </c>
      <c r="P14" s="59">
        <v>7.7574984123731063</v>
      </c>
      <c r="Q14" s="57">
        <v>1.2898007092620163</v>
      </c>
      <c r="R14" s="59">
        <v>0</v>
      </c>
      <c r="S14" s="59">
        <v>2.2593525019872733</v>
      </c>
      <c r="T14" s="59">
        <v>13.644524563145087</v>
      </c>
      <c r="U14" s="59">
        <v>0</v>
      </c>
      <c r="V14" s="59">
        <v>6.981649827518952</v>
      </c>
    </row>
    <row r="15" spans="1:22" x14ac:dyDescent="0.2">
      <c r="A15" s="33" t="s">
        <v>95</v>
      </c>
      <c r="B15" s="34" t="s">
        <v>96</v>
      </c>
      <c r="C15" s="58">
        <v>4040033.7939590001</v>
      </c>
      <c r="D15" s="58">
        <v>1160926.2572230001</v>
      </c>
      <c r="E15" s="58">
        <v>498683.31457799999</v>
      </c>
      <c r="F15" s="58">
        <v>690199.61186299997</v>
      </c>
      <c r="G15" s="56">
        <v>149470.77226200001</v>
      </c>
      <c r="H15" s="58">
        <v>0</v>
      </c>
      <c r="I15" s="58">
        <v>8966.2535029999999</v>
      </c>
      <c r="J15" s="58">
        <v>232448.23089899999</v>
      </c>
      <c r="K15" s="58">
        <v>8399.616833</v>
      </c>
      <c r="L15" s="58">
        <v>172742.90171999999</v>
      </c>
      <c r="M15" s="59">
        <v>58.029744237592979</v>
      </c>
      <c r="N15" s="59">
        <v>16.675170857751606</v>
      </c>
      <c r="O15" s="59">
        <v>7.1629265190275637</v>
      </c>
      <c r="P15" s="59">
        <v>9.913804931331299</v>
      </c>
      <c r="Q15" s="57">
        <v>2.1469500325292064</v>
      </c>
      <c r="R15" s="59">
        <v>0</v>
      </c>
      <c r="S15" s="59">
        <v>0.12878837754439645</v>
      </c>
      <c r="T15" s="59">
        <v>3.3388115237351941</v>
      </c>
      <c r="U15" s="59">
        <v>0.12064939091391109</v>
      </c>
      <c r="V15" s="59">
        <v>2.481223404779517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0889D-B2C2-1D48-AA41-24A04AA284F9}">
  <dimension ref="A1:L18"/>
  <sheetViews>
    <sheetView tabSelected="1" workbookViewId="0">
      <selection activeCell="E22" sqref="E22"/>
    </sheetView>
  </sheetViews>
  <sheetFormatPr baseColWidth="10" defaultRowHeight="16" x14ac:dyDescent="0.2"/>
  <cols>
    <col min="2" max="2" width="17" bestFit="1" customWidth="1"/>
    <col min="4" max="4" width="6.1640625" bestFit="1" customWidth="1"/>
    <col min="5" max="5" width="23.6640625" bestFit="1" customWidth="1"/>
    <col min="6" max="6" width="24" bestFit="1" customWidth="1"/>
    <col min="7" max="7" width="22.6640625" bestFit="1" customWidth="1"/>
    <col min="8" max="8" width="18.83203125" bestFit="1" customWidth="1"/>
    <col min="9" max="9" width="20.33203125" bestFit="1" customWidth="1"/>
    <col min="10" max="10" width="31" bestFit="1" customWidth="1"/>
    <col min="11" max="11" width="25.5" bestFit="1" customWidth="1"/>
    <col min="12" max="12" width="33.5" bestFit="1" customWidth="1"/>
  </cols>
  <sheetData>
    <row r="1" spans="1:12" x14ac:dyDescent="0.2">
      <c r="A1" s="2" t="s">
        <v>32</v>
      </c>
      <c r="B1" s="3" t="s">
        <v>106</v>
      </c>
      <c r="C1" s="3" t="s">
        <v>39</v>
      </c>
      <c r="D1" s="3" t="s">
        <v>107</v>
      </c>
      <c r="E1" s="3" t="s">
        <v>108</v>
      </c>
      <c r="F1" s="3" t="s">
        <v>109</v>
      </c>
      <c r="G1" s="4" t="s">
        <v>110</v>
      </c>
      <c r="H1" s="5" t="s">
        <v>111</v>
      </c>
      <c r="I1" s="4" t="s">
        <v>112</v>
      </c>
      <c r="J1" s="5" t="s">
        <v>113</v>
      </c>
      <c r="K1" s="4" t="s">
        <v>114</v>
      </c>
      <c r="L1" s="5" t="s">
        <v>115</v>
      </c>
    </row>
    <row r="2" spans="1:12" x14ac:dyDescent="0.2">
      <c r="A2" s="6" t="s">
        <v>60</v>
      </c>
      <c r="B2" s="7" t="s">
        <v>61</v>
      </c>
      <c r="C2" s="7">
        <v>3152</v>
      </c>
      <c r="D2" s="8">
        <v>16.48</v>
      </c>
      <c r="E2" s="9" t="s">
        <v>116</v>
      </c>
      <c r="F2" s="7">
        <v>109946</v>
      </c>
      <c r="G2" s="10">
        <f t="shared" ref="G2:G16" si="0">F2/144</f>
        <v>763.51388888888891</v>
      </c>
      <c r="H2" s="7">
        <v>1856</v>
      </c>
      <c r="I2" s="10">
        <f>(H2)/144</f>
        <v>12.888888888888889</v>
      </c>
      <c r="J2" s="11">
        <f t="shared" ref="J2:J16" si="1">(H2*100)/F2</f>
        <v>1.6881014316118821</v>
      </c>
      <c r="K2" s="10">
        <f t="shared" ref="K2:K16" si="2">(F2-H2)/144</f>
        <v>750.625</v>
      </c>
      <c r="L2" s="11">
        <f t="shared" ref="L2:L16" si="3">K2*100/G2</f>
        <v>98.311898568388116</v>
      </c>
    </row>
    <row r="3" spans="1:12" x14ac:dyDescent="0.2">
      <c r="A3" s="6" t="s">
        <v>60</v>
      </c>
      <c r="B3" s="7" t="s">
        <v>61</v>
      </c>
      <c r="C3" s="7">
        <v>3152</v>
      </c>
      <c r="D3" s="8">
        <v>16.48</v>
      </c>
      <c r="E3" s="9" t="s">
        <v>117</v>
      </c>
      <c r="F3" s="7">
        <v>288674</v>
      </c>
      <c r="G3" s="10">
        <f t="shared" si="0"/>
        <v>2004.6805555555557</v>
      </c>
      <c r="H3" s="7">
        <v>6638</v>
      </c>
      <c r="I3" s="10">
        <f>(H3)/144</f>
        <v>46.097222222222221</v>
      </c>
      <c r="J3" s="11">
        <f t="shared" si="1"/>
        <v>2.2994796898924044</v>
      </c>
      <c r="K3" s="10">
        <f t="shared" si="2"/>
        <v>1958.5833333333333</v>
      </c>
      <c r="L3" s="11">
        <f t="shared" si="3"/>
        <v>97.700520310107578</v>
      </c>
    </row>
    <row r="4" spans="1:12" x14ac:dyDescent="0.2">
      <c r="A4" s="6" t="s">
        <v>66</v>
      </c>
      <c r="B4" s="7" t="s">
        <v>67</v>
      </c>
      <c r="C4" s="7">
        <v>3917</v>
      </c>
      <c r="D4" s="8">
        <v>29</v>
      </c>
      <c r="E4" s="9" t="s">
        <v>116</v>
      </c>
      <c r="F4" s="7">
        <v>100935</v>
      </c>
      <c r="G4" s="10">
        <f>F4/144</f>
        <v>700.9375</v>
      </c>
      <c r="H4" s="7">
        <v>4454</v>
      </c>
      <c r="I4" s="10">
        <f>(H4)/144</f>
        <v>30.930555555555557</v>
      </c>
      <c r="J4" s="11">
        <f>(H4*100)/F4</f>
        <v>4.4127408728389561</v>
      </c>
      <c r="K4" s="10">
        <f>(F4-H4)/144</f>
        <v>670.00694444444446</v>
      </c>
      <c r="L4" s="11">
        <f>K4*100/G4</f>
        <v>95.587259127161062</v>
      </c>
    </row>
    <row r="5" spans="1:12" x14ac:dyDescent="0.2">
      <c r="A5" s="6" t="s">
        <v>66</v>
      </c>
      <c r="B5" s="7" t="s">
        <v>67</v>
      </c>
      <c r="C5" s="7">
        <v>3917</v>
      </c>
      <c r="D5" s="8">
        <v>29</v>
      </c>
      <c r="E5" s="9" t="s">
        <v>117</v>
      </c>
      <c r="F5" s="7">
        <v>288674</v>
      </c>
      <c r="G5" s="10">
        <f>F5/144</f>
        <v>2004.6805555555557</v>
      </c>
      <c r="H5" s="7">
        <v>21016</v>
      </c>
      <c r="I5" s="10">
        <f>(H5)/144</f>
        <v>145.94444444444446</v>
      </c>
      <c r="J5" s="11">
        <f>(H5*100)/F5</f>
        <v>7.2801845680594717</v>
      </c>
      <c r="K5" s="10">
        <f>(F5-H5)/144</f>
        <v>1858.7361111111111</v>
      </c>
      <c r="L5" s="11">
        <f>K5*100/G5</f>
        <v>92.719815431940518</v>
      </c>
    </row>
    <row r="6" spans="1:12" x14ac:dyDescent="0.2">
      <c r="A6" s="6" t="s">
        <v>128</v>
      </c>
      <c r="B6" s="7" t="s">
        <v>130</v>
      </c>
      <c r="C6" s="7">
        <v>4215</v>
      </c>
      <c r="D6" s="8">
        <v>11.31</v>
      </c>
      <c r="E6" s="9" t="s">
        <v>121</v>
      </c>
      <c r="F6" s="9" t="s">
        <v>121</v>
      </c>
      <c r="G6" s="9" t="s">
        <v>121</v>
      </c>
      <c r="H6" s="9" t="s">
        <v>121</v>
      </c>
      <c r="I6" s="9" t="s">
        <v>121</v>
      </c>
      <c r="J6" s="11" t="s">
        <v>131</v>
      </c>
      <c r="K6" s="9" t="s">
        <v>121</v>
      </c>
      <c r="L6" s="11" t="s">
        <v>132</v>
      </c>
    </row>
    <row r="7" spans="1:12" x14ac:dyDescent="0.2">
      <c r="A7" s="6" t="s">
        <v>134</v>
      </c>
      <c r="B7" s="7" t="s">
        <v>129</v>
      </c>
      <c r="C7" s="7">
        <v>4113</v>
      </c>
      <c r="D7" s="8">
        <v>9.82</v>
      </c>
      <c r="E7" s="9" t="s">
        <v>126</v>
      </c>
      <c r="F7" s="7">
        <v>50686</v>
      </c>
      <c r="G7" s="10">
        <f>F7/144</f>
        <v>351.98611111111109</v>
      </c>
      <c r="H7" s="7">
        <v>7542</v>
      </c>
      <c r="I7" s="10">
        <f>(H7)/144</f>
        <v>52.375</v>
      </c>
      <c r="J7" s="11">
        <f>(H7*100)/F7</f>
        <v>14.879848478869905</v>
      </c>
      <c r="K7" s="10">
        <f>(F7-H7)/144</f>
        <v>299.61111111111109</v>
      </c>
      <c r="L7" s="11">
        <f>K7*100/G7</f>
        <v>85.120151521130097</v>
      </c>
    </row>
    <row r="8" spans="1:12" x14ac:dyDescent="0.2">
      <c r="A8" s="6" t="s">
        <v>124</v>
      </c>
      <c r="B8" s="7" t="s">
        <v>125</v>
      </c>
      <c r="C8" s="7">
        <v>4023</v>
      </c>
      <c r="D8" s="8">
        <v>22.44</v>
      </c>
      <c r="E8" s="9" t="s">
        <v>126</v>
      </c>
      <c r="F8" s="7">
        <v>50686</v>
      </c>
      <c r="G8" s="10">
        <f>F8/144</f>
        <v>351.98611111111109</v>
      </c>
      <c r="H8" s="7">
        <v>6758</v>
      </c>
      <c r="I8" s="10">
        <f>(H8)/144</f>
        <v>46.930555555555557</v>
      </c>
      <c r="J8" s="11">
        <f>(H8*100)/F8</f>
        <v>13.333070275815807</v>
      </c>
      <c r="K8" s="10">
        <f>(F8-H8)/144</f>
        <v>305.05555555555554</v>
      </c>
      <c r="L8" s="11">
        <f>K8*100/G8</f>
        <v>86.6669297241842</v>
      </c>
    </row>
    <row r="9" spans="1:12" x14ac:dyDescent="0.2">
      <c r="A9" s="6" t="s">
        <v>70</v>
      </c>
      <c r="B9" s="7" t="s">
        <v>127</v>
      </c>
      <c r="C9" s="7">
        <v>4112</v>
      </c>
      <c r="D9" s="8">
        <v>19</v>
      </c>
      <c r="E9" s="9" t="s">
        <v>116</v>
      </c>
      <c r="F9" s="7">
        <v>98790</v>
      </c>
      <c r="G9" s="10">
        <f>F9/144</f>
        <v>686.04166666666663</v>
      </c>
      <c r="H9" s="7">
        <v>49192</v>
      </c>
      <c r="I9" s="10">
        <f>(H9)/144</f>
        <v>341.61111111111109</v>
      </c>
      <c r="J9" s="11">
        <f>(H9*100)/F9</f>
        <v>49.794513614738335</v>
      </c>
      <c r="K9" s="10">
        <f>(F9-H9)/144</f>
        <v>344.43055555555554</v>
      </c>
      <c r="L9" s="11">
        <f>K9*100/G9</f>
        <v>50.205486385261665</v>
      </c>
    </row>
    <row r="10" spans="1:12" x14ac:dyDescent="0.2">
      <c r="A10" s="6" t="s">
        <v>119</v>
      </c>
      <c r="B10" s="7" t="s">
        <v>120</v>
      </c>
      <c r="C10" s="7">
        <v>3918</v>
      </c>
      <c r="D10" s="8">
        <v>9.5</v>
      </c>
      <c r="E10" s="9" t="s">
        <v>121</v>
      </c>
      <c r="F10" s="9" t="s">
        <v>121</v>
      </c>
      <c r="G10" s="9" t="s">
        <v>121</v>
      </c>
      <c r="H10" s="9" t="s">
        <v>121</v>
      </c>
      <c r="I10" s="9" t="s">
        <v>121</v>
      </c>
      <c r="J10" s="9" t="s">
        <v>122</v>
      </c>
      <c r="K10" s="9" t="s">
        <v>121</v>
      </c>
      <c r="L10" s="11" t="s">
        <v>123</v>
      </c>
    </row>
    <row r="11" spans="1:12" x14ac:dyDescent="0.2">
      <c r="A11" s="6" t="s">
        <v>75</v>
      </c>
      <c r="B11" s="7" t="s">
        <v>76</v>
      </c>
      <c r="C11" s="7">
        <v>3961</v>
      </c>
      <c r="D11" s="8">
        <v>34</v>
      </c>
      <c r="E11" s="9" t="s">
        <v>116</v>
      </c>
      <c r="F11" s="7">
        <v>96910</v>
      </c>
      <c r="G11" s="10">
        <f>F11/144</f>
        <v>672.98611111111109</v>
      </c>
      <c r="H11" s="7">
        <v>9046</v>
      </c>
      <c r="I11" s="10">
        <f>(H11)/144</f>
        <v>62.819444444444443</v>
      </c>
      <c r="J11" s="11">
        <f>(H11*100)/F11</f>
        <v>9.3344340109379829</v>
      </c>
      <c r="K11" s="10">
        <f>(F11-H11)/144</f>
        <v>610.16666666666663</v>
      </c>
      <c r="L11" s="11">
        <f>K11*100/G11</f>
        <v>90.665565989062017</v>
      </c>
    </row>
    <row r="12" spans="1:12" x14ac:dyDescent="0.2">
      <c r="A12" s="6" t="s">
        <v>78</v>
      </c>
      <c r="B12" s="7" t="s">
        <v>79</v>
      </c>
      <c r="C12" s="7">
        <v>4128</v>
      </c>
      <c r="D12" s="8">
        <v>42</v>
      </c>
      <c r="E12" s="9" t="s">
        <v>116</v>
      </c>
      <c r="F12" s="7">
        <v>73429</v>
      </c>
      <c r="G12" s="10">
        <f>F12/144</f>
        <v>509.92361111111109</v>
      </c>
      <c r="H12" s="7">
        <v>31429</v>
      </c>
      <c r="I12" s="10">
        <f>(H12)/144</f>
        <v>218.25694444444446</v>
      </c>
      <c r="J12" s="11">
        <f>(H12*100)/F12</f>
        <v>42.801890261340887</v>
      </c>
      <c r="K12" s="10">
        <f>(F12-H12)/144</f>
        <v>291.66666666666669</v>
      </c>
      <c r="L12" s="11">
        <f>K12*100/G12</f>
        <v>57.19810973865912</v>
      </c>
    </row>
    <row r="13" spans="1:12" x14ac:dyDescent="0.2">
      <c r="A13" s="6" t="s">
        <v>83</v>
      </c>
      <c r="B13" s="7" t="s">
        <v>84</v>
      </c>
      <c r="C13" s="7">
        <v>3940</v>
      </c>
      <c r="D13" s="8">
        <v>48</v>
      </c>
      <c r="E13" s="9" t="s">
        <v>116</v>
      </c>
      <c r="F13" s="7">
        <v>98770</v>
      </c>
      <c r="G13" s="10">
        <f>F13/144</f>
        <v>685.90277777777783</v>
      </c>
      <c r="H13" s="7">
        <v>5417</v>
      </c>
      <c r="I13" s="10">
        <f>(H13)/144</f>
        <v>37.618055555555557</v>
      </c>
      <c r="J13" s="11">
        <f>(H13*100)/F13</f>
        <v>5.4844588437784756</v>
      </c>
      <c r="K13" s="10">
        <f>(F13-H13)/144</f>
        <v>648.28472222222217</v>
      </c>
      <c r="L13" s="11">
        <f>K13*100/G13</f>
        <v>94.515541156221516</v>
      </c>
    </row>
    <row r="14" spans="1:12" x14ac:dyDescent="0.2">
      <c r="A14" s="6" t="s">
        <v>86</v>
      </c>
      <c r="B14" s="7" t="s">
        <v>87</v>
      </c>
      <c r="C14" s="7">
        <v>3776</v>
      </c>
      <c r="D14" s="8">
        <v>65</v>
      </c>
      <c r="E14" s="9" t="s">
        <v>116</v>
      </c>
      <c r="F14" s="7">
        <v>98654</v>
      </c>
      <c r="G14" s="10">
        <f t="shared" si="0"/>
        <v>685.09722222222217</v>
      </c>
      <c r="H14" s="7">
        <v>6583</v>
      </c>
      <c r="I14" s="10">
        <f t="shared" ref="I14:I16" si="4">(H14)/144</f>
        <v>45.715277777777779</v>
      </c>
      <c r="J14" s="11">
        <f t="shared" si="1"/>
        <v>6.6728161047702068</v>
      </c>
      <c r="K14" s="10">
        <f t="shared" si="2"/>
        <v>639.38194444444446</v>
      </c>
      <c r="L14" s="11">
        <f t="shared" si="3"/>
        <v>93.327183895229794</v>
      </c>
    </row>
    <row r="15" spans="1:12" x14ac:dyDescent="0.2">
      <c r="A15" s="6" t="s">
        <v>88</v>
      </c>
      <c r="B15" s="7" t="s">
        <v>89</v>
      </c>
      <c r="C15" s="7">
        <v>3842</v>
      </c>
      <c r="D15" s="8">
        <v>60</v>
      </c>
      <c r="E15" s="9" t="s">
        <v>116</v>
      </c>
      <c r="F15" s="7">
        <v>96763</v>
      </c>
      <c r="G15" s="10">
        <f t="shared" si="0"/>
        <v>671.96527777777783</v>
      </c>
      <c r="H15" s="7">
        <v>10502</v>
      </c>
      <c r="I15" s="10">
        <f t="shared" si="4"/>
        <v>72.930555555555557</v>
      </c>
      <c r="J15" s="11">
        <f t="shared" si="1"/>
        <v>10.853322034248627</v>
      </c>
      <c r="K15" s="10">
        <f t="shared" si="2"/>
        <v>599.03472222222217</v>
      </c>
      <c r="L15" s="11">
        <f t="shared" si="3"/>
        <v>89.146677965751365</v>
      </c>
    </row>
    <row r="16" spans="1:12" x14ac:dyDescent="0.2">
      <c r="A16" s="6" t="s">
        <v>91</v>
      </c>
      <c r="B16" s="7" t="s">
        <v>92</v>
      </c>
      <c r="C16" s="7">
        <v>3969</v>
      </c>
      <c r="D16" s="8">
        <v>25</v>
      </c>
      <c r="E16" s="9" t="s">
        <v>116</v>
      </c>
      <c r="F16" s="7">
        <v>96333</v>
      </c>
      <c r="G16" s="10">
        <f t="shared" si="0"/>
        <v>668.97916666666663</v>
      </c>
      <c r="H16" s="7">
        <v>25693</v>
      </c>
      <c r="I16" s="10">
        <f t="shared" si="4"/>
        <v>178.42361111111111</v>
      </c>
      <c r="J16" s="11">
        <f t="shared" si="1"/>
        <v>26.671026543344439</v>
      </c>
      <c r="K16" s="10">
        <f t="shared" si="2"/>
        <v>490.55555555555554</v>
      </c>
      <c r="L16" s="11">
        <f t="shared" si="3"/>
        <v>73.328973456655561</v>
      </c>
    </row>
    <row r="17" spans="1:12" x14ac:dyDescent="0.2">
      <c r="A17" s="6" t="s">
        <v>95</v>
      </c>
      <c r="B17" s="7" t="s">
        <v>118</v>
      </c>
      <c r="C17" s="7">
        <v>3690</v>
      </c>
      <c r="D17" s="8">
        <v>18</v>
      </c>
      <c r="E17" s="9" t="s">
        <v>116</v>
      </c>
      <c r="F17" s="7">
        <v>91757</v>
      </c>
      <c r="G17" s="10">
        <f>F17/144</f>
        <v>637.20138888888891</v>
      </c>
      <c r="H17" s="7">
        <v>994</v>
      </c>
      <c r="I17" s="10">
        <f>(H17)/144</f>
        <v>6.9027777777777777</v>
      </c>
      <c r="J17" s="11">
        <f>(H17*100)/F17</f>
        <v>1.0832960973004784</v>
      </c>
      <c r="K17" s="10">
        <f>(F17-H17)/144</f>
        <v>630.29861111111109</v>
      </c>
      <c r="L17" s="11">
        <f>K17*100/G17</f>
        <v>98.91670390269951</v>
      </c>
    </row>
    <row r="18" spans="1:12" x14ac:dyDescent="0.2">
      <c r="A18" s="12" t="s">
        <v>133</v>
      </c>
      <c r="B18" s="12"/>
      <c r="C18" s="12"/>
      <c r="D18" s="12"/>
      <c r="E18" s="12"/>
      <c r="F18" s="12"/>
      <c r="G18" s="12"/>
      <c r="H18" s="12"/>
      <c r="I18" s="12"/>
      <c r="J18" s="13"/>
      <c r="K18" s="13"/>
      <c r="L18" s="13"/>
    </row>
  </sheetData>
  <mergeCells count="1">
    <mergeCell ref="A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F-Q</vt:lpstr>
      <vt:lpstr>Lake Morphology </vt:lpstr>
      <vt:lpstr>LandCover</vt:lpstr>
      <vt:lpstr>Lake Physics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2021-06-14T03:25:53Z</dcterms:created>
  <dcterms:modified xsi:type="dcterms:W3CDTF">2021-06-14T04:06:02Z</dcterms:modified>
</cp:coreProperties>
</file>