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ngchan818/Desktop/projects/305_pair/"/>
    </mc:Choice>
  </mc:AlternateContent>
  <xr:revisionPtr revIDLastSave="0" documentId="13_ncr:1_{106E0F4D-1877-F143-A957-17D6741A57F8}" xr6:coauthVersionLast="47" xr6:coauthVersionMax="47" xr10:uidLastSave="{00000000-0000-0000-0000-000000000000}"/>
  <bookViews>
    <workbookView xWindow="-38400" yWindow="880" windowWidth="38400" windowHeight="21100" xr2:uid="{8196AEDF-EC59-4421-B34D-98F8F35CA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J11" i="1"/>
  <c r="M8" i="1"/>
  <c r="M2" i="1"/>
  <c r="L9" i="1"/>
  <c r="L11" i="1"/>
  <c r="D2" i="1"/>
  <c r="N2" i="1" s="1"/>
  <c r="E3" i="1"/>
  <c r="M3" i="1" s="1"/>
  <c r="D4" i="1"/>
  <c r="L4" i="1" s="1"/>
  <c r="D5" i="1"/>
  <c r="L5" i="1" s="1"/>
  <c r="E5" i="1"/>
  <c r="M5" i="1" s="1"/>
  <c r="E6" i="1"/>
  <c r="M6" i="1" s="1"/>
  <c r="D7" i="1"/>
  <c r="N7" i="1" s="1"/>
  <c r="D8" i="1"/>
  <c r="E8" i="1"/>
  <c r="E9" i="1"/>
  <c r="G9" i="1" s="1"/>
  <c r="I9" i="1" s="1"/>
  <c r="D10" i="1"/>
  <c r="N10" i="1" s="1"/>
  <c r="D11" i="1"/>
  <c r="E11" i="1"/>
  <c r="G11" i="1" s="1"/>
  <c r="H5" i="1"/>
  <c r="I11" i="1"/>
  <c r="H11" i="1"/>
  <c r="J8" i="1"/>
  <c r="I8" i="1"/>
  <c r="H8" i="1"/>
  <c r="H7" i="1"/>
  <c r="I6" i="1"/>
  <c r="J5" i="1"/>
  <c r="J4" i="1"/>
  <c r="I5" i="1"/>
  <c r="H2" i="1"/>
  <c r="E4" i="1"/>
  <c r="M4" i="1" s="1"/>
  <c r="G5" i="1"/>
  <c r="G6" i="1"/>
  <c r="E7" i="1"/>
  <c r="M7" i="1" s="1"/>
  <c r="G8" i="1"/>
  <c r="E10" i="1"/>
  <c r="M10" i="1" s="1"/>
  <c r="D3" i="1"/>
  <c r="L3" i="1" s="1"/>
  <c r="D6" i="1"/>
  <c r="L6" i="1" s="1"/>
  <c r="D9" i="1"/>
  <c r="G2" i="1"/>
  <c r="I2" i="1"/>
  <c r="L10" i="1" l="1"/>
  <c r="N8" i="1"/>
  <c r="F2" i="1"/>
  <c r="M11" i="1"/>
  <c r="M9" i="1"/>
  <c r="L7" i="1"/>
  <c r="N4" i="1"/>
  <c r="G3" i="1"/>
  <c r="I3" i="1" s="1"/>
  <c r="L2" i="1"/>
  <c r="L8" i="1"/>
  <c r="N6" i="1"/>
  <c r="F10" i="1"/>
  <c r="H10" i="1" s="1"/>
  <c r="N5" i="1"/>
  <c r="N11" i="1"/>
  <c r="F11" i="1"/>
  <c r="N3" i="1"/>
  <c r="J3" i="1" s="1"/>
  <c r="F7" i="1"/>
  <c r="N9" i="1"/>
  <c r="F5" i="1"/>
  <c r="F8" i="1"/>
</calcChain>
</file>

<file path=xl/sharedStrings.xml><?xml version="1.0" encoding="utf-8"?>
<sst xmlns="http://schemas.openxmlformats.org/spreadsheetml/2006/main" count="24" uniqueCount="16">
  <si>
    <t>N</t>
  </si>
  <si>
    <t>Y</t>
  </si>
  <si>
    <t>caseNo</t>
  </si>
  <si>
    <t>wifePersonalIncome</t>
  </si>
  <si>
    <t>husbandPersonalIncome</t>
  </si>
  <si>
    <t>wifeMPF</t>
  </si>
  <si>
    <t>husbandMPF</t>
  </si>
  <si>
    <t>wifeNetChargeableIncome</t>
  </si>
  <si>
    <t>husbandNetChargeableIncome</t>
  </si>
  <si>
    <t>wifeTaxPayable</t>
  </si>
  <si>
    <t>husbandTaxPayable</t>
  </si>
  <si>
    <t>jointTaxPayable</t>
  </si>
  <si>
    <t>jointAssessmentRecommendation</t>
  </si>
  <si>
    <t>wifeNetTotalIncome</t>
  </si>
  <si>
    <t>husbandNetTotalIncome</t>
  </si>
  <si>
    <t>totalNetChargeableIncome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</si>
</sst>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3" fontId="0" fillId="0" borderId="0" xfId="0" applyNumberFormat="1"/>
    <xf numFmtId="3" fontId="0" fillId="0" borderId="3" xfId="0" applyNumberFormat="1" applyBorder="1"/>
    <xf numFmtId="3" fontId="0" fillId="0" borderId="4" xfId="0" applyNumberFormat="1" applyBorder="1"/>
    <xf numFmtId="0" fontId="1" fillId="0" borderId="4" xfId="0" applyFont="1" applyBorder="1"/>
    <xf numFmtId="3" fontId="1" fillId="0" borderId="0" xfId="0" applyNumberFormat="1" applyFont="1"/>
    <xf numFmtId="3" fontId="1" fillId="0" borderId="4" xfId="0" applyNumberFormat="1" applyFont="1" applyBorder="1"/>
    <xf numFmtId="3" fontId="0" fillId="0" borderId="0" xfId="0" applyNumberFormat="1" applyFill="1" applyBorder="1"/>
    <xf numFmtId="0" fontId="0" fillId="2" borderId="4" xfId="0" applyFill="1" applyBorder="1"/>
    <xf numFmtId="3" fontId="0" fillId="2" borderId="0" xfId="0" applyNumberFormat="1" applyFill="1"/>
    <xf numFmtId="3" fontId="0" fillId="2" borderId="4" xfId="0" applyNumberFormat="1" applyFill="1" applyBorder="1"/>
    <xf numFmtId="0" fontId="2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186-88A5-4746-ABBF-A3FC64146D3E}">
  <dimension ref="A1:N25"/>
  <sheetViews>
    <sheetView tabSelected="1" zoomScale="118" workbookViewId="0">
      <selection activeCell="D38" sqref="D38"/>
    </sheetView>
  </sheetViews>
  <sheetFormatPr baseColWidth="10" defaultColWidth="8.83203125" defaultRowHeight="15" x14ac:dyDescent="0.2"/>
  <cols>
    <col min="1" max="1" width="35.1640625" customWidth="1"/>
    <col min="2" max="2" width="17.33203125" customWidth="1"/>
    <col min="3" max="3" width="20.33203125" customWidth="1"/>
    <col min="4" max="4" width="34.1640625" customWidth="1"/>
    <col min="5" max="5" width="37.33203125" customWidth="1"/>
    <col min="6" max="6" width="42.83203125" customWidth="1"/>
    <col min="7" max="7" width="45.83203125" customWidth="1"/>
    <col min="8" max="8" width="13.6640625" customWidth="1"/>
    <col min="9" max="9" width="16.6640625" customWidth="1"/>
    <col min="10" max="10" width="13.6640625" customWidth="1"/>
    <col min="11" max="11" width="29.1640625" customWidth="1"/>
    <col min="12" max="12" width="17.83203125" customWidth="1"/>
    <col min="13" max="13" width="20.83203125" customWidth="1"/>
    <col min="14" max="14" width="22.83203125" customWidth="1"/>
  </cols>
  <sheetData>
    <row r="1" spans="1:14" ht="16" x14ac:dyDescent="0.2">
      <c r="A1" s="16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7" t="s">
        <v>9</v>
      </c>
      <c r="I1" s="17" t="s">
        <v>10</v>
      </c>
      <c r="J1" s="14" t="s">
        <v>11</v>
      </c>
      <c r="K1" s="14" t="s">
        <v>12</v>
      </c>
      <c r="L1" s="15" t="s">
        <v>13</v>
      </c>
      <c r="M1" s="15" t="s">
        <v>14</v>
      </c>
      <c r="N1" s="15" t="s">
        <v>15</v>
      </c>
    </row>
    <row r="2" spans="1:14" x14ac:dyDescent="0.2">
      <c r="A2" s="1">
        <v>1</v>
      </c>
      <c r="B2" s="3">
        <v>300000</v>
      </c>
      <c r="C2" s="3">
        <v>400000</v>
      </c>
      <c r="D2" s="3">
        <f>B2*0.05</f>
        <v>15000</v>
      </c>
      <c r="E2" s="3">
        <v>18000</v>
      </c>
      <c r="F2" s="3">
        <f>B2-D2-132000</f>
        <v>153000</v>
      </c>
      <c r="G2" s="3">
        <f>C2-E2-132000</f>
        <v>250000</v>
      </c>
      <c r="H2" s="3">
        <f>1000+3000+5000+3000*0.14</f>
        <v>9420</v>
      </c>
      <c r="I2" s="3">
        <f>1000+3000+5000+7000+50000*0.17</f>
        <v>24500</v>
      </c>
      <c r="J2" s="3">
        <v>50510</v>
      </c>
      <c r="K2" s="4" t="s">
        <v>0</v>
      </c>
      <c r="L2" s="3">
        <f>B2-D2</f>
        <v>285000</v>
      </c>
      <c r="M2" s="3">
        <f>C2-E2</f>
        <v>382000</v>
      </c>
      <c r="N2" s="3">
        <f>B2+C2-D2-E2-264000</f>
        <v>403000</v>
      </c>
    </row>
    <row r="3" spans="1:14" x14ac:dyDescent="0.2">
      <c r="A3" s="2">
        <v>2</v>
      </c>
      <c r="B3" s="3">
        <v>0</v>
      </c>
      <c r="C3" s="3">
        <v>345600</v>
      </c>
      <c r="D3" s="3">
        <f t="shared" ref="D3:D9" si="0">B3*0.05</f>
        <v>0</v>
      </c>
      <c r="E3" s="3">
        <f>C3*0.05</f>
        <v>17280</v>
      </c>
      <c r="F3" s="3">
        <v>0</v>
      </c>
      <c r="G3" s="3">
        <f>C3-E3-132000</f>
        <v>196320</v>
      </c>
      <c r="H3" s="3">
        <v>0</v>
      </c>
      <c r="I3" s="3">
        <f>1000+3000+5000+(G3-150000)*0.14</f>
        <v>15484.8</v>
      </c>
      <c r="J3" s="3">
        <f>1000+(N3-50000)*0.06</f>
        <v>1859.1999999999998</v>
      </c>
      <c r="K3" s="5" t="s">
        <v>1</v>
      </c>
      <c r="L3" s="3">
        <f t="shared" ref="L3:L11" si="1">B3-D3</f>
        <v>0</v>
      </c>
      <c r="M3" s="3">
        <f t="shared" ref="M3:M11" si="2">C3-E3</f>
        <v>328320</v>
      </c>
      <c r="N3" s="3">
        <f>C3-D3-E3-264000</f>
        <v>64320</v>
      </c>
    </row>
    <row r="4" spans="1:14" x14ac:dyDescent="0.2">
      <c r="A4" s="2">
        <v>3</v>
      </c>
      <c r="B4" s="3">
        <v>320000</v>
      </c>
      <c r="C4" s="3">
        <v>0</v>
      </c>
      <c r="D4" s="3">
        <f>B4*0.05</f>
        <v>16000</v>
      </c>
      <c r="E4" s="3">
        <f t="shared" ref="E4:E10" si="3">C4*0.05</f>
        <v>0</v>
      </c>
      <c r="F4" s="3">
        <f>B4-D4-132000</f>
        <v>172000</v>
      </c>
      <c r="G4" s="3">
        <v>0</v>
      </c>
      <c r="H4" s="3">
        <v>12080</v>
      </c>
      <c r="I4" s="3">
        <v>0</v>
      </c>
      <c r="J4" s="3">
        <f>40000*0.02</f>
        <v>800</v>
      </c>
      <c r="K4" s="5" t="s">
        <v>1</v>
      </c>
      <c r="L4" s="3">
        <f t="shared" si="1"/>
        <v>304000</v>
      </c>
      <c r="M4" s="3">
        <f t="shared" si="2"/>
        <v>0</v>
      </c>
      <c r="N4" s="3">
        <f>B4-D4-264000</f>
        <v>40000</v>
      </c>
    </row>
    <row r="5" spans="1:14" x14ac:dyDescent="0.2">
      <c r="A5" s="10">
        <v>4</v>
      </c>
      <c r="B5" s="11">
        <v>220800</v>
      </c>
      <c r="C5" s="11">
        <v>250000</v>
      </c>
      <c r="D5" s="11">
        <f>B5*0.05</f>
        <v>11040</v>
      </c>
      <c r="E5" s="11">
        <f t="shared" si="3"/>
        <v>12500</v>
      </c>
      <c r="F5" s="11">
        <f>B5-D5-132000</f>
        <v>77760</v>
      </c>
      <c r="G5" s="11">
        <f>C5-E5-132000</f>
        <v>105500</v>
      </c>
      <c r="H5" s="11">
        <f>1000+27760*0.06</f>
        <v>2665.6</v>
      </c>
      <c r="I5" s="11">
        <f>1000+3000+5500*0.1</f>
        <v>4550</v>
      </c>
      <c r="J5" s="11">
        <f>1000+3000+5000+33260*0.14</f>
        <v>13656.400000000001</v>
      </c>
      <c r="K5" s="12" t="s">
        <v>0</v>
      </c>
      <c r="L5" s="3">
        <f t="shared" si="1"/>
        <v>209760</v>
      </c>
      <c r="M5" s="3">
        <f t="shared" si="2"/>
        <v>237500</v>
      </c>
      <c r="N5" s="3">
        <f>B5+C5-D5-E5-264000</f>
        <v>183260</v>
      </c>
    </row>
    <row r="6" spans="1:14" x14ac:dyDescent="0.2">
      <c r="A6" s="2">
        <v>5</v>
      </c>
      <c r="B6" s="3">
        <v>0</v>
      </c>
      <c r="C6" s="3">
        <v>230000</v>
      </c>
      <c r="D6" s="3">
        <f t="shared" si="0"/>
        <v>0</v>
      </c>
      <c r="E6" s="3">
        <f t="shared" si="3"/>
        <v>11500</v>
      </c>
      <c r="F6" s="3">
        <v>0</v>
      </c>
      <c r="G6" s="3">
        <f>C6-E6-132000</f>
        <v>86500</v>
      </c>
      <c r="H6" s="3">
        <v>0</v>
      </c>
      <c r="I6" s="3">
        <f>1000+36500*0.06</f>
        <v>3190</v>
      </c>
      <c r="J6" s="3">
        <v>0</v>
      </c>
      <c r="K6" s="5" t="s">
        <v>1</v>
      </c>
      <c r="L6" s="3">
        <f t="shared" si="1"/>
        <v>0</v>
      </c>
      <c r="M6" s="3">
        <f t="shared" si="2"/>
        <v>218500</v>
      </c>
      <c r="N6" s="3">
        <f>C6-E6-264000</f>
        <v>-45500</v>
      </c>
    </row>
    <row r="7" spans="1:14" x14ac:dyDescent="0.2">
      <c r="A7" s="2">
        <v>6</v>
      </c>
      <c r="B7" s="3">
        <v>260000</v>
      </c>
      <c r="C7" s="3">
        <v>0</v>
      </c>
      <c r="D7" s="3">
        <f>B7*0.05</f>
        <v>13000</v>
      </c>
      <c r="E7" s="3">
        <f t="shared" si="3"/>
        <v>0</v>
      </c>
      <c r="F7" s="3">
        <f>B7-D7-132000</f>
        <v>115000</v>
      </c>
      <c r="G7" s="3">
        <v>0</v>
      </c>
      <c r="H7" s="3">
        <f>1000+3000+15000*0.1</f>
        <v>5500</v>
      </c>
      <c r="I7" s="3">
        <v>0</v>
      </c>
      <c r="J7" s="3">
        <v>0</v>
      </c>
      <c r="K7" s="5" t="s">
        <v>1</v>
      </c>
      <c r="L7" s="3">
        <f t="shared" si="1"/>
        <v>247000</v>
      </c>
      <c r="M7" s="3">
        <f t="shared" si="2"/>
        <v>0</v>
      </c>
      <c r="N7" s="3">
        <f>B7-D7-264000</f>
        <v>-17000</v>
      </c>
    </row>
    <row r="8" spans="1:14" x14ac:dyDescent="0.2">
      <c r="A8" s="2">
        <v>7</v>
      </c>
      <c r="B8" s="3">
        <v>158400</v>
      </c>
      <c r="C8" s="3">
        <v>170000</v>
      </c>
      <c r="D8" s="3">
        <f>B8*0.05</f>
        <v>7920</v>
      </c>
      <c r="E8" s="3">
        <f t="shared" si="3"/>
        <v>8500</v>
      </c>
      <c r="F8" s="3">
        <f>B8-D8-132000</f>
        <v>18480</v>
      </c>
      <c r="G8" s="3">
        <f>C8-E8-132000</f>
        <v>29500</v>
      </c>
      <c r="H8" s="3">
        <f>18480*0.02</f>
        <v>369.6</v>
      </c>
      <c r="I8" s="3">
        <f>29500*0.02</f>
        <v>590</v>
      </c>
      <c r="J8" s="3">
        <f>47980*0.02</f>
        <v>959.6</v>
      </c>
      <c r="K8" s="5" t="s">
        <v>0</v>
      </c>
      <c r="L8" s="3">
        <f t="shared" si="1"/>
        <v>150480</v>
      </c>
      <c r="M8" s="3">
        <f t="shared" si="2"/>
        <v>161500</v>
      </c>
      <c r="N8" s="3">
        <f>B8+C8-D8-E8-264000</f>
        <v>47980</v>
      </c>
    </row>
    <row r="9" spans="1:14" x14ac:dyDescent="0.2">
      <c r="A9" s="2">
        <v>8</v>
      </c>
      <c r="B9" s="3">
        <v>0</v>
      </c>
      <c r="C9" s="3">
        <v>160000</v>
      </c>
      <c r="D9" s="3">
        <f t="shared" si="0"/>
        <v>0</v>
      </c>
      <c r="E9" s="3">
        <f t="shared" si="3"/>
        <v>8000</v>
      </c>
      <c r="F9" s="3">
        <v>0</v>
      </c>
      <c r="G9" s="3">
        <f>C9-E9-132000</f>
        <v>20000</v>
      </c>
      <c r="H9" s="3">
        <v>0</v>
      </c>
      <c r="I9" s="3">
        <f>G9*0.02</f>
        <v>400</v>
      </c>
      <c r="J9" s="3">
        <v>0</v>
      </c>
      <c r="K9" s="5" t="s">
        <v>1</v>
      </c>
      <c r="L9" s="3">
        <f t="shared" si="1"/>
        <v>0</v>
      </c>
      <c r="M9" s="3">
        <f t="shared" si="2"/>
        <v>152000</v>
      </c>
      <c r="N9" s="3">
        <f>C9-E9-264000</f>
        <v>-112000</v>
      </c>
    </row>
    <row r="10" spans="1:14" x14ac:dyDescent="0.2">
      <c r="A10" s="2">
        <v>9</v>
      </c>
      <c r="B10" s="3">
        <v>190000</v>
      </c>
      <c r="C10" s="3">
        <v>0</v>
      </c>
      <c r="D10" s="3">
        <f>B10*0.05</f>
        <v>9500</v>
      </c>
      <c r="E10" s="3">
        <f t="shared" si="3"/>
        <v>0</v>
      </c>
      <c r="F10" s="3">
        <f>B10-D10-132000</f>
        <v>48500</v>
      </c>
      <c r="G10" s="3">
        <v>0</v>
      </c>
      <c r="H10" s="3">
        <f>F10*0.02</f>
        <v>970</v>
      </c>
      <c r="I10" s="3">
        <v>0</v>
      </c>
      <c r="J10" s="3">
        <v>0</v>
      </c>
      <c r="K10" s="5" t="s">
        <v>1</v>
      </c>
      <c r="L10" s="3">
        <f t="shared" si="1"/>
        <v>180500</v>
      </c>
      <c r="M10" s="3">
        <f t="shared" si="2"/>
        <v>0</v>
      </c>
      <c r="N10" s="3">
        <f>B10-D10-264000</f>
        <v>-83500</v>
      </c>
    </row>
    <row r="11" spans="1:14" x14ac:dyDescent="0.2">
      <c r="A11" s="2">
        <v>10</v>
      </c>
      <c r="B11" s="3">
        <v>210000</v>
      </c>
      <c r="C11" s="3">
        <v>210000</v>
      </c>
      <c r="D11" s="3">
        <f>B11*0.05</f>
        <v>10500</v>
      </c>
      <c r="E11" s="3">
        <f>C11*0.05</f>
        <v>10500</v>
      </c>
      <c r="F11" s="3">
        <f>B11-D11-132000</f>
        <v>67500</v>
      </c>
      <c r="G11" s="3">
        <f>C11-E11-132000</f>
        <v>67500</v>
      </c>
      <c r="H11" s="3">
        <f>1000+17500*0.06</f>
        <v>2050</v>
      </c>
      <c r="I11" s="3">
        <f>1000+17500*0.06</f>
        <v>2050</v>
      </c>
      <c r="J11" s="3">
        <f>1000+3000+35000*0.1</f>
        <v>7500</v>
      </c>
      <c r="K11" s="5" t="s">
        <v>0</v>
      </c>
      <c r="L11" s="3">
        <f t="shared" si="1"/>
        <v>199500</v>
      </c>
      <c r="M11" s="3">
        <f t="shared" si="2"/>
        <v>199500</v>
      </c>
      <c r="N11" s="3">
        <f>B11+C11-D11-E11-264000</f>
        <v>135000</v>
      </c>
    </row>
    <row r="16" spans="1:14" x14ac:dyDescent="0.2">
      <c r="B16" s="3"/>
      <c r="C16" s="3"/>
      <c r="D16" s="3"/>
      <c r="E16" s="3"/>
      <c r="F16" s="3"/>
      <c r="G16" s="3"/>
      <c r="H16" s="3"/>
      <c r="I16" s="3"/>
      <c r="J16" s="3"/>
      <c r="K16" s="5"/>
    </row>
    <row r="18" spans="1:12" x14ac:dyDescent="0.2">
      <c r="K18" s="9"/>
    </row>
    <row r="19" spans="1:12" x14ac:dyDescent="0.2">
      <c r="K19" s="9"/>
    </row>
    <row r="20" spans="1:12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</row>
    <row r="22" spans="1:12" x14ac:dyDescent="0.2">
      <c r="H22" s="13"/>
      <c r="I22" s="13"/>
    </row>
    <row r="23" spans="1:12" x14ac:dyDescent="0.2">
      <c r="H23" s="13"/>
      <c r="I23" s="13"/>
    </row>
    <row r="24" spans="1:12" x14ac:dyDescent="0.2">
      <c r="H24" s="13"/>
      <c r="I24" s="13"/>
    </row>
    <row r="25" spans="1:12" x14ac:dyDescent="0.2">
      <c r="H25" s="13"/>
      <c r="I25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Leung</dc:creator>
  <cp:lastModifiedBy>Microsoft Office User</cp:lastModifiedBy>
  <dcterms:created xsi:type="dcterms:W3CDTF">2018-01-15T03:45:23Z</dcterms:created>
  <dcterms:modified xsi:type="dcterms:W3CDTF">2022-03-09T15:05:04Z</dcterms:modified>
</cp:coreProperties>
</file>