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 Creator\time sheets\Khordad\"/>
    </mc:Choice>
  </mc:AlternateContent>
  <xr:revisionPtr revIDLastSave="0" documentId="13_ncr:1_{CDAE505A-6AF8-4F2F-8437-37DD61215D50}" xr6:coauthVersionLast="47" xr6:coauthVersionMax="47" xr10:uidLastSave="{00000000-0000-0000-0000-000000000000}"/>
  <bookViews>
    <workbookView xWindow="-120" yWindow="480" windowWidth="21840" windowHeight="13140" activeTab="3" xr2:uid="{00000000-000D-0000-FFFF-FFFF00000000}"/>
  </bookViews>
  <sheets>
    <sheet name="Khordad1402" sheetId="1" r:id="rId1"/>
    <sheet name="Tiam and Report" sheetId="4" r:id="rId2"/>
    <sheet name="MES" sheetId="2" r:id="rId3"/>
    <sheet name="Diag and Repo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3" l="1"/>
  <c r="I25" i="4"/>
  <c r="I33" i="2"/>
  <c r="M85" i="1"/>
  <c r="M78" i="1"/>
  <c r="M79" i="1"/>
  <c r="M80" i="1"/>
  <c r="M81" i="1"/>
  <c r="M82" i="1"/>
  <c r="M83" i="1"/>
  <c r="M84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L2" i="1"/>
  <c r="K2" i="1"/>
  <c r="J2" i="1"/>
  <c r="H78" i="1"/>
  <c r="H79" i="1"/>
  <c r="H80" i="1"/>
  <c r="H81" i="1"/>
  <c r="H82" i="1"/>
  <c r="H83" i="1"/>
  <c r="H84" i="1"/>
  <c r="H8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  <c r="M64" i="1" l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76" i="1"/>
  <c r="M72" i="1"/>
  <c r="M68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2" i="1"/>
  <c r="M86" i="1" l="1"/>
</calcChain>
</file>

<file path=xl/sharedStrings.xml><?xml version="1.0" encoding="utf-8"?>
<sst xmlns="http://schemas.openxmlformats.org/spreadsheetml/2006/main" count="423" uniqueCount="46">
  <si>
    <t>Number</t>
  </si>
  <si>
    <t>Category</t>
  </si>
  <si>
    <t>Description</t>
  </si>
  <si>
    <t>StartDate</t>
  </si>
  <si>
    <t>StartTime</t>
  </si>
  <si>
    <t>EndDate</t>
  </si>
  <si>
    <t>EndTime</t>
  </si>
  <si>
    <t>Report</t>
  </si>
  <si>
    <t>Write Plots in Excel file</t>
  </si>
  <si>
    <t>Mes</t>
  </si>
  <si>
    <t>Organizing Sarcheshmeh data</t>
  </si>
  <si>
    <t>Diag</t>
  </si>
  <si>
    <t>meeting</t>
  </si>
  <si>
    <t>Meeting</t>
  </si>
  <si>
    <t>Organizing Data</t>
  </si>
  <si>
    <t>Finding Frequencies for bearing code</t>
  </si>
  <si>
    <t>Meeting with Mr. Yadegari on labeling data</t>
  </si>
  <si>
    <t>extraxt missing data from db</t>
  </si>
  <si>
    <t xml:space="preserve">labeling data </t>
  </si>
  <si>
    <t>Checking Maintenance History</t>
  </si>
  <si>
    <t>Getting Report files from Behravesh</t>
  </si>
  <si>
    <t>Review of finalized doc by SFH</t>
  </si>
  <si>
    <t>Correcting ylabel in plots</t>
  </si>
  <si>
    <t>Matching maintenance events to CM data</t>
  </si>
  <si>
    <t>github</t>
  </si>
  <si>
    <t>Database</t>
  </si>
  <si>
    <t>Github workflow</t>
  </si>
  <si>
    <t>Debug finalized code to import new database</t>
  </si>
  <si>
    <t>Tiam</t>
  </si>
  <si>
    <t>ui tree widget creating with given labels</t>
  </si>
  <si>
    <t>Technical meeting</t>
  </si>
  <si>
    <t>refactoring import section</t>
  </si>
  <si>
    <t>Correcting dataset import</t>
  </si>
  <si>
    <t>Meeting on results of correcting dataset import</t>
  </si>
  <si>
    <t>Software development Sunaday meetings</t>
  </si>
  <si>
    <t>matching events to graghs</t>
  </si>
  <si>
    <t>Re-extracting some data from vibro designer</t>
  </si>
  <si>
    <t>Creating Github repo</t>
  </si>
  <si>
    <t>Defining issues</t>
  </si>
  <si>
    <t>duration</t>
  </si>
  <si>
    <t>total in hour</t>
  </si>
  <si>
    <t>duration2</t>
  </si>
  <si>
    <t>duration22</t>
  </si>
  <si>
    <t>duration23</t>
  </si>
  <si>
    <t>duration24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</si>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</sst>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46" fontId="19" fillId="0" borderId="0" xfId="0" applyNumberFormat="1" applyFont="1"/>
    <xf numFmtId="21" fontId="18" fillId="33" borderId="0" xfId="0" applyNumberFormat="1" applyFont="1" applyFill="1"/>
    <xf numFmtId="21" fontId="19" fillId="0" borderId="0" xfId="0" applyNumberFormat="1" applyFont="1"/>
    <xf numFmtId="0" fontId="0" fillId="0" borderId="10" xfId="0" applyFont="1" applyFill="1" applyBorder="1"/>
    <xf numFmtId="14" fontId="0" fillId="0" borderId="10" xfId="0" applyNumberFormat="1" applyFont="1" applyFill="1" applyBorder="1"/>
    <xf numFmtId="21" fontId="0" fillId="0" borderId="10" xfId="0" applyNumberFormat="1" applyFont="1" applyFill="1" applyBorder="1"/>
    <xf numFmtId="46" fontId="19" fillId="0" borderId="10" xfId="0" applyNumberFormat="1" applyFont="1" applyFill="1" applyBorder="1"/>
    <xf numFmtId="0" fontId="0" fillId="0" borderId="12" xfId="0" applyFont="1" applyFill="1" applyBorder="1"/>
    <xf numFmtId="14" fontId="0" fillId="0" borderId="12" xfId="0" applyNumberFormat="1" applyFont="1" applyFill="1" applyBorder="1"/>
    <xf numFmtId="21" fontId="0" fillId="0" borderId="12" xfId="0" applyNumberFormat="1" applyFont="1" applyFill="1" applyBorder="1"/>
    <xf numFmtId="46" fontId="19" fillId="0" borderId="12" xfId="0" applyNumberFormat="1" applyFont="1" applyFill="1" applyBorder="1"/>
    <xf numFmtId="0" fontId="13" fillId="0" borderId="11" xfId="0" applyFont="1" applyFill="1" applyBorder="1"/>
    <xf numFmtId="46" fontId="13" fillId="0" borderId="11" xfId="0" applyNumberFormat="1" applyFont="1" applyFill="1" applyBorder="1"/>
    <xf numFmtId="0" fontId="19" fillId="0" borderId="12" xfId="0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1" formatCode="[h]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1" formatCode="[h]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1" formatCode="[h]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6" formatCode="h:mm:ss"/>
    </dxf>
    <dxf>
      <numFmt numFmtId="31" formatCode="[h]:mm:ss"/>
    </dxf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3880C-FFA8-4534-95C1-9D536DF6CA61}" name="Table1" displayName="Table1" ref="A1:M1048576" totalsRowShown="0">
  <autoFilter ref="A1:M1048576" xr:uid="{FB53880C-FFA8-4534-95C1-9D536DF6CA61}">
    <filterColumn colId="1">
      <filters>
        <filter val="Diag"/>
        <filter val="Report"/>
      </filters>
    </filterColumn>
  </autoFilter>
  <sortState xmlns:xlrd2="http://schemas.microsoft.com/office/spreadsheetml/2017/richdata2" ref="A2:G85">
    <sortCondition ref="D1:D85"/>
  </sortState>
  <tableColumns count="13">
    <tableColumn id="1" xr3:uid="{70ABDBC0-65BF-4027-AB65-DD9A667FBE4E}" name="Number"/>
    <tableColumn id="2" xr3:uid="{CC9CA17A-0ECC-4716-B3ED-BC61D09028F2}" name="Category"/>
    <tableColumn id="3" xr3:uid="{3450FD04-7EC0-47E2-A495-A0083B17A3D4}" name="Description"/>
    <tableColumn id="4" xr3:uid="{7EC56D1F-6ED1-48FF-8656-6E8DC5D41232}" name="StartDate" dataDxfId="77"/>
    <tableColumn id="5" xr3:uid="{6228C25F-68FF-4916-90F7-6AB33A52A7CB}" name="StartTime" dataDxfId="76"/>
    <tableColumn id="6" xr3:uid="{43D1E7F4-E5D5-46F6-AFA3-C08A0A973E00}" name="EndDate" dataDxfId="75"/>
    <tableColumn id="7" xr3:uid="{3F43B9D7-22BD-4C88-9922-A2C00629A76B}" name="EndTime" dataDxfId="74"/>
    <tableColumn id="8" xr3:uid="{D6BD79EA-50E2-4060-8F6B-14334A319669}" name="duration" dataDxfId="73"/>
    <tableColumn id="9" xr3:uid="{6FED3CAE-B10E-4193-BA73-7CB31BD543CB}" name="duration2" dataDxfId="72"/>
    <tableColumn id="10" xr3:uid="{C6C16010-C037-4FE0-B747-7D6B680EBB2C}" name="duration22"/>
    <tableColumn id="11" xr3:uid="{963118BA-8CF2-45EF-8366-B91CD01461BD}" name="duration23"/>
    <tableColumn id="12" xr3:uid="{F35FDE42-D0DA-4516-97E2-251EF550B646}" name="duration24"/>
    <tableColumn id="15" xr3:uid="{E424200B-2E7F-4C82-BE2D-2D0F501EB4B2}" name="total in hou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E23E62-00BB-4EB8-AF3A-7A977D362CBD}" name="Table4" displayName="Table4" ref="A1:I25" totalsRowCount="1" headerRowDxfId="44" dataDxfId="42" totalsRowDxfId="43" headerRowBorderDxfId="67" tableBorderDxfId="68" totalsRowBorderDxfId="66">
  <autoFilter ref="A1:I24" xr:uid="{66E23E62-00BB-4EB8-AF3A-7A977D362CBD}"/>
  <tableColumns count="9">
    <tableColumn id="1" xr3:uid="{7EE64CFE-32D9-4481-9454-91370C84DB4D}" name="Number" totalsRowLabel="Total" dataDxfId="62" totalsRowDxfId="61"/>
    <tableColumn id="2" xr3:uid="{1F7745B0-46FE-499A-919B-C8FC3C0830FB}" name="Category" dataDxfId="60" totalsRowDxfId="59"/>
    <tableColumn id="3" xr3:uid="{F2CB5D1B-F11B-4248-B474-040DFBBC4FCB}" name="Description" dataDxfId="58" totalsRowDxfId="57"/>
    <tableColumn id="4" xr3:uid="{F8C8A3F0-F68E-42CF-8E94-D1D1A0D13A95}" name="StartDate" dataDxfId="56" totalsRowDxfId="55"/>
    <tableColumn id="5" xr3:uid="{5D0221DB-4A36-4FC3-A719-4262C2A74698}" name="StartTime" dataDxfId="54" totalsRowDxfId="53"/>
    <tableColumn id="6" xr3:uid="{A77D8777-C9FB-4E31-A280-07D287AED01F}" name="EndDate" dataDxfId="52" totalsRowDxfId="51"/>
    <tableColumn id="7" xr3:uid="{66CD6305-356B-42D5-83BA-C37A7C6B8A41}" name="EndTime" dataDxfId="50" totalsRowDxfId="49"/>
    <tableColumn id="8" xr3:uid="{E1538D4D-0113-4475-98E9-B02DB505E1C7}" name="duration" dataDxfId="48" totalsRowDxfId="47"/>
    <tableColumn id="13" xr3:uid="{D9E5898E-AD67-4334-A49E-AF6A9F465DCE}" name="total in hour" totalsRowFunction="sum" dataDxfId="46" totalsRow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888C87-00B0-4E10-B05F-4578323B8B5D}" name="Table2" displayName="Table2" ref="A1:I33" totalsRowCount="1" headerRowDxfId="23" dataDxfId="21" totalsRowDxfId="22" headerRowBorderDxfId="70" tableBorderDxfId="71" totalsRowBorderDxfId="69">
  <autoFilter ref="A1:I32" xr:uid="{8C888C87-00B0-4E10-B05F-4578323B8B5D}"/>
  <tableColumns count="9">
    <tableColumn id="1" xr3:uid="{59583C0F-7B96-42C7-AF73-4BDC09EC727D}" name="Number" totalsRowLabel="Total" dataDxfId="41" totalsRowDxfId="40"/>
    <tableColumn id="2" xr3:uid="{2B616045-D5DD-4164-8BF5-C19C45480550}" name="Category" dataDxfId="39" totalsRowDxfId="38"/>
    <tableColumn id="3" xr3:uid="{0D1A0107-A4C3-4B09-ACFC-E6CAB9D01321}" name="Description" dataDxfId="37" totalsRowDxfId="36"/>
    <tableColumn id="4" xr3:uid="{141D9A9A-2F85-4FB3-BE99-BFE43A7EA89E}" name="StartDate" dataDxfId="35" totalsRowDxfId="34"/>
    <tableColumn id="5" xr3:uid="{961BB4D9-94CD-4A45-891C-C256F163F3E8}" name="StartTime" dataDxfId="33" totalsRowDxfId="32"/>
    <tableColumn id="6" xr3:uid="{7F853021-7078-4278-8986-0BD8127702CF}" name="EndDate" dataDxfId="31" totalsRowDxfId="30"/>
    <tableColumn id="7" xr3:uid="{716AA2E2-23AA-48ED-968D-A67C84598EDC}" name="EndTime" dataDxfId="29" totalsRowDxfId="28"/>
    <tableColumn id="8" xr3:uid="{07B98CB8-EF7F-4F94-8130-C8CB42E072C5}" name="duration" dataDxfId="27" totalsRowDxfId="26"/>
    <tableColumn id="9" xr3:uid="{4F714EDF-8824-4DF8-A86E-55A131006930}" name="total in hour" totalsRowFunction="sum" dataDxfId="25" totalsRow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0D0258-D1F1-4947-B461-D7E3386B011B}" name="Table5" displayName="Table5" ref="A1:I54" totalsRowCount="1" headerRowDxfId="2" dataDxfId="0" totalsRowDxfId="1" headerRowBorderDxfId="64" tableBorderDxfId="65" totalsRowBorderDxfId="63">
  <autoFilter ref="A1:I53" xr:uid="{C50D0258-D1F1-4947-B461-D7E3386B011B}"/>
  <tableColumns count="9">
    <tableColumn id="1" xr3:uid="{CEEA6211-61AC-4402-8AE0-463FC680FE86}" name="Number" totalsRowLabel="Total" dataDxfId="20" totalsRowDxfId="19"/>
    <tableColumn id="2" xr3:uid="{D47FF528-7529-43B4-BBF2-EDA35318AD0B}" name="Category" dataDxfId="18" totalsRowDxfId="17"/>
    <tableColumn id="3" xr3:uid="{A7C01D8F-FD6B-49A8-BCE4-073A2D9787EF}" name="Description" dataDxfId="16" totalsRowDxfId="15"/>
    <tableColumn id="4" xr3:uid="{C4A3AA9C-A07A-4381-9895-D1DE3A6BEF09}" name="StartDate" dataDxfId="14" totalsRowDxfId="13"/>
    <tableColumn id="5" xr3:uid="{D26201C1-14A7-4DE1-8B44-F5E369CEDBEB}" name="StartTime" dataDxfId="12" totalsRowDxfId="11"/>
    <tableColumn id="6" xr3:uid="{E5FC7EAA-C4AA-4DC6-9EE2-95CF3426DD49}" name="EndDate" dataDxfId="10" totalsRowDxfId="9"/>
    <tableColumn id="7" xr3:uid="{2F45442D-61A0-417C-95EB-5A907164359A}" name="EndTime" dataDxfId="8" totalsRowDxfId="7"/>
    <tableColumn id="8" xr3:uid="{4368BBFA-74AA-44C0-8BC3-D4B6E1F7E8CD}" name="duration" dataDxfId="6" totalsRowDxfId="5"/>
    <tableColumn id="13" xr3:uid="{B12D2E19-BBEE-4E55-941B-907ADCCDFECA}" name="total in hour" totalsRowFunction="sum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workbookViewId="0">
      <selection sqref="A1:M1048576"/>
    </sheetView>
  </sheetViews>
  <sheetFormatPr defaultRowHeight="15" zeroHeight="1" x14ac:dyDescent="0.25"/>
  <cols>
    <col min="1" max="1" width="10.42578125" customWidth="1"/>
    <col min="2" max="2" width="11" customWidth="1"/>
    <col min="3" max="3" width="43.7109375" bestFit="1" customWidth="1"/>
    <col min="4" max="4" width="11.42578125" style="1" customWidth="1"/>
    <col min="5" max="5" width="11.7109375" style="2" customWidth="1"/>
    <col min="6" max="6" width="10.5703125" style="1" customWidth="1"/>
    <col min="7" max="7" width="10.85546875" style="2" customWidth="1"/>
    <col min="8" max="8" width="11.42578125" style="3" bestFit="1" customWidth="1"/>
    <col min="9" max="9" width="12.28515625" style="2" bestFit="1" customWidth="1"/>
    <col min="10" max="10" width="9.7109375" bestFit="1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39</v>
      </c>
      <c r="I1" s="5" t="s">
        <v>41</v>
      </c>
      <c r="J1" t="s">
        <v>42</v>
      </c>
      <c r="K1" t="s">
        <v>43</v>
      </c>
      <c r="L1" t="s">
        <v>44</v>
      </c>
      <c r="M1" t="s">
        <v>40</v>
      </c>
    </row>
    <row r="2" spans="1:13" ht="16.5" x14ac:dyDescent="0.3">
      <c r="A2">
        <v>1</v>
      </c>
      <c r="B2" t="s">
        <v>7</v>
      </c>
      <c r="C2" t="s">
        <v>8</v>
      </c>
      <c r="D2" s="1">
        <v>45070</v>
      </c>
      <c r="E2" s="2">
        <v>0.44615740740740745</v>
      </c>
      <c r="F2" s="1">
        <v>45070</v>
      </c>
      <c r="G2" s="2">
        <v>0.48212962962962963</v>
      </c>
      <c r="H2" s="4">
        <f>((F2+G2)-(D2+E2))</f>
        <v>3.5972222220152617E-2</v>
      </c>
      <c r="I2" s="6">
        <v>3.5972222220152617E-2</v>
      </c>
      <c r="J2">
        <f>HOUR(Table1[[#This Row],[duration2]])</f>
        <v>0</v>
      </c>
      <c r="K2">
        <f>MINUTE(Table1[[#This Row],[duration2]])</f>
        <v>51</v>
      </c>
      <c r="L2">
        <f>SECOND(Table1[[#This Row],[duration2]])</f>
        <v>48</v>
      </c>
      <c r="M2">
        <f>J2+K2/60+L2/3600</f>
        <v>0.86333333333333329</v>
      </c>
    </row>
    <row r="3" spans="1:13" ht="16.5" x14ac:dyDescent="0.3">
      <c r="A3">
        <v>2</v>
      </c>
      <c r="B3" t="s">
        <v>7</v>
      </c>
      <c r="C3" t="s">
        <v>8</v>
      </c>
      <c r="D3" s="1">
        <v>45070</v>
      </c>
      <c r="E3" s="2">
        <v>0.54106481481481483</v>
      </c>
      <c r="F3" s="1">
        <v>45070</v>
      </c>
      <c r="G3" s="2">
        <v>0.56753472222222223</v>
      </c>
      <c r="H3" s="4">
        <f t="shared" ref="H3:H66" si="0">((F3+G3)-(D3+E3))</f>
        <v>2.6469907403225079E-2</v>
      </c>
      <c r="I3" s="6">
        <v>2.6469907403225079E-2</v>
      </c>
      <c r="J3">
        <f>HOUR(Table1[[#This Row],[duration2]])</f>
        <v>0</v>
      </c>
      <c r="K3">
        <f>MINUTE(Table1[[#This Row],[duration2]])</f>
        <v>38</v>
      </c>
      <c r="L3">
        <f>SECOND(Table1[[#This Row],[duration2]])</f>
        <v>7</v>
      </c>
      <c r="M3">
        <f t="shared" ref="M3:M66" si="1">J3+K3/60+L3/3600</f>
        <v>0.63527777777777772</v>
      </c>
    </row>
    <row r="4" spans="1:13" ht="16.5" x14ac:dyDescent="0.3">
      <c r="A4">
        <v>3</v>
      </c>
      <c r="B4" t="s">
        <v>7</v>
      </c>
      <c r="C4" t="s">
        <v>8</v>
      </c>
      <c r="D4" s="1">
        <v>45070</v>
      </c>
      <c r="E4" s="2">
        <v>0.60379629629629628</v>
      </c>
      <c r="F4" s="1">
        <v>45070</v>
      </c>
      <c r="G4" s="2">
        <v>0.63359953703703698</v>
      </c>
      <c r="H4" s="4">
        <f t="shared" si="0"/>
        <v>2.980324074451346E-2</v>
      </c>
      <c r="I4" s="6">
        <v>2.980324074451346E-2</v>
      </c>
      <c r="J4">
        <f>HOUR(Table1[[#This Row],[duration2]])</f>
        <v>0</v>
      </c>
      <c r="K4">
        <f>MINUTE(Table1[[#This Row],[duration2]])</f>
        <v>42</v>
      </c>
      <c r="L4">
        <f>SECOND(Table1[[#This Row],[duration2]])</f>
        <v>55</v>
      </c>
      <c r="M4">
        <f t="shared" si="1"/>
        <v>0.71527777777777768</v>
      </c>
    </row>
    <row r="5" spans="1:13" ht="16.5" hidden="1" x14ac:dyDescent="0.3">
      <c r="A5">
        <v>4</v>
      </c>
      <c r="B5" t="s">
        <v>9</v>
      </c>
      <c r="C5" t="s">
        <v>10</v>
      </c>
      <c r="D5" s="1">
        <v>45070</v>
      </c>
      <c r="E5" s="2">
        <v>0.7941435185185185</v>
      </c>
      <c r="F5" s="1">
        <v>45070</v>
      </c>
      <c r="G5" s="2">
        <v>0.79873842592592592</v>
      </c>
      <c r="H5" s="4">
        <f t="shared" si="0"/>
        <v>4.5949074046802707E-3</v>
      </c>
      <c r="I5" s="6">
        <v>4.5949074046802707E-3</v>
      </c>
      <c r="J5">
        <f>HOUR(Table1[[#This Row],[duration2]])</f>
        <v>0</v>
      </c>
      <c r="K5">
        <f>MINUTE(Table1[[#This Row],[duration2]])</f>
        <v>6</v>
      </c>
      <c r="L5">
        <f>SECOND(Table1[[#This Row],[duration2]])</f>
        <v>37</v>
      </c>
      <c r="M5">
        <f t="shared" si="1"/>
        <v>0.11027777777777778</v>
      </c>
    </row>
    <row r="6" spans="1:13" ht="16.5" hidden="1" x14ac:dyDescent="0.3">
      <c r="A6">
        <v>5</v>
      </c>
      <c r="B6" t="s">
        <v>9</v>
      </c>
      <c r="C6" t="s">
        <v>10</v>
      </c>
      <c r="D6" s="1">
        <v>45070</v>
      </c>
      <c r="E6" s="2">
        <v>0.8093055555555555</v>
      </c>
      <c r="F6" s="1">
        <v>45070</v>
      </c>
      <c r="G6" s="2">
        <v>0.81216435185185187</v>
      </c>
      <c r="H6" s="4">
        <f t="shared" si="0"/>
        <v>2.8587962951860391E-3</v>
      </c>
      <c r="I6" s="6">
        <v>2.8587962951860391E-3</v>
      </c>
      <c r="J6">
        <f>HOUR(Table1[[#This Row],[duration2]])</f>
        <v>0</v>
      </c>
      <c r="K6">
        <f>MINUTE(Table1[[#This Row],[duration2]])</f>
        <v>4</v>
      </c>
      <c r="L6">
        <f>SECOND(Table1[[#This Row],[duration2]])</f>
        <v>7</v>
      </c>
      <c r="M6">
        <f t="shared" si="1"/>
        <v>6.8611111111111109E-2</v>
      </c>
    </row>
    <row r="7" spans="1:13" ht="16.5" hidden="1" x14ac:dyDescent="0.3">
      <c r="A7">
        <v>6</v>
      </c>
      <c r="B7" t="s">
        <v>9</v>
      </c>
      <c r="C7" t="s">
        <v>10</v>
      </c>
      <c r="D7" s="1">
        <v>45070</v>
      </c>
      <c r="E7" s="2">
        <v>0.8149074074074073</v>
      </c>
      <c r="F7" s="1">
        <v>45070</v>
      </c>
      <c r="G7" s="2">
        <v>0.82179398148148142</v>
      </c>
      <c r="H7" s="4">
        <f t="shared" si="0"/>
        <v>6.8865740686305799E-3</v>
      </c>
      <c r="I7" s="6">
        <v>6.8865740686305799E-3</v>
      </c>
      <c r="J7">
        <f>HOUR(Table1[[#This Row],[duration2]])</f>
        <v>0</v>
      </c>
      <c r="K7">
        <f>MINUTE(Table1[[#This Row],[duration2]])</f>
        <v>9</v>
      </c>
      <c r="L7">
        <f>SECOND(Table1[[#This Row],[duration2]])</f>
        <v>55</v>
      </c>
      <c r="M7">
        <f t="shared" si="1"/>
        <v>0.16527777777777777</v>
      </c>
    </row>
    <row r="8" spans="1:13" ht="16.5" hidden="1" x14ac:dyDescent="0.3">
      <c r="A8">
        <v>7</v>
      </c>
      <c r="B8" t="s">
        <v>9</v>
      </c>
      <c r="C8" t="s">
        <v>10</v>
      </c>
      <c r="D8" s="1">
        <v>45070</v>
      </c>
      <c r="E8" s="2">
        <v>0.83243055555555545</v>
      </c>
      <c r="F8" s="1">
        <v>45070</v>
      </c>
      <c r="G8" s="2">
        <v>0.83798611111111121</v>
      </c>
      <c r="H8" s="4">
        <f t="shared" si="0"/>
        <v>5.5555555518367328E-3</v>
      </c>
      <c r="I8" s="6">
        <v>5.5555555518367328E-3</v>
      </c>
      <c r="J8">
        <f>HOUR(Table1[[#This Row],[duration2]])</f>
        <v>0</v>
      </c>
      <c r="K8">
        <f>MINUTE(Table1[[#This Row],[duration2]])</f>
        <v>8</v>
      </c>
      <c r="L8">
        <f>SECOND(Table1[[#This Row],[duration2]])</f>
        <v>0</v>
      </c>
      <c r="M8">
        <f t="shared" si="1"/>
        <v>0.13333333333333333</v>
      </c>
    </row>
    <row r="9" spans="1:13" ht="16.5" hidden="1" x14ac:dyDescent="0.3">
      <c r="A9">
        <v>8</v>
      </c>
      <c r="B9" t="s">
        <v>9</v>
      </c>
      <c r="C9" t="s">
        <v>10</v>
      </c>
      <c r="D9" s="1">
        <v>45071</v>
      </c>
      <c r="E9" s="2">
        <v>0.33333333333333331</v>
      </c>
      <c r="F9" s="1">
        <v>45071</v>
      </c>
      <c r="G9" s="2">
        <v>0.41666666666666669</v>
      </c>
      <c r="H9" s="4">
        <f t="shared" si="0"/>
        <v>8.3333333328482695E-2</v>
      </c>
      <c r="I9" s="6">
        <v>8.3333333328482695E-2</v>
      </c>
      <c r="J9">
        <f>HOUR(Table1[[#This Row],[duration2]])</f>
        <v>2</v>
      </c>
      <c r="K9">
        <f>MINUTE(Table1[[#This Row],[duration2]])</f>
        <v>0</v>
      </c>
      <c r="L9">
        <f>SECOND(Table1[[#This Row],[duration2]])</f>
        <v>0</v>
      </c>
      <c r="M9">
        <f t="shared" si="1"/>
        <v>2</v>
      </c>
    </row>
    <row r="10" spans="1:13" ht="16.5" hidden="1" x14ac:dyDescent="0.3">
      <c r="A10">
        <v>9</v>
      </c>
      <c r="B10" t="s">
        <v>9</v>
      </c>
      <c r="C10" t="s">
        <v>10</v>
      </c>
      <c r="D10" s="1">
        <v>45071</v>
      </c>
      <c r="E10" s="2">
        <v>0.87037037037037035</v>
      </c>
      <c r="F10" s="1">
        <v>45071</v>
      </c>
      <c r="G10" s="2">
        <v>0.93805555555555553</v>
      </c>
      <c r="H10" s="4">
        <f t="shared" si="0"/>
        <v>6.7685185182199348E-2</v>
      </c>
      <c r="I10" s="6">
        <v>6.7685185182199348E-2</v>
      </c>
      <c r="J10">
        <f>HOUR(Table1[[#This Row],[duration2]])</f>
        <v>1</v>
      </c>
      <c r="K10">
        <f>MINUTE(Table1[[#This Row],[duration2]])</f>
        <v>37</v>
      </c>
      <c r="L10">
        <f>SECOND(Table1[[#This Row],[duration2]])</f>
        <v>28</v>
      </c>
      <c r="M10">
        <f t="shared" si="1"/>
        <v>1.6244444444444446</v>
      </c>
    </row>
    <row r="11" spans="1:13" ht="16.5" hidden="1" x14ac:dyDescent="0.3">
      <c r="A11">
        <v>10</v>
      </c>
      <c r="B11" t="s">
        <v>9</v>
      </c>
      <c r="C11" t="s">
        <v>10</v>
      </c>
      <c r="D11" s="1">
        <v>45071</v>
      </c>
      <c r="E11" s="2">
        <v>0.96072916666666675</v>
      </c>
      <c r="F11" s="1">
        <v>45072</v>
      </c>
      <c r="G11" s="2">
        <v>1.3344907407407408E-2</v>
      </c>
      <c r="H11" s="4">
        <f t="shared" si="0"/>
        <v>5.2615740736655425E-2</v>
      </c>
      <c r="I11" s="6">
        <v>5.2615740736655425E-2</v>
      </c>
      <c r="J11">
        <f>HOUR(Table1[[#This Row],[duration2]])</f>
        <v>1</v>
      </c>
      <c r="K11">
        <f>MINUTE(Table1[[#This Row],[duration2]])</f>
        <v>15</v>
      </c>
      <c r="L11">
        <f>SECOND(Table1[[#This Row],[duration2]])</f>
        <v>46</v>
      </c>
      <c r="M11">
        <f t="shared" si="1"/>
        <v>1.2627777777777778</v>
      </c>
    </row>
    <row r="12" spans="1:13" ht="16.5" x14ac:dyDescent="0.3">
      <c r="A12">
        <v>11</v>
      </c>
      <c r="B12" t="s">
        <v>7</v>
      </c>
      <c r="C12" t="s">
        <v>8</v>
      </c>
      <c r="D12" s="1">
        <v>45072</v>
      </c>
      <c r="E12" s="2">
        <v>0.57982638888888893</v>
      </c>
      <c r="F12" s="1">
        <v>45072</v>
      </c>
      <c r="G12" s="2">
        <v>0.60585648148148141</v>
      </c>
      <c r="H12" s="4">
        <f t="shared" si="0"/>
        <v>2.6030092594737653E-2</v>
      </c>
      <c r="I12" s="6">
        <v>2.6030092594737653E-2</v>
      </c>
      <c r="J12">
        <f>HOUR(Table1[[#This Row],[duration2]])</f>
        <v>0</v>
      </c>
      <c r="K12">
        <f>MINUTE(Table1[[#This Row],[duration2]])</f>
        <v>37</v>
      </c>
      <c r="L12">
        <f>SECOND(Table1[[#This Row],[duration2]])</f>
        <v>29</v>
      </c>
      <c r="M12">
        <f t="shared" si="1"/>
        <v>0.62472222222222229</v>
      </c>
    </row>
    <row r="13" spans="1:13" ht="16.5" x14ac:dyDescent="0.3">
      <c r="A13">
        <v>12</v>
      </c>
      <c r="B13" t="s">
        <v>7</v>
      </c>
      <c r="C13" t="s">
        <v>8</v>
      </c>
      <c r="D13" s="1">
        <v>45073</v>
      </c>
      <c r="E13" s="2">
        <v>0.4334722222222222</v>
      </c>
      <c r="F13" s="1">
        <v>45073</v>
      </c>
      <c r="G13" s="2">
        <v>0.43645833333333334</v>
      </c>
      <c r="H13" s="4">
        <f t="shared" si="0"/>
        <v>2.9861111106583849E-3</v>
      </c>
      <c r="I13" s="6">
        <v>2.9861111106583849E-3</v>
      </c>
      <c r="J13">
        <f>HOUR(Table1[[#This Row],[duration2]])</f>
        <v>0</v>
      </c>
      <c r="K13">
        <f>MINUTE(Table1[[#This Row],[duration2]])</f>
        <v>4</v>
      </c>
      <c r="L13">
        <f>SECOND(Table1[[#This Row],[duration2]])</f>
        <v>18</v>
      </c>
      <c r="M13">
        <f t="shared" si="1"/>
        <v>7.166666666666667E-2</v>
      </c>
    </row>
    <row r="14" spans="1:13" ht="16.5" x14ac:dyDescent="0.3">
      <c r="A14">
        <v>13</v>
      </c>
      <c r="B14" t="s">
        <v>11</v>
      </c>
      <c r="C14" t="s">
        <v>12</v>
      </c>
      <c r="D14" s="1">
        <v>45074</v>
      </c>
      <c r="E14" s="2">
        <v>0.39603009259259259</v>
      </c>
      <c r="F14" s="1">
        <v>45074</v>
      </c>
      <c r="G14" s="2">
        <v>0.4377314814814815</v>
      </c>
      <c r="H14" s="4">
        <f t="shared" si="0"/>
        <v>4.1701388894580305E-2</v>
      </c>
      <c r="I14" s="6">
        <v>4.1701388894580305E-2</v>
      </c>
      <c r="J14">
        <f>HOUR(Table1[[#This Row],[duration2]])</f>
        <v>1</v>
      </c>
      <c r="K14">
        <f>MINUTE(Table1[[#This Row],[duration2]])</f>
        <v>0</v>
      </c>
      <c r="L14">
        <f>SECOND(Table1[[#This Row],[duration2]])</f>
        <v>3</v>
      </c>
      <c r="M14">
        <f t="shared" si="1"/>
        <v>1.0008333333333332</v>
      </c>
    </row>
    <row r="15" spans="1:13" ht="16.5" x14ac:dyDescent="0.3">
      <c r="A15">
        <v>14</v>
      </c>
      <c r="B15" t="s">
        <v>7</v>
      </c>
      <c r="C15" t="s">
        <v>8</v>
      </c>
      <c r="D15" s="1">
        <v>45075</v>
      </c>
      <c r="E15" s="2">
        <v>0.66945601851851855</v>
      </c>
      <c r="F15" s="1">
        <v>45075</v>
      </c>
      <c r="G15" s="2">
        <v>0.75398148148148147</v>
      </c>
      <c r="H15" s="4">
        <f t="shared" si="0"/>
        <v>8.4525462960300501E-2</v>
      </c>
      <c r="I15" s="6">
        <v>8.4525462960300501E-2</v>
      </c>
      <c r="J15">
        <f>HOUR(Table1[[#This Row],[duration2]])</f>
        <v>2</v>
      </c>
      <c r="K15">
        <f>MINUTE(Table1[[#This Row],[duration2]])</f>
        <v>1</v>
      </c>
      <c r="L15">
        <f>SECOND(Table1[[#This Row],[duration2]])</f>
        <v>43</v>
      </c>
      <c r="M15">
        <f t="shared" si="1"/>
        <v>2.0286111111111111</v>
      </c>
    </row>
    <row r="16" spans="1:13" ht="16.5" x14ac:dyDescent="0.3">
      <c r="A16">
        <v>15</v>
      </c>
      <c r="B16" t="s">
        <v>7</v>
      </c>
      <c r="C16" t="s">
        <v>8</v>
      </c>
      <c r="D16" s="1">
        <v>45076</v>
      </c>
      <c r="E16" s="2">
        <v>0.61723379629629627</v>
      </c>
      <c r="F16" s="1">
        <v>45076</v>
      </c>
      <c r="G16" s="2">
        <v>0.63162037037037033</v>
      </c>
      <c r="H16" s="4">
        <f t="shared" si="0"/>
        <v>1.4386574068339542E-2</v>
      </c>
      <c r="I16" s="6">
        <v>1.4386574068339542E-2</v>
      </c>
      <c r="J16">
        <f>HOUR(Table1[[#This Row],[duration2]])</f>
        <v>0</v>
      </c>
      <c r="K16">
        <f>MINUTE(Table1[[#This Row],[duration2]])</f>
        <v>20</v>
      </c>
      <c r="L16">
        <f>SECOND(Table1[[#This Row],[duration2]])</f>
        <v>43</v>
      </c>
      <c r="M16">
        <f t="shared" si="1"/>
        <v>0.34527777777777774</v>
      </c>
    </row>
    <row r="17" spans="1:13" ht="16.5" x14ac:dyDescent="0.3">
      <c r="A17">
        <v>16</v>
      </c>
      <c r="B17" t="s">
        <v>7</v>
      </c>
      <c r="C17" t="s">
        <v>8</v>
      </c>
      <c r="D17" s="1">
        <v>45077</v>
      </c>
      <c r="E17" s="2">
        <v>0.4142824074074074</v>
      </c>
      <c r="F17" s="1">
        <v>45077</v>
      </c>
      <c r="G17" s="2">
        <v>0.41833333333333328</v>
      </c>
      <c r="H17" s="4">
        <f t="shared" si="0"/>
        <v>4.0509259270038456E-3</v>
      </c>
      <c r="I17" s="6">
        <v>4.0509259270038456E-3</v>
      </c>
      <c r="J17">
        <f>HOUR(Table1[[#This Row],[duration2]])</f>
        <v>0</v>
      </c>
      <c r="K17">
        <f>MINUTE(Table1[[#This Row],[duration2]])</f>
        <v>5</v>
      </c>
      <c r="L17">
        <f>SECOND(Table1[[#This Row],[duration2]])</f>
        <v>50</v>
      </c>
      <c r="M17">
        <f t="shared" si="1"/>
        <v>9.722222222222221E-2</v>
      </c>
    </row>
    <row r="18" spans="1:13" ht="16.5" x14ac:dyDescent="0.3">
      <c r="A18">
        <v>17</v>
      </c>
      <c r="B18" t="s">
        <v>7</v>
      </c>
      <c r="C18" t="s">
        <v>8</v>
      </c>
      <c r="D18" s="1">
        <v>45077</v>
      </c>
      <c r="E18" s="2">
        <v>0.42004629629629631</v>
      </c>
      <c r="F18" s="1">
        <v>45077</v>
      </c>
      <c r="G18" s="2">
        <v>0.45202546296296298</v>
      </c>
      <c r="H18" s="4">
        <f t="shared" si="0"/>
        <v>3.1979166662495118E-2</v>
      </c>
      <c r="I18" s="6">
        <v>3.1979166662495118E-2</v>
      </c>
      <c r="J18">
        <f>HOUR(Table1[[#This Row],[duration2]])</f>
        <v>0</v>
      </c>
      <c r="K18">
        <f>MINUTE(Table1[[#This Row],[duration2]])</f>
        <v>46</v>
      </c>
      <c r="L18">
        <f>SECOND(Table1[[#This Row],[duration2]])</f>
        <v>3</v>
      </c>
      <c r="M18">
        <f t="shared" si="1"/>
        <v>0.76750000000000007</v>
      </c>
    </row>
    <row r="19" spans="1:13" ht="16.5" x14ac:dyDescent="0.3">
      <c r="A19">
        <v>18</v>
      </c>
      <c r="B19" t="s">
        <v>11</v>
      </c>
      <c r="C19" t="s">
        <v>13</v>
      </c>
      <c r="D19" s="1">
        <v>45077</v>
      </c>
      <c r="E19" s="2">
        <v>0.71638888888888885</v>
      </c>
      <c r="F19" s="1">
        <v>45077</v>
      </c>
      <c r="G19" s="2">
        <v>0.75067129629629636</v>
      </c>
      <c r="H19" s="4">
        <f t="shared" si="0"/>
        <v>3.4282407403225079E-2</v>
      </c>
      <c r="I19" s="6">
        <v>3.4282407403225079E-2</v>
      </c>
      <c r="J19">
        <f>HOUR(Table1[[#This Row],[duration2]])</f>
        <v>0</v>
      </c>
      <c r="K19">
        <f>MINUTE(Table1[[#This Row],[duration2]])</f>
        <v>49</v>
      </c>
      <c r="L19">
        <f>SECOND(Table1[[#This Row],[duration2]])</f>
        <v>22</v>
      </c>
      <c r="M19">
        <f t="shared" si="1"/>
        <v>0.82277777777777772</v>
      </c>
    </row>
    <row r="20" spans="1:13" ht="16.5" hidden="1" x14ac:dyDescent="0.3">
      <c r="A20">
        <v>19</v>
      </c>
      <c r="B20" t="s">
        <v>9</v>
      </c>
      <c r="C20" t="s">
        <v>14</v>
      </c>
      <c r="D20" s="1">
        <v>45077</v>
      </c>
      <c r="E20" s="2">
        <v>0.92086805555555562</v>
      </c>
      <c r="F20" s="1">
        <v>45078</v>
      </c>
      <c r="G20" s="2">
        <v>9.4444444444444445E-3</v>
      </c>
      <c r="H20" s="4">
        <f t="shared" si="0"/>
        <v>8.8576388894580305E-2</v>
      </c>
      <c r="I20" s="6">
        <v>8.8576388894580305E-2</v>
      </c>
      <c r="J20">
        <f>HOUR(Table1[[#This Row],[duration2]])</f>
        <v>2</v>
      </c>
      <c r="K20">
        <f>MINUTE(Table1[[#This Row],[duration2]])</f>
        <v>7</v>
      </c>
      <c r="L20">
        <f>SECOND(Table1[[#This Row],[duration2]])</f>
        <v>33</v>
      </c>
      <c r="M20">
        <f t="shared" si="1"/>
        <v>2.1258333333333335</v>
      </c>
    </row>
    <row r="21" spans="1:13" ht="16.5" hidden="1" x14ac:dyDescent="0.3">
      <c r="A21">
        <v>20</v>
      </c>
      <c r="B21" t="s">
        <v>9</v>
      </c>
      <c r="C21" t="s">
        <v>14</v>
      </c>
      <c r="D21" s="1">
        <v>45078</v>
      </c>
      <c r="E21" s="2">
        <v>0.50341435185185179</v>
      </c>
      <c r="F21" s="1">
        <v>45078</v>
      </c>
      <c r="G21" s="2">
        <v>0.52908564814814818</v>
      </c>
      <c r="H21" s="4">
        <f t="shared" si="0"/>
        <v>2.567129630187992E-2</v>
      </c>
      <c r="I21" s="6">
        <v>2.567129630187992E-2</v>
      </c>
      <c r="J21">
        <f>HOUR(Table1[[#This Row],[duration2]])</f>
        <v>0</v>
      </c>
      <c r="K21">
        <f>MINUTE(Table1[[#This Row],[duration2]])</f>
        <v>36</v>
      </c>
      <c r="L21">
        <f>SECOND(Table1[[#This Row],[duration2]])</f>
        <v>58</v>
      </c>
      <c r="M21">
        <f t="shared" si="1"/>
        <v>0.61611111111111105</v>
      </c>
    </row>
    <row r="22" spans="1:13" ht="16.5" hidden="1" x14ac:dyDescent="0.3">
      <c r="A22">
        <v>21</v>
      </c>
      <c r="B22" t="s">
        <v>9</v>
      </c>
      <c r="C22" t="s">
        <v>15</v>
      </c>
      <c r="D22" s="1">
        <v>45079</v>
      </c>
      <c r="E22" s="2">
        <v>0.39930555555555558</v>
      </c>
      <c r="F22" s="1">
        <v>45079</v>
      </c>
      <c r="G22" s="2">
        <v>0.47445601851851849</v>
      </c>
      <c r="H22" s="4">
        <f t="shared" si="0"/>
        <v>7.5150462966121268E-2</v>
      </c>
      <c r="I22" s="6">
        <v>7.5150462966121268E-2</v>
      </c>
      <c r="J22">
        <f>HOUR(Table1[[#This Row],[duration2]])</f>
        <v>1</v>
      </c>
      <c r="K22">
        <f>MINUTE(Table1[[#This Row],[duration2]])</f>
        <v>48</v>
      </c>
      <c r="L22">
        <f>SECOND(Table1[[#This Row],[duration2]])</f>
        <v>13</v>
      </c>
      <c r="M22">
        <f t="shared" si="1"/>
        <v>1.8036111111111111</v>
      </c>
    </row>
    <row r="23" spans="1:13" ht="16.5" hidden="1" x14ac:dyDescent="0.3">
      <c r="A23">
        <v>22</v>
      </c>
      <c r="B23" t="s">
        <v>9</v>
      </c>
      <c r="C23" t="s">
        <v>16</v>
      </c>
      <c r="D23" s="1">
        <v>45079</v>
      </c>
      <c r="E23" s="2">
        <v>0.75932870370370376</v>
      </c>
      <c r="F23" s="1">
        <v>45079</v>
      </c>
      <c r="G23" s="2">
        <v>0.82109953703703698</v>
      </c>
      <c r="H23" s="4">
        <f t="shared" si="0"/>
        <v>6.1770833337504882E-2</v>
      </c>
      <c r="I23" s="6">
        <v>6.1770833337504882E-2</v>
      </c>
      <c r="J23">
        <f>HOUR(Table1[[#This Row],[duration2]])</f>
        <v>1</v>
      </c>
      <c r="K23">
        <f>MINUTE(Table1[[#This Row],[duration2]])</f>
        <v>28</v>
      </c>
      <c r="L23">
        <f>SECOND(Table1[[#This Row],[duration2]])</f>
        <v>57</v>
      </c>
      <c r="M23">
        <f t="shared" si="1"/>
        <v>1.4825000000000002</v>
      </c>
    </row>
    <row r="24" spans="1:13" ht="16.5" hidden="1" x14ac:dyDescent="0.3">
      <c r="A24">
        <v>23</v>
      </c>
      <c r="B24" t="s">
        <v>9</v>
      </c>
      <c r="C24" t="s">
        <v>15</v>
      </c>
      <c r="D24" s="1">
        <v>45079</v>
      </c>
      <c r="E24" s="2">
        <v>0.84623842592592602</v>
      </c>
      <c r="F24" s="1">
        <v>45079</v>
      </c>
      <c r="G24" s="2">
        <v>0.89149305555555547</v>
      </c>
      <c r="H24" s="4">
        <f t="shared" si="0"/>
        <v>4.5254629629198462E-2</v>
      </c>
      <c r="I24" s="6">
        <v>4.5254629629198462E-2</v>
      </c>
      <c r="J24">
        <f>HOUR(Table1[[#This Row],[duration2]])</f>
        <v>1</v>
      </c>
      <c r="K24">
        <f>MINUTE(Table1[[#This Row],[duration2]])</f>
        <v>5</v>
      </c>
      <c r="L24">
        <f>SECOND(Table1[[#This Row],[duration2]])</f>
        <v>10</v>
      </c>
      <c r="M24">
        <f t="shared" si="1"/>
        <v>1.086111111111111</v>
      </c>
    </row>
    <row r="25" spans="1:13" ht="16.5" hidden="1" x14ac:dyDescent="0.3">
      <c r="A25">
        <v>24</v>
      </c>
      <c r="B25" t="s">
        <v>9</v>
      </c>
      <c r="C25" t="s">
        <v>15</v>
      </c>
      <c r="D25" s="1">
        <v>45079</v>
      </c>
      <c r="E25" s="2">
        <v>0.95159722222222232</v>
      </c>
      <c r="F25" s="1">
        <v>45079</v>
      </c>
      <c r="G25" s="2">
        <v>0.95688657407407407</v>
      </c>
      <c r="H25" s="4">
        <f t="shared" si="0"/>
        <v>5.2893518513883464E-3</v>
      </c>
      <c r="I25" s="6">
        <v>5.2893518513883464E-3</v>
      </c>
      <c r="J25">
        <f>HOUR(Table1[[#This Row],[duration2]])</f>
        <v>0</v>
      </c>
      <c r="K25">
        <f>MINUTE(Table1[[#This Row],[duration2]])</f>
        <v>7</v>
      </c>
      <c r="L25">
        <f>SECOND(Table1[[#This Row],[duration2]])</f>
        <v>37</v>
      </c>
      <c r="M25">
        <f t="shared" si="1"/>
        <v>0.12694444444444444</v>
      </c>
    </row>
    <row r="26" spans="1:13" ht="16.5" hidden="1" x14ac:dyDescent="0.3">
      <c r="A26">
        <v>25</v>
      </c>
      <c r="B26" t="s">
        <v>9</v>
      </c>
      <c r="C26" t="s">
        <v>15</v>
      </c>
      <c r="D26" s="1">
        <v>45079</v>
      </c>
      <c r="E26" s="2">
        <v>0.96223379629629635</v>
      </c>
      <c r="F26" s="1">
        <v>45079</v>
      </c>
      <c r="G26" s="2">
        <v>0.97120370370370368</v>
      </c>
      <c r="H26" s="4">
        <f t="shared" si="0"/>
        <v>8.969907408754807E-3</v>
      </c>
      <c r="I26" s="6">
        <v>8.969907408754807E-3</v>
      </c>
      <c r="J26">
        <f>HOUR(Table1[[#This Row],[duration2]])</f>
        <v>0</v>
      </c>
      <c r="K26">
        <f>MINUTE(Table1[[#This Row],[duration2]])</f>
        <v>12</v>
      </c>
      <c r="L26">
        <f>SECOND(Table1[[#This Row],[duration2]])</f>
        <v>55</v>
      </c>
      <c r="M26">
        <f t="shared" si="1"/>
        <v>0.21527777777777779</v>
      </c>
    </row>
    <row r="27" spans="1:13" ht="16.5" hidden="1" x14ac:dyDescent="0.3">
      <c r="A27">
        <v>26</v>
      </c>
      <c r="B27" t="s">
        <v>9</v>
      </c>
      <c r="C27" t="s">
        <v>15</v>
      </c>
      <c r="D27" s="1">
        <v>45080</v>
      </c>
      <c r="E27" s="2">
        <v>6.2256944444444441E-2</v>
      </c>
      <c r="F27" s="1">
        <v>45080</v>
      </c>
      <c r="G27" s="2">
        <v>8.3611111111111122E-2</v>
      </c>
      <c r="H27" s="4">
        <f t="shared" si="0"/>
        <v>2.1354166667151731E-2</v>
      </c>
      <c r="I27" s="6">
        <v>2.1354166667151731E-2</v>
      </c>
      <c r="J27">
        <f>HOUR(Table1[[#This Row],[duration2]])</f>
        <v>0</v>
      </c>
      <c r="K27">
        <f>MINUTE(Table1[[#This Row],[duration2]])</f>
        <v>30</v>
      </c>
      <c r="L27">
        <f>SECOND(Table1[[#This Row],[duration2]])</f>
        <v>45</v>
      </c>
      <c r="M27">
        <f t="shared" si="1"/>
        <v>0.51249999999999996</v>
      </c>
    </row>
    <row r="28" spans="1:13" ht="16.5" hidden="1" x14ac:dyDescent="0.3">
      <c r="A28">
        <v>27</v>
      </c>
      <c r="B28" t="s">
        <v>9</v>
      </c>
      <c r="C28" t="s">
        <v>17</v>
      </c>
      <c r="D28" s="1">
        <v>45080</v>
      </c>
      <c r="E28" s="2">
        <v>0.38548611111111114</v>
      </c>
      <c r="F28" s="1">
        <v>45080</v>
      </c>
      <c r="G28" s="2">
        <v>0.43444444444444441</v>
      </c>
      <c r="H28" s="4">
        <f t="shared" si="0"/>
        <v>4.8958333332848269E-2</v>
      </c>
      <c r="I28" s="6">
        <v>4.8958333332848269E-2</v>
      </c>
      <c r="J28">
        <f>HOUR(Table1[[#This Row],[duration2]])</f>
        <v>1</v>
      </c>
      <c r="K28">
        <f>MINUTE(Table1[[#This Row],[duration2]])</f>
        <v>10</v>
      </c>
      <c r="L28">
        <f>SECOND(Table1[[#This Row],[duration2]])</f>
        <v>30</v>
      </c>
      <c r="M28">
        <f t="shared" si="1"/>
        <v>1.175</v>
      </c>
    </row>
    <row r="29" spans="1:13" ht="16.5" hidden="1" x14ac:dyDescent="0.3">
      <c r="A29">
        <v>28</v>
      </c>
      <c r="B29" t="s">
        <v>9</v>
      </c>
      <c r="C29" t="s">
        <v>18</v>
      </c>
      <c r="D29" s="1">
        <v>45080</v>
      </c>
      <c r="E29" s="2">
        <v>0.4346180555555556</v>
      </c>
      <c r="F29" s="1">
        <v>45080</v>
      </c>
      <c r="G29" s="2">
        <v>0.48405092592592597</v>
      </c>
      <c r="H29" s="4">
        <f t="shared" si="0"/>
        <v>4.9432870364398696E-2</v>
      </c>
      <c r="I29" s="6">
        <v>4.9432870364398696E-2</v>
      </c>
      <c r="J29">
        <f>HOUR(Table1[[#This Row],[duration2]])</f>
        <v>1</v>
      </c>
      <c r="K29">
        <f>MINUTE(Table1[[#This Row],[duration2]])</f>
        <v>11</v>
      </c>
      <c r="L29">
        <f>SECOND(Table1[[#This Row],[duration2]])</f>
        <v>11</v>
      </c>
      <c r="M29">
        <f t="shared" si="1"/>
        <v>1.1863888888888889</v>
      </c>
    </row>
    <row r="30" spans="1:13" ht="16.5" x14ac:dyDescent="0.3">
      <c r="A30">
        <v>29</v>
      </c>
      <c r="B30" t="s">
        <v>7</v>
      </c>
      <c r="C30" t="s">
        <v>8</v>
      </c>
      <c r="D30" s="1">
        <v>45081</v>
      </c>
      <c r="E30" s="2">
        <v>0.45313657407407404</v>
      </c>
      <c r="F30" s="1">
        <v>45081</v>
      </c>
      <c r="G30" s="2">
        <v>0.49175925925925923</v>
      </c>
      <c r="H30" s="4">
        <f t="shared" si="0"/>
        <v>3.8622685184236616E-2</v>
      </c>
      <c r="I30" s="6">
        <v>3.8622685184236616E-2</v>
      </c>
      <c r="J30">
        <f>HOUR(Table1[[#This Row],[duration2]])</f>
        <v>0</v>
      </c>
      <c r="K30">
        <f>MINUTE(Table1[[#This Row],[duration2]])</f>
        <v>55</v>
      </c>
      <c r="L30">
        <f>SECOND(Table1[[#This Row],[duration2]])</f>
        <v>37</v>
      </c>
      <c r="M30">
        <f t="shared" si="1"/>
        <v>0.92694444444444446</v>
      </c>
    </row>
    <row r="31" spans="1:13" ht="16.5" x14ac:dyDescent="0.3">
      <c r="A31">
        <v>30</v>
      </c>
      <c r="B31" t="s">
        <v>7</v>
      </c>
      <c r="C31" t="s">
        <v>8</v>
      </c>
      <c r="D31" s="1">
        <v>45082</v>
      </c>
      <c r="E31" s="2">
        <v>0.44769675925925928</v>
      </c>
      <c r="F31" s="1">
        <v>45082</v>
      </c>
      <c r="G31" s="2">
        <v>0.50332175925925926</v>
      </c>
      <c r="H31" s="4">
        <f t="shared" si="0"/>
        <v>5.5625000000873115E-2</v>
      </c>
      <c r="I31" s="6">
        <v>5.5625000000873115E-2</v>
      </c>
      <c r="J31">
        <f>HOUR(Table1[[#This Row],[duration2]])</f>
        <v>1</v>
      </c>
      <c r="K31">
        <f>MINUTE(Table1[[#This Row],[duration2]])</f>
        <v>20</v>
      </c>
      <c r="L31">
        <f>SECOND(Table1[[#This Row],[duration2]])</f>
        <v>6</v>
      </c>
      <c r="M31">
        <f t="shared" si="1"/>
        <v>1.335</v>
      </c>
    </row>
    <row r="32" spans="1:13" ht="16.5" x14ac:dyDescent="0.3">
      <c r="A32">
        <v>31</v>
      </c>
      <c r="B32" t="s">
        <v>7</v>
      </c>
      <c r="C32" t="s">
        <v>8</v>
      </c>
      <c r="D32" s="1">
        <v>45082</v>
      </c>
      <c r="E32" s="2">
        <v>0.53246527777777775</v>
      </c>
      <c r="F32" s="1">
        <v>45082</v>
      </c>
      <c r="G32" s="2">
        <v>0.54658564814814814</v>
      </c>
      <c r="H32" s="4">
        <f t="shared" si="0"/>
        <v>1.4120370367891155E-2</v>
      </c>
      <c r="I32" s="6">
        <v>1.4120370367891155E-2</v>
      </c>
      <c r="J32">
        <f>HOUR(Table1[[#This Row],[duration2]])</f>
        <v>0</v>
      </c>
      <c r="K32">
        <f>MINUTE(Table1[[#This Row],[duration2]])</f>
        <v>20</v>
      </c>
      <c r="L32">
        <f>SECOND(Table1[[#This Row],[duration2]])</f>
        <v>20</v>
      </c>
      <c r="M32">
        <f t="shared" si="1"/>
        <v>0.33888888888888885</v>
      </c>
    </row>
    <row r="33" spans="1:13" ht="16.5" x14ac:dyDescent="0.3">
      <c r="A33">
        <v>32</v>
      </c>
      <c r="B33" t="s">
        <v>7</v>
      </c>
      <c r="C33" t="s">
        <v>8</v>
      </c>
      <c r="D33" s="1">
        <v>45082</v>
      </c>
      <c r="E33" s="2">
        <v>0.5519560185185185</v>
      </c>
      <c r="F33" s="1">
        <v>45082</v>
      </c>
      <c r="G33" s="2">
        <v>0.57194444444444448</v>
      </c>
      <c r="H33" s="4">
        <f t="shared" si="0"/>
        <v>1.9988425927294884E-2</v>
      </c>
      <c r="I33" s="6">
        <v>1.9988425927294884E-2</v>
      </c>
      <c r="J33">
        <f>HOUR(Table1[[#This Row],[duration2]])</f>
        <v>0</v>
      </c>
      <c r="K33">
        <f>MINUTE(Table1[[#This Row],[duration2]])</f>
        <v>28</v>
      </c>
      <c r="L33">
        <f>SECOND(Table1[[#This Row],[duration2]])</f>
        <v>47</v>
      </c>
      <c r="M33">
        <f t="shared" si="1"/>
        <v>0.47972222222222222</v>
      </c>
    </row>
    <row r="34" spans="1:13" ht="16.5" hidden="1" x14ac:dyDescent="0.3">
      <c r="A34">
        <v>34</v>
      </c>
      <c r="B34" t="s">
        <v>9</v>
      </c>
      <c r="C34" t="s">
        <v>18</v>
      </c>
      <c r="D34" s="1">
        <v>45083</v>
      </c>
      <c r="E34">
        <v>0</v>
      </c>
      <c r="F34">
        <v>0</v>
      </c>
      <c r="G34">
        <v>0</v>
      </c>
      <c r="H34" s="4">
        <v>0</v>
      </c>
      <c r="I34" s="6">
        <v>0</v>
      </c>
      <c r="J34">
        <f>HOUR(Table1[[#This Row],[duration2]])</f>
        <v>0</v>
      </c>
      <c r="K34">
        <f>MINUTE(Table1[[#This Row],[duration2]])</f>
        <v>0</v>
      </c>
      <c r="L34">
        <f>SECOND(Table1[[#This Row],[duration2]])</f>
        <v>0</v>
      </c>
      <c r="M34">
        <f t="shared" si="1"/>
        <v>0</v>
      </c>
    </row>
    <row r="35" spans="1:13" ht="16.5" hidden="1" x14ac:dyDescent="0.3">
      <c r="A35">
        <v>33</v>
      </c>
      <c r="B35" t="s">
        <v>9</v>
      </c>
      <c r="C35" t="s">
        <v>19</v>
      </c>
      <c r="D35" s="1">
        <v>45083</v>
      </c>
      <c r="E35" s="2">
        <v>0.43307870370370366</v>
      </c>
      <c r="F35" s="1">
        <v>45083</v>
      </c>
      <c r="G35" s="2">
        <v>0.44437499999999996</v>
      </c>
      <c r="H35" s="4">
        <f t="shared" si="0"/>
        <v>1.1296296295768116E-2</v>
      </c>
      <c r="I35" s="6">
        <v>1.1296296295768116E-2</v>
      </c>
      <c r="J35">
        <f>HOUR(Table1[[#This Row],[duration2]])</f>
        <v>0</v>
      </c>
      <c r="K35">
        <f>MINUTE(Table1[[#This Row],[duration2]])</f>
        <v>16</v>
      </c>
      <c r="L35">
        <f>SECOND(Table1[[#This Row],[duration2]])</f>
        <v>16</v>
      </c>
      <c r="M35">
        <f t="shared" si="1"/>
        <v>0.27111111111111108</v>
      </c>
    </row>
    <row r="36" spans="1:13" ht="16.5" hidden="1" x14ac:dyDescent="0.3">
      <c r="A36">
        <v>35</v>
      </c>
      <c r="B36" t="s">
        <v>9</v>
      </c>
      <c r="C36" t="s">
        <v>12</v>
      </c>
      <c r="D36" s="1">
        <v>45083</v>
      </c>
      <c r="E36" s="2">
        <v>0.625</v>
      </c>
      <c r="F36" s="1">
        <v>45083</v>
      </c>
      <c r="G36" s="2">
        <v>0.66719907407407408</v>
      </c>
      <c r="H36" s="4">
        <f t="shared" si="0"/>
        <v>4.2199074072414078E-2</v>
      </c>
      <c r="I36" s="6">
        <v>4.2199074072414078E-2</v>
      </c>
      <c r="J36">
        <f>HOUR(Table1[[#This Row],[duration2]])</f>
        <v>1</v>
      </c>
      <c r="K36">
        <f>MINUTE(Table1[[#This Row],[duration2]])</f>
        <v>0</v>
      </c>
      <c r="L36">
        <f>SECOND(Table1[[#This Row],[duration2]])</f>
        <v>46</v>
      </c>
      <c r="M36">
        <f t="shared" si="1"/>
        <v>1.0127777777777778</v>
      </c>
    </row>
    <row r="37" spans="1:13" ht="16.5" x14ac:dyDescent="0.3">
      <c r="A37">
        <v>36</v>
      </c>
      <c r="B37" t="s">
        <v>7</v>
      </c>
      <c r="C37" t="s">
        <v>8</v>
      </c>
      <c r="D37" s="1">
        <v>45083</v>
      </c>
      <c r="E37" s="2">
        <v>0.68115740740740749</v>
      </c>
      <c r="F37" s="1">
        <v>45083</v>
      </c>
      <c r="G37" s="2">
        <v>0.72050925925925924</v>
      </c>
      <c r="H37" s="4">
        <f t="shared" si="0"/>
        <v>3.9351851846731734E-2</v>
      </c>
      <c r="I37" s="6">
        <v>3.9351851846731734E-2</v>
      </c>
      <c r="J37">
        <f>HOUR(Table1[[#This Row],[duration2]])</f>
        <v>0</v>
      </c>
      <c r="K37">
        <f>MINUTE(Table1[[#This Row],[duration2]])</f>
        <v>56</v>
      </c>
      <c r="L37">
        <f>SECOND(Table1[[#This Row],[duration2]])</f>
        <v>40</v>
      </c>
      <c r="M37">
        <f t="shared" si="1"/>
        <v>0.94444444444444442</v>
      </c>
    </row>
    <row r="38" spans="1:13" ht="16.5" x14ac:dyDescent="0.3">
      <c r="A38">
        <v>37</v>
      </c>
      <c r="B38" t="s">
        <v>7</v>
      </c>
      <c r="C38" t="s">
        <v>8</v>
      </c>
      <c r="D38" s="1">
        <v>45083</v>
      </c>
      <c r="E38" s="2">
        <v>0.72313657407407417</v>
      </c>
      <c r="F38" s="1">
        <v>45083</v>
      </c>
      <c r="G38" s="2">
        <v>0.72778935185185178</v>
      </c>
      <c r="H38" s="4">
        <f t="shared" si="0"/>
        <v>4.652777781302575E-3</v>
      </c>
      <c r="I38" s="6">
        <v>4.652777781302575E-3</v>
      </c>
      <c r="J38">
        <f>HOUR(Table1[[#This Row],[duration2]])</f>
        <v>0</v>
      </c>
      <c r="K38">
        <f>MINUTE(Table1[[#This Row],[duration2]])</f>
        <v>6</v>
      </c>
      <c r="L38">
        <f>SECOND(Table1[[#This Row],[duration2]])</f>
        <v>42</v>
      </c>
      <c r="M38">
        <f t="shared" si="1"/>
        <v>0.11166666666666668</v>
      </c>
    </row>
    <row r="39" spans="1:13" ht="16.5" x14ac:dyDescent="0.3">
      <c r="A39">
        <v>38</v>
      </c>
      <c r="B39" t="s">
        <v>7</v>
      </c>
      <c r="C39" t="s">
        <v>8</v>
      </c>
      <c r="D39" s="1">
        <v>45083</v>
      </c>
      <c r="E39" s="2">
        <v>0.73471064814814813</v>
      </c>
      <c r="F39" s="1">
        <v>45083</v>
      </c>
      <c r="G39" s="2">
        <v>0.77140046296296294</v>
      </c>
      <c r="H39" s="4">
        <f t="shared" si="0"/>
        <v>3.6689814813144039E-2</v>
      </c>
      <c r="I39" s="6">
        <v>3.6689814813144039E-2</v>
      </c>
      <c r="J39">
        <f>HOUR(Table1[[#This Row],[duration2]])</f>
        <v>0</v>
      </c>
      <c r="K39">
        <f>MINUTE(Table1[[#This Row],[duration2]])</f>
        <v>52</v>
      </c>
      <c r="L39">
        <f>SECOND(Table1[[#This Row],[duration2]])</f>
        <v>50</v>
      </c>
      <c r="M39">
        <f t="shared" si="1"/>
        <v>0.88055555555555554</v>
      </c>
    </row>
    <row r="40" spans="1:13" ht="16.5" hidden="1" x14ac:dyDescent="0.3">
      <c r="A40">
        <v>39</v>
      </c>
      <c r="B40" t="s">
        <v>9</v>
      </c>
      <c r="C40" t="s">
        <v>20</v>
      </c>
      <c r="D40" s="1">
        <v>45084</v>
      </c>
      <c r="E40" s="2">
        <v>0.42550925925925925</v>
      </c>
      <c r="F40" s="1">
        <v>45084</v>
      </c>
      <c r="G40" s="2">
        <v>0.51458333333333328</v>
      </c>
      <c r="H40" s="4">
        <f t="shared" si="0"/>
        <v>8.9074074072414078E-2</v>
      </c>
      <c r="I40" s="6">
        <v>8.9074074072414078E-2</v>
      </c>
      <c r="J40">
        <f>HOUR(Table1[[#This Row],[duration2]])</f>
        <v>2</v>
      </c>
      <c r="K40">
        <f>MINUTE(Table1[[#This Row],[duration2]])</f>
        <v>8</v>
      </c>
      <c r="L40">
        <f>SECOND(Table1[[#This Row],[duration2]])</f>
        <v>16</v>
      </c>
      <c r="M40">
        <f t="shared" si="1"/>
        <v>2.1377777777777776</v>
      </c>
    </row>
    <row r="41" spans="1:13" ht="16.5" x14ac:dyDescent="0.3">
      <c r="A41">
        <v>40</v>
      </c>
      <c r="B41" t="s">
        <v>11</v>
      </c>
      <c r="C41" t="s">
        <v>13</v>
      </c>
      <c r="D41" s="1">
        <v>45084</v>
      </c>
      <c r="E41" s="2">
        <v>0.625</v>
      </c>
      <c r="F41" s="1">
        <v>45084</v>
      </c>
      <c r="G41" s="2">
        <v>0.67748842592592595</v>
      </c>
      <c r="H41" s="4">
        <f t="shared" si="0"/>
        <v>5.2488425928459037E-2</v>
      </c>
      <c r="I41" s="6">
        <v>5.2488425928459037E-2</v>
      </c>
      <c r="J41">
        <f>HOUR(Table1[[#This Row],[duration2]])</f>
        <v>1</v>
      </c>
      <c r="K41">
        <f>MINUTE(Table1[[#This Row],[duration2]])</f>
        <v>15</v>
      </c>
      <c r="L41">
        <f>SECOND(Table1[[#This Row],[duration2]])</f>
        <v>35</v>
      </c>
      <c r="M41">
        <f t="shared" si="1"/>
        <v>1.2597222222222222</v>
      </c>
    </row>
    <row r="42" spans="1:13" ht="16.5" x14ac:dyDescent="0.3">
      <c r="A42">
        <v>41</v>
      </c>
      <c r="B42" t="s">
        <v>11</v>
      </c>
      <c r="C42" t="s">
        <v>21</v>
      </c>
      <c r="D42" s="1">
        <v>45084</v>
      </c>
      <c r="E42" s="2">
        <v>0.68953703703703706</v>
      </c>
      <c r="F42" s="1">
        <v>45084</v>
      </c>
      <c r="G42" s="2">
        <v>0.7069212962962963</v>
      </c>
      <c r="H42" s="4">
        <f t="shared" si="0"/>
        <v>1.7384259255777579E-2</v>
      </c>
      <c r="I42" s="6">
        <v>1.7384259255777579E-2</v>
      </c>
      <c r="J42">
        <f>HOUR(Table1[[#This Row],[duration2]])</f>
        <v>0</v>
      </c>
      <c r="K42">
        <f>MINUTE(Table1[[#This Row],[duration2]])</f>
        <v>25</v>
      </c>
      <c r="L42">
        <f>SECOND(Table1[[#This Row],[duration2]])</f>
        <v>2</v>
      </c>
      <c r="M42">
        <f t="shared" si="1"/>
        <v>0.41722222222222222</v>
      </c>
    </row>
    <row r="43" spans="1:13" ht="16.5" hidden="1" x14ac:dyDescent="0.3">
      <c r="A43">
        <v>42</v>
      </c>
      <c r="B43" t="s">
        <v>9</v>
      </c>
      <c r="C43" t="s">
        <v>22</v>
      </c>
      <c r="D43" s="1">
        <v>45086</v>
      </c>
      <c r="E43" s="2">
        <v>0.50391203703703702</v>
      </c>
      <c r="F43" s="1">
        <v>45086</v>
      </c>
      <c r="G43" s="2">
        <v>0.51552083333333332</v>
      </c>
      <c r="H43" s="4">
        <f t="shared" si="0"/>
        <v>1.1608796296059154E-2</v>
      </c>
      <c r="I43" s="6">
        <v>1.1608796296059154E-2</v>
      </c>
      <c r="J43">
        <f>HOUR(Table1[[#This Row],[duration2]])</f>
        <v>0</v>
      </c>
      <c r="K43">
        <f>MINUTE(Table1[[#This Row],[duration2]])</f>
        <v>16</v>
      </c>
      <c r="L43">
        <f>SECOND(Table1[[#This Row],[duration2]])</f>
        <v>43</v>
      </c>
      <c r="M43">
        <f t="shared" si="1"/>
        <v>0.27861111111111109</v>
      </c>
    </row>
    <row r="44" spans="1:13" ht="16.5" hidden="1" x14ac:dyDescent="0.3">
      <c r="A44">
        <v>43</v>
      </c>
      <c r="B44" t="s">
        <v>9</v>
      </c>
      <c r="C44" t="s">
        <v>23</v>
      </c>
      <c r="D44" s="1">
        <v>45086</v>
      </c>
      <c r="E44" s="2">
        <v>0.54643518518518519</v>
      </c>
      <c r="F44" s="1">
        <v>45086</v>
      </c>
      <c r="G44" s="2">
        <v>0.59108796296296295</v>
      </c>
      <c r="H44" s="4">
        <f t="shared" si="0"/>
        <v>4.465277778217569E-2</v>
      </c>
      <c r="I44" s="6">
        <v>4.465277778217569E-2</v>
      </c>
      <c r="J44">
        <f>HOUR(Table1[[#This Row],[duration2]])</f>
        <v>1</v>
      </c>
      <c r="K44">
        <f>MINUTE(Table1[[#This Row],[duration2]])</f>
        <v>4</v>
      </c>
      <c r="L44">
        <f>SECOND(Table1[[#This Row],[duration2]])</f>
        <v>18</v>
      </c>
      <c r="M44">
        <f t="shared" si="1"/>
        <v>1.0716666666666665</v>
      </c>
    </row>
    <row r="45" spans="1:13" ht="16.5" x14ac:dyDescent="0.3">
      <c r="A45">
        <v>44</v>
      </c>
      <c r="B45" t="s">
        <v>11</v>
      </c>
      <c r="C45" t="s">
        <v>24</v>
      </c>
      <c r="D45" s="1">
        <v>45088</v>
      </c>
      <c r="E45" s="2">
        <v>0.42159722222222223</v>
      </c>
      <c r="F45" s="1">
        <v>45088</v>
      </c>
      <c r="G45" s="2">
        <v>0.45688657407407413</v>
      </c>
      <c r="H45" s="4">
        <f t="shared" si="0"/>
        <v>3.5289351850224193E-2</v>
      </c>
      <c r="I45" s="6">
        <v>3.5289351850224193E-2</v>
      </c>
      <c r="J45">
        <f>HOUR(Table1[[#This Row],[duration2]])</f>
        <v>0</v>
      </c>
      <c r="K45">
        <f>MINUTE(Table1[[#This Row],[duration2]])</f>
        <v>50</v>
      </c>
      <c r="L45">
        <f>SECOND(Table1[[#This Row],[duration2]])</f>
        <v>49</v>
      </c>
      <c r="M45">
        <f t="shared" si="1"/>
        <v>0.8469444444444445</v>
      </c>
    </row>
    <row r="46" spans="1:13" ht="16.5" x14ac:dyDescent="0.3">
      <c r="A46">
        <v>45</v>
      </c>
      <c r="B46" t="s">
        <v>11</v>
      </c>
      <c r="C46" t="s">
        <v>25</v>
      </c>
      <c r="D46" s="1">
        <v>45088</v>
      </c>
      <c r="E46" s="2">
        <v>0.46240740740740738</v>
      </c>
      <c r="F46" s="1">
        <v>45088</v>
      </c>
      <c r="G46" s="2">
        <v>0.66246527777777775</v>
      </c>
      <c r="H46" s="4">
        <f t="shared" si="0"/>
        <v>0.20005787036643596</v>
      </c>
      <c r="I46" s="6">
        <v>0.20005787036643596</v>
      </c>
      <c r="J46">
        <f>HOUR(Table1[[#This Row],[duration2]])</f>
        <v>4</v>
      </c>
      <c r="K46">
        <f>MINUTE(Table1[[#This Row],[duration2]])</f>
        <v>48</v>
      </c>
      <c r="L46">
        <f>SECOND(Table1[[#This Row],[duration2]])</f>
        <v>5</v>
      </c>
      <c r="M46">
        <f t="shared" si="1"/>
        <v>4.8013888888888889</v>
      </c>
    </row>
    <row r="47" spans="1:13" ht="16.5" x14ac:dyDescent="0.3">
      <c r="A47">
        <v>46</v>
      </c>
      <c r="B47" t="s">
        <v>11</v>
      </c>
      <c r="C47" t="s">
        <v>25</v>
      </c>
      <c r="D47" s="1">
        <v>45088</v>
      </c>
      <c r="E47" s="2">
        <v>0.68092592592592593</v>
      </c>
      <c r="F47" s="1">
        <v>45088</v>
      </c>
      <c r="G47" s="2">
        <v>0.69379629629629624</v>
      </c>
      <c r="H47" s="4">
        <f t="shared" si="0"/>
        <v>1.287037037400296E-2</v>
      </c>
      <c r="I47" s="6">
        <v>1.287037037400296E-2</v>
      </c>
      <c r="J47">
        <f>HOUR(Table1[[#This Row],[duration2]])</f>
        <v>0</v>
      </c>
      <c r="K47">
        <f>MINUTE(Table1[[#This Row],[duration2]])</f>
        <v>18</v>
      </c>
      <c r="L47">
        <f>SECOND(Table1[[#This Row],[duration2]])</f>
        <v>32</v>
      </c>
      <c r="M47">
        <f t="shared" si="1"/>
        <v>0.30888888888888888</v>
      </c>
    </row>
    <row r="48" spans="1:13" ht="16.5" x14ac:dyDescent="0.3">
      <c r="A48">
        <v>47</v>
      </c>
      <c r="B48" t="s">
        <v>11</v>
      </c>
      <c r="C48" t="s">
        <v>25</v>
      </c>
      <c r="D48" s="1">
        <v>45088</v>
      </c>
      <c r="E48" s="2">
        <v>0.79274305555555558</v>
      </c>
      <c r="F48" s="1">
        <v>45088</v>
      </c>
      <c r="G48" s="2">
        <v>0.80829861111111112</v>
      </c>
      <c r="H48" s="4">
        <f t="shared" si="0"/>
        <v>1.5555555553874001E-2</v>
      </c>
      <c r="I48" s="6">
        <v>1.5555555553874001E-2</v>
      </c>
      <c r="J48">
        <f>HOUR(Table1[[#This Row],[duration2]])</f>
        <v>0</v>
      </c>
      <c r="K48">
        <f>MINUTE(Table1[[#This Row],[duration2]])</f>
        <v>22</v>
      </c>
      <c r="L48">
        <f>SECOND(Table1[[#This Row],[duration2]])</f>
        <v>24</v>
      </c>
      <c r="M48">
        <f t="shared" si="1"/>
        <v>0.37333333333333329</v>
      </c>
    </row>
    <row r="49" spans="1:13" ht="16.5" x14ac:dyDescent="0.3">
      <c r="A49">
        <v>48</v>
      </c>
      <c r="B49" t="s">
        <v>11</v>
      </c>
      <c r="C49" t="s">
        <v>26</v>
      </c>
      <c r="D49" s="1">
        <v>45088</v>
      </c>
      <c r="E49" s="2">
        <v>0.86223379629629626</v>
      </c>
      <c r="F49" s="1">
        <v>45088</v>
      </c>
      <c r="G49" s="2">
        <v>0.95008101851851856</v>
      </c>
      <c r="H49" s="4">
        <f t="shared" si="0"/>
        <v>8.7847222224809229E-2</v>
      </c>
      <c r="I49" s="6">
        <v>8.7847222224809229E-2</v>
      </c>
      <c r="J49">
        <f>HOUR(Table1[[#This Row],[duration2]])</f>
        <v>2</v>
      </c>
      <c r="K49">
        <f>MINUTE(Table1[[#This Row],[duration2]])</f>
        <v>6</v>
      </c>
      <c r="L49">
        <f>SECOND(Table1[[#This Row],[duration2]])</f>
        <v>30</v>
      </c>
      <c r="M49">
        <f t="shared" si="1"/>
        <v>2.1083333333333334</v>
      </c>
    </row>
    <row r="50" spans="1:13" ht="16.5" x14ac:dyDescent="0.3">
      <c r="A50">
        <v>49</v>
      </c>
      <c r="B50" t="s">
        <v>11</v>
      </c>
      <c r="C50" t="s">
        <v>27</v>
      </c>
      <c r="D50" s="1">
        <v>45089</v>
      </c>
      <c r="E50" s="2">
        <v>0.44853009259259258</v>
      </c>
      <c r="F50" s="1">
        <v>45089</v>
      </c>
      <c r="G50" s="2">
        <v>0.48383101851851856</v>
      </c>
      <c r="H50" s="4">
        <f t="shared" si="0"/>
        <v>3.5300925919727888E-2</v>
      </c>
      <c r="I50" s="6">
        <v>3.5300925919727888E-2</v>
      </c>
      <c r="J50">
        <f>HOUR(Table1[[#This Row],[duration2]])</f>
        <v>0</v>
      </c>
      <c r="K50">
        <f>MINUTE(Table1[[#This Row],[duration2]])</f>
        <v>50</v>
      </c>
      <c r="L50">
        <f>SECOND(Table1[[#This Row],[duration2]])</f>
        <v>50</v>
      </c>
      <c r="M50">
        <f t="shared" si="1"/>
        <v>0.84722222222222221</v>
      </c>
    </row>
    <row r="51" spans="1:13" ht="16.5" hidden="1" x14ac:dyDescent="0.3">
      <c r="A51">
        <v>50</v>
      </c>
      <c r="B51" t="s">
        <v>28</v>
      </c>
      <c r="C51" t="s">
        <v>29</v>
      </c>
      <c r="D51" s="1">
        <v>45089</v>
      </c>
      <c r="E51" s="2">
        <v>0.4962037037037037</v>
      </c>
      <c r="F51" s="1">
        <v>45089</v>
      </c>
      <c r="G51" s="2">
        <v>0.57065972222222217</v>
      </c>
      <c r="H51" s="4">
        <f t="shared" si="0"/>
        <v>7.4456018519413192E-2</v>
      </c>
      <c r="I51" s="6">
        <v>7.4456018519413192E-2</v>
      </c>
      <c r="J51">
        <f>HOUR(Table1[[#This Row],[duration2]])</f>
        <v>1</v>
      </c>
      <c r="K51">
        <f>MINUTE(Table1[[#This Row],[duration2]])</f>
        <v>47</v>
      </c>
      <c r="L51">
        <f>SECOND(Table1[[#This Row],[duration2]])</f>
        <v>13</v>
      </c>
      <c r="M51">
        <f t="shared" si="1"/>
        <v>1.7869444444444442</v>
      </c>
    </row>
    <row r="52" spans="1:13" ht="16.5" x14ac:dyDescent="0.3">
      <c r="A52">
        <v>51</v>
      </c>
      <c r="B52" t="s">
        <v>11</v>
      </c>
      <c r="C52" t="s">
        <v>30</v>
      </c>
      <c r="D52" s="1">
        <v>45090</v>
      </c>
      <c r="E52" s="2">
        <v>0.51128472222222221</v>
      </c>
      <c r="F52" s="1">
        <v>45090</v>
      </c>
      <c r="G52" s="2">
        <v>0.51128472222222221</v>
      </c>
      <c r="H52" s="4">
        <f t="shared" si="0"/>
        <v>0</v>
      </c>
      <c r="I52" s="6">
        <v>0</v>
      </c>
      <c r="J52">
        <f>HOUR(Table1[[#This Row],[duration2]])</f>
        <v>0</v>
      </c>
      <c r="K52">
        <f>MINUTE(Table1[[#This Row],[duration2]])</f>
        <v>0</v>
      </c>
      <c r="L52">
        <f>SECOND(Table1[[#This Row],[duration2]])</f>
        <v>0</v>
      </c>
      <c r="M52">
        <f t="shared" si="1"/>
        <v>0</v>
      </c>
    </row>
    <row r="53" spans="1:13" ht="16.5" x14ac:dyDescent="0.3">
      <c r="A53">
        <v>52</v>
      </c>
      <c r="B53" t="s">
        <v>11</v>
      </c>
      <c r="C53" t="s">
        <v>31</v>
      </c>
      <c r="D53" s="1">
        <v>45090</v>
      </c>
      <c r="E53" s="2">
        <v>0.58224537037037039</v>
      </c>
      <c r="F53" s="1">
        <v>45090</v>
      </c>
      <c r="G53" s="2">
        <v>0.59600694444444446</v>
      </c>
      <c r="H53" s="4">
        <f t="shared" si="0"/>
        <v>1.3761574067757465E-2</v>
      </c>
      <c r="I53" s="6">
        <v>1.3761574067757465E-2</v>
      </c>
      <c r="J53">
        <f>HOUR(Table1[[#This Row],[duration2]])</f>
        <v>0</v>
      </c>
      <c r="K53">
        <f>MINUTE(Table1[[#This Row],[duration2]])</f>
        <v>19</v>
      </c>
      <c r="L53">
        <f>SECOND(Table1[[#This Row],[duration2]])</f>
        <v>49</v>
      </c>
      <c r="M53">
        <f t="shared" si="1"/>
        <v>0.33027777777777778</v>
      </c>
    </row>
    <row r="54" spans="1:13" ht="16.5" x14ac:dyDescent="0.3">
      <c r="A54">
        <v>53</v>
      </c>
      <c r="B54" t="s">
        <v>7</v>
      </c>
      <c r="C54" t="s">
        <v>8</v>
      </c>
      <c r="D54" s="1">
        <v>45090</v>
      </c>
      <c r="E54" s="2">
        <v>0.59660879629629626</v>
      </c>
      <c r="F54" s="1">
        <v>45090</v>
      </c>
      <c r="G54" s="2">
        <v>0.61778935185185191</v>
      </c>
      <c r="H54" s="4">
        <f t="shared" si="0"/>
        <v>2.118055555911269E-2</v>
      </c>
      <c r="I54" s="6">
        <v>2.118055555911269E-2</v>
      </c>
      <c r="J54">
        <f>HOUR(Table1[[#This Row],[duration2]])</f>
        <v>0</v>
      </c>
      <c r="K54">
        <f>MINUTE(Table1[[#This Row],[duration2]])</f>
        <v>30</v>
      </c>
      <c r="L54">
        <f>SECOND(Table1[[#This Row],[duration2]])</f>
        <v>30</v>
      </c>
      <c r="M54">
        <f t="shared" si="1"/>
        <v>0.5083333333333333</v>
      </c>
    </row>
    <row r="55" spans="1:13" ht="16.5" x14ac:dyDescent="0.3">
      <c r="A55">
        <v>54</v>
      </c>
      <c r="B55" t="s">
        <v>7</v>
      </c>
      <c r="C55" t="s">
        <v>8</v>
      </c>
      <c r="D55" s="1">
        <v>45090</v>
      </c>
      <c r="E55" s="2">
        <v>0.62611111111111117</v>
      </c>
      <c r="F55" s="1">
        <v>45090</v>
      </c>
      <c r="G55" s="2">
        <v>0.73503472222222221</v>
      </c>
      <c r="H55" s="4">
        <f t="shared" si="0"/>
        <v>0.10892361111473292</v>
      </c>
      <c r="I55" s="6">
        <v>0.10892361111473292</v>
      </c>
      <c r="J55">
        <f>HOUR(Table1[[#This Row],[duration2]])</f>
        <v>2</v>
      </c>
      <c r="K55">
        <f>MINUTE(Table1[[#This Row],[duration2]])</f>
        <v>36</v>
      </c>
      <c r="L55">
        <f>SECOND(Table1[[#This Row],[duration2]])</f>
        <v>51</v>
      </c>
      <c r="M55">
        <f t="shared" si="1"/>
        <v>2.6141666666666667</v>
      </c>
    </row>
    <row r="56" spans="1:13" ht="16.5" x14ac:dyDescent="0.3">
      <c r="A56">
        <v>55</v>
      </c>
      <c r="B56" t="s">
        <v>7</v>
      </c>
      <c r="C56" t="s">
        <v>8</v>
      </c>
      <c r="D56" s="1">
        <v>45090</v>
      </c>
      <c r="E56" s="2">
        <v>0.78858796296296296</v>
      </c>
      <c r="F56" s="1">
        <v>45090</v>
      </c>
      <c r="G56" s="2">
        <v>0.8822916666666667</v>
      </c>
      <c r="H56" s="4">
        <f t="shared" si="0"/>
        <v>9.3703703707433306E-2</v>
      </c>
      <c r="I56" s="6">
        <v>9.3703703707433306E-2</v>
      </c>
      <c r="J56">
        <f>HOUR(Table1[[#This Row],[duration2]])</f>
        <v>2</v>
      </c>
      <c r="K56">
        <f>MINUTE(Table1[[#This Row],[duration2]])</f>
        <v>14</v>
      </c>
      <c r="L56">
        <f>SECOND(Table1[[#This Row],[duration2]])</f>
        <v>56</v>
      </c>
      <c r="M56">
        <f t="shared" si="1"/>
        <v>2.2488888888888892</v>
      </c>
    </row>
    <row r="57" spans="1:13" ht="16.5" x14ac:dyDescent="0.3">
      <c r="A57">
        <v>56</v>
      </c>
      <c r="B57" t="s">
        <v>7</v>
      </c>
      <c r="C57" t="s">
        <v>8</v>
      </c>
      <c r="D57" s="1">
        <v>45090</v>
      </c>
      <c r="E57" s="2">
        <v>0.93059027777777781</v>
      </c>
      <c r="F57" s="1">
        <v>45090</v>
      </c>
      <c r="G57" s="2">
        <v>0.95445601851851858</v>
      </c>
      <c r="H57" s="4">
        <f t="shared" si="0"/>
        <v>2.3865740738983732E-2</v>
      </c>
      <c r="I57" s="6">
        <v>2.3865740738983732E-2</v>
      </c>
      <c r="J57">
        <f>HOUR(Table1[[#This Row],[duration2]])</f>
        <v>0</v>
      </c>
      <c r="K57">
        <f>MINUTE(Table1[[#This Row],[duration2]])</f>
        <v>34</v>
      </c>
      <c r="L57">
        <f>SECOND(Table1[[#This Row],[duration2]])</f>
        <v>22</v>
      </c>
      <c r="M57">
        <f t="shared" si="1"/>
        <v>0.57277777777777772</v>
      </c>
    </row>
    <row r="58" spans="1:13" ht="16.5" x14ac:dyDescent="0.3">
      <c r="A58">
        <v>57</v>
      </c>
      <c r="B58" t="s">
        <v>7</v>
      </c>
      <c r="C58" t="s">
        <v>8</v>
      </c>
      <c r="D58" s="1">
        <v>45090</v>
      </c>
      <c r="E58" s="2">
        <v>0.97730324074074071</v>
      </c>
      <c r="F58" s="1">
        <v>45091</v>
      </c>
      <c r="G58" s="2">
        <v>9.6064814814814808E-4</v>
      </c>
      <c r="H58" s="4">
        <f t="shared" si="0"/>
        <v>2.3657407407881692E-2</v>
      </c>
      <c r="I58" s="6">
        <v>2.3657407407881692E-2</v>
      </c>
      <c r="J58">
        <f>HOUR(Table1[[#This Row],[duration2]])</f>
        <v>0</v>
      </c>
      <c r="K58">
        <f>MINUTE(Table1[[#This Row],[duration2]])</f>
        <v>34</v>
      </c>
      <c r="L58">
        <f>SECOND(Table1[[#This Row],[duration2]])</f>
        <v>4</v>
      </c>
      <c r="M58">
        <f t="shared" si="1"/>
        <v>0.56777777777777771</v>
      </c>
    </row>
    <row r="59" spans="1:13" ht="16.5" x14ac:dyDescent="0.3">
      <c r="A59">
        <v>58</v>
      </c>
      <c r="B59" t="s">
        <v>11</v>
      </c>
      <c r="C59" t="s">
        <v>32</v>
      </c>
      <c r="D59" s="1">
        <v>45091</v>
      </c>
      <c r="E59" s="2">
        <v>0.53469907407407413</v>
      </c>
      <c r="F59" s="1">
        <v>45091</v>
      </c>
      <c r="G59" s="2">
        <v>0.53478009259259263</v>
      </c>
      <c r="H59" s="4">
        <f t="shared" si="0"/>
        <v>8.101852290565148E-5</v>
      </c>
      <c r="I59" s="6">
        <v>8.101852290565148E-5</v>
      </c>
      <c r="J59">
        <f>HOUR(Table1[[#This Row],[duration2]])</f>
        <v>0</v>
      </c>
      <c r="K59">
        <f>MINUTE(Table1[[#This Row],[duration2]])</f>
        <v>0</v>
      </c>
      <c r="L59">
        <f>SECOND(Table1[[#This Row],[duration2]])</f>
        <v>7</v>
      </c>
      <c r="M59">
        <f t="shared" si="1"/>
        <v>1.9444444444444444E-3</v>
      </c>
    </row>
    <row r="60" spans="1:13" ht="16.5" x14ac:dyDescent="0.3">
      <c r="A60">
        <v>59</v>
      </c>
      <c r="B60" t="s">
        <v>11</v>
      </c>
      <c r="C60" t="s">
        <v>32</v>
      </c>
      <c r="D60" s="1">
        <v>45092</v>
      </c>
      <c r="E60" s="2">
        <v>0.4724652777777778</v>
      </c>
      <c r="F60" s="1">
        <v>45092</v>
      </c>
      <c r="G60" s="2">
        <v>0.51252314814814814</v>
      </c>
      <c r="H60" s="4">
        <f t="shared" si="0"/>
        <v>4.0057870370219462E-2</v>
      </c>
      <c r="I60" s="6">
        <v>4.0057870370219462E-2</v>
      </c>
      <c r="J60">
        <f>HOUR(Table1[[#This Row],[duration2]])</f>
        <v>0</v>
      </c>
      <c r="K60">
        <f>MINUTE(Table1[[#This Row],[duration2]])</f>
        <v>57</v>
      </c>
      <c r="L60">
        <f>SECOND(Table1[[#This Row],[duration2]])</f>
        <v>41</v>
      </c>
      <c r="M60">
        <f t="shared" si="1"/>
        <v>0.96138888888888885</v>
      </c>
    </row>
    <row r="61" spans="1:13" ht="16.5" x14ac:dyDescent="0.3">
      <c r="A61">
        <v>60</v>
      </c>
      <c r="B61" t="s">
        <v>11</v>
      </c>
      <c r="C61" t="s">
        <v>32</v>
      </c>
      <c r="D61" s="1">
        <v>45092</v>
      </c>
      <c r="E61" s="2">
        <v>0.65967592592592594</v>
      </c>
      <c r="F61" s="1">
        <v>45092</v>
      </c>
      <c r="G61" s="2">
        <v>0.67391203703703706</v>
      </c>
      <c r="H61" s="4">
        <f t="shared" si="0"/>
        <v>1.4236111113859806E-2</v>
      </c>
      <c r="I61" s="6">
        <v>1.4236111113859806E-2</v>
      </c>
      <c r="J61">
        <f>HOUR(Table1[[#This Row],[duration2]])</f>
        <v>0</v>
      </c>
      <c r="K61">
        <f>MINUTE(Table1[[#This Row],[duration2]])</f>
        <v>20</v>
      </c>
      <c r="L61">
        <f>SECOND(Table1[[#This Row],[duration2]])</f>
        <v>30</v>
      </c>
      <c r="M61">
        <f t="shared" si="1"/>
        <v>0.34166666666666667</v>
      </c>
    </row>
    <row r="62" spans="1:13" ht="16.5" x14ac:dyDescent="0.3">
      <c r="A62">
        <v>61</v>
      </c>
      <c r="B62" t="s">
        <v>11</v>
      </c>
      <c r="C62" t="s">
        <v>32</v>
      </c>
      <c r="D62" s="1">
        <v>45092</v>
      </c>
      <c r="E62" s="2">
        <v>0.6821180555555556</v>
      </c>
      <c r="F62" s="1">
        <v>45092</v>
      </c>
      <c r="G62" s="2">
        <v>0.69832175925925932</v>
      </c>
      <c r="H62" s="4">
        <f t="shared" si="0"/>
        <v>1.6203703700739425E-2</v>
      </c>
      <c r="I62" s="6">
        <v>1.6203703700739425E-2</v>
      </c>
      <c r="J62">
        <f>HOUR(Table1[[#This Row],[duration2]])</f>
        <v>0</v>
      </c>
      <c r="K62">
        <f>MINUTE(Table1[[#This Row],[duration2]])</f>
        <v>23</v>
      </c>
      <c r="L62">
        <f>SECOND(Table1[[#This Row],[duration2]])</f>
        <v>20</v>
      </c>
      <c r="M62">
        <f t="shared" si="1"/>
        <v>0.3888888888888889</v>
      </c>
    </row>
    <row r="63" spans="1:13" ht="16.5" x14ac:dyDescent="0.3">
      <c r="A63">
        <v>62</v>
      </c>
      <c r="B63" t="s">
        <v>11</v>
      </c>
      <c r="C63" t="s">
        <v>32</v>
      </c>
      <c r="D63" s="1">
        <v>45092</v>
      </c>
      <c r="E63" s="2">
        <v>0.83893518518518517</v>
      </c>
      <c r="F63" s="1">
        <v>45092</v>
      </c>
      <c r="G63" s="2">
        <v>0.85666666666666658</v>
      </c>
      <c r="H63" s="4">
        <f t="shared" si="0"/>
        <v>1.7731481479131617E-2</v>
      </c>
      <c r="I63" s="6">
        <v>1.7731481479131617E-2</v>
      </c>
      <c r="J63">
        <f>HOUR(Table1[[#This Row],[duration2]])</f>
        <v>0</v>
      </c>
      <c r="K63">
        <f>MINUTE(Table1[[#This Row],[duration2]])</f>
        <v>25</v>
      </c>
      <c r="L63">
        <f>SECOND(Table1[[#This Row],[duration2]])</f>
        <v>32</v>
      </c>
      <c r="M63">
        <f t="shared" si="1"/>
        <v>0.42555555555555558</v>
      </c>
    </row>
    <row r="64" spans="1:13" ht="16.5" x14ac:dyDescent="0.3">
      <c r="A64">
        <v>63</v>
      </c>
      <c r="B64" t="s">
        <v>11</v>
      </c>
      <c r="C64" t="s">
        <v>32</v>
      </c>
      <c r="D64" s="1">
        <v>45092</v>
      </c>
      <c r="E64" s="2">
        <v>0.98765046296296299</v>
      </c>
      <c r="F64" s="1">
        <v>45092</v>
      </c>
      <c r="G64" s="2">
        <v>0.98798611111111112</v>
      </c>
      <c r="H64" s="4">
        <f t="shared" si="0"/>
        <v>3.3564814657438546E-4</v>
      </c>
      <c r="I64" s="6">
        <v>3.3564814657438546E-4</v>
      </c>
      <c r="J64">
        <f>HOUR(Table1[[#This Row],[duration2]])</f>
        <v>0</v>
      </c>
      <c r="K64">
        <f>MINUTE(Table1[[#This Row],[duration2]])</f>
        <v>0</v>
      </c>
      <c r="L64">
        <f>SECOND(Table1[[#This Row],[duration2]])</f>
        <v>29</v>
      </c>
      <c r="M64">
        <f t="shared" si="1"/>
        <v>8.0555555555555554E-3</v>
      </c>
    </row>
    <row r="65" spans="1:13" ht="16.5" x14ac:dyDescent="0.3">
      <c r="A65">
        <v>64</v>
      </c>
      <c r="B65" t="s">
        <v>11</v>
      </c>
      <c r="C65" t="s">
        <v>32</v>
      </c>
      <c r="D65" s="1">
        <v>45092</v>
      </c>
      <c r="E65" s="2">
        <v>0.99233796296296306</v>
      </c>
      <c r="F65" s="1">
        <v>45092</v>
      </c>
      <c r="G65" s="2">
        <v>0.99253472222222217</v>
      </c>
      <c r="H65" s="4">
        <f t="shared" si="0"/>
        <v>1.9675926159834489E-4</v>
      </c>
      <c r="I65" s="6">
        <v>1.9675926159834489E-4</v>
      </c>
      <c r="J65">
        <f>HOUR(Table1[[#This Row],[duration2]])</f>
        <v>0</v>
      </c>
      <c r="K65">
        <f>MINUTE(Table1[[#This Row],[duration2]])</f>
        <v>0</v>
      </c>
      <c r="L65">
        <f>SECOND(Table1[[#This Row],[duration2]])</f>
        <v>17</v>
      </c>
      <c r="M65">
        <f t="shared" si="1"/>
        <v>4.7222222222222223E-3</v>
      </c>
    </row>
    <row r="66" spans="1:13" ht="16.5" x14ac:dyDescent="0.3">
      <c r="A66">
        <v>65</v>
      </c>
      <c r="B66" t="s">
        <v>11</v>
      </c>
      <c r="C66" t="s">
        <v>32</v>
      </c>
      <c r="D66" s="1">
        <v>45093</v>
      </c>
      <c r="E66" s="2">
        <v>2.854166666666667E-2</v>
      </c>
      <c r="F66" s="1">
        <v>45093</v>
      </c>
      <c r="G66" s="2">
        <v>0.12194444444444445</v>
      </c>
      <c r="H66" s="4">
        <f t="shared" si="0"/>
        <v>9.3402777776645962E-2</v>
      </c>
      <c r="I66" s="6">
        <v>9.3402777776645962E-2</v>
      </c>
      <c r="J66">
        <f>HOUR(Table1[[#This Row],[duration2]])</f>
        <v>2</v>
      </c>
      <c r="K66">
        <f>MINUTE(Table1[[#This Row],[duration2]])</f>
        <v>14</v>
      </c>
      <c r="L66">
        <f>SECOND(Table1[[#This Row],[duration2]])</f>
        <v>30</v>
      </c>
      <c r="M66">
        <f t="shared" si="1"/>
        <v>2.2416666666666667</v>
      </c>
    </row>
    <row r="67" spans="1:13" ht="16.5" x14ac:dyDescent="0.3">
      <c r="A67">
        <v>66</v>
      </c>
      <c r="B67" t="s">
        <v>11</v>
      </c>
      <c r="C67" t="s">
        <v>32</v>
      </c>
      <c r="D67" s="1">
        <v>45093</v>
      </c>
      <c r="E67" s="2">
        <v>0.46864583333333337</v>
      </c>
      <c r="F67" s="1">
        <v>45093</v>
      </c>
      <c r="G67" s="2">
        <v>0.49354166666666671</v>
      </c>
      <c r="H67" s="4">
        <f t="shared" ref="H67:H77" si="2">((F67+G67)-(D67+E67))</f>
        <v>2.4895833332266193E-2</v>
      </c>
      <c r="I67" s="6">
        <v>2.4895833332266193E-2</v>
      </c>
      <c r="J67">
        <f>HOUR(Table1[[#This Row],[duration2]])</f>
        <v>0</v>
      </c>
      <c r="K67">
        <f>MINUTE(Table1[[#This Row],[duration2]])</f>
        <v>35</v>
      </c>
      <c r="L67">
        <f>SECOND(Table1[[#This Row],[duration2]])</f>
        <v>51</v>
      </c>
      <c r="M67">
        <f t="shared" ref="M67:M84" si="3">J67+K67/60+L67/3600</f>
        <v>0.59750000000000003</v>
      </c>
    </row>
    <row r="68" spans="1:13" ht="16.5" x14ac:dyDescent="0.3">
      <c r="A68">
        <v>67</v>
      </c>
      <c r="B68" t="s">
        <v>11</v>
      </c>
      <c r="C68" t="s">
        <v>32</v>
      </c>
      <c r="D68" s="1">
        <v>45093</v>
      </c>
      <c r="E68" s="2">
        <v>0.63871527777777781</v>
      </c>
      <c r="F68" s="1">
        <v>45093</v>
      </c>
      <c r="G68" s="2">
        <v>0.64665509259259257</v>
      </c>
      <c r="H68" s="4">
        <f t="shared" si="2"/>
        <v>7.9398148154723458E-3</v>
      </c>
      <c r="I68" s="6">
        <v>7.9398148154723458E-3</v>
      </c>
      <c r="J68">
        <f>HOUR(Table1[[#This Row],[duration2]])</f>
        <v>0</v>
      </c>
      <c r="K68">
        <f>MINUTE(Table1[[#This Row],[duration2]])</f>
        <v>11</v>
      </c>
      <c r="L68">
        <f>SECOND(Table1[[#This Row],[duration2]])</f>
        <v>26</v>
      </c>
      <c r="M68">
        <f t="shared" si="3"/>
        <v>0.19055555555555553</v>
      </c>
    </row>
    <row r="69" spans="1:13" ht="16.5" x14ac:dyDescent="0.3">
      <c r="A69">
        <v>68</v>
      </c>
      <c r="B69" t="s">
        <v>11</v>
      </c>
      <c r="C69" t="s">
        <v>32</v>
      </c>
      <c r="D69" s="1">
        <v>45093</v>
      </c>
      <c r="E69" s="2">
        <v>0.65402777777777776</v>
      </c>
      <c r="F69" s="1">
        <v>45093</v>
      </c>
      <c r="G69" s="2">
        <v>0.68039351851851848</v>
      </c>
      <c r="H69" s="4">
        <f t="shared" si="2"/>
        <v>2.6365740741312038E-2</v>
      </c>
      <c r="I69" s="6">
        <v>2.6365740741312038E-2</v>
      </c>
      <c r="J69">
        <f>HOUR(Table1[[#This Row],[duration2]])</f>
        <v>0</v>
      </c>
      <c r="K69">
        <f>MINUTE(Table1[[#This Row],[duration2]])</f>
        <v>37</v>
      </c>
      <c r="L69">
        <f>SECOND(Table1[[#This Row],[duration2]])</f>
        <v>58</v>
      </c>
      <c r="M69">
        <f t="shared" si="3"/>
        <v>0.63277777777777777</v>
      </c>
    </row>
    <row r="70" spans="1:13" ht="16.5" x14ac:dyDescent="0.3">
      <c r="A70">
        <v>69</v>
      </c>
      <c r="B70" t="s">
        <v>11</v>
      </c>
      <c r="C70" t="s">
        <v>32</v>
      </c>
      <c r="D70" s="1">
        <v>45093</v>
      </c>
      <c r="E70" s="2">
        <v>0.905787037037037</v>
      </c>
      <c r="F70" s="1">
        <v>45093</v>
      </c>
      <c r="G70" s="2">
        <v>0.92377314814814815</v>
      </c>
      <c r="H70" s="4">
        <f t="shared" si="2"/>
        <v>1.7986111110076308E-2</v>
      </c>
      <c r="I70" s="6">
        <v>1.7986111110076308E-2</v>
      </c>
      <c r="J70">
        <f>HOUR(Table1[[#This Row],[duration2]])</f>
        <v>0</v>
      </c>
      <c r="K70">
        <f>MINUTE(Table1[[#This Row],[duration2]])</f>
        <v>25</v>
      </c>
      <c r="L70">
        <f>SECOND(Table1[[#This Row],[duration2]])</f>
        <v>54</v>
      </c>
      <c r="M70">
        <f t="shared" si="3"/>
        <v>0.4316666666666667</v>
      </c>
    </row>
    <row r="71" spans="1:13" ht="16.5" x14ac:dyDescent="0.3">
      <c r="A71">
        <v>70</v>
      </c>
      <c r="B71" t="s">
        <v>11</v>
      </c>
      <c r="C71" t="s">
        <v>32</v>
      </c>
      <c r="D71" s="1">
        <v>45093</v>
      </c>
      <c r="E71" s="2">
        <v>0.96629629629629632</v>
      </c>
      <c r="F71" s="1">
        <v>45094</v>
      </c>
      <c r="G71" s="2">
        <v>0.12020833333333332</v>
      </c>
      <c r="H71" s="4">
        <f t="shared" si="2"/>
        <v>0.15391203703620704</v>
      </c>
      <c r="I71" s="6">
        <v>0.15391203703620704</v>
      </c>
      <c r="J71">
        <f>HOUR(Table1[[#This Row],[duration2]])</f>
        <v>3</v>
      </c>
      <c r="K71">
        <f>MINUTE(Table1[[#This Row],[duration2]])</f>
        <v>41</v>
      </c>
      <c r="L71">
        <f>SECOND(Table1[[#This Row],[duration2]])</f>
        <v>38</v>
      </c>
      <c r="M71">
        <f t="shared" si="3"/>
        <v>3.693888888888889</v>
      </c>
    </row>
    <row r="72" spans="1:13" ht="16.5" x14ac:dyDescent="0.3">
      <c r="A72">
        <v>71</v>
      </c>
      <c r="B72" t="s">
        <v>11</v>
      </c>
      <c r="C72" t="s">
        <v>33</v>
      </c>
      <c r="D72" s="1">
        <v>45094</v>
      </c>
      <c r="E72" s="2">
        <v>0.72916666666666663</v>
      </c>
      <c r="F72" s="1">
        <v>45094</v>
      </c>
      <c r="G72" s="2">
        <v>0.76646990740740739</v>
      </c>
      <c r="H72" s="4">
        <f t="shared" si="2"/>
        <v>3.7303240744222421E-2</v>
      </c>
      <c r="I72" s="6">
        <v>3.7303240744222421E-2</v>
      </c>
      <c r="J72">
        <f>HOUR(Table1[[#This Row],[duration2]])</f>
        <v>0</v>
      </c>
      <c r="K72">
        <f>MINUTE(Table1[[#This Row],[duration2]])</f>
        <v>53</v>
      </c>
      <c r="L72">
        <f>SECOND(Table1[[#This Row],[duration2]])</f>
        <v>43</v>
      </c>
      <c r="M72">
        <f t="shared" si="3"/>
        <v>0.89527777777777773</v>
      </c>
    </row>
    <row r="73" spans="1:13" ht="16.5" x14ac:dyDescent="0.3">
      <c r="A73">
        <v>73</v>
      </c>
      <c r="B73" t="s">
        <v>11</v>
      </c>
      <c r="C73" t="s">
        <v>32</v>
      </c>
      <c r="D73" s="1">
        <v>45094</v>
      </c>
      <c r="E73" s="2">
        <v>0.91818287037037039</v>
      </c>
      <c r="F73" s="1">
        <v>45094</v>
      </c>
      <c r="G73" s="2">
        <v>0.98697916666666663</v>
      </c>
      <c r="H73" s="4">
        <f t="shared" si="2"/>
        <v>6.8796296291111503E-2</v>
      </c>
      <c r="I73" s="6">
        <v>6.8796296291111503E-2</v>
      </c>
      <c r="J73">
        <f>HOUR(Table1[[#This Row],[duration2]])</f>
        <v>1</v>
      </c>
      <c r="K73">
        <f>MINUTE(Table1[[#This Row],[duration2]])</f>
        <v>39</v>
      </c>
      <c r="L73">
        <f>SECOND(Table1[[#This Row],[duration2]])</f>
        <v>4</v>
      </c>
      <c r="M73">
        <f t="shared" si="3"/>
        <v>1.651111111111111</v>
      </c>
    </row>
    <row r="74" spans="1:13" ht="16.5" x14ac:dyDescent="0.3">
      <c r="A74">
        <v>72</v>
      </c>
      <c r="B74" t="s">
        <v>11</v>
      </c>
      <c r="C74" t="s">
        <v>34</v>
      </c>
      <c r="D74" s="1">
        <v>45095</v>
      </c>
      <c r="E74" s="2">
        <v>0.625</v>
      </c>
      <c r="F74" s="1">
        <v>45095</v>
      </c>
      <c r="G74" s="2">
        <v>0.6479166666666667</v>
      </c>
      <c r="H74" s="4">
        <f t="shared" si="2"/>
        <v>2.2916666668606922E-2</v>
      </c>
      <c r="I74" s="6">
        <v>2.2916666668606922E-2</v>
      </c>
      <c r="J74">
        <f>HOUR(Table1[[#This Row],[duration2]])</f>
        <v>0</v>
      </c>
      <c r="K74">
        <f>MINUTE(Table1[[#This Row],[duration2]])</f>
        <v>33</v>
      </c>
      <c r="L74">
        <f>SECOND(Table1[[#This Row],[duration2]])</f>
        <v>0</v>
      </c>
      <c r="M74">
        <f t="shared" si="3"/>
        <v>0.55000000000000004</v>
      </c>
    </row>
    <row r="75" spans="1:13" ht="16.5" x14ac:dyDescent="0.3">
      <c r="A75">
        <v>82</v>
      </c>
      <c r="B75" t="s">
        <v>11</v>
      </c>
      <c r="C75" t="s">
        <v>38</v>
      </c>
      <c r="D75" s="1">
        <v>45097</v>
      </c>
      <c r="E75" s="2">
        <v>0.44981481481481483</v>
      </c>
      <c r="F75" s="1">
        <v>45097</v>
      </c>
      <c r="G75" s="2">
        <v>0.48631944444444447</v>
      </c>
      <c r="H75" s="4">
        <f t="shared" si="2"/>
        <v>3.6504629635601304E-2</v>
      </c>
      <c r="I75" s="6">
        <v>3.6504629635601304E-2</v>
      </c>
      <c r="J75">
        <f>HOUR(Table1[[#This Row],[duration2]])</f>
        <v>0</v>
      </c>
      <c r="K75">
        <f>MINUTE(Table1[[#This Row],[duration2]])</f>
        <v>52</v>
      </c>
      <c r="L75">
        <f>SECOND(Table1[[#This Row],[duration2]])</f>
        <v>34</v>
      </c>
      <c r="M75">
        <f t="shared" si="3"/>
        <v>0.87611111111111117</v>
      </c>
    </row>
    <row r="76" spans="1:13" ht="16.5" x14ac:dyDescent="0.3">
      <c r="A76">
        <v>83</v>
      </c>
      <c r="B76" t="s">
        <v>11</v>
      </c>
      <c r="C76" t="s">
        <v>38</v>
      </c>
      <c r="D76" s="1">
        <v>45097</v>
      </c>
      <c r="E76" s="2">
        <v>0.487337962962963</v>
      </c>
      <c r="F76" s="1">
        <v>45097</v>
      </c>
      <c r="G76" s="2">
        <v>0.58259259259259266</v>
      </c>
      <c r="H76" s="4">
        <f t="shared" si="2"/>
        <v>9.5254629624832887E-2</v>
      </c>
      <c r="I76" s="6">
        <v>9.5254629624832887E-2</v>
      </c>
      <c r="J76">
        <f>HOUR(Table1[[#This Row],[duration2]])</f>
        <v>2</v>
      </c>
      <c r="K76">
        <f>MINUTE(Table1[[#This Row],[duration2]])</f>
        <v>17</v>
      </c>
      <c r="L76">
        <f>SECOND(Table1[[#This Row],[duration2]])</f>
        <v>10</v>
      </c>
      <c r="M76">
        <f t="shared" si="3"/>
        <v>2.286111111111111</v>
      </c>
    </row>
    <row r="77" spans="1:13" ht="16.5" x14ac:dyDescent="0.3">
      <c r="A77">
        <v>84</v>
      </c>
      <c r="B77" t="s">
        <v>7</v>
      </c>
      <c r="C77" t="s">
        <v>8</v>
      </c>
      <c r="D77" s="1">
        <v>45097</v>
      </c>
      <c r="E77" s="2">
        <v>0.76332175925925927</v>
      </c>
      <c r="F77" s="1">
        <v>45097</v>
      </c>
      <c r="G77" s="2">
        <v>0.81722222222222218</v>
      </c>
      <c r="H77" s="4">
        <f t="shared" si="2"/>
        <v>5.3900462960882578E-2</v>
      </c>
      <c r="I77" s="6">
        <v>5.3900462960882578E-2</v>
      </c>
      <c r="J77">
        <f>HOUR(Table1[[#This Row],[duration2]])</f>
        <v>1</v>
      </c>
      <c r="K77">
        <f>MINUTE(Table1[[#This Row],[duration2]])</f>
        <v>17</v>
      </c>
      <c r="L77">
        <f>SECOND(Table1[[#This Row],[duration2]])</f>
        <v>37</v>
      </c>
      <c r="M77">
        <f t="shared" si="3"/>
        <v>1.293611111111111</v>
      </c>
    </row>
    <row r="78" spans="1:13" ht="16.5" hidden="1" x14ac:dyDescent="0.3">
      <c r="A78">
        <v>74</v>
      </c>
      <c r="B78" t="s">
        <v>9</v>
      </c>
      <c r="C78" t="s">
        <v>35</v>
      </c>
      <c r="D78" s="1">
        <v>45098</v>
      </c>
      <c r="E78" s="2">
        <v>0.38193287037037038</v>
      </c>
      <c r="F78" s="1">
        <v>45098</v>
      </c>
      <c r="G78" s="2">
        <v>0.41770833333333335</v>
      </c>
      <c r="H78" s="4">
        <f>((F78+G78)-(D78+E78))</f>
        <v>3.5775462965830229E-2</v>
      </c>
      <c r="I78" s="6">
        <v>3.5775462965830229E-2</v>
      </c>
      <c r="J78">
        <v>0</v>
      </c>
      <c r="K78">
        <v>51</v>
      </c>
      <c r="L78">
        <v>31</v>
      </c>
      <c r="M78">
        <f t="shared" si="3"/>
        <v>0.8586111111111111</v>
      </c>
    </row>
    <row r="79" spans="1:13" ht="16.5" hidden="1" x14ac:dyDescent="0.3">
      <c r="A79">
        <v>75</v>
      </c>
      <c r="B79" t="s">
        <v>9</v>
      </c>
      <c r="C79" t="s">
        <v>36</v>
      </c>
      <c r="D79" s="1">
        <v>45098</v>
      </c>
      <c r="E79" s="2">
        <v>0.51406249999999998</v>
      </c>
      <c r="F79" s="1">
        <v>45098</v>
      </c>
      <c r="G79" s="2">
        <v>0.55175925925925928</v>
      </c>
      <c r="H79" s="4">
        <f t="shared" ref="H79:H85" si="4">((F79+G79)-(D79+E79))</f>
        <v>3.7696759260143153E-2</v>
      </c>
      <c r="I79" s="6">
        <v>3.7696759260143153E-2</v>
      </c>
      <c r="J79">
        <v>0</v>
      </c>
      <c r="K79">
        <v>54</v>
      </c>
      <c r="L79">
        <v>17</v>
      </c>
      <c r="M79">
        <f t="shared" si="3"/>
        <v>0.90472222222222221</v>
      </c>
    </row>
    <row r="80" spans="1:13" ht="16.5" hidden="1" x14ac:dyDescent="0.3">
      <c r="A80">
        <v>76</v>
      </c>
      <c r="B80" t="s">
        <v>9</v>
      </c>
      <c r="C80" t="s">
        <v>36</v>
      </c>
      <c r="D80" s="1">
        <v>45098</v>
      </c>
      <c r="E80" s="2">
        <v>0.55453703703703705</v>
      </c>
      <c r="F80" s="1">
        <v>45098</v>
      </c>
      <c r="G80" s="2">
        <v>0.56270833333333337</v>
      </c>
      <c r="H80" s="4">
        <f t="shared" si="4"/>
        <v>8.1712962928577326E-3</v>
      </c>
      <c r="I80" s="6">
        <v>8.1712962928577326E-3</v>
      </c>
      <c r="J80">
        <v>0</v>
      </c>
      <c r="K80">
        <v>11</v>
      </c>
      <c r="L80">
        <v>46</v>
      </c>
      <c r="M80">
        <f t="shared" si="3"/>
        <v>0.1961111111111111</v>
      </c>
    </row>
    <row r="81" spans="1:13" ht="16.5" hidden="1" x14ac:dyDescent="0.3">
      <c r="A81">
        <v>77</v>
      </c>
      <c r="B81" t="s">
        <v>9</v>
      </c>
      <c r="C81" t="s">
        <v>36</v>
      </c>
      <c r="D81" s="1">
        <v>45099</v>
      </c>
      <c r="E81" s="2">
        <v>0.34974537037037035</v>
      </c>
      <c r="F81" s="1">
        <v>45099</v>
      </c>
      <c r="G81" s="2">
        <v>0.39248842592592598</v>
      </c>
      <c r="H81" s="4">
        <f t="shared" si="4"/>
        <v>4.2743055557366461E-2</v>
      </c>
      <c r="I81" s="6">
        <v>4.2743055557366461E-2</v>
      </c>
      <c r="J81">
        <v>1</v>
      </c>
      <c r="K81">
        <v>1</v>
      </c>
      <c r="L81">
        <v>33</v>
      </c>
      <c r="M81">
        <f t="shared" si="3"/>
        <v>1.0258333333333334</v>
      </c>
    </row>
    <row r="82" spans="1:13" ht="16.5" hidden="1" x14ac:dyDescent="0.3">
      <c r="A82">
        <v>78</v>
      </c>
      <c r="B82" t="s">
        <v>9</v>
      </c>
      <c r="C82" t="s">
        <v>37</v>
      </c>
      <c r="D82" s="1">
        <v>45099</v>
      </c>
      <c r="E82" s="2">
        <v>0.39265046296296297</v>
      </c>
      <c r="F82" s="1">
        <v>45099</v>
      </c>
      <c r="G82" s="2">
        <v>0.42554398148148148</v>
      </c>
      <c r="H82" s="4">
        <f t="shared" si="4"/>
        <v>3.2893518517084885E-2</v>
      </c>
      <c r="I82" s="6">
        <v>3.2893518517084885E-2</v>
      </c>
      <c r="J82">
        <v>0</v>
      </c>
      <c r="K82">
        <v>47</v>
      </c>
      <c r="L82">
        <v>22</v>
      </c>
      <c r="M82">
        <f t="shared" si="3"/>
        <v>0.78944444444444439</v>
      </c>
    </row>
    <row r="83" spans="1:13" ht="16.5" hidden="1" x14ac:dyDescent="0.3">
      <c r="A83">
        <v>79</v>
      </c>
      <c r="B83" t="s">
        <v>9</v>
      </c>
      <c r="C83" t="s">
        <v>35</v>
      </c>
      <c r="D83" s="1">
        <v>45099</v>
      </c>
      <c r="E83" s="2">
        <v>0.43065972222222221</v>
      </c>
      <c r="F83" s="1">
        <v>45099</v>
      </c>
      <c r="G83" s="2">
        <v>0.43329861111111106</v>
      </c>
      <c r="H83" s="4">
        <f t="shared" si="4"/>
        <v>2.638888887304347E-3</v>
      </c>
      <c r="I83" s="6">
        <v>2.638888887304347E-3</v>
      </c>
      <c r="J83">
        <v>0</v>
      </c>
      <c r="K83">
        <v>3</v>
      </c>
      <c r="L83">
        <v>48</v>
      </c>
      <c r="M83">
        <f t="shared" si="3"/>
        <v>6.3333333333333339E-2</v>
      </c>
    </row>
    <row r="84" spans="1:13" ht="16.5" hidden="1" x14ac:dyDescent="0.3">
      <c r="A84">
        <v>80</v>
      </c>
      <c r="B84" t="s">
        <v>9</v>
      </c>
      <c r="C84" t="s">
        <v>35</v>
      </c>
      <c r="D84" s="1">
        <v>45099</v>
      </c>
      <c r="E84" s="2">
        <v>0.44414351851851852</v>
      </c>
      <c r="F84" s="1">
        <v>45099</v>
      </c>
      <c r="G84" s="2">
        <v>0.49124999999999996</v>
      </c>
      <c r="H84" s="4">
        <f t="shared" si="4"/>
        <v>4.7106481477385387E-2</v>
      </c>
      <c r="I84" s="6">
        <v>4.7106481477385387E-2</v>
      </c>
      <c r="J84">
        <v>1</v>
      </c>
      <c r="K84">
        <v>7</v>
      </c>
      <c r="L84">
        <v>50</v>
      </c>
      <c r="M84">
        <f t="shared" si="3"/>
        <v>1.1305555555555555</v>
      </c>
    </row>
    <row r="85" spans="1:13" ht="16.5" hidden="1" x14ac:dyDescent="0.3">
      <c r="A85">
        <v>81</v>
      </c>
      <c r="B85" t="s">
        <v>9</v>
      </c>
      <c r="C85" t="s">
        <v>35</v>
      </c>
      <c r="D85" s="1">
        <v>45099</v>
      </c>
      <c r="E85" s="2">
        <v>0.50480324074074068</v>
      </c>
      <c r="F85" s="1">
        <v>45099</v>
      </c>
      <c r="G85" s="2">
        <v>0.5184375</v>
      </c>
      <c r="H85" s="4">
        <f t="shared" si="4"/>
        <v>1.3634259259561077E-2</v>
      </c>
      <c r="I85" s="6">
        <v>1.3634259259561077E-2</v>
      </c>
      <c r="J85">
        <v>0</v>
      </c>
      <c r="K85">
        <v>19</v>
      </c>
      <c r="L85">
        <v>38</v>
      </c>
      <c r="M85">
        <f>J85+K85/60+L85/3600</f>
        <v>0.32722222222222219</v>
      </c>
    </row>
    <row r="86" spans="1:13" hidden="1" x14ac:dyDescent="0.25">
      <c r="M86">
        <f>SUM(M2:M85)</f>
        <v>75.817222222222213</v>
      </c>
    </row>
  </sheetData>
  <phoneticPr fontId="2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58C6-3816-4B9C-8626-BE1ED87E783E}">
  <dimension ref="A1:I25"/>
  <sheetViews>
    <sheetView workbookViewId="0">
      <selection activeCell="I7" sqref="I7"/>
    </sheetView>
  </sheetViews>
  <sheetFormatPr defaultRowHeight="15" x14ac:dyDescent="0.25"/>
  <cols>
    <col min="1" max="1" width="10.5703125" bestFit="1" customWidth="1"/>
    <col min="2" max="2" width="11.140625" bestFit="1" customWidth="1"/>
    <col min="3" max="3" width="37.28515625" bestFit="1" customWidth="1"/>
    <col min="4" max="4" width="11.5703125" bestFit="1" customWidth="1"/>
    <col min="5" max="5" width="11.85546875" bestFit="1" customWidth="1"/>
    <col min="6" max="6" width="10.7109375" bestFit="1" customWidth="1"/>
    <col min="7" max="7" width="11" bestFit="1" customWidth="1"/>
    <col min="8" max="8" width="10.85546875" bestFit="1" customWidth="1"/>
    <col min="9" max="9" width="14.140625" bestFit="1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39</v>
      </c>
      <c r="I1" s="15" t="s">
        <v>40</v>
      </c>
    </row>
    <row r="2" spans="1:9" ht="16.5" x14ac:dyDescent="0.3">
      <c r="A2" s="7">
        <v>1</v>
      </c>
      <c r="B2" s="7" t="s">
        <v>7</v>
      </c>
      <c r="C2" s="7" t="s">
        <v>8</v>
      </c>
      <c r="D2" s="8">
        <v>45070</v>
      </c>
      <c r="E2" s="9">
        <v>0.44615740740740745</v>
      </c>
      <c r="F2" s="8">
        <v>45070</v>
      </c>
      <c r="G2" s="9">
        <v>0.48212962962962963</v>
      </c>
      <c r="H2" s="10">
        <v>3.5972222220152617E-2</v>
      </c>
      <c r="I2" s="7">
        <v>0.86333333333333329</v>
      </c>
    </row>
    <row r="3" spans="1:9" ht="16.5" x14ac:dyDescent="0.3">
      <c r="A3" s="7">
        <v>2</v>
      </c>
      <c r="B3" s="7" t="s">
        <v>7</v>
      </c>
      <c r="C3" s="7" t="s">
        <v>8</v>
      </c>
      <c r="D3" s="8">
        <v>45070</v>
      </c>
      <c r="E3" s="9">
        <v>0.54106481481481483</v>
      </c>
      <c r="F3" s="8">
        <v>45070</v>
      </c>
      <c r="G3" s="9">
        <v>0.56753472222222223</v>
      </c>
      <c r="H3" s="10">
        <v>2.6469907403225079E-2</v>
      </c>
      <c r="I3" s="7">
        <v>0.63527777777777772</v>
      </c>
    </row>
    <row r="4" spans="1:9" ht="16.5" x14ac:dyDescent="0.3">
      <c r="A4" s="7">
        <v>3</v>
      </c>
      <c r="B4" s="7" t="s">
        <v>7</v>
      </c>
      <c r="C4" s="7" t="s">
        <v>8</v>
      </c>
      <c r="D4" s="8">
        <v>45070</v>
      </c>
      <c r="E4" s="9">
        <v>0.60379629629629628</v>
      </c>
      <c r="F4" s="8">
        <v>45070</v>
      </c>
      <c r="G4" s="9">
        <v>0.63359953703703698</v>
      </c>
      <c r="H4" s="10">
        <v>2.980324074451346E-2</v>
      </c>
      <c r="I4" s="7">
        <v>0.71527777777777768</v>
      </c>
    </row>
    <row r="5" spans="1:9" ht="16.5" x14ac:dyDescent="0.3">
      <c r="A5" s="7">
        <v>4</v>
      </c>
      <c r="B5" s="7" t="s">
        <v>7</v>
      </c>
      <c r="C5" s="7" t="s">
        <v>8</v>
      </c>
      <c r="D5" s="8">
        <v>45072</v>
      </c>
      <c r="E5" s="9">
        <v>0.57982638888888893</v>
      </c>
      <c r="F5" s="8">
        <v>45072</v>
      </c>
      <c r="G5" s="9">
        <v>0.60585648148148141</v>
      </c>
      <c r="H5" s="10">
        <v>2.6030092594737653E-2</v>
      </c>
      <c r="I5" s="7">
        <v>0.62472222222222229</v>
      </c>
    </row>
    <row r="6" spans="1:9" ht="16.5" x14ac:dyDescent="0.3">
      <c r="A6" s="7">
        <v>5</v>
      </c>
      <c r="B6" s="7" t="s">
        <v>7</v>
      </c>
      <c r="C6" s="7" t="s">
        <v>8</v>
      </c>
      <c r="D6" s="8">
        <v>45073</v>
      </c>
      <c r="E6" s="9">
        <v>0.4334722222222222</v>
      </c>
      <c r="F6" s="8">
        <v>45073</v>
      </c>
      <c r="G6" s="9">
        <v>0.43645833333333334</v>
      </c>
      <c r="H6" s="10">
        <v>2.9861111106583849E-3</v>
      </c>
      <c r="I6" s="7">
        <v>7.166666666666667E-2</v>
      </c>
    </row>
    <row r="7" spans="1:9" ht="16.5" x14ac:dyDescent="0.3">
      <c r="A7" s="7">
        <v>6</v>
      </c>
      <c r="B7" s="7" t="s">
        <v>7</v>
      </c>
      <c r="C7" s="7" t="s">
        <v>8</v>
      </c>
      <c r="D7" s="8">
        <v>45075</v>
      </c>
      <c r="E7" s="9">
        <v>0.66945601851851855</v>
      </c>
      <c r="F7" s="8">
        <v>45075</v>
      </c>
      <c r="G7" s="9">
        <v>0.75398148148148147</v>
      </c>
      <c r="H7" s="10">
        <v>8.4525462960300501E-2</v>
      </c>
      <c r="I7" s="7">
        <v>2.0286111111111111</v>
      </c>
    </row>
    <row r="8" spans="1:9" ht="16.5" x14ac:dyDescent="0.3">
      <c r="A8" s="7">
        <v>7</v>
      </c>
      <c r="B8" s="7" t="s">
        <v>7</v>
      </c>
      <c r="C8" s="7" t="s">
        <v>8</v>
      </c>
      <c r="D8" s="8">
        <v>45076</v>
      </c>
      <c r="E8" s="9">
        <v>0.61723379629629627</v>
      </c>
      <c r="F8" s="8">
        <v>45076</v>
      </c>
      <c r="G8" s="9">
        <v>0.63162037037037033</v>
      </c>
      <c r="H8" s="10">
        <v>1.4386574068339542E-2</v>
      </c>
      <c r="I8" s="7">
        <v>0.34527777777777774</v>
      </c>
    </row>
    <row r="9" spans="1:9" ht="16.5" x14ac:dyDescent="0.3">
      <c r="A9" s="7">
        <v>8</v>
      </c>
      <c r="B9" s="7" t="s">
        <v>7</v>
      </c>
      <c r="C9" s="7" t="s">
        <v>8</v>
      </c>
      <c r="D9" s="8">
        <v>45077</v>
      </c>
      <c r="E9" s="9">
        <v>0.4142824074074074</v>
      </c>
      <c r="F9" s="8">
        <v>45077</v>
      </c>
      <c r="G9" s="9">
        <v>0.41833333333333328</v>
      </c>
      <c r="H9" s="10">
        <v>4.0509259270038456E-3</v>
      </c>
      <c r="I9" s="7">
        <v>9.722222222222221E-2</v>
      </c>
    </row>
    <row r="10" spans="1:9" ht="16.5" x14ac:dyDescent="0.3">
      <c r="A10" s="7">
        <v>9</v>
      </c>
      <c r="B10" s="7" t="s">
        <v>7</v>
      </c>
      <c r="C10" s="7" t="s">
        <v>8</v>
      </c>
      <c r="D10" s="8">
        <v>45077</v>
      </c>
      <c r="E10" s="9">
        <v>0.42004629629629631</v>
      </c>
      <c r="F10" s="8">
        <v>45077</v>
      </c>
      <c r="G10" s="9">
        <v>0.45202546296296298</v>
      </c>
      <c r="H10" s="10">
        <v>3.1979166662495118E-2</v>
      </c>
      <c r="I10" s="7">
        <v>0.76750000000000007</v>
      </c>
    </row>
    <row r="11" spans="1:9" ht="16.5" x14ac:dyDescent="0.3">
      <c r="A11" s="7">
        <v>10</v>
      </c>
      <c r="B11" s="7" t="s">
        <v>7</v>
      </c>
      <c r="C11" s="7" t="s">
        <v>8</v>
      </c>
      <c r="D11" s="8">
        <v>45081</v>
      </c>
      <c r="E11" s="9">
        <v>0.45313657407407404</v>
      </c>
      <c r="F11" s="8">
        <v>45081</v>
      </c>
      <c r="G11" s="9">
        <v>0.49175925925925923</v>
      </c>
      <c r="H11" s="10">
        <v>3.8622685184236616E-2</v>
      </c>
      <c r="I11" s="7">
        <v>0.92694444444444446</v>
      </c>
    </row>
    <row r="12" spans="1:9" ht="16.5" x14ac:dyDescent="0.3">
      <c r="A12" s="7">
        <v>11</v>
      </c>
      <c r="B12" s="7" t="s">
        <v>7</v>
      </c>
      <c r="C12" s="7" t="s">
        <v>8</v>
      </c>
      <c r="D12" s="8">
        <v>45082</v>
      </c>
      <c r="E12" s="9">
        <v>0.44769675925925928</v>
      </c>
      <c r="F12" s="8">
        <v>45082</v>
      </c>
      <c r="G12" s="9">
        <v>0.50332175925925926</v>
      </c>
      <c r="H12" s="10">
        <v>5.5625000000873115E-2</v>
      </c>
      <c r="I12" s="7">
        <v>1.335</v>
      </c>
    </row>
    <row r="13" spans="1:9" ht="16.5" x14ac:dyDescent="0.3">
      <c r="A13" s="7">
        <v>12</v>
      </c>
      <c r="B13" s="7" t="s">
        <v>7</v>
      </c>
      <c r="C13" s="7" t="s">
        <v>8</v>
      </c>
      <c r="D13" s="8">
        <v>45082</v>
      </c>
      <c r="E13" s="9">
        <v>0.53246527777777775</v>
      </c>
      <c r="F13" s="8">
        <v>45082</v>
      </c>
      <c r="G13" s="9">
        <v>0.54658564814814814</v>
      </c>
      <c r="H13" s="10">
        <v>1.4120370367891155E-2</v>
      </c>
      <c r="I13" s="7">
        <v>0.33888888888888885</v>
      </c>
    </row>
    <row r="14" spans="1:9" ht="16.5" x14ac:dyDescent="0.3">
      <c r="A14" s="7">
        <v>13</v>
      </c>
      <c r="B14" s="7" t="s">
        <v>7</v>
      </c>
      <c r="C14" s="7" t="s">
        <v>8</v>
      </c>
      <c r="D14" s="8">
        <v>45082</v>
      </c>
      <c r="E14" s="9">
        <v>0.5519560185185185</v>
      </c>
      <c r="F14" s="8">
        <v>45082</v>
      </c>
      <c r="G14" s="9">
        <v>0.57194444444444448</v>
      </c>
      <c r="H14" s="10">
        <v>1.9988425927294884E-2</v>
      </c>
      <c r="I14" s="7">
        <v>0.47972222222222222</v>
      </c>
    </row>
    <row r="15" spans="1:9" ht="16.5" x14ac:dyDescent="0.3">
      <c r="A15" s="7">
        <v>14</v>
      </c>
      <c r="B15" s="7" t="s">
        <v>7</v>
      </c>
      <c r="C15" s="7" t="s">
        <v>8</v>
      </c>
      <c r="D15" s="8">
        <v>45083</v>
      </c>
      <c r="E15" s="9">
        <v>0.68115740740740749</v>
      </c>
      <c r="F15" s="8">
        <v>45083</v>
      </c>
      <c r="G15" s="9">
        <v>0.72050925925925924</v>
      </c>
      <c r="H15" s="10">
        <v>3.9351851846731734E-2</v>
      </c>
      <c r="I15" s="7">
        <v>0.94444444444444442</v>
      </c>
    </row>
    <row r="16" spans="1:9" ht="16.5" x14ac:dyDescent="0.3">
      <c r="A16" s="7">
        <v>15</v>
      </c>
      <c r="B16" s="7" t="s">
        <v>7</v>
      </c>
      <c r="C16" s="7" t="s">
        <v>8</v>
      </c>
      <c r="D16" s="8">
        <v>45083</v>
      </c>
      <c r="E16" s="9">
        <v>0.72313657407407417</v>
      </c>
      <c r="F16" s="8">
        <v>45083</v>
      </c>
      <c r="G16" s="9">
        <v>0.72778935185185178</v>
      </c>
      <c r="H16" s="10">
        <v>4.652777781302575E-3</v>
      </c>
      <c r="I16" s="7">
        <v>0.11166666666666668</v>
      </c>
    </row>
    <row r="17" spans="1:9" ht="16.5" x14ac:dyDescent="0.3">
      <c r="A17" s="7">
        <v>16</v>
      </c>
      <c r="B17" s="7" t="s">
        <v>7</v>
      </c>
      <c r="C17" s="7" t="s">
        <v>8</v>
      </c>
      <c r="D17" s="8">
        <v>45083</v>
      </c>
      <c r="E17" s="9">
        <v>0.73471064814814813</v>
      </c>
      <c r="F17" s="8">
        <v>45083</v>
      </c>
      <c r="G17" s="9">
        <v>0.77140046296296294</v>
      </c>
      <c r="H17" s="10">
        <v>3.6689814813144039E-2</v>
      </c>
      <c r="I17" s="7">
        <v>0.88055555555555554</v>
      </c>
    </row>
    <row r="18" spans="1:9" ht="16.5" x14ac:dyDescent="0.3">
      <c r="A18" s="7">
        <v>17</v>
      </c>
      <c r="B18" s="7" t="s">
        <v>28</v>
      </c>
      <c r="C18" s="7" t="s">
        <v>29</v>
      </c>
      <c r="D18" s="8">
        <v>45089</v>
      </c>
      <c r="E18" s="9">
        <v>0.4962037037037037</v>
      </c>
      <c r="F18" s="8">
        <v>45089</v>
      </c>
      <c r="G18" s="9">
        <v>0.57065972222222217</v>
      </c>
      <c r="H18" s="10">
        <v>7.4456018519413192E-2</v>
      </c>
      <c r="I18" s="7">
        <v>1.7869444444444442</v>
      </c>
    </row>
    <row r="19" spans="1:9" ht="16.5" x14ac:dyDescent="0.3">
      <c r="A19" s="7">
        <v>18</v>
      </c>
      <c r="B19" s="7" t="s">
        <v>7</v>
      </c>
      <c r="C19" s="7" t="s">
        <v>8</v>
      </c>
      <c r="D19" s="8">
        <v>45090</v>
      </c>
      <c r="E19" s="9">
        <v>0.59660879629629626</v>
      </c>
      <c r="F19" s="8">
        <v>45090</v>
      </c>
      <c r="G19" s="9">
        <v>0.61778935185185191</v>
      </c>
      <c r="H19" s="10">
        <v>2.118055555911269E-2</v>
      </c>
      <c r="I19" s="7">
        <v>0.5083333333333333</v>
      </c>
    </row>
    <row r="20" spans="1:9" ht="16.5" x14ac:dyDescent="0.3">
      <c r="A20" s="7">
        <v>19</v>
      </c>
      <c r="B20" s="7" t="s">
        <v>7</v>
      </c>
      <c r="C20" s="7" t="s">
        <v>8</v>
      </c>
      <c r="D20" s="8">
        <v>45090</v>
      </c>
      <c r="E20" s="9">
        <v>0.62611111111111117</v>
      </c>
      <c r="F20" s="8">
        <v>45090</v>
      </c>
      <c r="G20" s="9">
        <v>0.73503472222222221</v>
      </c>
      <c r="H20" s="10">
        <v>0.10892361111473292</v>
      </c>
      <c r="I20" s="7">
        <v>2.6141666666666667</v>
      </c>
    </row>
    <row r="21" spans="1:9" ht="16.5" x14ac:dyDescent="0.3">
      <c r="A21" s="7">
        <v>20</v>
      </c>
      <c r="B21" s="7" t="s">
        <v>7</v>
      </c>
      <c r="C21" s="7" t="s">
        <v>8</v>
      </c>
      <c r="D21" s="8">
        <v>45090</v>
      </c>
      <c r="E21" s="9">
        <v>0.78858796296296296</v>
      </c>
      <c r="F21" s="8">
        <v>45090</v>
      </c>
      <c r="G21" s="9">
        <v>0.8822916666666667</v>
      </c>
      <c r="H21" s="10">
        <v>9.3703703707433306E-2</v>
      </c>
      <c r="I21" s="7">
        <v>2.2488888888888892</v>
      </c>
    </row>
    <row r="22" spans="1:9" ht="16.5" x14ac:dyDescent="0.3">
      <c r="A22" s="7">
        <v>21</v>
      </c>
      <c r="B22" s="7" t="s">
        <v>7</v>
      </c>
      <c r="C22" s="7" t="s">
        <v>8</v>
      </c>
      <c r="D22" s="8">
        <v>45090</v>
      </c>
      <c r="E22" s="9">
        <v>0.93059027777777781</v>
      </c>
      <c r="F22" s="8">
        <v>45090</v>
      </c>
      <c r="G22" s="9">
        <v>0.95445601851851858</v>
      </c>
      <c r="H22" s="10">
        <v>2.3865740738983732E-2</v>
      </c>
      <c r="I22" s="7">
        <v>0.57277777777777772</v>
      </c>
    </row>
    <row r="23" spans="1:9" ht="16.5" x14ac:dyDescent="0.3">
      <c r="A23" s="7">
        <v>22</v>
      </c>
      <c r="B23" s="7" t="s">
        <v>7</v>
      </c>
      <c r="C23" s="7" t="s">
        <v>8</v>
      </c>
      <c r="D23" s="8">
        <v>45090</v>
      </c>
      <c r="E23" s="9">
        <v>0.97730324074074071</v>
      </c>
      <c r="F23" s="8">
        <v>45091</v>
      </c>
      <c r="G23" s="9">
        <v>9.6064814814814808E-4</v>
      </c>
      <c r="H23" s="10">
        <v>2.3657407407881692E-2</v>
      </c>
      <c r="I23" s="7">
        <v>0.56777777777777771</v>
      </c>
    </row>
    <row r="24" spans="1:9" ht="16.5" x14ac:dyDescent="0.3">
      <c r="A24" s="7">
        <v>23</v>
      </c>
      <c r="B24" s="11" t="s">
        <v>7</v>
      </c>
      <c r="C24" s="11" t="s">
        <v>8</v>
      </c>
      <c r="D24" s="12">
        <v>45097</v>
      </c>
      <c r="E24" s="13">
        <v>0.76332175925925927</v>
      </c>
      <c r="F24" s="12">
        <v>45097</v>
      </c>
      <c r="G24" s="13">
        <v>0.81722222222222218</v>
      </c>
      <c r="H24" s="14">
        <v>5.3900462960882578E-2</v>
      </c>
      <c r="I24" s="11">
        <v>1.293611111111111</v>
      </c>
    </row>
    <row r="25" spans="1:9" ht="16.5" x14ac:dyDescent="0.3">
      <c r="A25" s="11" t="s">
        <v>45</v>
      </c>
      <c r="B25" s="11"/>
      <c r="C25" s="11"/>
      <c r="D25" s="11"/>
      <c r="E25" s="11"/>
      <c r="F25" s="11"/>
      <c r="G25" s="11"/>
      <c r="H25" s="17"/>
      <c r="I25" s="11">
        <f>SUBTOTAL(109,Table4[total in hour])</f>
        <v>20.758611111111108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CD44-9AF7-48CE-9C5A-7B6B35A3851E}">
  <dimension ref="A1:I33"/>
  <sheetViews>
    <sheetView workbookViewId="0">
      <selection activeCell="F1" sqref="F1"/>
    </sheetView>
  </sheetViews>
  <sheetFormatPr defaultRowHeight="15" x14ac:dyDescent="0.25"/>
  <cols>
    <col min="1" max="1" width="10.5703125" bestFit="1" customWidth="1"/>
    <col min="2" max="2" width="11.140625" bestFit="1" customWidth="1"/>
    <col min="3" max="3" width="41.28515625" bestFit="1" customWidth="1"/>
    <col min="4" max="4" width="11.5703125" bestFit="1" customWidth="1"/>
    <col min="5" max="5" width="11.85546875" bestFit="1" customWidth="1"/>
    <col min="6" max="6" width="10.7109375" bestFit="1" customWidth="1"/>
    <col min="7" max="7" width="11" bestFit="1" customWidth="1"/>
    <col min="8" max="8" width="10.85546875" bestFit="1" customWidth="1"/>
    <col min="9" max="9" width="14.140625" bestFit="1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39</v>
      </c>
      <c r="I1" s="15" t="s">
        <v>40</v>
      </c>
    </row>
    <row r="2" spans="1:9" ht="16.5" x14ac:dyDescent="0.3">
      <c r="A2" s="7">
        <v>1</v>
      </c>
      <c r="B2" s="7" t="s">
        <v>9</v>
      </c>
      <c r="C2" s="7" t="s">
        <v>10</v>
      </c>
      <c r="D2" s="8">
        <v>45070</v>
      </c>
      <c r="E2" s="9">
        <v>0.7941435185185185</v>
      </c>
      <c r="F2" s="8">
        <v>45070</v>
      </c>
      <c r="G2" s="9">
        <v>0.79873842592592592</v>
      </c>
      <c r="H2" s="10">
        <v>4.5949074046802707E-3</v>
      </c>
      <c r="I2" s="7">
        <v>0.11027777777777778</v>
      </c>
    </row>
    <row r="3" spans="1:9" ht="16.5" x14ac:dyDescent="0.3">
      <c r="A3" s="7">
        <v>2</v>
      </c>
      <c r="B3" s="7" t="s">
        <v>9</v>
      </c>
      <c r="C3" s="7" t="s">
        <v>10</v>
      </c>
      <c r="D3" s="8">
        <v>45070</v>
      </c>
      <c r="E3" s="9">
        <v>0.8093055555555555</v>
      </c>
      <c r="F3" s="8">
        <v>45070</v>
      </c>
      <c r="G3" s="9">
        <v>0.81216435185185187</v>
      </c>
      <c r="H3" s="10">
        <v>2.8587962951860391E-3</v>
      </c>
      <c r="I3" s="7">
        <v>6.8611111111111109E-2</v>
      </c>
    </row>
    <row r="4" spans="1:9" ht="16.5" x14ac:dyDescent="0.3">
      <c r="A4" s="7">
        <v>3</v>
      </c>
      <c r="B4" s="7" t="s">
        <v>9</v>
      </c>
      <c r="C4" s="7" t="s">
        <v>10</v>
      </c>
      <c r="D4" s="8">
        <v>45070</v>
      </c>
      <c r="E4" s="9">
        <v>0.8149074074074073</v>
      </c>
      <c r="F4" s="8">
        <v>45070</v>
      </c>
      <c r="G4" s="9">
        <v>0.82179398148148142</v>
      </c>
      <c r="H4" s="10">
        <v>6.8865740686305799E-3</v>
      </c>
      <c r="I4" s="7">
        <v>0.16527777777777777</v>
      </c>
    </row>
    <row r="5" spans="1:9" ht="16.5" x14ac:dyDescent="0.3">
      <c r="A5" s="7">
        <v>4</v>
      </c>
      <c r="B5" s="7" t="s">
        <v>9</v>
      </c>
      <c r="C5" s="7" t="s">
        <v>10</v>
      </c>
      <c r="D5" s="8">
        <v>45070</v>
      </c>
      <c r="E5" s="9">
        <v>0.83243055555555545</v>
      </c>
      <c r="F5" s="8">
        <v>45070</v>
      </c>
      <c r="G5" s="9">
        <v>0.83798611111111121</v>
      </c>
      <c r="H5" s="10">
        <v>5.5555555518367328E-3</v>
      </c>
      <c r="I5" s="7">
        <v>0.13333333333333333</v>
      </c>
    </row>
    <row r="6" spans="1:9" ht="16.5" x14ac:dyDescent="0.3">
      <c r="A6" s="7">
        <v>5</v>
      </c>
      <c r="B6" s="7" t="s">
        <v>9</v>
      </c>
      <c r="C6" s="7" t="s">
        <v>10</v>
      </c>
      <c r="D6" s="8">
        <v>45071</v>
      </c>
      <c r="E6" s="9">
        <v>0.33333333333333331</v>
      </c>
      <c r="F6" s="8">
        <v>45071</v>
      </c>
      <c r="G6" s="9">
        <v>0.41666666666666669</v>
      </c>
      <c r="H6" s="10">
        <v>8.3333333328482695E-2</v>
      </c>
      <c r="I6" s="7">
        <v>2</v>
      </c>
    </row>
    <row r="7" spans="1:9" ht="16.5" x14ac:dyDescent="0.3">
      <c r="A7" s="7">
        <v>6</v>
      </c>
      <c r="B7" s="7" t="s">
        <v>9</v>
      </c>
      <c r="C7" s="7" t="s">
        <v>10</v>
      </c>
      <c r="D7" s="8">
        <v>45071</v>
      </c>
      <c r="E7" s="9">
        <v>0.87037037037037035</v>
      </c>
      <c r="F7" s="8">
        <v>45071</v>
      </c>
      <c r="G7" s="9">
        <v>0.93805555555555553</v>
      </c>
      <c r="H7" s="10">
        <v>6.7685185182199348E-2</v>
      </c>
      <c r="I7" s="7">
        <v>1.6244444444444446</v>
      </c>
    </row>
    <row r="8" spans="1:9" ht="16.5" x14ac:dyDescent="0.3">
      <c r="A8" s="7">
        <v>7</v>
      </c>
      <c r="B8" s="7" t="s">
        <v>9</v>
      </c>
      <c r="C8" s="7" t="s">
        <v>10</v>
      </c>
      <c r="D8" s="8">
        <v>45071</v>
      </c>
      <c r="E8" s="9">
        <v>0.96072916666666675</v>
      </c>
      <c r="F8" s="8">
        <v>45072</v>
      </c>
      <c r="G8" s="9">
        <v>1.3344907407407408E-2</v>
      </c>
      <c r="H8" s="10">
        <v>5.2615740736655425E-2</v>
      </c>
      <c r="I8" s="7">
        <v>1.2627777777777778</v>
      </c>
    </row>
    <row r="9" spans="1:9" ht="16.5" x14ac:dyDescent="0.3">
      <c r="A9" s="7">
        <v>8</v>
      </c>
      <c r="B9" s="7" t="s">
        <v>9</v>
      </c>
      <c r="C9" s="7" t="s">
        <v>14</v>
      </c>
      <c r="D9" s="8">
        <v>45077</v>
      </c>
      <c r="E9" s="9">
        <v>0.92086805555555562</v>
      </c>
      <c r="F9" s="8">
        <v>45078</v>
      </c>
      <c r="G9" s="9">
        <v>9.4444444444444445E-3</v>
      </c>
      <c r="H9" s="10">
        <v>8.8576388894580305E-2</v>
      </c>
      <c r="I9" s="7">
        <v>2.1258333333333335</v>
      </c>
    </row>
    <row r="10" spans="1:9" ht="16.5" x14ac:dyDescent="0.3">
      <c r="A10" s="7">
        <v>9</v>
      </c>
      <c r="B10" s="7" t="s">
        <v>9</v>
      </c>
      <c r="C10" s="7" t="s">
        <v>14</v>
      </c>
      <c r="D10" s="8">
        <v>45078</v>
      </c>
      <c r="E10" s="9">
        <v>0.50341435185185179</v>
      </c>
      <c r="F10" s="8">
        <v>45078</v>
      </c>
      <c r="G10" s="9">
        <v>0.52908564814814818</v>
      </c>
      <c r="H10" s="10">
        <v>2.567129630187992E-2</v>
      </c>
      <c r="I10" s="7">
        <v>0.61611111111111105</v>
      </c>
    </row>
    <row r="11" spans="1:9" ht="16.5" x14ac:dyDescent="0.3">
      <c r="A11" s="7">
        <v>10</v>
      </c>
      <c r="B11" s="7" t="s">
        <v>9</v>
      </c>
      <c r="C11" s="7" t="s">
        <v>15</v>
      </c>
      <c r="D11" s="8">
        <v>45079</v>
      </c>
      <c r="E11" s="9">
        <v>0.39930555555555558</v>
      </c>
      <c r="F11" s="8">
        <v>45079</v>
      </c>
      <c r="G11" s="9">
        <v>0.47445601851851849</v>
      </c>
      <c r="H11" s="10">
        <v>7.5150462966121268E-2</v>
      </c>
      <c r="I11" s="7">
        <v>1.8036111111111111</v>
      </c>
    </row>
    <row r="12" spans="1:9" ht="16.5" x14ac:dyDescent="0.3">
      <c r="A12" s="7">
        <v>11</v>
      </c>
      <c r="B12" s="7" t="s">
        <v>9</v>
      </c>
      <c r="C12" s="7" t="s">
        <v>16</v>
      </c>
      <c r="D12" s="8">
        <v>45079</v>
      </c>
      <c r="E12" s="9">
        <v>0.75932870370370376</v>
      </c>
      <c r="F12" s="8">
        <v>45079</v>
      </c>
      <c r="G12" s="9">
        <v>0.82109953703703698</v>
      </c>
      <c r="H12" s="10">
        <v>6.1770833337504882E-2</v>
      </c>
      <c r="I12" s="7">
        <v>1.4825000000000002</v>
      </c>
    </row>
    <row r="13" spans="1:9" ht="16.5" x14ac:dyDescent="0.3">
      <c r="A13" s="7">
        <v>12</v>
      </c>
      <c r="B13" s="7" t="s">
        <v>9</v>
      </c>
      <c r="C13" s="7" t="s">
        <v>15</v>
      </c>
      <c r="D13" s="8">
        <v>45079</v>
      </c>
      <c r="E13" s="9">
        <v>0.84623842592592602</v>
      </c>
      <c r="F13" s="8">
        <v>45079</v>
      </c>
      <c r="G13" s="9">
        <v>0.89149305555555547</v>
      </c>
      <c r="H13" s="10">
        <v>4.5254629629198462E-2</v>
      </c>
      <c r="I13" s="7">
        <v>1.086111111111111</v>
      </c>
    </row>
    <row r="14" spans="1:9" ht="16.5" x14ac:dyDescent="0.3">
      <c r="A14" s="7">
        <v>13</v>
      </c>
      <c r="B14" s="7" t="s">
        <v>9</v>
      </c>
      <c r="C14" s="7" t="s">
        <v>15</v>
      </c>
      <c r="D14" s="8">
        <v>45079</v>
      </c>
      <c r="E14" s="9">
        <v>0.95159722222222232</v>
      </c>
      <c r="F14" s="8">
        <v>45079</v>
      </c>
      <c r="G14" s="9">
        <v>0.95688657407407407</v>
      </c>
      <c r="H14" s="10">
        <v>5.2893518513883464E-3</v>
      </c>
      <c r="I14" s="7">
        <v>0.12694444444444444</v>
      </c>
    </row>
    <row r="15" spans="1:9" ht="16.5" x14ac:dyDescent="0.3">
      <c r="A15" s="7">
        <v>14</v>
      </c>
      <c r="B15" s="7" t="s">
        <v>9</v>
      </c>
      <c r="C15" s="7" t="s">
        <v>15</v>
      </c>
      <c r="D15" s="8">
        <v>45079</v>
      </c>
      <c r="E15" s="9">
        <v>0.96223379629629635</v>
      </c>
      <c r="F15" s="8">
        <v>45079</v>
      </c>
      <c r="G15" s="9">
        <v>0.97120370370370368</v>
      </c>
      <c r="H15" s="10">
        <v>8.969907408754807E-3</v>
      </c>
      <c r="I15" s="7">
        <v>0.21527777777777779</v>
      </c>
    </row>
    <row r="16" spans="1:9" ht="16.5" x14ac:dyDescent="0.3">
      <c r="A16" s="7">
        <v>15</v>
      </c>
      <c r="B16" s="7" t="s">
        <v>9</v>
      </c>
      <c r="C16" s="7" t="s">
        <v>15</v>
      </c>
      <c r="D16" s="8">
        <v>45080</v>
      </c>
      <c r="E16" s="9">
        <v>6.2256944444444441E-2</v>
      </c>
      <c r="F16" s="8">
        <v>45080</v>
      </c>
      <c r="G16" s="9">
        <v>8.3611111111111122E-2</v>
      </c>
      <c r="H16" s="10">
        <v>2.1354166667151731E-2</v>
      </c>
      <c r="I16" s="7">
        <v>0.51249999999999996</v>
      </c>
    </row>
    <row r="17" spans="1:9" ht="16.5" x14ac:dyDescent="0.3">
      <c r="A17" s="7">
        <v>16</v>
      </c>
      <c r="B17" s="7" t="s">
        <v>9</v>
      </c>
      <c r="C17" s="7" t="s">
        <v>17</v>
      </c>
      <c r="D17" s="8">
        <v>45080</v>
      </c>
      <c r="E17" s="9">
        <v>0.38548611111111114</v>
      </c>
      <c r="F17" s="8">
        <v>45080</v>
      </c>
      <c r="G17" s="9">
        <v>0.43444444444444441</v>
      </c>
      <c r="H17" s="10">
        <v>4.8958333332848269E-2</v>
      </c>
      <c r="I17" s="7">
        <v>1.175</v>
      </c>
    </row>
    <row r="18" spans="1:9" ht="16.5" x14ac:dyDescent="0.3">
      <c r="A18" s="7">
        <v>17</v>
      </c>
      <c r="B18" s="7" t="s">
        <v>9</v>
      </c>
      <c r="C18" s="7" t="s">
        <v>18</v>
      </c>
      <c r="D18" s="8">
        <v>45080</v>
      </c>
      <c r="E18" s="9">
        <v>0.4346180555555556</v>
      </c>
      <c r="F18" s="8">
        <v>45080</v>
      </c>
      <c r="G18" s="9">
        <v>0.48405092592592597</v>
      </c>
      <c r="H18" s="10">
        <v>4.9432870364398696E-2</v>
      </c>
      <c r="I18" s="7">
        <v>1.1863888888888889</v>
      </c>
    </row>
    <row r="19" spans="1:9" ht="16.5" x14ac:dyDescent="0.3">
      <c r="A19" s="7">
        <v>18</v>
      </c>
      <c r="B19" s="7" t="s">
        <v>9</v>
      </c>
      <c r="C19" s="7" t="s">
        <v>18</v>
      </c>
      <c r="D19" s="8">
        <v>45083</v>
      </c>
      <c r="E19" s="7">
        <v>0</v>
      </c>
      <c r="F19" s="7">
        <v>0</v>
      </c>
      <c r="G19" s="7">
        <v>0</v>
      </c>
      <c r="H19" s="10">
        <v>0</v>
      </c>
      <c r="I19" s="7">
        <v>0</v>
      </c>
    </row>
    <row r="20" spans="1:9" ht="16.5" x14ac:dyDescent="0.3">
      <c r="A20" s="7">
        <v>19</v>
      </c>
      <c r="B20" s="7" t="s">
        <v>9</v>
      </c>
      <c r="C20" s="7" t="s">
        <v>19</v>
      </c>
      <c r="D20" s="8">
        <v>45083</v>
      </c>
      <c r="E20" s="9">
        <v>0.43307870370370366</v>
      </c>
      <c r="F20" s="8">
        <v>45083</v>
      </c>
      <c r="G20" s="9">
        <v>0.44437499999999996</v>
      </c>
      <c r="H20" s="10">
        <v>1.1296296295768116E-2</v>
      </c>
      <c r="I20" s="7">
        <v>0.27111111111111108</v>
      </c>
    </row>
    <row r="21" spans="1:9" ht="16.5" x14ac:dyDescent="0.3">
      <c r="A21" s="7">
        <v>20</v>
      </c>
      <c r="B21" s="7" t="s">
        <v>9</v>
      </c>
      <c r="C21" s="7" t="s">
        <v>12</v>
      </c>
      <c r="D21" s="8">
        <v>45083</v>
      </c>
      <c r="E21" s="9">
        <v>0.625</v>
      </c>
      <c r="F21" s="8">
        <v>45083</v>
      </c>
      <c r="G21" s="9">
        <v>0.66719907407407408</v>
      </c>
      <c r="H21" s="10">
        <v>4.2199074072414078E-2</v>
      </c>
      <c r="I21" s="7">
        <v>1.0127777777777778</v>
      </c>
    </row>
    <row r="22" spans="1:9" ht="16.5" x14ac:dyDescent="0.3">
      <c r="A22" s="7">
        <v>21</v>
      </c>
      <c r="B22" s="7" t="s">
        <v>9</v>
      </c>
      <c r="C22" s="7" t="s">
        <v>20</v>
      </c>
      <c r="D22" s="8">
        <v>45084</v>
      </c>
      <c r="E22" s="9">
        <v>0.42550925925925925</v>
      </c>
      <c r="F22" s="8">
        <v>45084</v>
      </c>
      <c r="G22" s="9">
        <v>0.51458333333333328</v>
      </c>
      <c r="H22" s="10">
        <v>8.9074074072414078E-2</v>
      </c>
      <c r="I22" s="7">
        <v>2.1377777777777776</v>
      </c>
    </row>
    <row r="23" spans="1:9" ht="16.5" x14ac:dyDescent="0.3">
      <c r="A23" s="7">
        <v>22</v>
      </c>
      <c r="B23" s="7" t="s">
        <v>9</v>
      </c>
      <c r="C23" s="7" t="s">
        <v>22</v>
      </c>
      <c r="D23" s="8">
        <v>45086</v>
      </c>
      <c r="E23" s="9">
        <v>0.50391203703703702</v>
      </c>
      <c r="F23" s="8">
        <v>45086</v>
      </c>
      <c r="G23" s="9">
        <v>0.51552083333333332</v>
      </c>
      <c r="H23" s="10">
        <v>1.1608796296059154E-2</v>
      </c>
      <c r="I23" s="7">
        <v>0.27861111111111109</v>
      </c>
    </row>
    <row r="24" spans="1:9" ht="16.5" x14ac:dyDescent="0.3">
      <c r="A24" s="7">
        <v>23</v>
      </c>
      <c r="B24" s="7" t="s">
        <v>9</v>
      </c>
      <c r="C24" s="7" t="s">
        <v>23</v>
      </c>
      <c r="D24" s="8">
        <v>45086</v>
      </c>
      <c r="E24" s="9">
        <v>0.54643518518518519</v>
      </c>
      <c r="F24" s="8">
        <v>45086</v>
      </c>
      <c r="G24" s="9">
        <v>0.59108796296296295</v>
      </c>
      <c r="H24" s="10">
        <v>4.465277778217569E-2</v>
      </c>
      <c r="I24" s="7">
        <v>1.0716666666666665</v>
      </c>
    </row>
    <row r="25" spans="1:9" ht="16.5" x14ac:dyDescent="0.3">
      <c r="A25" s="7">
        <v>24</v>
      </c>
      <c r="B25" s="7" t="s">
        <v>9</v>
      </c>
      <c r="C25" s="7" t="s">
        <v>35</v>
      </c>
      <c r="D25" s="8">
        <v>45098</v>
      </c>
      <c r="E25" s="9">
        <v>0.38193287037037038</v>
      </c>
      <c r="F25" s="8">
        <v>45098</v>
      </c>
      <c r="G25" s="9">
        <v>0.41770833333333335</v>
      </c>
      <c r="H25" s="10">
        <v>3.5775462965830229E-2</v>
      </c>
      <c r="I25" s="7">
        <v>0.8586111111111111</v>
      </c>
    </row>
    <row r="26" spans="1:9" ht="16.5" x14ac:dyDescent="0.3">
      <c r="A26" s="7">
        <v>25</v>
      </c>
      <c r="B26" s="7" t="s">
        <v>9</v>
      </c>
      <c r="C26" s="7" t="s">
        <v>36</v>
      </c>
      <c r="D26" s="8">
        <v>45098</v>
      </c>
      <c r="E26" s="9">
        <v>0.51406249999999998</v>
      </c>
      <c r="F26" s="8">
        <v>45098</v>
      </c>
      <c r="G26" s="9">
        <v>0.55175925925925928</v>
      </c>
      <c r="H26" s="10">
        <v>3.7696759260143153E-2</v>
      </c>
      <c r="I26" s="7">
        <v>0.90472222222222221</v>
      </c>
    </row>
    <row r="27" spans="1:9" ht="16.5" x14ac:dyDescent="0.3">
      <c r="A27" s="7">
        <v>26</v>
      </c>
      <c r="B27" s="7" t="s">
        <v>9</v>
      </c>
      <c r="C27" s="7" t="s">
        <v>36</v>
      </c>
      <c r="D27" s="8">
        <v>45098</v>
      </c>
      <c r="E27" s="9">
        <v>0.55453703703703705</v>
      </c>
      <c r="F27" s="8">
        <v>45098</v>
      </c>
      <c r="G27" s="9">
        <v>0.56270833333333337</v>
      </c>
      <c r="H27" s="10">
        <v>8.1712962928577326E-3</v>
      </c>
      <c r="I27" s="7">
        <v>0.1961111111111111</v>
      </c>
    </row>
    <row r="28" spans="1:9" ht="16.5" x14ac:dyDescent="0.3">
      <c r="A28" s="7">
        <v>27</v>
      </c>
      <c r="B28" s="7" t="s">
        <v>9</v>
      </c>
      <c r="C28" s="7" t="s">
        <v>36</v>
      </c>
      <c r="D28" s="8">
        <v>45099</v>
      </c>
      <c r="E28" s="9">
        <v>0.34974537037037035</v>
      </c>
      <c r="F28" s="8">
        <v>45099</v>
      </c>
      <c r="G28" s="9">
        <v>0.39248842592592598</v>
      </c>
      <c r="H28" s="10">
        <v>4.2743055557366461E-2</v>
      </c>
      <c r="I28" s="7">
        <v>1.0258333333333334</v>
      </c>
    </row>
    <row r="29" spans="1:9" ht="16.5" x14ac:dyDescent="0.3">
      <c r="A29" s="7">
        <v>28</v>
      </c>
      <c r="B29" s="7" t="s">
        <v>9</v>
      </c>
      <c r="C29" s="7" t="s">
        <v>37</v>
      </c>
      <c r="D29" s="8">
        <v>45099</v>
      </c>
      <c r="E29" s="9">
        <v>0.39265046296296297</v>
      </c>
      <c r="F29" s="8">
        <v>45099</v>
      </c>
      <c r="G29" s="9">
        <v>0.42554398148148148</v>
      </c>
      <c r="H29" s="10">
        <v>3.2893518517084885E-2</v>
      </c>
      <c r="I29" s="7">
        <v>0.78944444444444439</v>
      </c>
    </row>
    <row r="30" spans="1:9" ht="16.5" x14ac:dyDescent="0.3">
      <c r="A30" s="7">
        <v>29</v>
      </c>
      <c r="B30" s="7" t="s">
        <v>9</v>
      </c>
      <c r="C30" s="7" t="s">
        <v>35</v>
      </c>
      <c r="D30" s="8">
        <v>45099</v>
      </c>
      <c r="E30" s="9">
        <v>0.43065972222222221</v>
      </c>
      <c r="F30" s="8">
        <v>45099</v>
      </c>
      <c r="G30" s="9">
        <v>0.43329861111111106</v>
      </c>
      <c r="H30" s="10">
        <v>2.638888887304347E-3</v>
      </c>
      <c r="I30" s="7">
        <v>6.3333333333333339E-2</v>
      </c>
    </row>
    <row r="31" spans="1:9" ht="16.5" x14ac:dyDescent="0.3">
      <c r="A31" s="7">
        <v>30</v>
      </c>
      <c r="B31" s="7" t="s">
        <v>9</v>
      </c>
      <c r="C31" s="7" t="s">
        <v>35</v>
      </c>
      <c r="D31" s="8">
        <v>45099</v>
      </c>
      <c r="E31" s="9">
        <v>0.44414351851851852</v>
      </c>
      <c r="F31" s="8">
        <v>45099</v>
      </c>
      <c r="G31" s="9">
        <v>0.49124999999999996</v>
      </c>
      <c r="H31" s="10">
        <v>4.7106481477385387E-2</v>
      </c>
      <c r="I31" s="7">
        <v>1.1305555555555555</v>
      </c>
    </row>
    <row r="32" spans="1:9" ht="16.5" x14ac:dyDescent="0.3">
      <c r="A32" s="7">
        <v>31</v>
      </c>
      <c r="B32" s="11" t="s">
        <v>9</v>
      </c>
      <c r="C32" s="11" t="s">
        <v>35</v>
      </c>
      <c r="D32" s="12">
        <v>45099</v>
      </c>
      <c r="E32" s="13">
        <v>0.50480324074074068</v>
      </c>
      <c r="F32" s="12">
        <v>45099</v>
      </c>
      <c r="G32" s="13">
        <v>0.5184375</v>
      </c>
      <c r="H32" s="14">
        <v>1.3634259259561077E-2</v>
      </c>
      <c r="I32" s="11">
        <v>0.32722222222222219</v>
      </c>
    </row>
    <row r="33" spans="1:9" ht="16.5" x14ac:dyDescent="0.3">
      <c r="A33" s="11" t="s">
        <v>45</v>
      </c>
      <c r="B33" s="11"/>
      <c r="C33" s="11"/>
      <c r="D33" s="11"/>
      <c r="E33" s="11"/>
      <c r="F33" s="11"/>
      <c r="G33" s="11"/>
      <c r="H33" s="17"/>
      <c r="I33" s="11">
        <f>SUBTOTAL(109,Table2[total in hour])</f>
        <v>25.762777777777778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AE13-DE09-4DCA-9C64-D6367312AAF8}">
  <dimension ref="A1:I54"/>
  <sheetViews>
    <sheetView tabSelected="1" workbookViewId="0">
      <selection activeCell="C23" sqref="C23"/>
    </sheetView>
  </sheetViews>
  <sheetFormatPr defaultRowHeight="15" x14ac:dyDescent="0.25"/>
  <cols>
    <col min="1" max="1" width="10.5703125" style="18" bestFit="1" customWidth="1"/>
    <col min="2" max="2" width="11.140625" style="18" bestFit="1" customWidth="1"/>
    <col min="3" max="3" width="43.7109375" style="18" bestFit="1" customWidth="1"/>
    <col min="4" max="4" width="11.5703125" style="18" bestFit="1" customWidth="1"/>
    <col min="5" max="5" width="11.85546875" style="18" bestFit="1" customWidth="1"/>
    <col min="6" max="6" width="10.7109375" style="18" bestFit="1" customWidth="1"/>
    <col min="7" max="7" width="11" style="18" bestFit="1" customWidth="1"/>
    <col min="8" max="8" width="10.85546875" style="18" bestFit="1" customWidth="1"/>
    <col min="9" max="9" width="14.140625" style="18" bestFit="1" customWidth="1"/>
    <col min="10" max="16384" width="9.140625" style="18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39</v>
      </c>
      <c r="I1" s="15" t="s">
        <v>40</v>
      </c>
    </row>
    <row r="2" spans="1:9" ht="16.5" x14ac:dyDescent="0.3">
      <c r="A2" s="7">
        <v>1</v>
      </c>
      <c r="B2" s="7" t="s">
        <v>7</v>
      </c>
      <c r="C2" s="7" t="s">
        <v>8</v>
      </c>
      <c r="D2" s="8">
        <v>45070</v>
      </c>
      <c r="E2" s="9">
        <v>0.44615740740740745</v>
      </c>
      <c r="F2" s="8">
        <v>45070</v>
      </c>
      <c r="G2" s="9">
        <v>0.48212962962962963</v>
      </c>
      <c r="H2" s="10">
        <v>3.5972222220152617E-2</v>
      </c>
      <c r="I2" s="7">
        <v>0.86333333333333329</v>
      </c>
    </row>
    <row r="3" spans="1:9" ht="16.5" x14ac:dyDescent="0.3">
      <c r="A3" s="7">
        <v>2</v>
      </c>
      <c r="B3" s="7" t="s">
        <v>7</v>
      </c>
      <c r="C3" s="7" t="s">
        <v>8</v>
      </c>
      <c r="D3" s="8">
        <v>45070</v>
      </c>
      <c r="E3" s="9">
        <v>0.54106481481481483</v>
      </c>
      <c r="F3" s="8">
        <v>45070</v>
      </c>
      <c r="G3" s="9">
        <v>0.56753472222222223</v>
      </c>
      <c r="H3" s="10">
        <v>2.6469907403225079E-2</v>
      </c>
      <c r="I3" s="7">
        <v>0.63527777777777772</v>
      </c>
    </row>
    <row r="4" spans="1:9" ht="16.5" x14ac:dyDescent="0.3">
      <c r="A4" s="7">
        <v>3</v>
      </c>
      <c r="B4" s="7" t="s">
        <v>7</v>
      </c>
      <c r="C4" s="7" t="s">
        <v>8</v>
      </c>
      <c r="D4" s="8">
        <v>45070</v>
      </c>
      <c r="E4" s="9">
        <v>0.60379629629629628</v>
      </c>
      <c r="F4" s="8">
        <v>45070</v>
      </c>
      <c r="G4" s="9">
        <v>0.63359953703703698</v>
      </c>
      <c r="H4" s="10">
        <v>2.980324074451346E-2</v>
      </c>
      <c r="I4" s="7">
        <v>0.71527777777777768</v>
      </c>
    </row>
    <row r="5" spans="1:9" ht="16.5" x14ac:dyDescent="0.3">
      <c r="A5" s="7">
        <v>4</v>
      </c>
      <c r="B5" s="7" t="s">
        <v>7</v>
      </c>
      <c r="C5" s="7" t="s">
        <v>8</v>
      </c>
      <c r="D5" s="8">
        <v>45072</v>
      </c>
      <c r="E5" s="9">
        <v>0.57982638888888893</v>
      </c>
      <c r="F5" s="8">
        <v>45072</v>
      </c>
      <c r="G5" s="9">
        <v>0.60585648148148141</v>
      </c>
      <c r="H5" s="10">
        <v>2.6030092594737653E-2</v>
      </c>
      <c r="I5" s="7">
        <v>0.62472222222222229</v>
      </c>
    </row>
    <row r="6" spans="1:9" ht="16.5" x14ac:dyDescent="0.3">
      <c r="A6" s="7">
        <v>5</v>
      </c>
      <c r="B6" s="7" t="s">
        <v>7</v>
      </c>
      <c r="C6" s="7" t="s">
        <v>8</v>
      </c>
      <c r="D6" s="8">
        <v>45073</v>
      </c>
      <c r="E6" s="9">
        <v>0.4334722222222222</v>
      </c>
      <c r="F6" s="8">
        <v>45073</v>
      </c>
      <c r="G6" s="9">
        <v>0.43645833333333334</v>
      </c>
      <c r="H6" s="10">
        <v>2.9861111106583849E-3</v>
      </c>
      <c r="I6" s="7">
        <v>7.166666666666667E-2</v>
      </c>
    </row>
    <row r="7" spans="1:9" ht="16.5" x14ac:dyDescent="0.3">
      <c r="A7" s="7">
        <v>6</v>
      </c>
      <c r="B7" s="7" t="s">
        <v>11</v>
      </c>
      <c r="C7" s="7" t="s">
        <v>12</v>
      </c>
      <c r="D7" s="8">
        <v>45074</v>
      </c>
      <c r="E7" s="9">
        <v>0.39603009259259259</v>
      </c>
      <c r="F7" s="8">
        <v>45074</v>
      </c>
      <c r="G7" s="9">
        <v>0.4377314814814815</v>
      </c>
      <c r="H7" s="10">
        <v>4.1701388894580305E-2</v>
      </c>
      <c r="I7" s="7">
        <v>1.0008333333333332</v>
      </c>
    </row>
    <row r="8" spans="1:9" ht="16.5" x14ac:dyDescent="0.3">
      <c r="A8" s="7">
        <v>7</v>
      </c>
      <c r="B8" s="7" t="s">
        <v>7</v>
      </c>
      <c r="C8" s="7" t="s">
        <v>8</v>
      </c>
      <c r="D8" s="8">
        <v>45075</v>
      </c>
      <c r="E8" s="9">
        <v>0.66945601851851855</v>
      </c>
      <c r="F8" s="8">
        <v>45075</v>
      </c>
      <c r="G8" s="9">
        <v>0.75398148148148147</v>
      </c>
      <c r="H8" s="10">
        <v>8.4525462960300501E-2</v>
      </c>
      <c r="I8" s="7">
        <v>2.0286111111111111</v>
      </c>
    </row>
    <row r="9" spans="1:9" ht="16.5" x14ac:dyDescent="0.3">
      <c r="A9" s="7">
        <v>8</v>
      </c>
      <c r="B9" s="7" t="s">
        <v>7</v>
      </c>
      <c r="C9" s="7" t="s">
        <v>8</v>
      </c>
      <c r="D9" s="8">
        <v>45076</v>
      </c>
      <c r="E9" s="9">
        <v>0.61723379629629627</v>
      </c>
      <c r="F9" s="8">
        <v>45076</v>
      </c>
      <c r="G9" s="9">
        <v>0.63162037037037033</v>
      </c>
      <c r="H9" s="10">
        <v>1.4386574068339542E-2</v>
      </c>
      <c r="I9" s="7">
        <v>0.34527777777777774</v>
      </c>
    </row>
    <row r="10" spans="1:9" ht="16.5" x14ac:dyDescent="0.3">
      <c r="A10" s="7">
        <v>9</v>
      </c>
      <c r="B10" s="7" t="s">
        <v>7</v>
      </c>
      <c r="C10" s="7" t="s">
        <v>8</v>
      </c>
      <c r="D10" s="8">
        <v>45077</v>
      </c>
      <c r="E10" s="9">
        <v>0.4142824074074074</v>
      </c>
      <c r="F10" s="8">
        <v>45077</v>
      </c>
      <c r="G10" s="9">
        <v>0.41833333333333328</v>
      </c>
      <c r="H10" s="10">
        <v>4.0509259270038456E-3</v>
      </c>
      <c r="I10" s="7">
        <v>9.722222222222221E-2</v>
      </c>
    </row>
    <row r="11" spans="1:9" ht="16.5" x14ac:dyDescent="0.3">
      <c r="A11" s="7">
        <v>10</v>
      </c>
      <c r="B11" s="7" t="s">
        <v>7</v>
      </c>
      <c r="C11" s="7" t="s">
        <v>8</v>
      </c>
      <c r="D11" s="8">
        <v>45077</v>
      </c>
      <c r="E11" s="9">
        <v>0.42004629629629631</v>
      </c>
      <c r="F11" s="8">
        <v>45077</v>
      </c>
      <c r="G11" s="9">
        <v>0.45202546296296298</v>
      </c>
      <c r="H11" s="10">
        <v>3.1979166662495118E-2</v>
      </c>
      <c r="I11" s="7">
        <v>0.76750000000000007</v>
      </c>
    </row>
    <row r="12" spans="1:9" ht="16.5" x14ac:dyDescent="0.3">
      <c r="A12" s="7">
        <v>11</v>
      </c>
      <c r="B12" s="7" t="s">
        <v>11</v>
      </c>
      <c r="C12" s="7" t="s">
        <v>13</v>
      </c>
      <c r="D12" s="8">
        <v>45077</v>
      </c>
      <c r="E12" s="9">
        <v>0.71638888888888885</v>
      </c>
      <c r="F12" s="8">
        <v>45077</v>
      </c>
      <c r="G12" s="9">
        <v>0.75067129629629636</v>
      </c>
      <c r="H12" s="10">
        <v>3.4282407403225079E-2</v>
      </c>
      <c r="I12" s="7">
        <v>0.82277777777777772</v>
      </c>
    </row>
    <row r="13" spans="1:9" ht="16.5" x14ac:dyDescent="0.3">
      <c r="A13" s="7">
        <v>12</v>
      </c>
      <c r="B13" s="7" t="s">
        <v>7</v>
      </c>
      <c r="C13" s="7" t="s">
        <v>8</v>
      </c>
      <c r="D13" s="8">
        <v>45081</v>
      </c>
      <c r="E13" s="9">
        <v>0.45313657407407404</v>
      </c>
      <c r="F13" s="8">
        <v>45081</v>
      </c>
      <c r="G13" s="9">
        <v>0.49175925925925923</v>
      </c>
      <c r="H13" s="10">
        <v>3.8622685184236616E-2</v>
      </c>
      <c r="I13" s="7">
        <v>0.92694444444444446</v>
      </c>
    </row>
    <row r="14" spans="1:9" ht="16.5" x14ac:dyDescent="0.3">
      <c r="A14" s="7">
        <v>13</v>
      </c>
      <c r="B14" s="7" t="s">
        <v>7</v>
      </c>
      <c r="C14" s="7" t="s">
        <v>8</v>
      </c>
      <c r="D14" s="8">
        <v>45082</v>
      </c>
      <c r="E14" s="9">
        <v>0.44769675925925928</v>
      </c>
      <c r="F14" s="8">
        <v>45082</v>
      </c>
      <c r="G14" s="9">
        <v>0.50332175925925926</v>
      </c>
      <c r="H14" s="10">
        <v>5.5625000000873115E-2</v>
      </c>
      <c r="I14" s="7">
        <v>1.335</v>
      </c>
    </row>
    <row r="15" spans="1:9" ht="16.5" x14ac:dyDescent="0.3">
      <c r="A15" s="7">
        <v>14</v>
      </c>
      <c r="B15" s="7" t="s">
        <v>7</v>
      </c>
      <c r="C15" s="7" t="s">
        <v>8</v>
      </c>
      <c r="D15" s="8">
        <v>45082</v>
      </c>
      <c r="E15" s="9">
        <v>0.53246527777777775</v>
      </c>
      <c r="F15" s="8">
        <v>45082</v>
      </c>
      <c r="G15" s="9">
        <v>0.54658564814814814</v>
      </c>
      <c r="H15" s="10">
        <v>1.4120370367891155E-2</v>
      </c>
      <c r="I15" s="7">
        <v>0.33888888888888885</v>
      </c>
    </row>
    <row r="16" spans="1:9" ht="16.5" x14ac:dyDescent="0.3">
      <c r="A16" s="7">
        <v>15</v>
      </c>
      <c r="B16" s="7" t="s">
        <v>7</v>
      </c>
      <c r="C16" s="7" t="s">
        <v>8</v>
      </c>
      <c r="D16" s="8">
        <v>45082</v>
      </c>
      <c r="E16" s="9">
        <v>0.5519560185185185</v>
      </c>
      <c r="F16" s="8">
        <v>45082</v>
      </c>
      <c r="G16" s="9">
        <v>0.57194444444444448</v>
      </c>
      <c r="H16" s="10">
        <v>1.9988425927294884E-2</v>
      </c>
      <c r="I16" s="7">
        <v>0.47972222222222222</v>
      </c>
    </row>
    <row r="17" spans="1:9" ht="16.5" x14ac:dyDescent="0.3">
      <c r="A17" s="7">
        <v>16</v>
      </c>
      <c r="B17" s="7" t="s">
        <v>7</v>
      </c>
      <c r="C17" s="7" t="s">
        <v>8</v>
      </c>
      <c r="D17" s="8">
        <v>45083</v>
      </c>
      <c r="E17" s="9">
        <v>0.68115740740740749</v>
      </c>
      <c r="F17" s="8">
        <v>45083</v>
      </c>
      <c r="G17" s="9">
        <v>0.72050925925925924</v>
      </c>
      <c r="H17" s="10">
        <v>3.9351851846731734E-2</v>
      </c>
      <c r="I17" s="7">
        <v>0.94444444444444442</v>
      </c>
    </row>
    <row r="18" spans="1:9" ht="16.5" x14ac:dyDescent="0.3">
      <c r="A18" s="7">
        <v>17</v>
      </c>
      <c r="B18" s="7" t="s">
        <v>7</v>
      </c>
      <c r="C18" s="7" t="s">
        <v>8</v>
      </c>
      <c r="D18" s="8">
        <v>45083</v>
      </c>
      <c r="E18" s="9">
        <v>0.72313657407407417</v>
      </c>
      <c r="F18" s="8">
        <v>45083</v>
      </c>
      <c r="G18" s="9">
        <v>0.72778935185185178</v>
      </c>
      <c r="H18" s="10">
        <v>4.652777781302575E-3</v>
      </c>
      <c r="I18" s="7">
        <v>0.11166666666666668</v>
      </c>
    </row>
    <row r="19" spans="1:9" ht="16.5" x14ac:dyDescent="0.3">
      <c r="A19" s="7">
        <v>18</v>
      </c>
      <c r="B19" s="7" t="s">
        <v>7</v>
      </c>
      <c r="C19" s="7" t="s">
        <v>8</v>
      </c>
      <c r="D19" s="8">
        <v>45083</v>
      </c>
      <c r="E19" s="9">
        <v>0.73471064814814813</v>
      </c>
      <c r="F19" s="8">
        <v>45083</v>
      </c>
      <c r="G19" s="9">
        <v>0.77140046296296294</v>
      </c>
      <c r="H19" s="10">
        <v>3.6689814813144039E-2</v>
      </c>
      <c r="I19" s="7">
        <v>0.88055555555555554</v>
      </c>
    </row>
    <row r="20" spans="1:9" ht="16.5" x14ac:dyDescent="0.3">
      <c r="A20" s="7">
        <v>19</v>
      </c>
      <c r="B20" s="7" t="s">
        <v>11</v>
      </c>
      <c r="C20" s="7" t="s">
        <v>13</v>
      </c>
      <c r="D20" s="8">
        <v>45084</v>
      </c>
      <c r="E20" s="9">
        <v>0.625</v>
      </c>
      <c r="F20" s="8">
        <v>45084</v>
      </c>
      <c r="G20" s="9">
        <v>0.67748842592592595</v>
      </c>
      <c r="H20" s="10">
        <v>5.2488425928459037E-2</v>
      </c>
      <c r="I20" s="7">
        <v>1.2597222222222222</v>
      </c>
    </row>
    <row r="21" spans="1:9" ht="16.5" x14ac:dyDescent="0.3">
      <c r="A21" s="7">
        <v>20</v>
      </c>
      <c r="B21" s="7" t="s">
        <v>11</v>
      </c>
      <c r="C21" s="7" t="s">
        <v>21</v>
      </c>
      <c r="D21" s="8">
        <v>45084</v>
      </c>
      <c r="E21" s="9">
        <v>0.68953703703703706</v>
      </c>
      <c r="F21" s="8">
        <v>45084</v>
      </c>
      <c r="G21" s="9">
        <v>0.7069212962962963</v>
      </c>
      <c r="H21" s="10">
        <v>1.7384259255777579E-2</v>
      </c>
      <c r="I21" s="7">
        <v>0.41722222222222222</v>
      </c>
    </row>
    <row r="22" spans="1:9" ht="16.5" x14ac:dyDescent="0.3">
      <c r="A22" s="7">
        <v>21</v>
      </c>
      <c r="B22" s="7" t="s">
        <v>11</v>
      </c>
      <c r="C22" s="7" t="s">
        <v>24</v>
      </c>
      <c r="D22" s="8">
        <v>45088</v>
      </c>
      <c r="E22" s="9">
        <v>0.42159722222222223</v>
      </c>
      <c r="F22" s="8">
        <v>45088</v>
      </c>
      <c r="G22" s="9">
        <v>0.45688657407407413</v>
      </c>
      <c r="H22" s="10">
        <v>3.5289351850224193E-2</v>
      </c>
      <c r="I22" s="7">
        <v>0.8469444444444445</v>
      </c>
    </row>
    <row r="23" spans="1:9" ht="16.5" x14ac:dyDescent="0.3">
      <c r="A23" s="7">
        <v>22</v>
      </c>
      <c r="B23" s="7" t="s">
        <v>11</v>
      </c>
      <c r="C23" s="7" t="s">
        <v>25</v>
      </c>
      <c r="D23" s="8">
        <v>45088</v>
      </c>
      <c r="E23" s="9">
        <v>0.46240740740740738</v>
      </c>
      <c r="F23" s="8">
        <v>45088</v>
      </c>
      <c r="G23" s="9">
        <v>0.66246527777777775</v>
      </c>
      <c r="H23" s="10">
        <v>0.20005787036643596</v>
      </c>
      <c r="I23" s="7">
        <v>4.8013888888888889</v>
      </c>
    </row>
    <row r="24" spans="1:9" ht="16.5" x14ac:dyDescent="0.3">
      <c r="A24" s="7">
        <v>23</v>
      </c>
      <c r="B24" s="7" t="s">
        <v>11</v>
      </c>
      <c r="C24" s="7" t="s">
        <v>25</v>
      </c>
      <c r="D24" s="8">
        <v>45088</v>
      </c>
      <c r="E24" s="9">
        <v>0.68092592592592593</v>
      </c>
      <c r="F24" s="8">
        <v>45088</v>
      </c>
      <c r="G24" s="9">
        <v>0.69379629629629624</v>
      </c>
      <c r="H24" s="10">
        <v>1.287037037400296E-2</v>
      </c>
      <c r="I24" s="7">
        <v>0.30888888888888888</v>
      </c>
    </row>
    <row r="25" spans="1:9" ht="16.5" x14ac:dyDescent="0.3">
      <c r="A25" s="7">
        <v>24</v>
      </c>
      <c r="B25" s="7" t="s">
        <v>11</v>
      </c>
      <c r="C25" s="7" t="s">
        <v>25</v>
      </c>
      <c r="D25" s="8">
        <v>45088</v>
      </c>
      <c r="E25" s="9">
        <v>0.79274305555555558</v>
      </c>
      <c r="F25" s="8">
        <v>45088</v>
      </c>
      <c r="G25" s="9">
        <v>0.80829861111111112</v>
      </c>
      <c r="H25" s="10">
        <v>1.5555555553874001E-2</v>
      </c>
      <c r="I25" s="7">
        <v>0.37333333333333329</v>
      </c>
    </row>
    <row r="26" spans="1:9" ht="16.5" x14ac:dyDescent="0.3">
      <c r="A26" s="7">
        <v>25</v>
      </c>
      <c r="B26" s="7" t="s">
        <v>11</v>
      </c>
      <c r="C26" s="7" t="s">
        <v>26</v>
      </c>
      <c r="D26" s="8">
        <v>45088</v>
      </c>
      <c r="E26" s="9">
        <v>0.86223379629629626</v>
      </c>
      <c r="F26" s="8">
        <v>45088</v>
      </c>
      <c r="G26" s="9">
        <v>0.95008101851851856</v>
      </c>
      <c r="H26" s="10">
        <v>8.7847222224809229E-2</v>
      </c>
      <c r="I26" s="7">
        <v>2.1083333333333334</v>
      </c>
    </row>
    <row r="27" spans="1:9" ht="16.5" x14ac:dyDescent="0.3">
      <c r="A27" s="7">
        <v>26</v>
      </c>
      <c r="B27" s="7" t="s">
        <v>11</v>
      </c>
      <c r="C27" s="7" t="s">
        <v>27</v>
      </c>
      <c r="D27" s="8">
        <v>45089</v>
      </c>
      <c r="E27" s="9">
        <v>0.44853009259259258</v>
      </c>
      <c r="F27" s="8">
        <v>45089</v>
      </c>
      <c r="G27" s="9">
        <v>0.48383101851851856</v>
      </c>
      <c r="H27" s="10">
        <v>3.5300925919727888E-2</v>
      </c>
      <c r="I27" s="7">
        <v>0.84722222222222221</v>
      </c>
    </row>
    <row r="28" spans="1:9" ht="16.5" x14ac:dyDescent="0.3">
      <c r="A28" s="7">
        <v>27</v>
      </c>
      <c r="B28" s="7" t="s">
        <v>11</v>
      </c>
      <c r="C28" s="7" t="s">
        <v>30</v>
      </c>
      <c r="D28" s="8">
        <v>45090</v>
      </c>
      <c r="E28" s="9">
        <v>0.51128472222222221</v>
      </c>
      <c r="F28" s="8">
        <v>45090</v>
      </c>
      <c r="G28" s="9">
        <v>0.51128472222222221</v>
      </c>
      <c r="H28" s="10">
        <v>0</v>
      </c>
      <c r="I28" s="7">
        <v>0</v>
      </c>
    </row>
    <row r="29" spans="1:9" ht="16.5" x14ac:dyDescent="0.3">
      <c r="A29" s="7">
        <v>28</v>
      </c>
      <c r="B29" s="7" t="s">
        <v>11</v>
      </c>
      <c r="C29" s="7" t="s">
        <v>31</v>
      </c>
      <c r="D29" s="8">
        <v>45090</v>
      </c>
      <c r="E29" s="9">
        <v>0.58224537037037039</v>
      </c>
      <c r="F29" s="8">
        <v>45090</v>
      </c>
      <c r="G29" s="9">
        <v>0.59600694444444446</v>
      </c>
      <c r="H29" s="10">
        <v>1.3761574067757465E-2</v>
      </c>
      <c r="I29" s="7">
        <v>0.33027777777777778</v>
      </c>
    </row>
    <row r="30" spans="1:9" ht="16.5" x14ac:dyDescent="0.3">
      <c r="A30" s="7">
        <v>29</v>
      </c>
      <c r="B30" s="7" t="s">
        <v>7</v>
      </c>
      <c r="C30" s="7" t="s">
        <v>8</v>
      </c>
      <c r="D30" s="8">
        <v>45090</v>
      </c>
      <c r="E30" s="9">
        <v>0.59660879629629626</v>
      </c>
      <c r="F30" s="8">
        <v>45090</v>
      </c>
      <c r="G30" s="9">
        <v>0.61778935185185191</v>
      </c>
      <c r="H30" s="10">
        <v>2.118055555911269E-2</v>
      </c>
      <c r="I30" s="7">
        <v>0.5083333333333333</v>
      </c>
    </row>
    <row r="31" spans="1:9" ht="16.5" x14ac:dyDescent="0.3">
      <c r="A31" s="7">
        <v>30</v>
      </c>
      <c r="B31" s="7" t="s">
        <v>7</v>
      </c>
      <c r="C31" s="7" t="s">
        <v>8</v>
      </c>
      <c r="D31" s="8">
        <v>45090</v>
      </c>
      <c r="E31" s="9">
        <v>0.62611111111111117</v>
      </c>
      <c r="F31" s="8">
        <v>45090</v>
      </c>
      <c r="G31" s="9">
        <v>0.73503472222222221</v>
      </c>
      <c r="H31" s="10">
        <v>0.10892361111473292</v>
      </c>
      <c r="I31" s="7">
        <v>2.6141666666666667</v>
      </c>
    </row>
    <row r="32" spans="1:9" ht="16.5" x14ac:dyDescent="0.3">
      <c r="A32" s="7">
        <v>31</v>
      </c>
      <c r="B32" s="7" t="s">
        <v>7</v>
      </c>
      <c r="C32" s="7" t="s">
        <v>8</v>
      </c>
      <c r="D32" s="8">
        <v>45090</v>
      </c>
      <c r="E32" s="9">
        <v>0.78858796296296296</v>
      </c>
      <c r="F32" s="8">
        <v>45090</v>
      </c>
      <c r="G32" s="9">
        <v>0.8822916666666667</v>
      </c>
      <c r="H32" s="10">
        <v>9.3703703707433306E-2</v>
      </c>
      <c r="I32" s="7">
        <v>2.2488888888888892</v>
      </c>
    </row>
    <row r="33" spans="1:9" ht="16.5" x14ac:dyDescent="0.3">
      <c r="A33" s="7">
        <v>32</v>
      </c>
      <c r="B33" s="7" t="s">
        <v>7</v>
      </c>
      <c r="C33" s="7" t="s">
        <v>8</v>
      </c>
      <c r="D33" s="8">
        <v>45090</v>
      </c>
      <c r="E33" s="9">
        <v>0.93059027777777781</v>
      </c>
      <c r="F33" s="8">
        <v>45090</v>
      </c>
      <c r="G33" s="9">
        <v>0.95445601851851858</v>
      </c>
      <c r="H33" s="10">
        <v>2.3865740738983732E-2</v>
      </c>
      <c r="I33" s="7">
        <v>0.57277777777777772</v>
      </c>
    </row>
    <row r="34" spans="1:9" ht="16.5" x14ac:dyDescent="0.3">
      <c r="A34" s="7">
        <v>33</v>
      </c>
      <c r="B34" s="7" t="s">
        <v>7</v>
      </c>
      <c r="C34" s="7" t="s">
        <v>8</v>
      </c>
      <c r="D34" s="8">
        <v>45090</v>
      </c>
      <c r="E34" s="9">
        <v>0.97730324074074071</v>
      </c>
      <c r="F34" s="8">
        <v>45091</v>
      </c>
      <c r="G34" s="9">
        <v>9.6064814814814808E-4</v>
      </c>
      <c r="H34" s="10">
        <v>2.3657407407881692E-2</v>
      </c>
      <c r="I34" s="7">
        <v>0.56777777777777771</v>
      </c>
    </row>
    <row r="35" spans="1:9" ht="16.5" x14ac:dyDescent="0.3">
      <c r="A35" s="7">
        <v>34</v>
      </c>
      <c r="B35" s="7" t="s">
        <v>11</v>
      </c>
      <c r="C35" s="7" t="s">
        <v>32</v>
      </c>
      <c r="D35" s="8">
        <v>45091</v>
      </c>
      <c r="E35" s="9">
        <v>0.53469907407407413</v>
      </c>
      <c r="F35" s="8">
        <v>45091</v>
      </c>
      <c r="G35" s="9">
        <v>0.53478009259259263</v>
      </c>
      <c r="H35" s="10">
        <v>8.101852290565148E-5</v>
      </c>
      <c r="I35" s="7">
        <v>1.9444444444444444E-3</v>
      </c>
    </row>
    <row r="36" spans="1:9" ht="16.5" x14ac:dyDescent="0.3">
      <c r="A36" s="7">
        <v>35</v>
      </c>
      <c r="B36" s="7" t="s">
        <v>11</v>
      </c>
      <c r="C36" s="7" t="s">
        <v>32</v>
      </c>
      <c r="D36" s="8">
        <v>45092</v>
      </c>
      <c r="E36" s="9">
        <v>0.4724652777777778</v>
      </c>
      <c r="F36" s="8">
        <v>45092</v>
      </c>
      <c r="G36" s="9">
        <v>0.51252314814814814</v>
      </c>
      <c r="H36" s="10">
        <v>4.0057870370219462E-2</v>
      </c>
      <c r="I36" s="7">
        <v>0.96138888888888885</v>
      </c>
    </row>
    <row r="37" spans="1:9" ht="16.5" x14ac:dyDescent="0.3">
      <c r="A37" s="7">
        <v>36</v>
      </c>
      <c r="B37" s="7" t="s">
        <v>11</v>
      </c>
      <c r="C37" s="7" t="s">
        <v>32</v>
      </c>
      <c r="D37" s="8">
        <v>45092</v>
      </c>
      <c r="E37" s="9">
        <v>0.65967592592592594</v>
      </c>
      <c r="F37" s="8">
        <v>45092</v>
      </c>
      <c r="G37" s="9">
        <v>0.67391203703703706</v>
      </c>
      <c r="H37" s="10">
        <v>1.4236111113859806E-2</v>
      </c>
      <c r="I37" s="7">
        <v>0.34166666666666667</v>
      </c>
    </row>
    <row r="38" spans="1:9" ht="16.5" x14ac:dyDescent="0.3">
      <c r="A38" s="7">
        <v>37</v>
      </c>
      <c r="B38" s="7" t="s">
        <v>11</v>
      </c>
      <c r="C38" s="7" t="s">
        <v>32</v>
      </c>
      <c r="D38" s="8">
        <v>45092</v>
      </c>
      <c r="E38" s="9">
        <v>0.6821180555555556</v>
      </c>
      <c r="F38" s="8">
        <v>45092</v>
      </c>
      <c r="G38" s="9">
        <v>0.69832175925925932</v>
      </c>
      <c r="H38" s="10">
        <v>1.6203703700739425E-2</v>
      </c>
      <c r="I38" s="7">
        <v>0.3888888888888889</v>
      </c>
    </row>
    <row r="39" spans="1:9" ht="16.5" x14ac:dyDescent="0.3">
      <c r="A39" s="7">
        <v>38</v>
      </c>
      <c r="B39" s="7" t="s">
        <v>11</v>
      </c>
      <c r="C39" s="7" t="s">
        <v>32</v>
      </c>
      <c r="D39" s="8">
        <v>45092</v>
      </c>
      <c r="E39" s="9">
        <v>0.83893518518518517</v>
      </c>
      <c r="F39" s="8">
        <v>45092</v>
      </c>
      <c r="G39" s="9">
        <v>0.85666666666666658</v>
      </c>
      <c r="H39" s="10">
        <v>1.7731481479131617E-2</v>
      </c>
      <c r="I39" s="7">
        <v>0.42555555555555558</v>
      </c>
    </row>
    <row r="40" spans="1:9" ht="16.5" x14ac:dyDescent="0.3">
      <c r="A40" s="7">
        <v>39</v>
      </c>
      <c r="B40" s="7" t="s">
        <v>11</v>
      </c>
      <c r="C40" s="7" t="s">
        <v>32</v>
      </c>
      <c r="D40" s="8">
        <v>45092</v>
      </c>
      <c r="E40" s="9">
        <v>0.98765046296296299</v>
      </c>
      <c r="F40" s="8">
        <v>45092</v>
      </c>
      <c r="G40" s="9">
        <v>0.98798611111111112</v>
      </c>
      <c r="H40" s="10">
        <v>3.3564814657438546E-4</v>
      </c>
      <c r="I40" s="7">
        <v>8.0555555555555554E-3</v>
      </c>
    </row>
    <row r="41" spans="1:9" ht="16.5" x14ac:dyDescent="0.3">
      <c r="A41" s="7">
        <v>40</v>
      </c>
      <c r="B41" s="7" t="s">
        <v>11</v>
      </c>
      <c r="C41" s="7" t="s">
        <v>32</v>
      </c>
      <c r="D41" s="8">
        <v>45092</v>
      </c>
      <c r="E41" s="9">
        <v>0.99233796296296306</v>
      </c>
      <c r="F41" s="8">
        <v>45092</v>
      </c>
      <c r="G41" s="9">
        <v>0.99253472222222217</v>
      </c>
      <c r="H41" s="10">
        <v>1.9675926159834489E-4</v>
      </c>
      <c r="I41" s="7">
        <v>4.7222222222222223E-3</v>
      </c>
    </row>
    <row r="42" spans="1:9" ht="16.5" x14ac:dyDescent="0.3">
      <c r="A42" s="7">
        <v>41</v>
      </c>
      <c r="B42" s="7" t="s">
        <v>11</v>
      </c>
      <c r="C42" s="7" t="s">
        <v>32</v>
      </c>
      <c r="D42" s="8">
        <v>45093</v>
      </c>
      <c r="E42" s="9">
        <v>2.854166666666667E-2</v>
      </c>
      <c r="F42" s="8">
        <v>45093</v>
      </c>
      <c r="G42" s="9">
        <v>0.12194444444444445</v>
      </c>
      <c r="H42" s="10">
        <v>9.3402777776645962E-2</v>
      </c>
      <c r="I42" s="7">
        <v>2.2416666666666667</v>
      </c>
    </row>
    <row r="43" spans="1:9" ht="16.5" x14ac:dyDescent="0.3">
      <c r="A43" s="7">
        <v>42</v>
      </c>
      <c r="B43" s="7" t="s">
        <v>11</v>
      </c>
      <c r="C43" s="7" t="s">
        <v>32</v>
      </c>
      <c r="D43" s="8">
        <v>45093</v>
      </c>
      <c r="E43" s="9">
        <v>0.46864583333333337</v>
      </c>
      <c r="F43" s="8">
        <v>45093</v>
      </c>
      <c r="G43" s="9">
        <v>0.49354166666666671</v>
      </c>
      <c r="H43" s="10">
        <v>2.4895833332266193E-2</v>
      </c>
      <c r="I43" s="7">
        <v>0.59750000000000003</v>
      </c>
    </row>
    <row r="44" spans="1:9" ht="16.5" x14ac:dyDescent="0.3">
      <c r="A44" s="7">
        <v>43</v>
      </c>
      <c r="B44" s="7" t="s">
        <v>11</v>
      </c>
      <c r="C44" s="7" t="s">
        <v>32</v>
      </c>
      <c r="D44" s="8">
        <v>45093</v>
      </c>
      <c r="E44" s="9">
        <v>0.63871527777777781</v>
      </c>
      <c r="F44" s="8">
        <v>45093</v>
      </c>
      <c r="G44" s="9">
        <v>0.64665509259259257</v>
      </c>
      <c r="H44" s="10">
        <v>7.9398148154723458E-3</v>
      </c>
      <c r="I44" s="7">
        <v>0.19055555555555553</v>
      </c>
    </row>
    <row r="45" spans="1:9" ht="16.5" x14ac:dyDescent="0.3">
      <c r="A45" s="7">
        <v>44</v>
      </c>
      <c r="B45" s="7" t="s">
        <v>11</v>
      </c>
      <c r="C45" s="7" t="s">
        <v>32</v>
      </c>
      <c r="D45" s="8">
        <v>45093</v>
      </c>
      <c r="E45" s="9">
        <v>0.65402777777777776</v>
      </c>
      <c r="F45" s="8">
        <v>45093</v>
      </c>
      <c r="G45" s="9">
        <v>0.68039351851851848</v>
      </c>
      <c r="H45" s="10">
        <v>2.6365740741312038E-2</v>
      </c>
      <c r="I45" s="7">
        <v>0.63277777777777777</v>
      </c>
    </row>
    <row r="46" spans="1:9" ht="16.5" x14ac:dyDescent="0.3">
      <c r="A46" s="7">
        <v>45</v>
      </c>
      <c r="B46" s="7" t="s">
        <v>11</v>
      </c>
      <c r="C46" s="7" t="s">
        <v>32</v>
      </c>
      <c r="D46" s="8">
        <v>45093</v>
      </c>
      <c r="E46" s="9">
        <v>0.905787037037037</v>
      </c>
      <c r="F46" s="8">
        <v>45093</v>
      </c>
      <c r="G46" s="9">
        <v>0.92377314814814815</v>
      </c>
      <c r="H46" s="10">
        <v>1.7986111110076308E-2</v>
      </c>
      <c r="I46" s="7">
        <v>0.4316666666666667</v>
      </c>
    </row>
    <row r="47" spans="1:9" ht="16.5" x14ac:dyDescent="0.3">
      <c r="A47" s="7">
        <v>46</v>
      </c>
      <c r="B47" s="7" t="s">
        <v>11</v>
      </c>
      <c r="C47" s="7" t="s">
        <v>32</v>
      </c>
      <c r="D47" s="8">
        <v>45093</v>
      </c>
      <c r="E47" s="9">
        <v>0.96629629629629632</v>
      </c>
      <c r="F47" s="8">
        <v>45094</v>
      </c>
      <c r="G47" s="9">
        <v>0.12020833333333332</v>
      </c>
      <c r="H47" s="10">
        <v>0.15391203703620704</v>
      </c>
      <c r="I47" s="7">
        <v>3.693888888888889</v>
      </c>
    </row>
    <row r="48" spans="1:9" ht="16.5" x14ac:dyDescent="0.3">
      <c r="A48" s="7">
        <v>47</v>
      </c>
      <c r="B48" s="7" t="s">
        <v>11</v>
      </c>
      <c r="C48" s="7" t="s">
        <v>33</v>
      </c>
      <c r="D48" s="8">
        <v>45094</v>
      </c>
      <c r="E48" s="9">
        <v>0.72916666666666663</v>
      </c>
      <c r="F48" s="8">
        <v>45094</v>
      </c>
      <c r="G48" s="9">
        <v>0.76646990740740739</v>
      </c>
      <c r="H48" s="10">
        <v>3.7303240744222421E-2</v>
      </c>
      <c r="I48" s="7">
        <v>0.89527777777777773</v>
      </c>
    </row>
    <row r="49" spans="1:9" ht="16.5" x14ac:dyDescent="0.3">
      <c r="A49" s="7">
        <v>48</v>
      </c>
      <c r="B49" s="7" t="s">
        <v>11</v>
      </c>
      <c r="C49" s="7" t="s">
        <v>32</v>
      </c>
      <c r="D49" s="8">
        <v>45094</v>
      </c>
      <c r="E49" s="9">
        <v>0.91818287037037039</v>
      </c>
      <c r="F49" s="8">
        <v>45094</v>
      </c>
      <c r="G49" s="9">
        <v>0.98697916666666663</v>
      </c>
      <c r="H49" s="10">
        <v>6.8796296291111503E-2</v>
      </c>
      <c r="I49" s="7">
        <v>1.651111111111111</v>
      </c>
    </row>
    <row r="50" spans="1:9" ht="16.5" x14ac:dyDescent="0.3">
      <c r="A50" s="7">
        <v>49</v>
      </c>
      <c r="B50" s="7" t="s">
        <v>11</v>
      </c>
      <c r="C50" s="7" t="s">
        <v>34</v>
      </c>
      <c r="D50" s="8">
        <v>45095</v>
      </c>
      <c r="E50" s="9">
        <v>0.625</v>
      </c>
      <c r="F50" s="8">
        <v>45095</v>
      </c>
      <c r="G50" s="9">
        <v>0.6479166666666667</v>
      </c>
      <c r="H50" s="10">
        <v>2.2916666668606922E-2</v>
      </c>
      <c r="I50" s="7">
        <v>0.55000000000000004</v>
      </c>
    </row>
    <row r="51" spans="1:9" ht="16.5" x14ac:dyDescent="0.3">
      <c r="A51" s="7">
        <v>50</v>
      </c>
      <c r="B51" s="7" t="s">
        <v>11</v>
      </c>
      <c r="C51" s="7" t="s">
        <v>38</v>
      </c>
      <c r="D51" s="8">
        <v>45097</v>
      </c>
      <c r="E51" s="9">
        <v>0.44981481481481483</v>
      </c>
      <c r="F51" s="8">
        <v>45097</v>
      </c>
      <c r="G51" s="9">
        <v>0.48631944444444447</v>
      </c>
      <c r="H51" s="10">
        <v>3.6504629635601304E-2</v>
      </c>
      <c r="I51" s="7">
        <v>0.87611111111111117</v>
      </c>
    </row>
    <row r="52" spans="1:9" ht="16.5" x14ac:dyDescent="0.3">
      <c r="A52" s="7">
        <v>51</v>
      </c>
      <c r="B52" s="7" t="s">
        <v>11</v>
      </c>
      <c r="C52" s="7" t="s">
        <v>38</v>
      </c>
      <c r="D52" s="8">
        <v>45097</v>
      </c>
      <c r="E52" s="9">
        <v>0.487337962962963</v>
      </c>
      <c r="F52" s="8">
        <v>45097</v>
      </c>
      <c r="G52" s="9">
        <v>0.58259259259259266</v>
      </c>
      <c r="H52" s="10">
        <v>9.5254629624832887E-2</v>
      </c>
      <c r="I52" s="7">
        <v>2.286111111111111</v>
      </c>
    </row>
    <row r="53" spans="1:9" ht="16.5" x14ac:dyDescent="0.3">
      <c r="A53" s="7">
        <v>52</v>
      </c>
      <c r="B53" s="11" t="s">
        <v>7</v>
      </c>
      <c r="C53" s="11" t="s">
        <v>8</v>
      </c>
      <c r="D53" s="12">
        <v>45097</v>
      </c>
      <c r="E53" s="13">
        <v>0.76332175925925927</v>
      </c>
      <c r="F53" s="12">
        <v>45097</v>
      </c>
      <c r="G53" s="13">
        <v>0.81722222222222218</v>
      </c>
      <c r="H53" s="14">
        <v>5.3900462960882578E-2</v>
      </c>
      <c r="I53" s="11">
        <v>1.293611111111111</v>
      </c>
    </row>
    <row r="54" spans="1:9" ht="16.5" x14ac:dyDescent="0.3">
      <c r="A54" s="11" t="s">
        <v>45</v>
      </c>
      <c r="B54" s="11"/>
      <c r="C54" s="11"/>
      <c r="D54" s="11"/>
      <c r="E54" s="11"/>
      <c r="F54" s="11"/>
      <c r="G54" s="11"/>
      <c r="H54" s="17"/>
      <c r="I54" s="11">
        <f>SUBTOTAL(109,Table5[total in hour])</f>
        <v>48.267499999999977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Khordad1402</vt:lpstr>
      <vt:lpstr>Tiam and Report</vt:lpstr>
      <vt:lpstr>MES</vt:lpstr>
      <vt:lpstr>Diag and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Tajdini</dc:creator>
  <cp:lastModifiedBy>t410</cp:lastModifiedBy>
  <dcterms:created xsi:type="dcterms:W3CDTF">2023-06-22T09:46:32Z</dcterms:created>
  <dcterms:modified xsi:type="dcterms:W3CDTF">2023-06-22T11:01:28Z</dcterms:modified>
</cp:coreProperties>
</file>