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BaiduNetdiskDownload\EXCEL模板\"/>
    </mc:Choice>
  </mc:AlternateContent>
  <bookViews>
    <workbookView minimized="1" xWindow="2340" yWindow="900" windowWidth="24720" windowHeight="14850" activeTab="2"/>
  </bookViews>
  <sheets>
    <sheet name="首页" sheetId="13" r:id="rId1"/>
    <sheet name="项目明细" sheetId="15" r:id="rId2"/>
    <sheet name="项目进度" sheetId="9" r:id="rId3"/>
  </sheets>
  <definedNames>
    <definedName name="prevWBS" localSheetId="2">项目进度!$A1048576</definedName>
    <definedName name="prevWBS" localSheetId="1">项目明细!$A1048576</definedName>
    <definedName name="_xlnm.Print_Area" localSheetId="2">项目进度!$A$2:$BM$33</definedName>
    <definedName name="_xlnm.Print_Area" localSheetId="1">项目明细!$A$1:$C$34</definedName>
    <definedName name="_xlnm.Print_Titles" localSheetId="2">项目进度!$3:$5</definedName>
    <definedName name="_xlnm.Print_Titles" localSheetId="1">项目明细!$3:$6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9" l="1"/>
  <c r="A2" i="9"/>
  <c r="E7" i="9"/>
  <c r="H7" i="9" s="1"/>
  <c r="E8" i="9"/>
  <c r="H8" i="9" s="1"/>
  <c r="E9" i="9"/>
  <c r="H9" i="9" s="1"/>
  <c r="E10" i="9"/>
  <c r="H10" i="9" s="1"/>
  <c r="E11" i="9"/>
  <c r="H11" i="9" s="1"/>
  <c r="E12" i="9"/>
  <c r="H12" i="9" s="1"/>
  <c r="E13" i="9"/>
  <c r="H13" i="9" s="1"/>
  <c r="E14" i="9"/>
  <c r="H14" i="9"/>
  <c r="E15" i="9"/>
  <c r="H15" i="9" s="1"/>
  <c r="E17" i="9"/>
  <c r="H17" i="9" s="1"/>
  <c r="E18" i="9"/>
  <c r="H18" i="9" s="1"/>
  <c r="E19" i="9"/>
  <c r="H19" i="9" s="1"/>
  <c r="E20" i="9"/>
  <c r="H20" i="9" s="1"/>
  <c r="E21" i="9"/>
  <c r="H21" i="9" s="1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J4" i="9"/>
  <c r="J3" i="9" s="1"/>
  <c r="E6" i="9" l="1"/>
  <c r="H6" i="9" s="1"/>
  <c r="E28" i="9"/>
  <c r="H28" i="9" s="1"/>
  <c r="E22" i="9"/>
  <c r="H22" i="9" s="1"/>
  <c r="E16" i="9"/>
  <c r="H16" i="9" s="1"/>
  <c r="J5" i="9" l="1"/>
  <c r="A6" i="9"/>
  <c r="A7" i="9" s="1"/>
  <c r="A8" i="9" s="1"/>
  <c r="A9" i="9" s="1"/>
  <c r="A10" i="9" s="1"/>
  <c r="A11" i="9" s="1"/>
  <c r="A12" i="9" s="1"/>
  <c r="A13" i="9" s="1"/>
  <c r="A14" i="9" s="1"/>
  <c r="A15" i="9" s="1"/>
  <c r="K4" i="9" l="1"/>
  <c r="E24" i="9" l="1"/>
  <c r="H24" i="9" s="1"/>
  <c r="E23" i="9"/>
  <c r="H23" i="9" s="1"/>
  <c r="E30" i="9"/>
  <c r="H30" i="9" s="1"/>
  <c r="E29" i="9"/>
  <c r="H29" i="9" s="1"/>
  <c r="L4" i="9"/>
  <c r="E25" i="9"/>
  <c r="H25" i="9" s="1"/>
  <c r="E31" i="9" l="1"/>
  <c r="H31" i="9" s="1"/>
  <c r="M4" i="9"/>
  <c r="E32" i="9" l="1"/>
  <c r="H32" i="9" s="1"/>
  <c r="E26" i="9"/>
  <c r="H26" i="9" s="1"/>
  <c r="N4" i="9"/>
  <c r="E33" i="9" l="1"/>
  <c r="H33" i="9" s="1"/>
  <c r="E27" i="9"/>
  <c r="H27" i="9" s="1"/>
  <c r="O4" i="9"/>
  <c r="K5" i="9"/>
  <c r="P4" i="9" l="1"/>
  <c r="L5" i="9"/>
  <c r="Q4" i="9" l="1"/>
  <c r="M5" i="9"/>
  <c r="Q3" i="9" l="1"/>
  <c r="R4" i="9"/>
  <c r="N5" i="9"/>
  <c r="S4" i="9" l="1"/>
  <c r="O5" i="9"/>
  <c r="T4" i="9" l="1"/>
  <c r="P5" i="9"/>
  <c r="U4" i="9" l="1"/>
  <c r="Q5" i="9"/>
  <c r="V4" i="9" l="1"/>
  <c r="R5" i="9"/>
  <c r="W4" i="9" l="1"/>
  <c r="S5" i="9"/>
  <c r="X4" i="9" l="1"/>
  <c r="T5" i="9"/>
  <c r="X3" i="9" l="1"/>
  <c r="Y4" i="9"/>
  <c r="U5" i="9"/>
  <c r="Z4" i="9" l="1"/>
  <c r="W5" i="9"/>
  <c r="V5" i="9"/>
  <c r="AA4" i="9" l="1"/>
  <c r="X5" i="9"/>
  <c r="AB4" i="9" l="1"/>
  <c r="Y5" i="9"/>
  <c r="AC4" i="9" l="1"/>
  <c r="Z5" i="9"/>
  <c r="AD4" i="9" l="1"/>
  <c r="AA5" i="9"/>
  <c r="AE4" i="9" l="1"/>
  <c r="AB5" i="9"/>
  <c r="AE3" i="9" l="1"/>
  <c r="AF4" i="9"/>
  <c r="AC5" i="9"/>
  <c r="AG4" i="9" l="1"/>
  <c r="AD5" i="9"/>
  <c r="AH4" i="9" l="1"/>
  <c r="AE5" i="9"/>
  <c r="AI4" i="9" l="1"/>
  <c r="AF5" i="9"/>
  <c r="AJ4" i="9" l="1"/>
  <c r="AG5" i="9"/>
  <c r="AK4" i="9" l="1"/>
  <c r="AH5" i="9"/>
  <c r="AL4" i="9" l="1"/>
  <c r="AI5" i="9"/>
  <c r="AL3" i="9" l="1"/>
  <c r="AM4" i="9"/>
  <c r="AJ5" i="9"/>
  <c r="AN4" i="9" l="1"/>
  <c r="AK5" i="9"/>
  <c r="AO4" i="9" l="1"/>
  <c r="AL5" i="9"/>
  <c r="AP4" i="9" l="1"/>
  <c r="AM5" i="9"/>
  <c r="AQ4" i="9" l="1"/>
  <c r="AN5" i="9"/>
  <c r="AR4" i="9" l="1"/>
  <c r="AO5" i="9"/>
  <c r="AS4" i="9" l="1"/>
  <c r="AP5" i="9"/>
  <c r="AS3" i="9" l="1"/>
  <c r="AT4" i="9"/>
  <c r="AQ5" i="9"/>
  <c r="AU4" i="9" l="1"/>
  <c r="AR5" i="9"/>
  <c r="AV4" i="9" l="1"/>
  <c r="AS5" i="9"/>
  <c r="AW4" i="9" l="1"/>
  <c r="AT5" i="9"/>
  <c r="AX4" i="9" l="1"/>
  <c r="AU5" i="9"/>
  <c r="AY4" i="9" l="1"/>
  <c r="AV5" i="9"/>
  <c r="AZ4" i="9" l="1"/>
  <c r="AW5" i="9"/>
  <c r="AZ3" i="9" l="1"/>
  <c r="BA4" i="9"/>
  <c r="AX5" i="9"/>
  <c r="BB4" i="9" l="1"/>
  <c r="AY5" i="9"/>
  <c r="BC4" i="9" l="1"/>
  <c r="AZ5" i="9"/>
  <c r="BD4" i="9" l="1"/>
  <c r="BA5" i="9"/>
  <c r="BE4" i="9" l="1"/>
  <c r="BB5" i="9"/>
  <c r="BF4" i="9" l="1"/>
  <c r="BC5" i="9"/>
  <c r="BG4" i="9" l="1"/>
  <c r="BD5" i="9"/>
  <c r="BG3" i="9" l="1"/>
  <c r="BH4" i="9"/>
  <c r="BE5" i="9"/>
  <c r="BI4" i="9" l="1"/>
  <c r="BF5" i="9"/>
  <c r="BJ4" i="9" l="1"/>
  <c r="BG5" i="9"/>
  <c r="BK4" i="9" l="1"/>
  <c r="BH5" i="9"/>
  <c r="BL4" i="9" l="1"/>
  <c r="BI5" i="9"/>
  <c r="BM4" i="9" l="1"/>
  <c r="BN4" i="9" s="1"/>
  <c r="BJ5" i="9"/>
  <c r="BN3" i="9" l="1"/>
  <c r="BO4" i="9"/>
  <c r="BN5" i="9"/>
  <c r="BK5" i="9"/>
  <c r="BP4" i="9" l="1"/>
  <c r="BO5" i="9"/>
  <c r="BL5" i="9"/>
  <c r="BQ4" i="9" l="1"/>
  <c r="BP5" i="9"/>
  <c r="BM5" i="9"/>
  <c r="BR4" i="9" l="1"/>
  <c r="BQ5" i="9"/>
  <c r="BS4" i="9" l="1"/>
  <c r="BR5" i="9"/>
  <c r="BT4" i="9" l="1"/>
  <c r="BS5" i="9"/>
  <c r="A16" i="9"/>
  <c r="A17" i="9" l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BU4" i="9"/>
  <c r="BT5" i="9"/>
  <c r="BV4" i="9" l="1"/>
  <c r="BU5" i="9"/>
  <c r="BU3" i="9"/>
  <c r="A28" i="9"/>
  <c r="A29" i="9" s="1"/>
  <c r="A30" i="9" s="1"/>
  <c r="A31" i="9" s="1"/>
  <c r="A32" i="9" s="1"/>
  <c r="A33" i="9" s="1"/>
  <c r="BW4" i="9" l="1"/>
  <c r="BV5" i="9"/>
  <c r="BX4" i="9" l="1"/>
  <c r="BW5" i="9"/>
  <c r="BY4" i="9" l="1"/>
  <c r="BX5" i="9"/>
  <c r="BZ4" i="9" l="1"/>
  <c r="BY5" i="9"/>
  <c r="CA4" i="9" l="1"/>
  <c r="BZ5" i="9"/>
  <c r="CB4" i="9" l="1"/>
  <c r="CA5" i="9"/>
  <c r="CB5" i="9" l="1"/>
  <c r="CB3" i="9"/>
  <c r="CC4" i="9"/>
  <c r="CD4" i="9" l="1"/>
  <c r="CC5" i="9"/>
  <c r="CE4" i="9" l="1"/>
  <c r="CD5" i="9"/>
  <c r="CF4" i="9" l="1"/>
  <c r="CE5" i="9"/>
  <c r="CG4" i="9" l="1"/>
  <c r="CF5" i="9"/>
  <c r="CH4" i="9" l="1"/>
  <c r="CH5" i="9" s="1"/>
  <c r="CG5" i="9"/>
</calcChain>
</file>

<file path=xl/comments1.xml><?xml version="1.0" encoding="utf-8"?>
<comments xmlns="http://schemas.openxmlformats.org/spreadsheetml/2006/main">
  <authors>
    <author>Vertex42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工作分解结构
一级：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…
2</t>
        </r>
        <r>
          <rPr>
            <b/>
            <sz val="9"/>
            <color indexed="81"/>
            <rFont val="宋体"/>
            <family val="3"/>
            <charset val="134"/>
          </rPr>
          <t>级：</t>
        </r>
        <r>
          <rPr>
            <b/>
            <sz val="9"/>
            <color indexed="81"/>
            <rFont val="Tahoma"/>
            <family val="2"/>
          </rPr>
          <t>1.1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1.2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1.3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…
3</t>
        </r>
        <r>
          <rPr>
            <b/>
            <sz val="9"/>
            <color indexed="81"/>
            <rFont val="宋体"/>
            <family val="3"/>
            <charset val="134"/>
          </rPr>
          <t>级：</t>
        </r>
        <r>
          <rPr>
            <b/>
            <sz val="9"/>
            <color indexed="81"/>
            <rFont val="Tahoma"/>
            <family val="2"/>
          </rPr>
          <t>1.1.1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1.1.2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1.1.3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…
-</t>
        </r>
        <r>
          <rPr>
            <b/>
            <sz val="9"/>
            <color indexed="81"/>
            <rFont val="宋体"/>
            <family val="3"/>
            <charset val="134"/>
          </rPr>
          <t xml:space="preserve">各级别使用公式来控制编号，但不同级别的公式不同。
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插入时，从工作表底部的示例复制并粘贴</t>
        </r>
        <r>
          <rPr>
            <b/>
            <sz val="9"/>
            <color indexed="81"/>
            <rFont val="宋体"/>
            <family val="3"/>
            <charset val="134"/>
          </rPr>
          <t>单元格。</t>
        </r>
      </text>
    </comment>
    <comment ref="B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任务描述
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 xml:space="preserve">输入每个任务和子任务的名称。
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对子任务使用缩进。</t>
        </r>
      </text>
    </comment>
  </commentList>
</comments>
</file>

<file path=xl/comments2.xml><?xml version="1.0" encoding="utf-8"?>
<comments xmlns="http://schemas.openxmlformats.org/spreadsheetml/2006/main">
  <authors>
    <author>况善军</author>
    <author>Vertex42</author>
    <author>Vertex42.com Templates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辅助：
用于辅助时间轴变化；勿删！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工作分解结构
一级：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…
2</t>
        </r>
        <r>
          <rPr>
            <b/>
            <sz val="9"/>
            <color indexed="81"/>
            <rFont val="宋体"/>
            <family val="3"/>
            <charset val="134"/>
          </rPr>
          <t>级：</t>
        </r>
        <r>
          <rPr>
            <b/>
            <sz val="9"/>
            <color indexed="81"/>
            <rFont val="Tahoma"/>
            <family val="2"/>
          </rPr>
          <t>1.1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1.2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1.3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…
3</t>
        </r>
        <r>
          <rPr>
            <b/>
            <sz val="9"/>
            <color indexed="81"/>
            <rFont val="宋体"/>
            <family val="3"/>
            <charset val="134"/>
          </rPr>
          <t>级：</t>
        </r>
        <r>
          <rPr>
            <b/>
            <sz val="9"/>
            <color indexed="81"/>
            <rFont val="Tahoma"/>
            <family val="2"/>
          </rPr>
          <t>1.1.1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1.1.2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1.1.3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…
-</t>
        </r>
        <r>
          <rPr>
            <b/>
            <sz val="9"/>
            <color indexed="81"/>
            <rFont val="宋体"/>
            <family val="3"/>
            <charset val="134"/>
          </rPr>
          <t xml:space="preserve">各级别使用公式来控制编号，但不同级别的公式不同。
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插入时，从工作表底部的示例复制并粘贴</t>
        </r>
        <r>
          <rPr>
            <b/>
            <sz val="9"/>
            <color indexed="81"/>
            <rFont val="宋体"/>
            <family val="3"/>
            <charset val="134"/>
          </rPr>
          <t>单元格。</t>
        </r>
      </text>
    </comment>
    <comment ref="B5" authorId="1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任务描述
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 xml:space="preserve">输入每个任务和子任务的名称。
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宋体"/>
            <family val="3"/>
            <charset val="134"/>
          </rPr>
          <t>对子任务使用缩进。</t>
        </r>
      </text>
    </comment>
    <comment ref="E5" authorId="2" shapeId="0">
      <text>
        <r>
          <rPr>
            <b/>
            <sz val="9"/>
            <color indexed="81"/>
            <rFont val="宋体"/>
            <family val="3"/>
            <charset val="134"/>
          </rPr>
          <t>结束日期：（自动计算）
结束日期是根据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开始日期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和</t>
        </r>
        <r>
          <rPr>
            <b/>
            <sz val="9"/>
            <color indexed="81"/>
            <rFont val="Tahoma"/>
            <family val="2"/>
          </rPr>
          <t>“</t>
        </r>
        <r>
          <rPr>
            <b/>
            <sz val="9"/>
            <color indexed="81"/>
            <rFont val="宋体"/>
            <family val="3"/>
            <charset val="134"/>
          </rPr>
          <t>日历天数</t>
        </r>
        <r>
          <rPr>
            <b/>
            <sz val="9"/>
            <color indexed="81"/>
            <rFont val="Tahoma"/>
            <family val="2"/>
          </rPr>
          <t>”</t>
        </r>
        <r>
          <rPr>
            <b/>
            <sz val="9"/>
            <color indexed="81"/>
            <rFont val="宋体"/>
            <family val="3"/>
            <charset val="134"/>
          </rPr>
          <t>列计算的。</t>
        </r>
      </text>
    </comment>
    <comment ref="G5" authorId="1" shapeId="0">
      <text>
        <r>
          <rPr>
            <b/>
            <sz val="9"/>
            <color indexed="81"/>
            <rFont val="宋体"/>
            <family val="3"/>
            <charset val="134"/>
          </rPr>
          <t>完成百分比
通过输入完成百分比（介于</t>
        </r>
        <r>
          <rPr>
            <b/>
            <sz val="9"/>
            <color indexed="81"/>
            <rFont val="Tahoma"/>
            <family val="2"/>
          </rPr>
          <t>0%</t>
        </r>
        <r>
          <rPr>
            <b/>
            <sz val="9"/>
            <color indexed="81"/>
            <rFont val="宋体"/>
            <family val="3"/>
            <charset val="134"/>
          </rPr>
          <t>和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之间）来更新此任务的状态和进度条的颜色。</t>
        </r>
      </text>
    </comment>
    <comment ref="H5" authorId="1" shapeId="0">
      <text>
        <r>
          <rPr>
            <b/>
            <sz val="9"/>
            <color indexed="81"/>
            <rFont val="宋体"/>
            <family val="3"/>
            <charset val="134"/>
          </rPr>
          <t>工作日（自动计算）
统计工作日数，不包括周末（周六和周日）。
如需考虑节假日，可以手动计算填入。</t>
        </r>
      </text>
    </comment>
  </commentList>
</comments>
</file>

<file path=xl/sharedStrings.xml><?xml version="1.0" encoding="utf-8"?>
<sst xmlns="http://schemas.openxmlformats.org/spreadsheetml/2006/main" count="80" uniqueCount="22">
  <si>
    <t>[项目名称] 项目进度表</t>
    <phoneticPr fontId="3" type="noConversion"/>
  </si>
  <si>
    <t>[公司名称]</t>
    <phoneticPr fontId="3" type="noConversion"/>
  </si>
  <si>
    <t>项目开始时间</t>
    <phoneticPr fontId="3" type="noConversion"/>
  </si>
  <si>
    <t>项目负责人</t>
    <phoneticPr fontId="3" type="noConversion"/>
  </si>
  <si>
    <t>分级</t>
    <phoneticPr fontId="3" type="noConversion"/>
  </si>
  <si>
    <t>任务</t>
    <phoneticPr fontId="3" type="noConversion"/>
  </si>
  <si>
    <t>开始日期</t>
    <phoneticPr fontId="3" type="noConversion"/>
  </si>
  <si>
    <t>结束日期</t>
    <phoneticPr fontId="3" type="noConversion"/>
  </si>
  <si>
    <t>天数</t>
    <phoneticPr fontId="3" type="noConversion"/>
  </si>
  <si>
    <t>工作日</t>
    <phoneticPr fontId="3" type="noConversion"/>
  </si>
  <si>
    <t>任务目录</t>
    <phoneticPr fontId="3" type="noConversion"/>
  </si>
  <si>
    <t>[姓名]</t>
    <phoneticPr fontId="3" type="noConversion"/>
  </si>
  <si>
    <t>[任务]</t>
    <phoneticPr fontId="3" type="noConversion"/>
  </si>
  <si>
    <t>[子任务]</t>
    <phoneticPr fontId="3" type="noConversion"/>
  </si>
  <si>
    <t>进度</t>
    <phoneticPr fontId="3" type="noConversion"/>
  </si>
  <si>
    <t>责任人</t>
  </si>
  <si>
    <t>责任人</t>
    <phoneticPr fontId="3" type="noConversion"/>
  </si>
  <si>
    <t>任务描述</t>
    <phoneticPr fontId="3" type="noConversion"/>
  </si>
  <si>
    <t>[项目名称] 项目任务明细</t>
    <phoneticPr fontId="3" type="noConversion"/>
  </si>
  <si>
    <t>[任务描述]</t>
    <phoneticPr fontId="3" type="noConversion"/>
  </si>
  <si>
    <t>返回首页</t>
    <phoneticPr fontId="24" type="noConversion"/>
  </si>
  <si>
    <t>*点击左右三角，改变时间轴。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</si>
</sst>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ddd\ m/dd/yy"/>
    <numFmt numFmtId="177" formatCode="d"/>
    <numFmt numFmtId="178" formatCode="&quot;周&quot;aaa\ m/dd/yy"/>
    <numFmt numFmtId="179" formatCode="yyyy/m/d\ \(&quot;周&quot;aaa\)"/>
  </numFmts>
  <fonts count="37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name val="印品黑体"/>
      <family val="3"/>
      <charset val="134"/>
    </font>
    <font>
      <b/>
      <sz val="16"/>
      <color theme="4" tint="-0.249977111117893"/>
      <name val="印品黑体"/>
      <family val="3"/>
      <charset val="134"/>
    </font>
    <font>
      <sz val="14"/>
      <color indexed="56"/>
      <name val="印品黑体"/>
      <family val="3"/>
      <charset val="134"/>
    </font>
    <font>
      <b/>
      <u/>
      <sz val="11"/>
      <color theme="0"/>
      <name val="印品黑体"/>
      <family val="3"/>
      <charset val="134"/>
    </font>
    <font>
      <sz val="11"/>
      <name val="印品黑体"/>
      <family val="3"/>
      <charset val="134"/>
    </font>
    <font>
      <sz val="9"/>
      <name val="印品黑体"/>
      <family val="3"/>
      <charset val="134"/>
    </font>
    <font>
      <b/>
      <sz val="11"/>
      <name val="印品黑体"/>
      <family val="3"/>
      <charset val="134"/>
    </font>
    <font>
      <sz val="7"/>
      <color indexed="55"/>
      <name val="印品黑体"/>
      <family val="3"/>
      <charset val="134"/>
    </font>
    <font>
      <sz val="8"/>
      <name val="印品黑体"/>
      <family val="3"/>
      <charset val="134"/>
    </font>
    <font>
      <sz val="8"/>
      <color rgb="FFFF0000"/>
      <name val="印品黑体"/>
      <family val="3"/>
      <charset val="134"/>
    </font>
    <font>
      <sz val="14"/>
      <name val="印品黑体"/>
      <family val="3"/>
      <charset val="134"/>
    </font>
    <font>
      <sz val="10"/>
      <color rgb="FF000000"/>
      <name val="印品黑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4" fillId="5" borderId="7" applyNumberFormat="0" applyFont="0" applyAlignment="0" applyProtection="0"/>
    <xf numFmtId="0" fontId="18" fillId="17" borderId="8" applyNumberFormat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73">
    <xf numFmtId="0" fontId="0" fillId="0" borderId="0" xfId="0"/>
    <xf numFmtId="0" fontId="25" fillId="24" borderId="0" xfId="0" applyFont="1" applyFill="1"/>
    <xf numFmtId="0" fontId="25" fillId="25" borderId="0" xfId="0" applyFont="1" applyFill="1"/>
    <xf numFmtId="0" fontId="26" fillId="0" borderId="0" xfId="0" applyNumberFormat="1" applyFont="1" applyFill="1" applyBorder="1" applyAlignment="1" applyProtection="1">
      <alignment vertical="center"/>
      <protection locked="0"/>
    </xf>
    <xf numFmtId="0" fontId="27" fillId="0" borderId="0" xfId="0" applyNumberFormat="1" applyFont="1" applyFill="1" applyBorder="1" applyAlignment="1" applyProtection="1">
      <alignment vertical="center"/>
      <protection locked="0"/>
    </xf>
    <xf numFmtId="0" fontId="28" fillId="24" borderId="21" xfId="34" applyFont="1" applyFill="1" applyBorder="1" applyAlignment="1" applyProtection="1">
      <alignment horizontal="center" vertical="center"/>
    </xf>
    <xf numFmtId="0" fontId="25" fillId="0" borderId="0" xfId="0" applyFont="1"/>
    <xf numFmtId="0" fontId="29" fillId="0" borderId="0" xfId="0" applyNumberFormat="1" applyFont="1" applyAlignment="1" applyProtection="1">
      <alignment vertical="center"/>
      <protection locked="0"/>
    </xf>
    <xf numFmtId="0" fontId="30" fillId="0" borderId="0" xfId="0" applyNumberFormat="1" applyFont="1" applyAlignment="1" applyProtection="1">
      <protection locked="0"/>
    </xf>
    <xf numFmtId="0" fontId="29" fillId="0" borderId="0" xfId="0" applyNumberFormat="1" applyFont="1" applyFill="1" applyBorder="1" applyProtection="1"/>
    <xf numFmtId="0" fontId="29" fillId="0" borderId="0" xfId="0" applyFont="1" applyFill="1" applyAlignment="1" applyProtection="1">
      <alignment horizontal="right" vertical="center"/>
    </xf>
    <xf numFmtId="179" fontId="25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9" fillId="0" borderId="0" xfId="0" applyFont="1"/>
    <xf numFmtId="0" fontId="25" fillId="0" borderId="0" xfId="0" applyNumberFormat="1" applyFont="1" applyFill="1" applyBorder="1" applyProtection="1"/>
    <xf numFmtId="0" fontId="25" fillId="0" borderId="0" xfId="0" applyFont="1" applyProtection="1"/>
    <xf numFmtId="0" fontId="31" fillId="0" borderId="16" xfId="0" applyNumberFormat="1" applyFont="1" applyFill="1" applyBorder="1" applyAlignment="1" applyProtection="1">
      <alignment horizontal="left" vertical="center" shrinkToFit="1"/>
    </xf>
    <xf numFmtId="0" fontId="31" fillId="0" borderId="16" xfId="0" applyFont="1" applyFill="1" applyBorder="1" applyAlignment="1" applyProtection="1">
      <alignment horizontal="left" vertical="center" shrinkToFit="1"/>
    </xf>
    <xf numFmtId="0" fontId="31" fillId="0" borderId="16" xfId="0" applyFont="1" applyFill="1" applyBorder="1" applyAlignment="1" applyProtection="1">
      <alignment horizontal="center" vertical="center" shrinkToFit="1"/>
    </xf>
    <xf numFmtId="0" fontId="31" fillId="23" borderId="13" xfId="0" applyNumberFormat="1" applyFont="1" applyFill="1" applyBorder="1" applyAlignment="1" applyProtection="1">
      <alignment horizontal="left" vertical="center"/>
    </xf>
    <xf numFmtId="0" fontId="31" fillId="23" borderId="13" xfId="0" applyFont="1" applyFill="1" applyBorder="1" applyAlignment="1" applyProtection="1">
      <alignment vertical="center"/>
    </xf>
    <xf numFmtId="0" fontId="30" fillId="23" borderId="13" xfId="0" applyFont="1" applyFill="1" applyBorder="1" applyAlignment="1" applyProtection="1">
      <alignment vertical="center"/>
    </xf>
    <xf numFmtId="0" fontId="31" fillId="23" borderId="0" xfId="0" applyFont="1" applyFill="1" applyBorder="1" applyAlignment="1" applyProtection="1">
      <alignment vertical="center"/>
    </xf>
    <xf numFmtId="0" fontId="31" fillId="23" borderId="10" xfId="0" applyNumberFormat="1" applyFont="1" applyFill="1" applyBorder="1" applyAlignment="1" applyProtection="1">
      <alignment horizontal="left" vertical="center"/>
    </xf>
    <xf numFmtId="0" fontId="30" fillId="23" borderId="10" xfId="0" applyFont="1" applyFill="1" applyBorder="1" applyAlignment="1" applyProtection="1">
      <alignment vertical="center"/>
    </xf>
    <xf numFmtId="0" fontId="25" fillId="0" borderId="10" xfId="0" applyNumberFormat="1" applyFont="1" applyFill="1" applyBorder="1" applyAlignment="1" applyProtection="1">
      <alignment horizontal="left" vertical="center"/>
    </xf>
    <xf numFmtId="0" fontId="25" fillId="0" borderId="10" xfId="0" applyFont="1" applyFill="1" applyBorder="1" applyAlignment="1" applyProtection="1">
      <alignment vertical="center" wrapText="1"/>
    </xf>
    <xf numFmtId="0" fontId="25" fillId="0" borderId="10" xfId="0" applyFont="1" applyFill="1" applyBorder="1" applyAlignment="1" applyProtection="1">
      <alignment vertical="center"/>
    </xf>
    <xf numFmtId="0" fontId="25" fillId="0" borderId="10" xfId="0" applyFont="1" applyFill="1" applyBorder="1" applyAlignment="1" applyProtection="1">
      <alignment horizontal="left" vertical="center" wrapText="1" indent="1"/>
    </xf>
    <xf numFmtId="0" fontId="32" fillId="0" borderId="0" xfId="0" applyFont="1" applyAlignment="1" applyProtection="1">
      <protection locked="0"/>
    </xf>
    <xf numFmtId="0" fontId="25" fillId="20" borderId="0" xfId="0" applyFont="1" applyFill="1" applyBorder="1" applyProtection="1"/>
    <xf numFmtId="0" fontId="33" fillId="0" borderId="0" xfId="0" applyFont="1" applyFill="1" applyAlignment="1" applyProtection="1">
      <alignment horizontal="right" vertical="center" shrinkToFit="1"/>
    </xf>
    <xf numFmtId="0" fontId="34" fillId="0" borderId="0" xfId="0" applyFont="1" applyAlignment="1" applyProtection="1">
      <alignment vertical="center"/>
    </xf>
    <xf numFmtId="0" fontId="25" fillId="0" borderId="0" xfId="0" applyFont="1" applyFill="1" applyBorder="1" applyProtection="1"/>
    <xf numFmtId="0" fontId="25" fillId="0" borderId="0" xfId="0" applyFont="1" applyFill="1" applyAlignment="1" applyProtection="1">
      <alignment horizontal="right" vertical="center"/>
    </xf>
    <xf numFmtId="0" fontId="25" fillId="0" borderId="0" xfId="0" applyFont="1" applyFill="1" applyBorder="1" applyAlignment="1" applyProtection="1">
      <alignment shrinkToFit="1"/>
    </xf>
    <xf numFmtId="0" fontId="25" fillId="0" borderId="0" xfId="0" applyFont="1" applyAlignment="1" applyProtection="1">
      <alignment shrinkToFit="1"/>
    </xf>
    <xf numFmtId="0" fontId="29" fillId="0" borderId="17" xfId="0" applyNumberFormat="1" applyFont="1" applyFill="1" applyBorder="1" applyAlignment="1" applyProtection="1">
      <alignment horizontal="center" vertical="center" shrinkToFit="1"/>
    </xf>
    <xf numFmtId="0" fontId="29" fillId="0" borderId="18" xfId="0" applyNumberFormat="1" applyFont="1" applyFill="1" applyBorder="1" applyAlignment="1" applyProtection="1">
      <alignment horizontal="center" vertical="center" shrinkToFit="1"/>
    </xf>
    <xf numFmtId="0" fontId="29" fillId="0" borderId="19" xfId="0" applyNumberFormat="1" applyFont="1" applyFill="1" applyBorder="1" applyAlignment="1" applyProtection="1">
      <alignment horizontal="center" vertical="center" shrinkToFit="1"/>
    </xf>
    <xf numFmtId="0" fontId="29" fillId="0" borderId="0" xfId="0" applyFont="1" applyFill="1" applyBorder="1" applyAlignment="1" applyProtection="1">
      <alignment shrinkToFit="1"/>
    </xf>
    <xf numFmtId="176" fontId="30" fillId="23" borderId="13" xfId="0" applyNumberFormat="1" applyFont="1" applyFill="1" applyBorder="1" applyAlignment="1" applyProtection="1">
      <alignment horizontal="right" vertical="center"/>
    </xf>
    <xf numFmtId="176" fontId="30" fillId="23" borderId="13" xfId="0" applyNumberFormat="1" applyFont="1" applyFill="1" applyBorder="1" applyAlignment="1" applyProtection="1">
      <alignment horizontal="center" vertical="center"/>
    </xf>
    <xf numFmtId="1" fontId="30" fillId="23" borderId="13" xfId="40" applyNumberFormat="1" applyFont="1" applyFill="1" applyBorder="1" applyAlignment="1" applyProtection="1">
      <alignment horizontal="center" vertical="center"/>
    </xf>
    <xf numFmtId="9" fontId="30" fillId="23" borderId="13" xfId="40" applyFont="1" applyFill="1" applyBorder="1" applyAlignment="1" applyProtection="1">
      <alignment horizontal="center" vertical="center"/>
    </xf>
    <xf numFmtId="1" fontId="30" fillId="23" borderId="13" xfId="0" applyNumberFormat="1" applyFont="1" applyFill="1" applyBorder="1" applyAlignment="1" applyProtection="1">
      <alignment horizontal="center" vertical="center" shrinkToFit="1"/>
    </xf>
    <xf numFmtId="1" fontId="35" fillId="23" borderId="13" xfId="0" applyNumberFormat="1" applyFont="1" applyFill="1" applyBorder="1" applyAlignment="1" applyProtection="1">
      <alignment horizontal="center" vertical="center"/>
    </xf>
    <xf numFmtId="0" fontId="30" fillId="23" borderId="13" xfId="0" applyFont="1" applyFill="1" applyBorder="1" applyAlignment="1" applyProtection="1">
      <alignment horizontal="left" vertical="center"/>
    </xf>
    <xf numFmtId="178" fontId="30" fillId="23" borderId="10" xfId="0" applyNumberFormat="1" applyFont="1" applyFill="1" applyBorder="1" applyAlignment="1" applyProtection="1">
      <alignment horizontal="center" vertical="center"/>
    </xf>
    <xf numFmtId="1" fontId="30" fillId="23" borderId="10" xfId="40" applyNumberFormat="1" applyFont="1" applyFill="1" applyBorder="1" applyAlignment="1" applyProtection="1">
      <alignment horizontal="center" vertical="center"/>
    </xf>
    <xf numFmtId="9" fontId="30" fillId="23" borderId="10" xfId="40" applyFont="1" applyFill="1" applyBorder="1" applyAlignment="1" applyProtection="1">
      <alignment horizontal="center" vertical="center"/>
    </xf>
    <xf numFmtId="1" fontId="30" fillId="23" borderId="10" xfId="0" applyNumberFormat="1" applyFont="1" applyFill="1" applyBorder="1" applyAlignment="1" applyProtection="1">
      <alignment horizontal="center" vertical="center" shrinkToFit="1"/>
    </xf>
    <xf numFmtId="1" fontId="35" fillId="23" borderId="10" xfId="0" applyNumberFormat="1" applyFont="1" applyFill="1" applyBorder="1" applyAlignment="1" applyProtection="1">
      <alignment horizontal="center" vertical="center"/>
    </xf>
    <xf numFmtId="0" fontId="30" fillId="23" borderId="10" xfId="0" applyFont="1" applyFill="1" applyBorder="1" applyAlignment="1" applyProtection="1">
      <alignment horizontal="left" vertical="center"/>
    </xf>
    <xf numFmtId="178" fontId="36" fillId="21" borderId="11" xfId="0" applyNumberFormat="1" applyFont="1" applyFill="1" applyBorder="1" applyAlignment="1" applyProtection="1">
      <alignment horizontal="center" vertical="center"/>
    </xf>
    <xf numFmtId="178" fontId="36" fillId="0" borderId="11" xfId="0" applyNumberFormat="1" applyFont="1" applyBorder="1" applyAlignment="1" applyProtection="1">
      <alignment horizontal="center" vertical="center"/>
    </xf>
    <xf numFmtId="1" fontId="36" fillId="22" borderId="11" xfId="0" applyNumberFormat="1" applyFont="1" applyFill="1" applyBorder="1" applyAlignment="1" applyProtection="1">
      <alignment horizontal="center" vertical="center"/>
    </xf>
    <xf numFmtId="9" fontId="36" fillId="22" borderId="11" xfId="40" applyFont="1" applyFill="1" applyBorder="1" applyAlignment="1" applyProtection="1">
      <alignment horizontal="center" vertical="center"/>
    </xf>
    <xf numFmtId="1" fontId="36" fillId="0" borderId="11" xfId="0" applyNumberFormat="1" applyFont="1" applyBorder="1" applyAlignment="1" applyProtection="1">
      <alignment horizontal="center" vertical="center" shrinkToFit="1"/>
    </xf>
    <xf numFmtId="1" fontId="36" fillId="0" borderId="11" xfId="0" applyNumberFormat="1" applyFont="1" applyBorder="1" applyAlignment="1" applyProtection="1">
      <alignment horizontal="center" vertical="center"/>
    </xf>
    <xf numFmtId="0" fontId="25" fillId="0" borderId="10" xfId="0" applyFont="1" applyFill="1" applyBorder="1" applyAlignment="1" applyProtection="1">
      <alignment horizontal="left" vertical="center"/>
    </xf>
    <xf numFmtId="9" fontId="25" fillId="0" borderId="10" xfId="0" applyNumberFormat="1" applyFont="1" applyFill="1" applyBorder="1" applyAlignment="1" applyProtection="1">
      <alignment horizontal="left" vertical="center"/>
    </xf>
    <xf numFmtId="0" fontId="30" fillId="0" borderId="0" xfId="0" applyNumberFormat="1" applyFont="1" applyFill="1" applyBorder="1" applyProtection="1"/>
    <xf numFmtId="0" fontId="30" fillId="0" borderId="0" xfId="0" applyFont="1" applyProtection="1"/>
    <xf numFmtId="0" fontId="30" fillId="0" borderId="0" xfId="0" applyFont="1" applyAlignment="1" applyProtection="1">
      <alignment shrinkToFit="1"/>
    </xf>
    <xf numFmtId="177" fontId="30" fillId="0" borderId="14" xfId="0" applyNumberFormat="1" applyFont="1" applyFill="1" applyBorder="1" applyAlignment="1" applyProtection="1">
      <alignment horizontal="center" vertical="center" shrinkToFit="1"/>
    </xf>
    <xf numFmtId="177" fontId="30" fillId="0" borderId="12" xfId="0" applyNumberFormat="1" applyFont="1" applyFill="1" applyBorder="1" applyAlignment="1" applyProtection="1">
      <alignment horizontal="center" vertical="center" shrinkToFit="1"/>
    </xf>
    <xf numFmtId="177" fontId="30" fillId="0" borderId="15" xfId="0" applyNumberFormat="1" applyFont="1" applyFill="1" applyBorder="1" applyAlignment="1" applyProtection="1">
      <alignment horizontal="center" vertical="center" shrinkToFit="1"/>
    </xf>
    <xf numFmtId="0" fontId="30" fillId="0" borderId="0" xfId="0" applyFont="1" applyFill="1" applyBorder="1" applyProtection="1"/>
    <xf numFmtId="0" fontId="31" fillId="0" borderId="16" xfId="0" applyFont="1" applyFill="1" applyBorder="1" applyAlignment="1" applyProtection="1">
      <alignment horizontal="left" vertical="center" shrinkToFit="1"/>
    </xf>
    <xf numFmtId="179" fontId="25" fillId="0" borderId="20" xfId="0" applyNumberFormat="1" applyFont="1" applyFill="1" applyBorder="1" applyAlignment="1" applyProtection="1">
      <alignment horizontal="center" vertical="center" shrinkToFit="1"/>
      <protection locked="0"/>
    </xf>
    <xf numFmtId="0" fontId="29" fillId="0" borderId="14" xfId="0" applyNumberFormat="1" applyFont="1" applyFill="1" applyBorder="1" applyAlignment="1" applyProtection="1">
      <alignment horizontal="center" vertical="center"/>
    </xf>
    <xf numFmtId="0" fontId="29" fillId="0" borderId="12" xfId="0" applyNumberFormat="1" applyFont="1" applyFill="1" applyBorder="1" applyAlignment="1" applyProtection="1">
      <alignment horizontal="center" vertical="center"/>
    </xf>
    <xf numFmtId="0" fontId="29" fillId="0" borderId="15" xfId="0" applyNumberFormat="1" applyFont="1" applyFill="1" applyBorder="1" applyAlignment="1" applyProtection="1">
      <alignment horizontal="center" vertical="center"/>
    </xf>
  </cellXfs>
  <cellStyles count="44">
    <cellStyle name="20% - 着色 1" xfId="1" builtinId="30" customBuiltin="1"/>
    <cellStyle name="20% - 着色 2" xfId="2" builtinId="34" customBuiltin="1"/>
    <cellStyle name="20% - 着色 3" xfId="3" builtinId="38" customBuiltin="1"/>
    <cellStyle name="20% - 着色 4" xfId="4" builtinId="42" customBuiltin="1"/>
    <cellStyle name="20% - 着色 5" xfId="5" builtinId="46" customBuiltin="1"/>
    <cellStyle name="20% - 着色 6" xfId="6" builtinId="50" customBuiltin="1"/>
    <cellStyle name="40% - 着色 1" xfId="7" builtinId="31" customBuiltin="1"/>
    <cellStyle name="40% - 着色 2" xfId="8" builtinId="35" customBuiltin="1"/>
    <cellStyle name="40% - 着色 3" xfId="9" builtinId="39" customBuiltin="1"/>
    <cellStyle name="40% - 着色 4" xfId="10" builtinId="43" customBuiltin="1"/>
    <cellStyle name="40% - 着色 5" xfId="11" builtinId="47" customBuiltin="1"/>
    <cellStyle name="40% - 着色 6" xfId="12" builtinId="51" customBuiltin="1"/>
    <cellStyle name="60% - 着色 1" xfId="13" builtinId="32" customBuiltin="1"/>
    <cellStyle name="60% - 着色 2" xfId="14" builtinId="36" customBuiltin="1"/>
    <cellStyle name="60% - 着色 3" xfId="15" builtinId="40" customBuiltin="1"/>
    <cellStyle name="60% - 着色 4" xfId="16" builtinId="44" customBuiltin="1"/>
    <cellStyle name="60% - 着色 5" xfId="17" builtinId="48" customBuiltin="1"/>
    <cellStyle name="60% - 着色 6" xfId="18" builtinId="52" customBuiltin="1"/>
    <cellStyle name="百分比" xfId="40" builtinId="5"/>
    <cellStyle name="标题" xfId="41" builtinId="15" customBuiltin="1"/>
    <cellStyle name="标题 1" xfId="30" builtinId="16" customBuiltin="1"/>
    <cellStyle name="标题 2" xfId="31" builtinId="17" customBuiltin="1"/>
    <cellStyle name="标题 3" xfId="32" builtinId="18" customBuiltin="1"/>
    <cellStyle name="标题 4" xfId="33" builtinId="19" customBuiltin="1"/>
    <cellStyle name="差" xfId="25" builtinId="27" customBuiltin="1"/>
    <cellStyle name="常规" xfId="0" builtinId="0"/>
    <cellStyle name="超链接" xfId="34" builtinId="8"/>
    <cellStyle name="好" xfId="29" builtinId="26" customBuiltin="1"/>
    <cellStyle name="汇总" xfId="42" builtinId="25" customBuiltin="1"/>
    <cellStyle name="计算" xfId="26" builtinId="22" customBuiltin="1"/>
    <cellStyle name="检查单元格" xfId="27" builtinId="23" customBuiltin="1"/>
    <cellStyle name="解释性文本" xfId="28" builtinId="53" customBuiltin="1"/>
    <cellStyle name="警告文本" xfId="43" builtinId="11" customBuiltin="1"/>
    <cellStyle name="链接单元格" xfId="36" builtinId="24" customBuiltin="1"/>
    <cellStyle name="适中" xfId="37" builtinId="28" customBuiltin="1"/>
    <cellStyle name="输出" xfId="39" builtinId="21" customBuiltin="1"/>
    <cellStyle name="输入" xfId="35" builtinId="20" customBuiltin="1"/>
    <cellStyle name="着色 1" xfId="19" builtinId="29" customBuiltin="1"/>
    <cellStyle name="着色 2" xfId="20" builtinId="33" customBuiltin="1"/>
    <cellStyle name="着色 3" xfId="21" builtinId="37" customBuiltin="1"/>
    <cellStyle name="着色 4" xfId="22" builtinId="41" customBuiltin="1"/>
    <cellStyle name="着色 5" xfId="23" builtinId="45" customBuiltin="1"/>
    <cellStyle name="着色 6" xfId="24" builtinId="49" customBuiltin="1"/>
    <cellStyle name="注释" xfId="38" builtinId="10" customBuiltin="1"/>
  </cellStyles>
  <dxfs count="4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2" fmlaLink="$H$2" horiz="1" max="100" min="1" page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&#39033;&#30446;&#26126;&#32454;!A1"/><Relationship Id="rId1" Type="http://schemas.openxmlformats.org/officeDocument/2006/relationships/hyperlink" Target="#&#39033;&#30446;&#36827;&#24230;!A1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485972</xdr:colOff>
      <xdr:row>18</xdr:row>
      <xdr:rowOff>149677</xdr:rowOff>
    </xdr:from>
    <xdr:to>
      <xdr:col>14</xdr:col>
      <xdr:colOff>363311</xdr:colOff>
      <xdr:row>23</xdr:row>
      <xdr:rowOff>137431</xdr:rowOff>
    </xdr:to>
    <xdr:sp macro="" textlink="">
      <xdr:nvSpPr>
        <xdr:cNvPr id="2" name="圆角矩形 1">
          <a:hlinkClick xmlns:r="http://schemas.openxmlformats.org/officeDocument/2006/relationships" r:id="rId1"/>
        </xdr:cNvPr>
        <xdr:cNvSpPr/>
      </xdr:nvSpPr>
      <xdr:spPr>
        <a:xfrm>
          <a:off x="6786079" y="3102427"/>
          <a:ext cx="1714303" cy="804183"/>
        </a:xfrm>
        <a:prstGeom prst="roundRect">
          <a:avLst/>
        </a:prstGeom>
        <a:solidFill>
          <a:schemeClr val="accent5">
            <a:lumMod val="75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>
              <a:latin typeface="印品黑体" panose="00000500000000000000" pitchFamily="2" charset="-122"/>
              <a:ea typeface="印品黑体" panose="00000500000000000000" pitchFamily="2" charset="-122"/>
            </a:rPr>
            <a:t>项目进度</a:t>
          </a:r>
        </a:p>
      </xdr:txBody>
    </xdr:sp>
    <xdr:clientData/>
  </xdr:twoCellAnchor>
  <xdr:twoCellAnchor>
    <xdr:from>
      <xdr:col>4</xdr:col>
      <xdr:colOff>54626</xdr:colOff>
      <xdr:row>18</xdr:row>
      <xdr:rowOff>149677</xdr:rowOff>
    </xdr:from>
    <xdr:to>
      <xdr:col>6</xdr:col>
      <xdr:colOff>544287</xdr:colOff>
      <xdr:row>23</xdr:row>
      <xdr:rowOff>137431</xdr:rowOff>
    </xdr:to>
    <xdr:sp macro="" textlink="">
      <xdr:nvSpPr>
        <xdr:cNvPr id="3" name="圆角矩形 2">
          <a:hlinkClick xmlns:r="http://schemas.openxmlformats.org/officeDocument/2006/relationships" r:id="rId2"/>
        </xdr:cNvPr>
        <xdr:cNvSpPr/>
      </xdr:nvSpPr>
      <xdr:spPr>
        <a:xfrm>
          <a:off x="2068483" y="3102427"/>
          <a:ext cx="1714304" cy="804183"/>
        </a:xfrm>
        <a:prstGeom prst="roundRect">
          <a:avLst/>
        </a:prstGeom>
        <a:solidFill>
          <a:schemeClr val="accent5">
            <a:lumMod val="75000"/>
          </a:schemeClr>
        </a:solidFill>
        <a:ln w="95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>
              <a:latin typeface="印品黑体" panose="00000500000000000000" pitchFamily="2" charset="-122"/>
              <a:ea typeface="印品黑体" panose="00000500000000000000" pitchFamily="2" charset="-122"/>
            </a:rPr>
            <a:t>项目明细</a:t>
          </a:r>
          <a:endParaRPr lang="en-US" altLang="zh-CN" sz="2400"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  <xdr:twoCellAnchor>
    <xdr:from>
      <xdr:col>4</xdr:col>
      <xdr:colOff>352424</xdr:colOff>
      <xdr:row>9</xdr:row>
      <xdr:rowOff>122464</xdr:rowOff>
    </xdr:from>
    <xdr:to>
      <xdr:col>14</xdr:col>
      <xdr:colOff>209549</xdr:colOff>
      <xdr:row>13</xdr:row>
      <xdr:rowOff>151040</xdr:rowOff>
    </xdr:to>
    <xdr:sp macro="" textlink="">
      <xdr:nvSpPr>
        <xdr:cNvPr id="4" name="圆角矩形 3"/>
        <xdr:cNvSpPr/>
      </xdr:nvSpPr>
      <xdr:spPr>
        <a:xfrm>
          <a:off x="2366281" y="1605643"/>
          <a:ext cx="5980339" cy="68171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4800" b="1">
              <a:solidFill>
                <a:sysClr val="windowText" lastClr="000000"/>
              </a:solidFill>
              <a:latin typeface="印品黑体" panose="00000500000000000000" pitchFamily="2" charset="-122"/>
              <a:ea typeface="印品黑体" panose="00000500000000000000" pitchFamily="2" charset="-122"/>
            </a:rPr>
            <a:t>项 目 进 度 甘 特 图</a:t>
          </a:r>
          <a:endParaRPr lang="en-US" altLang="zh-CN" sz="4800" b="1">
            <a:solidFill>
              <a:sysClr val="windowText" lastClr="000000"/>
            </a:solidFill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  <xdr:twoCellAnchor editAs="oneCell">
    <xdr:from>
      <xdr:col>2</xdr:col>
      <xdr:colOff>28575</xdr:colOff>
      <xdr:row>1</xdr:row>
      <xdr:rowOff>19050</xdr:rowOff>
    </xdr:from>
    <xdr:to>
      <xdr:col>4</xdr:col>
      <xdr:colOff>155197</xdr:colOff>
      <xdr:row>5</xdr:row>
      <xdr:rowOff>142875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GlowEdges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789" y="195943"/>
          <a:ext cx="1524447" cy="892628"/>
        </a:xfrm>
        <a:prstGeom prst="rect">
          <a:avLst/>
        </a:prstGeom>
      </xdr:spPr>
    </xdr:pic>
    <xdr:clientData/>
  </xdr:twoCellAnchor>
  <xdr:twoCellAnchor>
    <xdr:from>
      <xdr:col>15</xdr:col>
      <xdr:colOff>40821</xdr:colOff>
      <xdr:row>27</xdr:row>
      <xdr:rowOff>122631</xdr:rowOff>
    </xdr:from>
    <xdr:to>
      <xdr:col>17</xdr:col>
      <xdr:colOff>1505</xdr:colOff>
      <xdr:row>35</xdr:row>
      <xdr:rowOff>1959</xdr:rowOff>
    </xdr:to>
    <xdr:sp macro="" textlink="">
      <xdr:nvSpPr>
        <xdr:cNvPr id="12" name="半闭框 11"/>
        <xdr:cNvSpPr/>
      </xdr:nvSpPr>
      <xdr:spPr>
        <a:xfrm rot="10800000">
          <a:off x="9011639" y="5248813"/>
          <a:ext cx="1172957" cy="1403328"/>
        </a:xfrm>
        <a:prstGeom prst="halfFram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latin typeface="印品黑体" panose="00000500000000000000" pitchFamily="2" charset="-122"/>
            <a:ea typeface="印品黑体" panose="00000500000000000000" pitchFamily="2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1552575</xdr:colOff>
      <xdr:row>6</xdr:row>
      <xdr:rowOff>28575</xdr:rowOff>
    </xdr:from>
    <xdr:to>
      <xdr:col>8</xdr:col>
      <xdr:colOff>9525</xdr:colOff>
      <xdr:row>11</xdr:row>
      <xdr:rowOff>166158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xmlns="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62075"/>
          <a:ext cx="3419475" cy="1109133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133350</xdr:colOff>
      <xdr:row>5</xdr:row>
      <xdr:rowOff>161925</xdr:rowOff>
    </xdr:from>
    <xdr:to>
      <xdr:col>26</xdr:col>
      <xdr:colOff>38100</xdr:colOff>
      <xdr:row>11</xdr:row>
      <xdr:rowOff>51858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xmlns="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</xdr:row>
          <xdr:rowOff>19050</xdr:rowOff>
        </xdr:from>
        <xdr:to>
          <xdr:col>18</xdr:col>
          <xdr:colOff>152400</xdr:colOff>
          <xdr:row>1</xdr:row>
          <xdr:rowOff>180975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xmlns="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6"/>
  <sheetViews>
    <sheetView topLeftCell="A10" zoomScaleNormal="100" workbookViewId="0">
      <selection sqref="A1:S39"/>
    </sheetView>
  </sheetViews>
  <sheetFormatPr defaultRowHeight="12"/>
  <cols>
    <col min="1" max="1" width="13.85546875" style="2" customWidth="1"/>
    <col min="2" max="2" width="2.5703125" style="2" customWidth="1"/>
    <col min="3" max="17" width="10.42578125" style="2" customWidth="1"/>
    <col min="18" max="18" width="2.5703125" style="2" customWidth="1"/>
    <col min="19" max="16384" width="9.140625" style="2"/>
  </cols>
  <sheetData>
    <row r="1" spans="2:18" ht="14.2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>
      <c r="B2" s="1"/>
      <c r="R2" s="1"/>
    </row>
    <row r="3" spans="2:18">
      <c r="B3" s="1"/>
      <c r="R3" s="1"/>
    </row>
    <row r="4" spans="2:18">
      <c r="B4" s="1"/>
      <c r="R4" s="1"/>
    </row>
    <row r="5" spans="2:18">
      <c r="B5" s="1"/>
      <c r="R5" s="1"/>
    </row>
    <row r="6" spans="2:18">
      <c r="B6" s="1"/>
      <c r="R6" s="1"/>
    </row>
    <row r="7" spans="2:18">
      <c r="B7" s="1"/>
      <c r="R7" s="1"/>
    </row>
    <row r="8" spans="2:18">
      <c r="B8" s="1"/>
      <c r="R8" s="1"/>
    </row>
    <row r="9" spans="2:18">
      <c r="B9" s="1"/>
      <c r="R9" s="1"/>
    </row>
    <row r="10" spans="2:18">
      <c r="B10" s="1"/>
      <c r="R10" s="1"/>
    </row>
    <row r="11" spans="2:18">
      <c r="B11" s="1"/>
      <c r="R11" s="1"/>
    </row>
    <row r="12" spans="2:18">
      <c r="B12" s="1"/>
      <c r="R12" s="1"/>
    </row>
    <row r="13" spans="2:18">
      <c r="B13" s="1"/>
      <c r="R13" s="1"/>
    </row>
    <row r="14" spans="2:18">
      <c r="B14" s="1"/>
      <c r="R14" s="1"/>
    </row>
    <row r="15" spans="2:18">
      <c r="B15" s="1"/>
      <c r="R15" s="1"/>
    </row>
    <row r="16" spans="2:18">
      <c r="B16" s="1"/>
      <c r="R16" s="1"/>
    </row>
    <row r="17" spans="2:18">
      <c r="B17" s="1"/>
      <c r="R17" s="1"/>
    </row>
    <row r="18" spans="2:18">
      <c r="B18" s="1"/>
      <c r="R18" s="1"/>
    </row>
    <row r="19" spans="2:18">
      <c r="B19" s="1"/>
      <c r="R19" s="1"/>
    </row>
    <row r="20" spans="2:18">
      <c r="B20" s="1"/>
      <c r="R20" s="1"/>
    </row>
    <row r="21" spans="2:18">
      <c r="B21" s="1"/>
      <c r="R21" s="1"/>
    </row>
    <row r="22" spans="2:18">
      <c r="B22" s="1"/>
      <c r="R22" s="1"/>
    </row>
    <row r="23" spans="2:18">
      <c r="B23" s="1"/>
      <c r="R23" s="1"/>
    </row>
    <row r="24" spans="2:18">
      <c r="B24" s="1"/>
      <c r="R24" s="1"/>
    </row>
    <row r="25" spans="2:18">
      <c r="B25" s="1"/>
      <c r="R25" s="1"/>
    </row>
    <row r="26" spans="2:18">
      <c r="B26" s="1"/>
      <c r="R26" s="1"/>
    </row>
    <row r="27" spans="2:18">
      <c r="B27" s="1"/>
      <c r="R27" s="1"/>
    </row>
    <row r="28" spans="2:18">
      <c r="B28" s="1"/>
      <c r="R28" s="1"/>
    </row>
    <row r="29" spans="2:18">
      <c r="B29" s="1"/>
      <c r="R29" s="1"/>
    </row>
    <row r="30" spans="2:18">
      <c r="B30" s="1"/>
      <c r="R30" s="1"/>
    </row>
    <row r="31" spans="2:18">
      <c r="B31" s="1"/>
      <c r="R31" s="1"/>
    </row>
    <row r="32" spans="2:18">
      <c r="B32" s="1"/>
      <c r="R32" s="1"/>
    </row>
    <row r="33" spans="2:18">
      <c r="B33" s="1"/>
      <c r="R33" s="1"/>
    </row>
    <row r="34" spans="2:18">
      <c r="B34" s="1"/>
      <c r="R34" s="1"/>
    </row>
    <row r="35" spans="2:18">
      <c r="B35" s="1"/>
      <c r="R35" s="1"/>
    </row>
    <row r="36" spans="2:18" ht="14.2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</sheetData>
  <phoneticPr fontId="2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showGridLines="0" zoomScaleNormal="100" workbookViewId="0">
      <pane ySplit="6" topLeftCell="A25" activePane="bottomLeft" state="frozen"/>
      <selection pane="bottomLeft" sqref="A1:E35"/>
    </sheetView>
  </sheetViews>
  <sheetFormatPr defaultColWidth="9.140625" defaultRowHeight="12"/>
  <cols>
    <col min="1" max="1" width="9.5703125" style="13" customWidth="1"/>
    <col min="2" max="2" width="20.85546875" style="14" customWidth="1"/>
    <col min="3" max="4" width="10.28515625" style="14" customWidth="1"/>
    <col min="5" max="5" width="43.140625" style="14" customWidth="1"/>
    <col min="6" max="6" width="13" style="6" customWidth="1"/>
    <col min="7" max="16384" width="9.140625" style="6"/>
  </cols>
  <sheetData>
    <row r="1" spans="1:6" ht="21" thickBot="1">
      <c r="A1" s="3" t="s">
        <v>18</v>
      </c>
      <c r="B1" s="4"/>
      <c r="C1" s="4"/>
      <c r="D1" s="4"/>
      <c r="E1" s="4"/>
      <c r="F1" s="5" t="s">
        <v>20</v>
      </c>
    </row>
    <row r="2" spans="1:6" ht="13.5">
      <c r="A2" s="7" t="s">
        <v>1</v>
      </c>
      <c r="B2" s="8"/>
      <c r="C2" s="8"/>
      <c r="D2" s="8"/>
      <c r="E2" s="8"/>
    </row>
    <row r="3" spans="1:6" s="12" customFormat="1" ht="13.5">
      <c r="A3" s="9"/>
      <c r="B3" s="10" t="s">
        <v>2</v>
      </c>
      <c r="C3" s="69">
        <v>43494</v>
      </c>
      <c r="D3" s="69"/>
      <c r="E3" s="11"/>
    </row>
    <row r="4" spans="1:6" s="12" customFormat="1" ht="13.5">
      <c r="A4" s="9"/>
      <c r="B4" s="10" t="s">
        <v>3</v>
      </c>
      <c r="C4" s="69"/>
      <c r="D4" s="69"/>
      <c r="E4" s="11"/>
    </row>
    <row r="6" spans="1:6" ht="14.25" thickBot="1">
      <c r="A6" s="15" t="s">
        <v>4</v>
      </c>
      <c r="B6" s="16" t="s">
        <v>5</v>
      </c>
      <c r="C6" s="17" t="s">
        <v>16</v>
      </c>
      <c r="D6" s="68" t="s">
        <v>17</v>
      </c>
      <c r="E6" s="68"/>
    </row>
    <row r="7" spans="1:6" ht="13.5">
      <c r="A7" s="18" t="str">
        <f>IF(ISERROR(VALUE(SUBSTITUTE(prevWBS,".",""))),"1",IF(ISERROR(FIND("`",SUBSTITUTE(prevWBS,".","`",1))),TEXT(VALUE(prevWBS)+1,"#"),TEXT(VALUE(LEFT(prevWBS,FIND("`",SUBSTITUTE(prevWBS,".","`",1))-1))+1,"#")))</f>
        <v>1</v>
      </c>
      <c r="B7" s="19" t="s">
        <v>10</v>
      </c>
      <c r="C7" s="20"/>
      <c r="D7" s="19"/>
      <c r="E7" s="21"/>
    </row>
    <row r="8" spans="1:6">
      <c r="A8" s="24" t="str">
        <f t="shared" ref="A8:A16" si="0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8" s="25" t="s">
        <v>12</v>
      </c>
      <c r="C8" s="26" t="s">
        <v>11</v>
      </c>
      <c r="D8" s="26" t="s">
        <v>19</v>
      </c>
      <c r="E8" s="25"/>
    </row>
    <row r="9" spans="1:6">
      <c r="A9" s="24" t="str">
        <f t="shared" si="0"/>
        <v>1.2</v>
      </c>
      <c r="B9" s="25" t="s">
        <v>12</v>
      </c>
      <c r="C9" s="26"/>
      <c r="D9" s="25"/>
      <c r="E9" s="25"/>
    </row>
    <row r="10" spans="1:6">
      <c r="A10" s="24" t="str">
        <f t="shared" si="0"/>
        <v>1.3</v>
      </c>
      <c r="B10" s="25" t="s">
        <v>12</v>
      </c>
      <c r="C10" s="26"/>
      <c r="D10" s="25"/>
      <c r="E10" s="25"/>
    </row>
    <row r="11" spans="1:6">
      <c r="A11" s="24" t="str">
        <f t="shared" si="0"/>
        <v>1.4</v>
      </c>
      <c r="B11" s="25" t="s">
        <v>12</v>
      </c>
      <c r="C11" s="26"/>
      <c r="D11" s="25"/>
      <c r="E11" s="25"/>
    </row>
    <row r="12" spans="1:6">
      <c r="A12" s="2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12" s="27" t="s">
        <v>13</v>
      </c>
      <c r="C12" s="26"/>
      <c r="D12" s="27"/>
      <c r="E12" s="27"/>
    </row>
    <row r="13" spans="1:6">
      <c r="A13" s="2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1.4.2</v>
      </c>
      <c r="B13" s="27" t="s">
        <v>13</v>
      </c>
      <c r="C13" s="26"/>
      <c r="D13" s="27"/>
      <c r="E13" s="27"/>
    </row>
    <row r="14" spans="1:6">
      <c r="A14" s="24" t="str">
        <f t="shared" si="0"/>
        <v>1.5</v>
      </c>
      <c r="B14" s="25" t="s">
        <v>12</v>
      </c>
      <c r="C14" s="26"/>
      <c r="D14" s="25"/>
      <c r="E14" s="25"/>
    </row>
    <row r="15" spans="1:6">
      <c r="A15" s="24" t="str">
        <f t="shared" si="0"/>
        <v>1.6</v>
      </c>
      <c r="B15" s="25" t="s">
        <v>12</v>
      </c>
      <c r="C15" s="26"/>
      <c r="D15" s="25"/>
      <c r="E15" s="25"/>
    </row>
    <row r="16" spans="1:6">
      <c r="A16" s="24" t="str">
        <f t="shared" si="0"/>
        <v>1.7</v>
      </c>
      <c r="B16" s="25" t="s">
        <v>12</v>
      </c>
      <c r="C16" s="26"/>
      <c r="D16" s="25"/>
      <c r="E16" s="25"/>
    </row>
    <row r="17" spans="1:5" ht="13.5">
      <c r="A17" s="22" t="str">
        <f>IF(ISERROR(VALUE(SUBSTITUTE(prevWBS,".",""))),"1",IF(ISERROR(FIND("`",SUBSTITUTE(prevWBS,".","`",1))),TEXT(VALUE(prevWBS)+1,"#"),TEXT(VALUE(LEFT(prevWBS,FIND("`",SUBSTITUTE(prevWBS,".","`",1))-1))+1,"#")))</f>
        <v>2</v>
      </c>
      <c r="B17" s="19" t="s">
        <v>10</v>
      </c>
      <c r="C17" s="23"/>
      <c r="D17" s="19"/>
      <c r="E17" s="21"/>
    </row>
    <row r="18" spans="1:5">
      <c r="A18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8" s="25" t="s">
        <v>12</v>
      </c>
      <c r="C18" s="26"/>
      <c r="D18" s="25"/>
      <c r="E18" s="25"/>
    </row>
    <row r="19" spans="1:5">
      <c r="A19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9" s="25" t="s">
        <v>12</v>
      </c>
      <c r="C19" s="26"/>
      <c r="D19" s="25"/>
      <c r="E19" s="25"/>
    </row>
    <row r="20" spans="1:5">
      <c r="A20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20" s="25" t="s">
        <v>12</v>
      </c>
      <c r="C20" s="26"/>
      <c r="D20" s="25"/>
      <c r="E20" s="25"/>
    </row>
    <row r="21" spans="1:5">
      <c r="A21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21" s="25" t="s">
        <v>12</v>
      </c>
      <c r="C21" s="26"/>
      <c r="D21" s="25"/>
      <c r="E21" s="25"/>
    </row>
    <row r="22" spans="1:5">
      <c r="A22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22" s="25" t="s">
        <v>12</v>
      </c>
      <c r="C22" s="26"/>
      <c r="D22" s="25"/>
      <c r="E22" s="25"/>
    </row>
    <row r="23" spans="1:5" ht="13.5">
      <c r="A23" s="22" t="str">
        <f>IF(ISERROR(VALUE(SUBSTITUTE(prevWBS,".",""))),"1",IF(ISERROR(FIND("`",SUBSTITUTE(prevWBS,".","`",1))),TEXT(VALUE(prevWBS)+1,"#"),TEXT(VALUE(LEFT(prevWBS,FIND("`",SUBSTITUTE(prevWBS,".","`",1))-1))+1,"#")))</f>
        <v>3</v>
      </c>
      <c r="B23" s="19" t="s">
        <v>10</v>
      </c>
      <c r="C23" s="23"/>
      <c r="D23" s="19"/>
      <c r="E23" s="21"/>
    </row>
    <row r="24" spans="1:5">
      <c r="A24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4" s="25" t="s">
        <v>12</v>
      </c>
      <c r="C24" s="26"/>
      <c r="D24" s="25"/>
      <c r="E24" s="25"/>
    </row>
    <row r="25" spans="1:5">
      <c r="A25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5" s="25" t="s">
        <v>12</v>
      </c>
      <c r="C25" s="26"/>
      <c r="D25" s="25"/>
      <c r="E25" s="25"/>
    </row>
    <row r="26" spans="1:5">
      <c r="A26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6" s="25" t="s">
        <v>12</v>
      </c>
      <c r="C26" s="26"/>
      <c r="D26" s="25"/>
      <c r="E26" s="25"/>
    </row>
    <row r="27" spans="1:5">
      <c r="A27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7" s="25" t="s">
        <v>12</v>
      </c>
      <c r="C27" s="26"/>
      <c r="D27" s="25"/>
      <c r="E27" s="25"/>
    </row>
    <row r="28" spans="1:5">
      <c r="A28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28" s="25" t="s">
        <v>12</v>
      </c>
      <c r="C28" s="26"/>
      <c r="D28" s="25"/>
      <c r="E28" s="25"/>
    </row>
    <row r="29" spans="1:5" ht="13.5">
      <c r="A29" s="22" t="str">
        <f>IF(ISERROR(VALUE(SUBSTITUTE(prevWBS,".",""))),"1",IF(ISERROR(FIND("`",SUBSTITUTE(prevWBS,".","`",1))),TEXT(VALUE(prevWBS)+1,"#"),TEXT(VALUE(LEFT(prevWBS,FIND("`",SUBSTITUTE(prevWBS,".","`",1))-1))+1,"#")))</f>
        <v>4</v>
      </c>
      <c r="B29" s="19" t="s">
        <v>10</v>
      </c>
      <c r="C29" s="23"/>
      <c r="D29" s="19"/>
      <c r="E29" s="21"/>
    </row>
    <row r="30" spans="1:5">
      <c r="A30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0" s="25" t="s">
        <v>12</v>
      </c>
      <c r="C30" s="26"/>
      <c r="D30" s="25"/>
      <c r="E30" s="25"/>
    </row>
    <row r="31" spans="1:5">
      <c r="A31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1" s="25" t="s">
        <v>12</v>
      </c>
      <c r="C31" s="26"/>
      <c r="D31" s="25"/>
      <c r="E31" s="25"/>
    </row>
    <row r="32" spans="1:5">
      <c r="A32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32" s="25" t="s">
        <v>12</v>
      </c>
      <c r="C32" s="26"/>
      <c r="D32" s="25"/>
      <c r="E32" s="25"/>
    </row>
    <row r="33" spans="1:5">
      <c r="A33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33" s="25" t="s">
        <v>12</v>
      </c>
      <c r="C33" s="26"/>
      <c r="D33" s="25"/>
      <c r="E33" s="25"/>
    </row>
    <row r="34" spans="1:5">
      <c r="A34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34" s="25" t="s">
        <v>12</v>
      </c>
      <c r="C34" s="26"/>
      <c r="D34" s="25"/>
      <c r="E34" s="25"/>
    </row>
  </sheetData>
  <sheetProtection formatCells="0" formatColumns="0" formatRows="0" insertRows="0" deleteRows="0"/>
  <mergeCells count="3">
    <mergeCell ref="D6:E6"/>
    <mergeCell ref="C4:D4"/>
    <mergeCell ref="C3:D3"/>
  </mergeCells>
  <phoneticPr fontId="24" type="noConversion"/>
  <hyperlinks>
    <hyperlink ref="F1" location="首页!A1" display="返回首页"/>
  </hyperlinks>
  <pageMargins left="0.25" right="0.25" top="0.5" bottom="0.5" header="0.5" footer="0.25"/>
  <pageSetup scale="63" fitToHeight="0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CH33"/>
  <sheetViews>
    <sheetView showGridLines="0" tabSelected="1" topLeftCell="C1" zoomScaleNormal="100" workbookViewId="0">
      <pane ySplit="5" topLeftCell="A6" activePane="bottomLeft" state="frozen"/>
      <selection pane="bottomLeft" activeCell="C1" sqref="C1:AY30"/>
    </sheetView>
  </sheetViews>
  <sheetFormatPr defaultColWidth="9.140625" defaultRowHeight="12"/>
  <cols>
    <col min="1" max="1" width="6.85546875" style="13" customWidth="1"/>
    <col min="2" max="2" width="19" style="14" customWidth="1"/>
    <col min="3" max="3" width="9.28515625" style="14" customWidth="1"/>
    <col min="4" max="5" width="12.28515625" style="14" bestFit="1" customWidth="1"/>
    <col min="6" max="6" width="5.85546875" style="14" customWidth="1"/>
    <col min="7" max="7" width="6.7109375" style="14" customWidth="1"/>
    <col min="8" max="8" width="7.140625" style="35" customWidth="1"/>
    <col min="9" max="9" width="1.85546875" style="14" customWidth="1"/>
    <col min="10" max="65" width="2.5703125" style="14" customWidth="1"/>
    <col min="66" max="86" width="2.5703125" style="32" customWidth="1"/>
    <col min="87" max="16384" width="9.140625" style="32"/>
  </cols>
  <sheetData>
    <row r="1" spans="1:86" s="6" customFormat="1" ht="21" thickBot="1">
      <c r="A1" s="3" t="s">
        <v>0</v>
      </c>
      <c r="B1" s="4"/>
      <c r="C1" s="4"/>
      <c r="D1" s="4"/>
      <c r="E1" s="5" t="s">
        <v>20</v>
      </c>
    </row>
    <row r="2" spans="1:86" ht="18" customHeight="1">
      <c r="A2" s="7" t="str">
        <f>项目明细!A2</f>
        <v>[公司名称]</v>
      </c>
      <c r="B2" s="8"/>
      <c r="C2" s="8"/>
      <c r="D2" s="28"/>
      <c r="E2" s="28"/>
      <c r="G2" s="29"/>
      <c r="H2" s="30">
        <v>1</v>
      </c>
      <c r="U2" s="31" t="s">
        <v>21</v>
      </c>
    </row>
    <row r="3" spans="1:86" ht="17.25" customHeight="1">
      <c r="B3" s="33" t="s">
        <v>2</v>
      </c>
      <c r="C3" s="69">
        <f>项目明细!C3</f>
        <v>43494</v>
      </c>
      <c r="D3" s="69"/>
      <c r="E3" s="32"/>
      <c r="F3" s="33"/>
      <c r="H3" s="34"/>
      <c r="J3" s="70" t="str">
        <f>"第 "&amp;(J4-($C$3-WEEKDAY($C$3,1)+2))/7+1&amp;" 周"</f>
        <v>第 1 周</v>
      </c>
      <c r="K3" s="71"/>
      <c r="L3" s="71"/>
      <c r="M3" s="71"/>
      <c r="N3" s="71"/>
      <c r="O3" s="71"/>
      <c r="P3" s="72"/>
      <c r="Q3" s="70" t="str">
        <f>"第 "&amp;(Q4-($C$3-WEEKDAY($C$3,1)+2))/7+1&amp;" 周"</f>
        <v>第 2 周</v>
      </c>
      <c r="R3" s="71"/>
      <c r="S3" s="71"/>
      <c r="T3" s="71"/>
      <c r="U3" s="71"/>
      <c r="V3" s="71"/>
      <c r="W3" s="72"/>
      <c r="X3" s="70" t="str">
        <f t="shared" ref="X3" si="0">"第 "&amp;(X4-($C$3-WEEKDAY($C$3,1)+2))/7+1&amp;" 周"</f>
        <v>第 3 周</v>
      </c>
      <c r="Y3" s="71"/>
      <c r="Z3" s="71"/>
      <c r="AA3" s="71"/>
      <c r="AB3" s="71"/>
      <c r="AC3" s="71"/>
      <c r="AD3" s="72"/>
      <c r="AE3" s="70" t="str">
        <f t="shared" ref="AE3" si="1">"第 "&amp;(AE4-($C$3-WEEKDAY($C$3,1)+2))/7+1&amp;" 周"</f>
        <v>第 4 周</v>
      </c>
      <c r="AF3" s="71"/>
      <c r="AG3" s="71"/>
      <c r="AH3" s="71"/>
      <c r="AI3" s="71"/>
      <c r="AJ3" s="71"/>
      <c r="AK3" s="72"/>
      <c r="AL3" s="70" t="str">
        <f t="shared" ref="AL3" si="2">"第 "&amp;(AL4-($C$3-WEEKDAY($C$3,1)+2))/7+1&amp;" 周"</f>
        <v>第 5 周</v>
      </c>
      <c r="AM3" s="71"/>
      <c r="AN3" s="71"/>
      <c r="AO3" s="71"/>
      <c r="AP3" s="71"/>
      <c r="AQ3" s="71"/>
      <c r="AR3" s="72"/>
      <c r="AS3" s="70" t="str">
        <f t="shared" ref="AS3" si="3">"第 "&amp;(AS4-($C$3-WEEKDAY($C$3,1)+2))/7+1&amp;" 周"</f>
        <v>第 6 周</v>
      </c>
      <c r="AT3" s="71"/>
      <c r="AU3" s="71"/>
      <c r="AV3" s="71"/>
      <c r="AW3" s="71"/>
      <c r="AX3" s="71"/>
      <c r="AY3" s="72"/>
      <c r="AZ3" s="70" t="str">
        <f t="shared" ref="AZ3" si="4">"第 "&amp;(AZ4-($C$3-WEEKDAY($C$3,1)+2))/7+1&amp;" 周"</f>
        <v>第 7 周</v>
      </c>
      <c r="BA3" s="71"/>
      <c r="BB3" s="71"/>
      <c r="BC3" s="71"/>
      <c r="BD3" s="71"/>
      <c r="BE3" s="71"/>
      <c r="BF3" s="72"/>
      <c r="BG3" s="70" t="str">
        <f t="shared" ref="BG3" si="5">"第 "&amp;(BG4-($C$3-WEEKDAY($C$3,1)+2))/7+1&amp;" 周"</f>
        <v>第 8 周</v>
      </c>
      <c r="BH3" s="71"/>
      <c r="BI3" s="71"/>
      <c r="BJ3" s="71"/>
      <c r="BK3" s="71"/>
      <c r="BL3" s="71"/>
      <c r="BM3" s="72"/>
      <c r="BN3" s="70" t="str">
        <f t="shared" ref="BN3" si="6">"第 "&amp;(BN4-($C$3-WEEKDAY($C$3,1)+2))/7+1&amp;" 周"</f>
        <v>第 9 周</v>
      </c>
      <c r="BO3" s="71"/>
      <c r="BP3" s="71"/>
      <c r="BQ3" s="71"/>
      <c r="BR3" s="71"/>
      <c r="BS3" s="71"/>
      <c r="BT3" s="72"/>
      <c r="BU3" s="70" t="str">
        <f t="shared" ref="BU3" si="7">"第 "&amp;(BU4-($C$3-WEEKDAY($C$3,1)+2))/7+1&amp;" 周"</f>
        <v>第 10 周</v>
      </c>
      <c r="BV3" s="71"/>
      <c r="BW3" s="71"/>
      <c r="BX3" s="71"/>
      <c r="BY3" s="71"/>
      <c r="BZ3" s="71"/>
      <c r="CA3" s="72"/>
      <c r="CB3" s="70" t="str">
        <f t="shared" ref="CB3" si="8">"第 "&amp;(CB4-($C$3-WEEKDAY($C$3,1)+2))/7+1&amp;" 周"</f>
        <v>第 11 周</v>
      </c>
      <c r="CC3" s="71"/>
      <c r="CD3" s="71"/>
      <c r="CE3" s="71"/>
      <c r="CF3" s="71"/>
      <c r="CG3" s="71"/>
      <c r="CH3" s="72"/>
    </row>
    <row r="4" spans="1:86" s="67" customFormat="1" ht="11.25">
      <c r="A4" s="61"/>
      <c r="B4" s="62"/>
      <c r="C4" s="62"/>
      <c r="D4" s="62"/>
      <c r="E4" s="62"/>
      <c r="F4" s="62"/>
      <c r="G4" s="62"/>
      <c r="H4" s="63"/>
      <c r="I4" s="62"/>
      <c r="J4" s="64">
        <f>C3-WEEKDAY(C3,1)+2+7*(H2-1)</f>
        <v>43493</v>
      </c>
      <c r="K4" s="65">
        <f t="shared" ref="K4:AP4" si="9">J4+1</f>
        <v>43494</v>
      </c>
      <c r="L4" s="65">
        <f t="shared" si="9"/>
        <v>43495</v>
      </c>
      <c r="M4" s="65">
        <f t="shared" si="9"/>
        <v>43496</v>
      </c>
      <c r="N4" s="65">
        <f t="shared" si="9"/>
        <v>43497</v>
      </c>
      <c r="O4" s="65">
        <f t="shared" si="9"/>
        <v>43498</v>
      </c>
      <c r="P4" s="66">
        <f t="shared" si="9"/>
        <v>43499</v>
      </c>
      <c r="Q4" s="64">
        <f t="shared" si="9"/>
        <v>43500</v>
      </c>
      <c r="R4" s="65">
        <f t="shared" si="9"/>
        <v>43501</v>
      </c>
      <c r="S4" s="65">
        <f t="shared" si="9"/>
        <v>43502</v>
      </c>
      <c r="T4" s="65">
        <f t="shared" si="9"/>
        <v>43503</v>
      </c>
      <c r="U4" s="65">
        <f t="shared" si="9"/>
        <v>43504</v>
      </c>
      <c r="V4" s="65">
        <f t="shared" si="9"/>
        <v>43505</v>
      </c>
      <c r="W4" s="66">
        <f t="shared" si="9"/>
        <v>43506</v>
      </c>
      <c r="X4" s="64">
        <f t="shared" si="9"/>
        <v>43507</v>
      </c>
      <c r="Y4" s="65">
        <f t="shared" si="9"/>
        <v>43508</v>
      </c>
      <c r="Z4" s="65">
        <f t="shared" si="9"/>
        <v>43509</v>
      </c>
      <c r="AA4" s="65">
        <f t="shared" si="9"/>
        <v>43510</v>
      </c>
      <c r="AB4" s="65">
        <f t="shared" si="9"/>
        <v>43511</v>
      </c>
      <c r="AC4" s="65">
        <f t="shared" si="9"/>
        <v>43512</v>
      </c>
      <c r="AD4" s="66">
        <f t="shared" si="9"/>
        <v>43513</v>
      </c>
      <c r="AE4" s="64">
        <f t="shared" si="9"/>
        <v>43514</v>
      </c>
      <c r="AF4" s="65">
        <f t="shared" si="9"/>
        <v>43515</v>
      </c>
      <c r="AG4" s="65">
        <f t="shared" si="9"/>
        <v>43516</v>
      </c>
      <c r="AH4" s="65">
        <f t="shared" si="9"/>
        <v>43517</v>
      </c>
      <c r="AI4" s="65">
        <f t="shared" si="9"/>
        <v>43518</v>
      </c>
      <c r="AJ4" s="65">
        <f t="shared" si="9"/>
        <v>43519</v>
      </c>
      <c r="AK4" s="66">
        <f t="shared" si="9"/>
        <v>43520</v>
      </c>
      <c r="AL4" s="64">
        <f t="shared" si="9"/>
        <v>43521</v>
      </c>
      <c r="AM4" s="65">
        <f t="shared" si="9"/>
        <v>43522</v>
      </c>
      <c r="AN4" s="65">
        <f t="shared" si="9"/>
        <v>43523</v>
      </c>
      <c r="AO4" s="65">
        <f t="shared" si="9"/>
        <v>43524</v>
      </c>
      <c r="AP4" s="65">
        <f t="shared" si="9"/>
        <v>43525</v>
      </c>
      <c r="AQ4" s="65">
        <f t="shared" ref="AQ4:BM4" si="10">AP4+1</f>
        <v>43526</v>
      </c>
      <c r="AR4" s="66">
        <f t="shared" si="10"/>
        <v>43527</v>
      </c>
      <c r="AS4" s="64">
        <f t="shared" si="10"/>
        <v>43528</v>
      </c>
      <c r="AT4" s="65">
        <f t="shared" si="10"/>
        <v>43529</v>
      </c>
      <c r="AU4" s="65">
        <f t="shared" si="10"/>
        <v>43530</v>
      </c>
      <c r="AV4" s="65">
        <f t="shared" si="10"/>
        <v>43531</v>
      </c>
      <c r="AW4" s="65">
        <f t="shared" si="10"/>
        <v>43532</v>
      </c>
      <c r="AX4" s="65">
        <f t="shared" si="10"/>
        <v>43533</v>
      </c>
      <c r="AY4" s="66">
        <f t="shared" si="10"/>
        <v>43534</v>
      </c>
      <c r="AZ4" s="64">
        <f t="shared" si="10"/>
        <v>43535</v>
      </c>
      <c r="BA4" s="65">
        <f t="shared" si="10"/>
        <v>43536</v>
      </c>
      <c r="BB4" s="65">
        <f t="shared" si="10"/>
        <v>43537</v>
      </c>
      <c r="BC4" s="65">
        <f t="shared" si="10"/>
        <v>43538</v>
      </c>
      <c r="BD4" s="65">
        <f t="shared" si="10"/>
        <v>43539</v>
      </c>
      <c r="BE4" s="65">
        <f t="shared" si="10"/>
        <v>43540</v>
      </c>
      <c r="BF4" s="66">
        <f t="shared" si="10"/>
        <v>43541</v>
      </c>
      <c r="BG4" s="64">
        <f t="shared" si="10"/>
        <v>43542</v>
      </c>
      <c r="BH4" s="65">
        <f t="shared" si="10"/>
        <v>43543</v>
      </c>
      <c r="BI4" s="65">
        <f t="shared" si="10"/>
        <v>43544</v>
      </c>
      <c r="BJ4" s="65">
        <f t="shared" si="10"/>
        <v>43545</v>
      </c>
      <c r="BK4" s="65">
        <f t="shared" si="10"/>
        <v>43546</v>
      </c>
      <c r="BL4" s="65">
        <f t="shared" si="10"/>
        <v>43547</v>
      </c>
      <c r="BM4" s="66">
        <f t="shared" si="10"/>
        <v>43548</v>
      </c>
      <c r="BN4" s="64">
        <f t="shared" ref="BN4" si="11">BM4+1</f>
        <v>43549</v>
      </c>
      <c r="BO4" s="65">
        <f t="shared" ref="BO4" si="12">BN4+1</f>
        <v>43550</v>
      </c>
      <c r="BP4" s="65">
        <f t="shared" ref="BP4" si="13">BO4+1</f>
        <v>43551</v>
      </c>
      <c r="BQ4" s="65">
        <f t="shared" ref="BQ4" si="14">BP4+1</f>
        <v>43552</v>
      </c>
      <c r="BR4" s="65">
        <f t="shared" ref="BR4" si="15">BQ4+1</f>
        <v>43553</v>
      </c>
      <c r="BS4" s="65">
        <f t="shared" ref="BS4" si="16">BR4+1</f>
        <v>43554</v>
      </c>
      <c r="BT4" s="66">
        <f t="shared" ref="BT4" si="17">BS4+1</f>
        <v>43555</v>
      </c>
      <c r="BU4" s="64">
        <f t="shared" ref="BU4" si="18">BT4+1</f>
        <v>43556</v>
      </c>
      <c r="BV4" s="65">
        <f t="shared" ref="BV4" si="19">BU4+1</f>
        <v>43557</v>
      </c>
      <c r="BW4" s="65">
        <f t="shared" ref="BW4" si="20">BV4+1</f>
        <v>43558</v>
      </c>
      <c r="BX4" s="65">
        <f t="shared" ref="BX4" si="21">BW4+1</f>
        <v>43559</v>
      </c>
      <c r="BY4" s="65">
        <f t="shared" ref="BY4" si="22">BX4+1</f>
        <v>43560</v>
      </c>
      <c r="BZ4" s="65">
        <f t="shared" ref="BZ4" si="23">BY4+1</f>
        <v>43561</v>
      </c>
      <c r="CA4" s="66">
        <f t="shared" ref="CA4" si="24">BZ4+1</f>
        <v>43562</v>
      </c>
      <c r="CB4" s="64">
        <f t="shared" ref="CB4" si="25">CA4+1</f>
        <v>43563</v>
      </c>
      <c r="CC4" s="65">
        <f t="shared" ref="CC4" si="26">CB4+1</f>
        <v>43564</v>
      </c>
      <c r="CD4" s="65">
        <f t="shared" ref="CD4" si="27">CC4+1</f>
        <v>43565</v>
      </c>
      <c r="CE4" s="65">
        <f t="shared" ref="CE4" si="28">CD4+1</f>
        <v>43566</v>
      </c>
      <c r="CF4" s="65">
        <f t="shared" ref="CF4" si="29">CE4+1</f>
        <v>43567</v>
      </c>
      <c r="CG4" s="65">
        <f t="shared" ref="CG4" si="30">CF4+1</f>
        <v>43568</v>
      </c>
      <c r="CH4" s="66">
        <f t="shared" ref="CH4" si="31">CG4+1</f>
        <v>43569</v>
      </c>
    </row>
    <row r="5" spans="1:86" s="39" customFormat="1" ht="21.75" customHeight="1" thickBot="1">
      <c r="A5" s="15" t="s">
        <v>4</v>
      </c>
      <c r="B5" s="16" t="s">
        <v>5</v>
      </c>
      <c r="C5" s="17" t="s">
        <v>15</v>
      </c>
      <c r="D5" s="17" t="s">
        <v>6</v>
      </c>
      <c r="E5" s="17" t="s">
        <v>7</v>
      </c>
      <c r="F5" s="17" t="s">
        <v>8</v>
      </c>
      <c r="G5" s="17" t="s">
        <v>14</v>
      </c>
      <c r="H5" s="17" t="s">
        <v>9</v>
      </c>
      <c r="I5" s="17"/>
      <c r="J5" s="36" t="str">
        <f t="shared" ref="J5:AO5" si="32">CHOOSE(WEEKDAY(J4,1),"S","M","T","W","T","F","S")</f>
        <v>M</v>
      </c>
      <c r="K5" s="37" t="str">
        <f t="shared" si="32"/>
        <v>T</v>
      </c>
      <c r="L5" s="37" t="str">
        <f t="shared" si="32"/>
        <v>W</v>
      </c>
      <c r="M5" s="37" t="str">
        <f t="shared" si="32"/>
        <v>T</v>
      </c>
      <c r="N5" s="37" t="str">
        <f t="shared" si="32"/>
        <v>F</v>
      </c>
      <c r="O5" s="37" t="str">
        <f t="shared" si="32"/>
        <v>S</v>
      </c>
      <c r="P5" s="38" t="str">
        <f t="shared" si="32"/>
        <v>S</v>
      </c>
      <c r="Q5" s="36" t="str">
        <f t="shared" si="32"/>
        <v>M</v>
      </c>
      <c r="R5" s="37" t="str">
        <f t="shared" si="32"/>
        <v>T</v>
      </c>
      <c r="S5" s="37" t="str">
        <f t="shared" si="32"/>
        <v>W</v>
      </c>
      <c r="T5" s="37" t="str">
        <f t="shared" si="32"/>
        <v>T</v>
      </c>
      <c r="U5" s="37" t="str">
        <f t="shared" si="32"/>
        <v>F</v>
      </c>
      <c r="V5" s="37" t="str">
        <f t="shared" si="32"/>
        <v>S</v>
      </c>
      <c r="W5" s="38" t="str">
        <f t="shared" si="32"/>
        <v>S</v>
      </c>
      <c r="X5" s="36" t="str">
        <f t="shared" si="32"/>
        <v>M</v>
      </c>
      <c r="Y5" s="37" t="str">
        <f t="shared" si="32"/>
        <v>T</v>
      </c>
      <c r="Z5" s="37" t="str">
        <f t="shared" si="32"/>
        <v>W</v>
      </c>
      <c r="AA5" s="37" t="str">
        <f t="shared" si="32"/>
        <v>T</v>
      </c>
      <c r="AB5" s="37" t="str">
        <f t="shared" si="32"/>
        <v>F</v>
      </c>
      <c r="AC5" s="37" t="str">
        <f t="shared" si="32"/>
        <v>S</v>
      </c>
      <c r="AD5" s="38" t="str">
        <f t="shared" si="32"/>
        <v>S</v>
      </c>
      <c r="AE5" s="36" t="str">
        <f t="shared" si="32"/>
        <v>M</v>
      </c>
      <c r="AF5" s="37" t="str">
        <f t="shared" si="32"/>
        <v>T</v>
      </c>
      <c r="AG5" s="37" t="str">
        <f t="shared" si="32"/>
        <v>W</v>
      </c>
      <c r="AH5" s="37" t="str">
        <f t="shared" si="32"/>
        <v>T</v>
      </c>
      <c r="AI5" s="37" t="str">
        <f t="shared" si="32"/>
        <v>F</v>
      </c>
      <c r="AJ5" s="37" t="str">
        <f t="shared" si="32"/>
        <v>S</v>
      </c>
      <c r="AK5" s="38" t="str">
        <f t="shared" si="32"/>
        <v>S</v>
      </c>
      <c r="AL5" s="36" t="str">
        <f t="shared" si="32"/>
        <v>M</v>
      </c>
      <c r="AM5" s="37" t="str">
        <f t="shared" si="32"/>
        <v>T</v>
      </c>
      <c r="AN5" s="37" t="str">
        <f t="shared" si="32"/>
        <v>W</v>
      </c>
      <c r="AO5" s="37" t="str">
        <f t="shared" si="32"/>
        <v>T</v>
      </c>
      <c r="AP5" s="37" t="str">
        <f t="shared" ref="AP5:BM5" si="33">CHOOSE(WEEKDAY(AP4,1),"S","M","T","W","T","F","S")</f>
        <v>F</v>
      </c>
      <c r="AQ5" s="37" t="str">
        <f t="shared" si="33"/>
        <v>S</v>
      </c>
      <c r="AR5" s="38" t="str">
        <f t="shared" si="33"/>
        <v>S</v>
      </c>
      <c r="AS5" s="36" t="str">
        <f t="shared" si="33"/>
        <v>M</v>
      </c>
      <c r="AT5" s="37" t="str">
        <f t="shared" si="33"/>
        <v>T</v>
      </c>
      <c r="AU5" s="37" t="str">
        <f t="shared" si="33"/>
        <v>W</v>
      </c>
      <c r="AV5" s="37" t="str">
        <f t="shared" si="33"/>
        <v>T</v>
      </c>
      <c r="AW5" s="37" t="str">
        <f t="shared" si="33"/>
        <v>F</v>
      </c>
      <c r="AX5" s="37" t="str">
        <f t="shared" si="33"/>
        <v>S</v>
      </c>
      <c r="AY5" s="38" t="str">
        <f t="shared" si="33"/>
        <v>S</v>
      </c>
      <c r="AZ5" s="36" t="str">
        <f t="shared" si="33"/>
        <v>M</v>
      </c>
      <c r="BA5" s="37" t="str">
        <f t="shared" si="33"/>
        <v>T</v>
      </c>
      <c r="BB5" s="37" t="str">
        <f t="shared" si="33"/>
        <v>W</v>
      </c>
      <c r="BC5" s="37" t="str">
        <f t="shared" si="33"/>
        <v>T</v>
      </c>
      <c r="BD5" s="37" t="str">
        <f t="shared" si="33"/>
        <v>F</v>
      </c>
      <c r="BE5" s="37" t="str">
        <f t="shared" si="33"/>
        <v>S</v>
      </c>
      <c r="BF5" s="38" t="str">
        <f t="shared" si="33"/>
        <v>S</v>
      </c>
      <c r="BG5" s="36" t="str">
        <f t="shared" si="33"/>
        <v>M</v>
      </c>
      <c r="BH5" s="37" t="str">
        <f t="shared" si="33"/>
        <v>T</v>
      </c>
      <c r="BI5" s="37" t="str">
        <f t="shared" si="33"/>
        <v>W</v>
      </c>
      <c r="BJ5" s="37" t="str">
        <f t="shared" si="33"/>
        <v>T</v>
      </c>
      <c r="BK5" s="37" t="str">
        <f t="shared" si="33"/>
        <v>F</v>
      </c>
      <c r="BL5" s="37" t="str">
        <f t="shared" si="33"/>
        <v>S</v>
      </c>
      <c r="BM5" s="38" t="str">
        <f t="shared" si="33"/>
        <v>S</v>
      </c>
      <c r="BN5" s="36" t="str">
        <f t="shared" ref="BN5:CH5" si="34">CHOOSE(WEEKDAY(BN4,1),"S","M","T","W","T","F","S")</f>
        <v>M</v>
      </c>
      <c r="BO5" s="37" t="str">
        <f t="shared" si="34"/>
        <v>T</v>
      </c>
      <c r="BP5" s="37" t="str">
        <f t="shared" si="34"/>
        <v>W</v>
      </c>
      <c r="BQ5" s="37" t="str">
        <f t="shared" si="34"/>
        <v>T</v>
      </c>
      <c r="BR5" s="37" t="str">
        <f t="shared" si="34"/>
        <v>F</v>
      </c>
      <c r="BS5" s="37" t="str">
        <f t="shared" si="34"/>
        <v>S</v>
      </c>
      <c r="BT5" s="38" t="str">
        <f t="shared" si="34"/>
        <v>S</v>
      </c>
      <c r="BU5" s="36" t="str">
        <f t="shared" si="34"/>
        <v>M</v>
      </c>
      <c r="BV5" s="37" t="str">
        <f t="shared" si="34"/>
        <v>T</v>
      </c>
      <c r="BW5" s="37" t="str">
        <f t="shared" si="34"/>
        <v>W</v>
      </c>
      <c r="BX5" s="37" t="str">
        <f t="shared" si="34"/>
        <v>T</v>
      </c>
      <c r="BY5" s="37" t="str">
        <f t="shared" si="34"/>
        <v>F</v>
      </c>
      <c r="BZ5" s="37" t="str">
        <f t="shared" si="34"/>
        <v>S</v>
      </c>
      <c r="CA5" s="38" t="str">
        <f t="shared" si="34"/>
        <v>S</v>
      </c>
      <c r="CB5" s="36" t="str">
        <f t="shared" si="34"/>
        <v>M</v>
      </c>
      <c r="CC5" s="37" t="str">
        <f t="shared" si="34"/>
        <v>T</v>
      </c>
      <c r="CD5" s="37" t="str">
        <f t="shared" si="34"/>
        <v>W</v>
      </c>
      <c r="CE5" s="37" t="str">
        <f t="shared" si="34"/>
        <v>T</v>
      </c>
      <c r="CF5" s="37" t="str">
        <f t="shared" si="34"/>
        <v>F</v>
      </c>
      <c r="CG5" s="37" t="str">
        <f t="shared" si="34"/>
        <v>S</v>
      </c>
      <c r="CH5" s="38" t="str">
        <f t="shared" si="34"/>
        <v>S</v>
      </c>
    </row>
    <row r="6" spans="1:86" s="23" customFormat="1" ht="18.75">
      <c r="A6" s="18" t="str">
        <f>IF(ISERROR(VALUE(SUBSTITUTE(prevWBS,".",""))),"1",IF(ISERROR(FIND("`",SUBSTITUTE(prevWBS,".","`",1))),TEXT(VALUE(prevWBS)+1,"#"),TEXT(VALUE(LEFT(prevWBS,FIND("`",SUBSTITUTE(prevWBS,".","`",1))-1))+1,"#")))</f>
        <v>1</v>
      </c>
      <c r="B6" s="19" t="s">
        <v>10</v>
      </c>
      <c r="C6" s="20"/>
      <c r="D6" s="40"/>
      <c r="E6" s="41" t="str">
        <f t="shared" ref="E6:E33" si="35">IF(ISBLANK(D6)," - ",IF(F6=0,D6,D6+F6-1))</f>
        <v xml:space="preserve"> - </v>
      </c>
      <c r="F6" s="42"/>
      <c r="G6" s="43"/>
      <c r="H6" s="44" t="str">
        <f t="shared" ref="H6:H33" si="36">IF(OR(E6=0,D6=0)," - ",NETWORKDAYS(D6,E6))</f>
        <v xml:space="preserve"> - </v>
      </c>
      <c r="I6" s="45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</row>
    <row r="7" spans="1:86" s="26" customFormat="1">
      <c r="A7" s="24" t="str">
        <f t="shared" ref="A7:A15" si="37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7" s="25" t="s">
        <v>12</v>
      </c>
      <c r="C7" s="26" t="s">
        <v>11</v>
      </c>
      <c r="D7" s="53">
        <v>43501</v>
      </c>
      <c r="E7" s="54">
        <f t="shared" si="35"/>
        <v>43520</v>
      </c>
      <c r="F7" s="55">
        <v>20</v>
      </c>
      <c r="G7" s="56">
        <v>0.5</v>
      </c>
      <c r="H7" s="57">
        <f t="shared" si="36"/>
        <v>14</v>
      </c>
      <c r="I7" s="58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</row>
    <row r="8" spans="1:86" s="26" customFormat="1">
      <c r="A8" s="24" t="str">
        <f t="shared" si="37"/>
        <v>1.2</v>
      </c>
      <c r="B8" s="25" t="s">
        <v>12</v>
      </c>
      <c r="D8" s="53">
        <v>43497</v>
      </c>
      <c r="E8" s="54">
        <f t="shared" si="35"/>
        <v>43511</v>
      </c>
      <c r="F8" s="55">
        <v>15</v>
      </c>
      <c r="G8" s="56">
        <v>0.6</v>
      </c>
      <c r="H8" s="57">
        <f t="shared" si="36"/>
        <v>11</v>
      </c>
      <c r="I8" s="58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</row>
    <row r="9" spans="1:86" s="26" customFormat="1">
      <c r="A9" s="24" t="str">
        <f t="shared" si="37"/>
        <v>1.3</v>
      </c>
      <c r="B9" s="25" t="s">
        <v>12</v>
      </c>
      <c r="D9" s="53">
        <v>43512</v>
      </c>
      <c r="E9" s="54">
        <f t="shared" si="35"/>
        <v>43526</v>
      </c>
      <c r="F9" s="55">
        <v>15</v>
      </c>
      <c r="G9" s="56">
        <v>0.45</v>
      </c>
      <c r="H9" s="57">
        <f t="shared" si="36"/>
        <v>10</v>
      </c>
      <c r="I9" s="58"/>
      <c r="J9" s="59"/>
      <c r="K9" s="59"/>
      <c r="L9" s="60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</row>
    <row r="10" spans="1:86" s="26" customFormat="1">
      <c r="A10" s="24" t="str">
        <f t="shared" si="37"/>
        <v>1.4</v>
      </c>
      <c r="B10" s="25" t="s">
        <v>12</v>
      </c>
      <c r="D10" s="53">
        <v>43511</v>
      </c>
      <c r="E10" s="54">
        <f t="shared" si="35"/>
        <v>43530</v>
      </c>
      <c r="F10" s="55">
        <v>20</v>
      </c>
      <c r="G10" s="56">
        <v>0.25</v>
      </c>
      <c r="H10" s="57">
        <f t="shared" si="36"/>
        <v>14</v>
      </c>
      <c r="I10" s="58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</row>
    <row r="11" spans="1:86" s="26" customFormat="1">
      <c r="A11" s="2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1.4.1</v>
      </c>
      <c r="B11" s="27" t="s">
        <v>13</v>
      </c>
      <c r="D11" s="53">
        <v>43507</v>
      </c>
      <c r="E11" s="54">
        <f t="shared" si="35"/>
        <v>43518</v>
      </c>
      <c r="F11" s="55">
        <v>12</v>
      </c>
      <c r="G11" s="56">
        <v>0.5</v>
      </c>
      <c r="H11" s="57">
        <f t="shared" si="36"/>
        <v>10</v>
      </c>
      <c r="I11" s="58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</row>
    <row r="12" spans="1:86" s="26" customFormat="1">
      <c r="A12" s="24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1.4.2</v>
      </c>
      <c r="B12" s="27" t="s">
        <v>13</v>
      </c>
      <c r="D12" s="53">
        <v>43514</v>
      </c>
      <c r="E12" s="54">
        <f t="shared" si="35"/>
        <v>43528</v>
      </c>
      <c r="F12" s="55">
        <v>15</v>
      </c>
      <c r="G12" s="56">
        <v>0.45</v>
      </c>
      <c r="H12" s="57">
        <f t="shared" si="36"/>
        <v>11</v>
      </c>
      <c r="I12" s="58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</row>
    <row r="13" spans="1:86" s="26" customFormat="1">
      <c r="A13" s="24" t="str">
        <f t="shared" si="37"/>
        <v>1.5</v>
      </c>
      <c r="B13" s="25" t="s">
        <v>12</v>
      </c>
      <c r="D13" s="53">
        <v>43508</v>
      </c>
      <c r="E13" s="54">
        <f t="shared" si="35"/>
        <v>43517</v>
      </c>
      <c r="F13" s="55">
        <v>10</v>
      </c>
      <c r="G13" s="56">
        <v>0.65</v>
      </c>
      <c r="H13" s="57">
        <f t="shared" si="36"/>
        <v>8</v>
      </c>
      <c r="I13" s="58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</row>
    <row r="14" spans="1:86" s="26" customFormat="1">
      <c r="A14" s="24" t="str">
        <f t="shared" si="37"/>
        <v>1.6</v>
      </c>
      <c r="B14" s="25" t="s">
        <v>12</v>
      </c>
      <c r="D14" s="53">
        <v>43519</v>
      </c>
      <c r="E14" s="54">
        <f t="shared" si="35"/>
        <v>43529</v>
      </c>
      <c r="F14" s="55">
        <v>11</v>
      </c>
      <c r="G14" s="56">
        <v>0.7</v>
      </c>
      <c r="H14" s="57">
        <f t="shared" si="36"/>
        <v>7</v>
      </c>
      <c r="I14" s="58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</row>
    <row r="15" spans="1:86" s="26" customFormat="1">
      <c r="A15" s="24" t="str">
        <f t="shared" si="37"/>
        <v>1.7</v>
      </c>
      <c r="B15" s="25" t="s">
        <v>12</v>
      </c>
      <c r="D15" s="53">
        <v>43513</v>
      </c>
      <c r="E15" s="54">
        <f t="shared" si="35"/>
        <v>43527</v>
      </c>
      <c r="F15" s="55">
        <v>15</v>
      </c>
      <c r="G15" s="56">
        <v>0.2</v>
      </c>
      <c r="H15" s="57">
        <f t="shared" si="36"/>
        <v>10</v>
      </c>
      <c r="I15" s="58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</row>
    <row r="16" spans="1:86" s="23" customFormat="1" ht="18.75">
      <c r="A16" s="22" t="str">
        <f>IF(ISERROR(VALUE(SUBSTITUTE(prevWBS,".",""))),"1",IF(ISERROR(FIND("`",SUBSTITUTE(prevWBS,".","`",1))),TEXT(VALUE(prevWBS)+1,"#"),TEXT(VALUE(LEFT(prevWBS,FIND("`",SUBSTITUTE(prevWBS,".","`",1))-1))+1,"#")))</f>
        <v>2</v>
      </c>
      <c r="B16" s="19" t="s">
        <v>10</v>
      </c>
      <c r="D16" s="47"/>
      <c r="E16" s="47" t="str">
        <f t="shared" si="35"/>
        <v xml:space="preserve"> - </v>
      </c>
      <c r="F16" s="48"/>
      <c r="G16" s="49"/>
      <c r="H16" s="50" t="str">
        <f t="shared" si="36"/>
        <v xml:space="preserve"> - </v>
      </c>
      <c r="I16" s="51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</row>
    <row r="17" spans="1:65" s="26" customFormat="1">
      <c r="A17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7" s="25" t="s">
        <v>12</v>
      </c>
      <c r="D17" s="53">
        <v>43506</v>
      </c>
      <c r="E17" s="54">
        <f t="shared" si="35"/>
        <v>43509</v>
      </c>
      <c r="F17" s="55">
        <v>4</v>
      </c>
      <c r="G17" s="56">
        <v>0.5</v>
      </c>
      <c r="H17" s="57">
        <f t="shared" si="36"/>
        <v>3</v>
      </c>
      <c r="I17" s="58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</row>
    <row r="18" spans="1:65" s="26" customFormat="1">
      <c r="A18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8" s="25" t="s">
        <v>12</v>
      </c>
      <c r="D18" s="53">
        <v>43510</v>
      </c>
      <c r="E18" s="54">
        <f t="shared" si="35"/>
        <v>43519</v>
      </c>
      <c r="F18" s="55">
        <v>10</v>
      </c>
      <c r="G18" s="56">
        <v>0.2</v>
      </c>
      <c r="H18" s="57">
        <f t="shared" si="36"/>
        <v>7</v>
      </c>
      <c r="I18" s="58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</row>
    <row r="19" spans="1:65" s="26" customFormat="1">
      <c r="A19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9" s="25" t="s">
        <v>12</v>
      </c>
      <c r="D19" s="53">
        <v>43510</v>
      </c>
      <c r="E19" s="54">
        <f t="shared" si="35"/>
        <v>43514</v>
      </c>
      <c r="F19" s="55">
        <v>5</v>
      </c>
      <c r="G19" s="56">
        <v>0.2</v>
      </c>
      <c r="H19" s="57">
        <f t="shared" si="36"/>
        <v>3</v>
      </c>
      <c r="I19" s="58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</row>
    <row r="20" spans="1:65" s="26" customFormat="1">
      <c r="A20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20" s="25" t="s">
        <v>12</v>
      </c>
      <c r="D20" s="53">
        <v>43513</v>
      </c>
      <c r="E20" s="54">
        <f t="shared" si="35"/>
        <v>43514</v>
      </c>
      <c r="F20" s="55">
        <v>2</v>
      </c>
      <c r="G20" s="56">
        <v>0.5</v>
      </c>
      <c r="H20" s="57">
        <f t="shared" si="36"/>
        <v>1</v>
      </c>
      <c r="I20" s="58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</row>
    <row r="21" spans="1:65" s="26" customFormat="1">
      <c r="A21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21" s="25" t="s">
        <v>12</v>
      </c>
      <c r="D21" s="53">
        <v>43519</v>
      </c>
      <c r="E21" s="54">
        <f t="shared" si="35"/>
        <v>43521</v>
      </c>
      <c r="F21" s="55">
        <v>3</v>
      </c>
      <c r="G21" s="56">
        <v>0.55000000000000004</v>
      </c>
      <c r="H21" s="57">
        <f t="shared" si="36"/>
        <v>1</v>
      </c>
      <c r="I21" s="58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</row>
    <row r="22" spans="1:65" s="23" customFormat="1" ht="18.75">
      <c r="A22" s="22" t="str">
        <f>IF(ISERROR(VALUE(SUBSTITUTE(prevWBS,".",""))),"1",IF(ISERROR(FIND("`",SUBSTITUTE(prevWBS,".","`",1))),TEXT(VALUE(prevWBS)+1,"#"),TEXT(VALUE(LEFT(prevWBS,FIND("`",SUBSTITUTE(prevWBS,".","`",1))-1))+1,"#")))</f>
        <v>3</v>
      </c>
      <c r="B22" s="19" t="s">
        <v>10</v>
      </c>
      <c r="D22" s="47"/>
      <c r="E22" s="47" t="str">
        <f t="shared" si="35"/>
        <v xml:space="preserve"> - </v>
      </c>
      <c r="F22" s="48"/>
      <c r="G22" s="49"/>
      <c r="H22" s="50" t="str">
        <f t="shared" si="36"/>
        <v xml:space="preserve"> - </v>
      </c>
      <c r="I22" s="51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</row>
    <row r="23" spans="1:65" s="26" customFormat="1">
      <c r="A23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3" s="25" t="s">
        <v>12</v>
      </c>
      <c r="D23" s="53">
        <v>43506</v>
      </c>
      <c r="E23" s="54">
        <f t="shared" si="35"/>
        <v>43509</v>
      </c>
      <c r="F23" s="55">
        <v>4</v>
      </c>
      <c r="G23" s="56">
        <v>0.25</v>
      </c>
      <c r="H23" s="57">
        <f t="shared" si="36"/>
        <v>3</v>
      </c>
      <c r="I23" s="58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</row>
    <row r="24" spans="1:65" s="26" customFormat="1">
      <c r="A24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4" s="25" t="s">
        <v>12</v>
      </c>
      <c r="D24" s="53">
        <v>43510</v>
      </c>
      <c r="E24" s="54">
        <f t="shared" si="35"/>
        <v>43514</v>
      </c>
      <c r="F24" s="55">
        <v>5</v>
      </c>
      <c r="G24" s="56">
        <v>0.45</v>
      </c>
      <c r="H24" s="57">
        <f t="shared" si="36"/>
        <v>3</v>
      </c>
      <c r="I24" s="58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</row>
    <row r="25" spans="1:65" s="26" customFormat="1">
      <c r="A25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5" s="25" t="s">
        <v>12</v>
      </c>
      <c r="D25" s="53">
        <v>43510</v>
      </c>
      <c r="E25" s="54">
        <f t="shared" si="35"/>
        <v>43514</v>
      </c>
      <c r="F25" s="55">
        <v>5</v>
      </c>
      <c r="G25" s="56">
        <v>0.45</v>
      </c>
      <c r="H25" s="57">
        <f t="shared" si="36"/>
        <v>3</v>
      </c>
      <c r="I25" s="58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</row>
    <row r="26" spans="1:65" s="26" customFormat="1">
      <c r="A26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6" s="25" t="s">
        <v>12</v>
      </c>
      <c r="D26" s="53">
        <v>43513</v>
      </c>
      <c r="E26" s="54">
        <f t="shared" si="35"/>
        <v>43518</v>
      </c>
      <c r="F26" s="55">
        <v>6</v>
      </c>
      <c r="G26" s="56">
        <v>0.45</v>
      </c>
      <c r="H26" s="57">
        <f t="shared" si="36"/>
        <v>5</v>
      </c>
      <c r="I26" s="58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</row>
    <row r="27" spans="1:65" s="26" customFormat="1">
      <c r="A27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3.5</v>
      </c>
      <c r="B27" s="25" t="s">
        <v>12</v>
      </c>
      <c r="D27" s="53">
        <v>43519</v>
      </c>
      <c r="E27" s="54">
        <f t="shared" si="35"/>
        <v>43525</v>
      </c>
      <c r="F27" s="55">
        <v>7</v>
      </c>
      <c r="G27" s="56">
        <v>0.45</v>
      </c>
      <c r="H27" s="57">
        <f t="shared" si="36"/>
        <v>5</v>
      </c>
      <c r="I27" s="58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</row>
    <row r="28" spans="1:65" s="23" customFormat="1" ht="18.75">
      <c r="A28" s="22" t="str">
        <f>IF(ISERROR(VALUE(SUBSTITUTE(prevWBS,".",""))),"1",IF(ISERROR(FIND("`",SUBSTITUTE(prevWBS,".","`",1))),TEXT(VALUE(prevWBS)+1,"#"),TEXT(VALUE(LEFT(prevWBS,FIND("`",SUBSTITUTE(prevWBS,".","`",1))-1))+1,"#")))</f>
        <v>4</v>
      </c>
      <c r="B28" s="19" t="s">
        <v>10</v>
      </c>
      <c r="D28" s="47"/>
      <c r="E28" s="47" t="str">
        <f t="shared" si="35"/>
        <v xml:space="preserve"> - </v>
      </c>
      <c r="F28" s="48"/>
      <c r="G28" s="49"/>
      <c r="H28" s="50" t="str">
        <f t="shared" si="36"/>
        <v xml:space="preserve"> - </v>
      </c>
      <c r="I28" s="51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</row>
    <row r="29" spans="1:65" s="26" customFormat="1">
      <c r="A29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29" s="25" t="s">
        <v>12</v>
      </c>
      <c r="D29" s="53">
        <v>43494</v>
      </c>
      <c r="E29" s="54">
        <f t="shared" si="35"/>
        <v>43501</v>
      </c>
      <c r="F29" s="55">
        <v>8</v>
      </c>
      <c r="G29" s="56">
        <v>0.15</v>
      </c>
      <c r="H29" s="57">
        <f t="shared" si="36"/>
        <v>6</v>
      </c>
      <c r="I29" s="58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</row>
    <row r="30" spans="1:65" s="26" customFormat="1">
      <c r="A30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4.2</v>
      </c>
      <c r="B30" s="25" t="s">
        <v>12</v>
      </c>
      <c r="D30" s="53">
        <v>43495</v>
      </c>
      <c r="E30" s="54">
        <f t="shared" si="35"/>
        <v>43499</v>
      </c>
      <c r="F30" s="55">
        <v>5</v>
      </c>
      <c r="G30" s="56">
        <v>0.35</v>
      </c>
      <c r="H30" s="57">
        <f t="shared" si="36"/>
        <v>3</v>
      </c>
      <c r="I30" s="58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</row>
    <row r="31" spans="1:65" s="26" customFormat="1">
      <c r="A31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4.3</v>
      </c>
      <c r="B31" s="25" t="s">
        <v>12</v>
      </c>
      <c r="D31" s="53">
        <v>43496</v>
      </c>
      <c r="E31" s="54">
        <f t="shared" si="35"/>
        <v>43500</v>
      </c>
      <c r="F31" s="55">
        <v>5</v>
      </c>
      <c r="G31" s="56">
        <v>0.2</v>
      </c>
      <c r="H31" s="57">
        <f t="shared" si="36"/>
        <v>3</v>
      </c>
      <c r="I31" s="58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</row>
    <row r="32" spans="1:65" s="26" customFormat="1">
      <c r="A32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4.4</v>
      </c>
      <c r="B32" s="25" t="s">
        <v>12</v>
      </c>
      <c r="D32" s="53">
        <v>43497</v>
      </c>
      <c r="E32" s="54">
        <f t="shared" si="35"/>
        <v>43502</v>
      </c>
      <c r="F32" s="55">
        <v>6</v>
      </c>
      <c r="G32" s="56">
        <v>0.25</v>
      </c>
      <c r="H32" s="57">
        <f t="shared" si="36"/>
        <v>4</v>
      </c>
      <c r="I32" s="58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</row>
    <row r="33" spans="1:65" s="26" customFormat="1">
      <c r="A33" s="24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4.5</v>
      </c>
      <c r="B33" s="25" t="s">
        <v>12</v>
      </c>
      <c r="D33" s="53">
        <v>43501</v>
      </c>
      <c r="E33" s="54">
        <f t="shared" si="35"/>
        <v>43507</v>
      </c>
      <c r="F33" s="55">
        <v>7</v>
      </c>
      <c r="G33" s="56">
        <v>0.55000000000000004</v>
      </c>
      <c r="H33" s="57">
        <f t="shared" si="36"/>
        <v>5</v>
      </c>
      <c r="I33" s="58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</row>
  </sheetData>
  <sheetProtection formatCells="0" formatColumns="0" formatRows="0" insertRows="0" deleteRows="0"/>
  <mergeCells count="12">
    <mergeCell ref="C3:D3"/>
    <mergeCell ref="X3:AD3"/>
    <mergeCell ref="AE3:AK3"/>
    <mergeCell ref="BG3:BM3"/>
    <mergeCell ref="AS3:AY3"/>
    <mergeCell ref="AL3:AR3"/>
    <mergeCell ref="AZ3:BF3"/>
    <mergeCell ref="BN3:BT3"/>
    <mergeCell ref="BU3:CA3"/>
    <mergeCell ref="CB3:CH3"/>
    <mergeCell ref="Q3:W3"/>
    <mergeCell ref="J3:P3"/>
  </mergeCells>
  <phoneticPr fontId="3" type="noConversion"/>
  <conditionalFormatting sqref="G6:G33">
    <cfRule type="dataBar" priority="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J4:CH5">
    <cfRule type="expression" dxfId="3" priority="45">
      <formula>J$4=TODAY()</formula>
    </cfRule>
  </conditionalFormatting>
  <conditionalFormatting sqref="J6:BM33">
    <cfRule type="expression" dxfId="2" priority="48">
      <formula>AND($D6&lt;=J$4,ROUNDDOWN(($E6-$D6+1)*$G6,0)+$D6-1&gt;=J$4)</formula>
    </cfRule>
    <cfRule type="expression" dxfId="1" priority="49">
      <formula>AND(NOT(ISBLANK($D6)),$D6&lt;=J$4,$E6&gt;=J$4)</formula>
    </cfRule>
  </conditionalFormatting>
  <conditionalFormatting sqref="J4:BM33 BN4:CH5">
    <cfRule type="expression" dxfId="0" priority="8">
      <formula>J$4=TODAY()</formula>
    </cfRule>
  </conditionalFormatting>
  <hyperlinks>
    <hyperlink ref="E1" location="首页!A1" display="返回首页"/>
  </hyperlinks>
  <pageMargins left="0.25" right="0.25" top="0.5" bottom="0.5" header="0.5" footer="0.25"/>
  <pageSetup scale="63" fitToHeight="0" orientation="landscape" r:id="rId1"/>
  <headerFooter alignWithMargins="0"/>
  <ignoredErrors>
    <ignoredError sqref="G11 D16 D22 D28 F16:G16 F22:G22 F28:G28 A2 C3" unlockedFormula="1"/>
    <ignoredError sqref="A28 A22 A1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8</xdr:col>
                    <xdr:colOff>95250</xdr:colOff>
                    <xdr:row>1</xdr:row>
                    <xdr:rowOff>19050</xdr:rowOff>
                  </from>
                  <to>
                    <xdr:col>18</xdr:col>
                    <xdr:colOff>152400</xdr:colOff>
                    <xdr:row>1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G6:G33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6</vt:i4>
      </vt:variant>
    </vt:vector>
  </HeadingPairs>
  <TitlesOfParts>
    <vt:vector size="9" baseType="lpstr">
      <vt:lpstr>首页</vt:lpstr>
      <vt:lpstr>项目明细</vt:lpstr>
      <vt:lpstr>项目进度</vt:lpstr>
      <vt:lpstr>项目进度!prevWBS</vt:lpstr>
      <vt:lpstr>项目明细!prevWBS</vt:lpstr>
      <vt:lpstr>项目进度!Print_Area</vt:lpstr>
      <vt:lpstr>项目明细!Print_Area</vt:lpstr>
      <vt:lpstr>项目进度!Print_Titles</vt:lpstr>
      <vt:lpstr>项目明细!Print_Titles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Auser</cp:lastModifiedBy>
  <cp:lastPrinted>2018-02-12T20:25:38Z</cp:lastPrinted>
  <dcterms:created xsi:type="dcterms:W3CDTF">2010-06-09T16:05:03Z</dcterms:created>
  <dcterms:modified xsi:type="dcterms:W3CDTF">2020-03-13T14:05:13Z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