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0381C2E2-A76C-4689-B0D5-6DD2B4E624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Chart" sheetId="9" r:id="rId1"/>
  </sheets>
  <definedNames>
    <definedName name="_xlnm.Print_Area" localSheetId="0">GanttChart!$A$1:$BM$37</definedName>
    <definedName name="_xlnm.Print_Titles" localSheetId="0">GanttChart!$5:$7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9" l="1"/>
  <c r="F48" i="9" l="1"/>
  <c r="I48" i="9" s="1"/>
  <c r="E47" i="9"/>
  <c r="E46" i="9" s="1"/>
  <c r="F46" i="9" l="1"/>
  <c r="E31" i="9"/>
  <c r="E32" i="9" s="1"/>
  <c r="E25" i="9"/>
  <c r="E26" i="9" s="1"/>
  <c r="E19" i="9"/>
  <c r="E20" i="9" s="1"/>
  <c r="I49" i="9"/>
  <c r="F12" i="9"/>
  <c r="I12" i="9" s="1"/>
  <c r="J4" i="9"/>
  <c r="K4" i="9" s="1"/>
  <c r="F31" i="9" l="1"/>
  <c r="I31" i="9" s="1"/>
  <c r="L4" i="9"/>
  <c r="F25" i="9"/>
  <c r="I25" i="9" s="1"/>
  <c r="F19" i="9"/>
  <c r="I19" i="9" s="1"/>
  <c r="E21" i="9"/>
  <c r="F20" i="9"/>
  <c r="I20" i="9" s="1"/>
  <c r="E33" i="9"/>
  <c r="F32" i="9"/>
  <c r="I32" i="9" s="1"/>
  <c r="E27" i="9"/>
  <c r="F26" i="9"/>
  <c r="I26" i="9" s="1"/>
  <c r="E13" i="9"/>
  <c r="F13" i="9" s="1"/>
  <c r="I13" i="9" s="1"/>
  <c r="F14" i="9"/>
  <c r="I14" i="9" s="1"/>
  <c r="G49" i="9"/>
  <c r="M4" i="9" l="1"/>
  <c r="E22" i="9"/>
  <c r="F21" i="9"/>
  <c r="I21" i="9" s="1"/>
  <c r="F33" i="9"/>
  <c r="I33" i="9" s="1"/>
  <c r="E34" i="9"/>
  <c r="E28" i="9"/>
  <c r="F27" i="9"/>
  <c r="I27" i="9" s="1"/>
  <c r="E15" i="9"/>
  <c r="F15" i="9" s="1"/>
  <c r="I15" i="9" s="1"/>
  <c r="N4" i="9" l="1"/>
  <c r="F22" i="9"/>
  <c r="I22" i="9" s="1"/>
  <c r="F34" i="9"/>
  <c r="I34" i="9" s="1"/>
  <c r="F28" i="9"/>
  <c r="I28" i="9" s="1"/>
  <c r="E16" i="9"/>
  <c r="F16" i="9" s="1"/>
  <c r="I16" i="9" s="1"/>
  <c r="J7" i="9"/>
  <c r="J6" i="9"/>
  <c r="J5" i="9"/>
  <c r="A48" i="9" l="1"/>
  <c r="A49" i="9" s="1"/>
  <c r="O4" i="9"/>
  <c r="K7" i="9"/>
  <c r="P4" i="9" l="1"/>
  <c r="L7" i="9"/>
  <c r="Q4" i="9" l="1"/>
  <c r="M7" i="9"/>
  <c r="R4" i="9" l="1"/>
  <c r="N7" i="9"/>
  <c r="S4" i="9" l="1"/>
  <c r="O7" i="9"/>
  <c r="T4" i="9" l="1"/>
  <c r="P7" i="9"/>
  <c r="U4" i="9" l="1"/>
  <c r="Q7" i="9"/>
  <c r="Q6" i="9"/>
  <c r="Q5" i="9"/>
  <c r="V4" i="9" l="1"/>
  <c r="R7" i="9"/>
  <c r="W4" i="9" l="1"/>
  <c r="S7" i="9"/>
  <c r="X4" i="9" l="1"/>
  <c r="T7" i="9"/>
  <c r="Y4" i="9" l="1"/>
  <c r="U7" i="9"/>
  <c r="Z4" i="9" l="1"/>
  <c r="W7" i="9"/>
  <c r="V7" i="9"/>
  <c r="AA4" i="9" l="1"/>
  <c r="X6" i="9"/>
  <c r="X5" i="9"/>
  <c r="X7" i="9"/>
  <c r="AB4" i="9" l="1"/>
  <c r="Y7" i="9"/>
  <c r="AC4" i="9" l="1"/>
  <c r="Z7" i="9"/>
  <c r="AD4" i="9" l="1"/>
  <c r="AA7" i="9"/>
  <c r="AE4" i="9" l="1"/>
  <c r="AB7" i="9"/>
  <c r="AF4" i="9" l="1"/>
  <c r="AC7" i="9"/>
  <c r="AG4" i="9" l="1"/>
  <c r="AD7" i="9"/>
  <c r="AH4" i="9" l="1"/>
  <c r="AE5" i="9"/>
  <c r="AE7" i="9"/>
  <c r="AE6" i="9"/>
  <c r="AI4" i="9" l="1"/>
  <c r="AF7" i="9"/>
  <c r="AJ4" i="9" l="1"/>
  <c r="AG7" i="9"/>
  <c r="AK4" i="9" l="1"/>
  <c r="AH7" i="9"/>
  <c r="AL4" i="9" l="1"/>
  <c r="AI7" i="9"/>
  <c r="AM4" i="9" l="1"/>
  <c r="AJ7" i="9"/>
  <c r="AN4" i="9" l="1"/>
  <c r="AK7" i="9"/>
  <c r="AO4" i="9" l="1"/>
  <c r="AL7" i="9"/>
  <c r="AL6" i="9"/>
  <c r="AL5" i="9"/>
  <c r="AP4" i="9" l="1"/>
  <c r="AM7" i="9"/>
  <c r="AQ4" i="9" l="1"/>
  <c r="AN7" i="9"/>
  <c r="AR4" i="9" l="1"/>
  <c r="AO7" i="9"/>
  <c r="AS4" i="9" l="1"/>
  <c r="AP7" i="9"/>
  <c r="AT4" i="9" l="1"/>
  <c r="AQ7" i="9"/>
  <c r="AU4" i="9" l="1"/>
  <c r="AR7" i="9"/>
  <c r="AV4" i="9" l="1"/>
  <c r="AS7" i="9"/>
  <c r="AS6" i="9"/>
  <c r="AS5" i="9"/>
  <c r="AW4" i="9" l="1"/>
  <c r="AT7" i="9"/>
  <c r="AX4" i="9" l="1"/>
  <c r="AU7" i="9"/>
  <c r="AY4" i="9" l="1"/>
  <c r="AV7" i="9"/>
  <c r="AZ4" i="9" l="1"/>
  <c r="AW7" i="9"/>
  <c r="BA4" i="9" l="1"/>
  <c r="AX7" i="9"/>
  <c r="BB4" i="9" l="1"/>
  <c r="AY7" i="9"/>
  <c r="BC4" i="9" l="1"/>
  <c r="AZ6" i="9"/>
  <c r="AZ5" i="9"/>
  <c r="AZ7" i="9"/>
  <c r="BD4" i="9" l="1"/>
  <c r="BA7" i="9"/>
  <c r="BE4" i="9" l="1"/>
  <c r="BB7" i="9"/>
  <c r="BF4" i="9" l="1"/>
  <c r="BC7" i="9"/>
  <c r="BG4" i="9" l="1"/>
  <c r="BD7" i="9"/>
  <c r="BH4" i="9" l="1"/>
  <c r="BE7" i="9"/>
  <c r="BI4" i="9" l="1"/>
  <c r="BF7" i="9"/>
  <c r="BJ4" i="9" l="1"/>
  <c r="BG5" i="9"/>
  <c r="BG7" i="9"/>
  <c r="BG6" i="9"/>
  <c r="BK4" i="9" l="1"/>
  <c r="BH7" i="9"/>
  <c r="BL4" i="9" l="1"/>
  <c r="BI7" i="9"/>
  <c r="BM4" i="9" l="1"/>
  <c r="BJ7" i="9"/>
  <c r="BK7" i="9" l="1"/>
  <c r="BL7" i="9" l="1"/>
  <c r="BM7" i="9" l="1"/>
  <c r="A41" i="9"/>
  <c r="A42" i="9" s="1"/>
  <c r="A43" i="9" s="1"/>
  <c r="A44" i="9" s="1"/>
  <c r="A46" i="9" s="1"/>
  <c r="A8" i="9" l="1"/>
  <c r="A9" i="9" l="1"/>
  <c r="A10" i="9" l="1"/>
  <c r="A11" i="9" s="1"/>
  <c r="A12" i="9" l="1"/>
  <c r="A13" i="9" l="1"/>
  <c r="A14" i="9" l="1"/>
  <c r="A15" i="9" l="1"/>
  <c r="A16" i="9" l="1"/>
  <c r="A17" i="9" s="1"/>
  <c r="A18" i="9" s="1"/>
  <c r="A19" i="9" s="1"/>
  <c r="A20" i="9" s="1"/>
  <c r="A21" i="9" l="1"/>
  <c r="A22" i="9" l="1"/>
  <c r="A23" i="9" l="1"/>
  <c r="A24" i="9" s="1"/>
  <c r="A25" i="9" s="1"/>
  <c r="A26" i="9" l="1"/>
  <c r="A27" i="9" l="1"/>
  <c r="A28" i="9" l="1"/>
  <c r="A29" i="9" l="1"/>
  <c r="A30" i="9" s="1"/>
  <c r="A31" i="9" s="1"/>
  <c r="A32" i="9" l="1"/>
  <c r="A33" i="9" l="1"/>
  <c r="A34" i="9" l="1"/>
  <c r="A35" i="9" l="1"/>
  <c r="I46" i="9" l="1"/>
  <c r="G46" i="9" l="1"/>
  <c r="E10" i="9"/>
  <c r="F10" i="9" s="1"/>
  <c r="I10" i="9" l="1"/>
  <c r="E11" i="9"/>
  <c r="F11" i="9" s="1"/>
  <c r="I11" i="9" s="1"/>
  <c r="I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</rPr>
          <t xml:space="preserve">
Level 1: 1, 2, 3, ...
Level 2: 1.1, 1.2, 1.3, ...
Level 3: 1.1.1, 1.1.2, 1.1.3, …
The WBS uses a formula to control the numbering, but the formulas are different for different levels.</t>
        </r>
      </text>
    </comment>
    <comment ref="B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C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Task Lead</t>
        </r>
        <r>
          <rPr>
            <sz val="8"/>
            <color indexed="81"/>
            <rFont val="Tahoma"/>
            <family val="2"/>
          </rPr>
          <t xml:space="preserve">
Enter the name of the Task Lead in this column.</t>
        </r>
      </text>
    </comment>
    <comment ref="D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 xml:space="preserve">Predecessor Tasks:
</t>
        </r>
        <r>
          <rPr>
            <sz val="8"/>
            <color indexed="81"/>
            <rFont val="Tahoma"/>
            <family val="2"/>
          </rPr>
          <t>You can use this column to enter the WBS of a predecessor for reference. The PRO version includes template rows that allow you to automatically calculate the Start Date based on the Predecessor.</t>
        </r>
      </text>
    </comment>
    <comment ref="E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G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Date minus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H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I7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Work Days</t>
        </r>
        <r>
          <rPr>
            <sz val="8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<sst xmlns="http://schemas.openxmlformats.org/spreadsheetml/2006/main" count="58" uniqueCount="32">
  <si>
    <t>[Company Name]</t>
  </si>
  <si>
    <t>Project Lead:</t>
  </si>
  <si>
    <t>WBS</t>
  </si>
  <si>
    <t>Start</t>
  </si>
  <si>
    <t>End</t>
  </si>
  <si>
    <t>Work Days</t>
  </si>
  <si>
    <t>Lead</t>
  </si>
  <si>
    <t>[Project Name] Project Schedule</t>
  </si>
  <si>
    <t>[Insert Rows above this one, then Hide or Delete this row]</t>
  </si>
  <si>
    <t>TEMPLATE ROWS</t>
  </si>
  <si>
    <t>Project Start Date:</t>
  </si>
  <si>
    <t>Task</t>
  </si>
  <si>
    <t>[ Level 2 Task ]</t>
  </si>
  <si>
    <t>[ John Doe ]</t>
  </si>
  <si>
    <t>[Task Category]</t>
  </si>
  <si>
    <t>[Task]</t>
  </si>
  <si>
    <t>[Name]</t>
  </si>
  <si>
    <t>CATEGORY ROWS and WBS NUMBERING</t>
  </si>
  <si>
    <t>[ Task Category (label only) ]</t>
  </si>
  <si>
    <t xml:space="preserve"> . [ Level 3 Task ]</t>
  </si>
  <si>
    <t xml:space="preserve"> . . [ Level 4 Task ]</t>
  </si>
  <si>
    <t>2</t>
  </si>
  <si>
    <t>Milestone</t>
  </si>
  <si>
    <t>[ Task Category (summary) ]</t>
  </si>
  <si>
    <t>[ Start Date and End Date ]</t>
  </si>
  <si>
    <t>%
Done</t>
  </si>
  <si>
    <t>Prede
cessor</t>
  </si>
  <si>
    <t>[ Start Date and Calendar Days ]</t>
  </si>
  <si>
    <t>Cal. Days</t>
  </si>
  <si>
    <t>Display Week:</t>
  </si>
  <si>
    <t>See the Help worksheet to learn how to use these rows. You can hide these rows before printing.</t>
  </si>
  <si>
    <t>Examples of ways to define the Start, End, and Duration of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</si>
</sst>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yy\ \(dddd\)"/>
    <numFmt numFmtId="177" formatCode="ddd\ m/dd/yy"/>
    <numFmt numFmtId="178" formatCode="m\ /\ d\ /\ yy"/>
  </numFmts>
  <fonts count="4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color indexed="5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8"/>
      <color indexed="22"/>
      <name val="Arial"/>
      <family val="2"/>
    </font>
    <font>
      <i/>
      <sz val="8"/>
      <color indexed="81"/>
      <name val="Tahoma"/>
      <family val="2"/>
    </font>
    <font>
      <b/>
      <i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9"/>
      <color rgb="FF000000"/>
      <name val="Arial"/>
      <family val="2"/>
    </font>
    <font>
      <i/>
      <sz val="8"/>
      <color theme="0" tint="-0.249977111117893"/>
      <name val="Arial"/>
      <family val="2"/>
    </font>
    <font>
      <sz val="14"/>
      <color theme="4" tint="-0.499984740745262"/>
      <name val="Arial"/>
      <family val="2"/>
    </font>
    <font>
      <i/>
      <sz val="9"/>
      <name val="Arial"/>
      <family val="2"/>
    </font>
    <font>
      <i/>
      <sz val="9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rgb="FF99FF99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44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6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1" applyNumberFormat="0" applyAlignment="0" applyProtection="0"/>
    <xf numFmtId="0" fontId="20" fillId="18" borderId="2" applyNumberFormat="0" applyAlignment="0" applyProtection="0"/>
    <xf numFmtId="0" fontId="21" fillId="0" borderId="0" applyNumberFormat="0" applyFill="0" applyBorder="0" applyAlignment="0" applyProtection="0"/>
    <xf numFmtId="0" fontId="22" fillId="19" borderId="0" applyNumberFormat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6" fillId="11" borderId="1" applyNumberFormat="0" applyAlignment="0" applyProtection="0"/>
    <xf numFmtId="0" fontId="27" fillId="0" borderId="6" applyNumberFormat="0" applyFill="0" applyAlignment="0" applyProtection="0"/>
    <xf numFmtId="0" fontId="28" fillId="5" borderId="0" applyNumberFormat="0" applyBorder="0" applyAlignment="0" applyProtection="0"/>
    <xf numFmtId="0" fontId="5" fillId="5" borderId="7" applyNumberFormat="0" applyFont="0" applyAlignment="0" applyProtection="0"/>
    <xf numFmtId="0" fontId="29" fillId="17" borderId="8" applyNumberFormat="0" applyAlignment="0" applyProtection="0"/>
    <xf numFmtId="9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6" fillId="0" borderId="10" xfId="0" applyFont="1" applyBorder="1" applyAlignment="1" applyProtection="1">
      <alignment horizontal="center"/>
    </xf>
    <xf numFmtId="0" fontId="0" fillId="0" borderId="0" xfId="0" applyFill="1" applyBorder="1" applyAlignment="1" applyProtection="1"/>
    <xf numFmtId="0" fontId="10" fillId="0" borderId="10" xfId="0" applyFont="1" applyBorder="1" applyAlignment="1" applyProtection="1">
      <alignment horizontal="left" wrapText="1"/>
    </xf>
    <xf numFmtId="0" fontId="0" fillId="0" borderId="0" xfId="0" applyFill="1" applyAlignment="1" applyProtection="1"/>
    <xf numFmtId="0" fontId="0" fillId="0" borderId="0" xfId="0" applyFill="1" applyProtection="1"/>
    <xf numFmtId="0" fontId="3" fillId="21" borderId="0" xfId="0" applyFont="1" applyFill="1" applyBorder="1" applyProtection="1"/>
    <xf numFmtId="178" fontId="13" fillId="21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Border="1" applyProtection="1"/>
    <xf numFmtId="0" fontId="0" fillId="0" borderId="0" xfId="0" applyNumberFormat="1" applyProtection="1"/>
    <xf numFmtId="0" fontId="4" fillId="20" borderId="0" xfId="34" applyNumberFormat="1" applyFont="1" applyFill="1" applyAlignment="1" applyProtection="1">
      <alignment horizontal="right"/>
    </xf>
    <xf numFmtId="0" fontId="10" fillId="21" borderId="11" xfId="0" applyNumberFormat="1" applyFont="1" applyFill="1" applyBorder="1" applyAlignment="1" applyProtection="1">
      <alignment horizontal="left"/>
    </xf>
    <xf numFmtId="0" fontId="10" fillId="21" borderId="11" xfId="0" applyFont="1" applyFill="1" applyBorder="1" applyAlignment="1" applyProtection="1">
      <alignment wrapText="1"/>
      <protection locked="0"/>
    </xf>
    <xf numFmtId="0" fontId="34" fillId="23" borderId="0" xfId="0" applyFont="1" applyFill="1" applyBorder="1" applyAlignment="1"/>
    <xf numFmtId="0" fontId="3" fillId="24" borderId="0" xfId="0" applyFont="1" applyFill="1" applyProtection="1"/>
    <xf numFmtId="0" fontId="33" fillId="22" borderId="13" xfId="0" applyFont="1" applyFill="1" applyBorder="1" applyAlignment="1"/>
    <xf numFmtId="0" fontId="36" fillId="26" borderId="0" xfId="0" applyFont="1" applyFill="1" applyBorder="1" applyAlignment="1"/>
    <xf numFmtId="0" fontId="10" fillId="0" borderId="10" xfId="0" applyNumberFormat="1" applyFont="1" applyFill="1" applyBorder="1" applyAlignment="1" applyProtection="1"/>
    <xf numFmtId="0" fontId="37" fillId="0" borderId="0" xfId="0" applyFont="1" applyBorder="1" applyAlignment="1">
      <alignment vertical="center"/>
    </xf>
    <xf numFmtId="0" fontId="1" fillId="0" borderId="0" xfId="0" applyFont="1" applyProtection="1"/>
    <xf numFmtId="0" fontId="0" fillId="0" borderId="15" xfId="0" applyNumberForma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9" fillId="21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Alignment="1" applyProtection="1">
      <protection locked="0"/>
    </xf>
    <xf numFmtId="0" fontId="38" fillId="21" borderId="0" xfId="0" applyNumberFormat="1" applyFont="1" applyFill="1" applyBorder="1" applyAlignment="1" applyProtection="1">
      <alignment vertical="center"/>
    </xf>
    <xf numFmtId="0" fontId="11" fillId="0" borderId="16" xfId="0" applyNumberFormat="1" applyFont="1" applyFill="1" applyBorder="1" applyAlignment="1" applyProtection="1">
      <alignment horizontal="center" shrinkToFit="1"/>
    </xf>
    <xf numFmtId="0" fontId="11" fillId="0" borderId="10" xfId="0" applyNumberFormat="1" applyFont="1" applyBorder="1" applyAlignment="1" applyProtection="1">
      <alignment horizontal="center" wrapText="1"/>
    </xf>
    <xf numFmtId="0" fontId="10" fillId="0" borderId="10" xfId="0" applyFont="1" applyBorder="1" applyAlignment="1" applyProtection="1">
      <alignment horizontal="center" wrapText="1"/>
    </xf>
    <xf numFmtId="0" fontId="11" fillId="0" borderId="10" xfId="0" applyFont="1" applyBorder="1" applyAlignment="1" applyProtection="1">
      <alignment horizontal="center" wrapText="1"/>
    </xf>
    <xf numFmtId="0" fontId="6" fillId="0" borderId="10" xfId="0" applyFont="1" applyBorder="1" applyAlignment="1" applyProtection="1">
      <alignment horizontal="left"/>
    </xf>
    <xf numFmtId="0" fontId="11" fillId="21" borderId="11" xfId="0" applyFont="1" applyFill="1" applyBorder="1" applyProtection="1">
      <protection locked="0"/>
    </xf>
    <xf numFmtId="0" fontId="11" fillId="0" borderId="11" xfId="0" applyNumberFormat="1" applyFont="1" applyFill="1" applyBorder="1" applyAlignment="1" applyProtection="1">
      <alignment horizontal="center"/>
    </xf>
    <xf numFmtId="177" fontId="11" fillId="0" borderId="11" xfId="0" applyNumberFormat="1" applyFont="1" applyFill="1" applyBorder="1" applyAlignment="1" applyProtection="1">
      <alignment horizontal="right"/>
    </xf>
    <xf numFmtId="1" fontId="11" fillId="0" borderId="11" xfId="0" applyNumberFormat="1" applyFont="1" applyFill="1" applyBorder="1" applyAlignment="1" applyProtection="1">
      <alignment horizontal="center"/>
      <protection locked="0"/>
    </xf>
    <xf numFmtId="1" fontId="11" fillId="0" borderId="11" xfId="40" applyNumberFormat="1" applyFont="1" applyFill="1" applyBorder="1" applyAlignment="1" applyProtection="1">
      <alignment horizontal="center"/>
    </xf>
    <xf numFmtId="9" fontId="11" fillId="0" borderId="11" xfId="40" applyFont="1" applyFill="1" applyBorder="1" applyAlignment="1" applyProtection="1">
      <alignment horizontal="center"/>
      <protection locked="0"/>
    </xf>
    <xf numFmtId="0" fontId="11" fillId="0" borderId="11" xfId="0" applyFont="1" applyFill="1" applyBorder="1" applyAlignment="1" applyProtection="1">
      <alignment horizontal="center" vertical="center"/>
    </xf>
    <xf numFmtId="0" fontId="11" fillId="21" borderId="11" xfId="0" applyFont="1" applyFill="1" applyBorder="1" applyProtection="1"/>
    <xf numFmtId="0" fontId="11" fillId="0" borderId="11" xfId="0" applyNumberFormat="1" applyFont="1" applyFill="1" applyBorder="1" applyAlignment="1" applyProtection="1">
      <alignment horizontal="left"/>
    </xf>
    <xf numFmtId="0" fontId="11" fillId="0" borderId="11" xfId="0" applyFont="1" applyFill="1" applyBorder="1" applyAlignment="1" applyProtection="1">
      <alignment wrapText="1"/>
      <protection locked="0"/>
    </xf>
    <xf numFmtId="0" fontId="11" fillId="0" borderId="11" xfId="0" applyFont="1" applyFill="1" applyBorder="1" applyProtection="1">
      <protection locked="0"/>
    </xf>
    <xf numFmtId="0" fontId="33" fillId="0" borderId="13" xfId="0" applyFont="1" applyBorder="1" applyAlignment="1">
      <alignment horizontal="center"/>
    </xf>
    <xf numFmtId="177" fontId="33" fillId="27" borderId="13" xfId="0" applyNumberFormat="1" applyFont="1" applyFill="1" applyBorder="1" applyAlignment="1">
      <alignment horizontal="right"/>
    </xf>
    <xf numFmtId="177" fontId="33" fillId="0" borderId="13" xfId="0" applyNumberFormat="1" applyFont="1" applyBorder="1" applyAlignment="1">
      <alignment horizontal="right"/>
    </xf>
    <xf numFmtId="1" fontId="33" fillId="0" borderId="13" xfId="0" applyNumberFormat="1" applyFont="1" applyFill="1" applyBorder="1" applyAlignment="1">
      <alignment horizontal="center"/>
    </xf>
    <xf numFmtId="9" fontId="33" fillId="28" borderId="13" xfId="40" applyFont="1" applyFill="1" applyBorder="1" applyAlignment="1">
      <alignment horizontal="center"/>
    </xf>
    <xf numFmtId="0" fontId="11" fillId="0" borderId="11" xfId="0" applyFont="1" applyBorder="1" applyProtection="1"/>
    <xf numFmtId="0" fontId="39" fillId="0" borderId="11" xfId="0" applyFont="1" applyFill="1" applyBorder="1" applyAlignment="1" applyProtection="1">
      <protection locked="0"/>
    </xf>
    <xf numFmtId="0" fontId="40" fillId="0" borderId="11" xfId="0" applyFont="1" applyFill="1" applyBorder="1" applyAlignment="1" applyProtection="1">
      <protection locked="0"/>
    </xf>
    <xf numFmtId="0" fontId="11" fillId="0" borderId="11" xfId="0" applyFont="1" applyFill="1" applyBorder="1" applyProtection="1"/>
    <xf numFmtId="0" fontId="11" fillId="0" borderId="0" xfId="0" applyFont="1" applyFill="1" applyBorder="1" applyProtection="1"/>
    <xf numFmtId="0" fontId="33" fillId="23" borderId="0" xfId="0" applyFont="1" applyFill="1" applyBorder="1" applyAlignment="1"/>
    <xf numFmtId="0" fontId="11" fillId="24" borderId="0" xfId="0" applyFont="1" applyFill="1" applyAlignment="1"/>
    <xf numFmtId="0" fontId="11" fillId="24" borderId="0" xfId="0" applyFont="1" applyFill="1" applyProtection="1"/>
    <xf numFmtId="0" fontId="11" fillId="21" borderId="0" xfId="0" applyFont="1" applyFill="1" applyBorder="1" applyProtection="1"/>
    <xf numFmtId="0" fontId="11" fillId="25" borderId="0" xfId="0" applyFont="1" applyFill="1" applyAlignment="1"/>
    <xf numFmtId="0" fontId="11" fillId="25" borderId="0" xfId="0" applyFont="1" applyFill="1" applyProtection="1"/>
    <xf numFmtId="0" fontId="33" fillId="22" borderId="12" xfId="0" applyFont="1" applyFill="1" applyBorder="1" applyAlignment="1"/>
    <xf numFmtId="0" fontId="33" fillId="0" borderId="13" xfId="0" quotePrefix="1" applyFont="1" applyFill="1" applyBorder="1" applyAlignment="1">
      <alignment horizontal="center"/>
    </xf>
    <xf numFmtId="177" fontId="33" fillId="0" borderId="13" xfId="0" applyNumberFormat="1" applyFont="1" applyFill="1" applyBorder="1" applyAlignment="1">
      <alignment horizontal="right"/>
    </xf>
    <xf numFmtId="9" fontId="33" fillId="0" borderId="13" xfId="40" applyFont="1" applyFill="1" applyBorder="1" applyAlignment="1">
      <alignment horizontal="center"/>
    </xf>
    <xf numFmtId="0" fontId="33" fillId="0" borderId="13" xfId="0" applyFont="1" applyBorder="1" applyAlignment="1"/>
    <xf numFmtId="0" fontId="33" fillId="0" borderId="13" xfId="0" applyFont="1" applyBorder="1" applyAlignment="1">
      <alignment horizontal="left"/>
    </xf>
    <xf numFmtId="0" fontId="33" fillId="22" borderId="13" xfId="0" applyFont="1" applyFill="1" applyBorder="1" applyAlignment="1">
      <alignment horizontal="left"/>
    </xf>
    <xf numFmtId="0" fontId="33" fillId="22" borderId="13" xfId="0" applyFont="1" applyFill="1" applyBorder="1" applyAlignment="1">
      <alignment horizontal="center"/>
    </xf>
    <xf numFmtId="177" fontId="33" fillId="22" borderId="13" xfId="0" applyNumberFormat="1" applyFont="1" applyFill="1" applyBorder="1" applyAlignment="1">
      <alignment horizontal="right"/>
    </xf>
    <xf numFmtId="1" fontId="33" fillId="0" borderId="13" xfId="0" applyNumberFormat="1" applyFont="1" applyBorder="1" applyAlignment="1">
      <alignment horizontal="center"/>
    </xf>
    <xf numFmtId="9" fontId="33" fillId="0" borderId="13" xfId="40" applyFont="1" applyBorder="1" applyAlignment="1">
      <alignment horizontal="center"/>
    </xf>
    <xf numFmtId="177" fontId="33" fillId="29" borderId="13" xfId="0" applyNumberFormat="1" applyFont="1" applyFill="1" applyBorder="1" applyAlignment="1">
      <alignment horizontal="right"/>
    </xf>
    <xf numFmtId="1" fontId="33" fillId="28" borderId="13" xfId="0" applyNumberFormat="1" applyFont="1" applyFill="1" applyBorder="1" applyAlignment="1">
      <alignment horizontal="center"/>
    </xf>
    <xf numFmtId="0" fontId="1" fillId="0" borderId="0" xfId="0" applyFont="1" applyFill="1" applyBorder="1" applyProtection="1"/>
    <xf numFmtId="0" fontId="1" fillId="0" borderId="0" xfId="0" applyFont="1" applyFill="1" applyBorder="1" applyAlignment="1" applyProtection="1"/>
    <xf numFmtId="0" fontId="1" fillId="21" borderId="11" xfId="0" applyFont="1" applyFill="1" applyBorder="1" applyProtection="1"/>
    <xf numFmtId="0" fontId="1" fillId="0" borderId="11" xfId="0" applyFont="1" applyBorder="1" applyProtection="1"/>
    <xf numFmtId="0" fontId="1" fillId="0" borderId="11" xfId="0" applyFont="1" applyFill="1" applyBorder="1" applyProtection="1"/>
    <xf numFmtId="0" fontId="1" fillId="21" borderId="0" xfId="0" applyFont="1" applyFill="1" applyBorder="1" applyProtection="1"/>
    <xf numFmtId="0" fontId="12" fillId="0" borderId="0" xfId="0" applyFont="1" applyAlignment="1" applyProtection="1">
      <alignment horizontal="right"/>
    </xf>
    <xf numFmtId="0" fontId="11" fillId="0" borderId="17" xfId="0" applyNumberFormat="1" applyFont="1" applyFill="1" applyBorder="1" applyAlignment="1" applyProtection="1">
      <alignment horizontal="left" vertical="center"/>
    </xf>
    <xf numFmtId="0" fontId="1" fillId="0" borderId="0" xfId="0" applyFont="1" applyFill="1" applyAlignment="1" applyProtection="1">
      <alignment horizontal="right" indent="1"/>
    </xf>
    <xf numFmtId="0" fontId="0" fillId="0" borderId="0" xfId="0" applyFill="1" applyAlignment="1" applyProtection="1">
      <alignment horizontal="right" indent="1"/>
    </xf>
    <xf numFmtId="0" fontId="5" fillId="0" borderId="14" xfId="0" applyFont="1" applyFill="1" applyBorder="1" applyAlignment="1" applyProtection="1">
      <alignment horizontal="left"/>
      <protection locked="0"/>
    </xf>
    <xf numFmtId="176" fontId="1" fillId="0" borderId="15" xfId="0" applyNumberFormat="1" applyFont="1" applyFill="1" applyBorder="1" applyAlignment="1" applyProtection="1">
      <alignment horizontal="left"/>
      <protection locked="0"/>
    </xf>
    <xf numFmtId="0" fontId="35" fillId="23" borderId="0" xfId="0" applyFont="1" applyFill="1" applyBorder="1" applyAlignment="1"/>
    <xf numFmtId="0" fontId="0" fillId="24" borderId="0" xfId="0" applyFill="1"/>
    <xf numFmtId="178" fontId="11" fillId="0" borderId="17" xfId="0" applyNumberFormat="1" applyFont="1" applyFill="1" applyBorder="1" applyAlignment="1" applyProtection="1">
      <alignment horizontal="left" vertical="center"/>
    </xf>
  </cellXfs>
  <cellStyles count="44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百分比" xfId="40" builtinId="5"/>
    <cellStyle name="标题" xfId="41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超链接" xfId="34" builtinId="8"/>
    <cellStyle name="好" xfId="29" builtinId="26" customBuiltin="1"/>
    <cellStyle name="汇总" xfId="42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3" builtinId="11" customBuiltin="1"/>
    <cellStyle name="链接单元格" xfId="36" builtinId="24" customBuiltin="1"/>
    <cellStyle name="适中" xfId="37" builtinId="28" customBuiltin="1"/>
    <cellStyle name="输出" xfId="39" builtinId="21" customBuiltin="1"/>
    <cellStyle name="输入" xfId="35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8" builtinId="10" customBuiltin="1"/>
  </cellStyles>
  <dxfs count="3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BN49"/>
  <sheetViews>
    <sheetView showGridLines="0" tabSelected="1" zoomScaleNormal="100" workbookViewId="0">
      <pane ySplit="7" topLeftCell="A8" activePane="bottomLeft" state="frozen"/>
      <selection pane="bottomLeft" activeCell="AJ10" sqref="AJ10"/>
    </sheetView>
  </sheetViews>
  <sheetFormatPr defaultColWidth="9.140625" defaultRowHeight="12.75" x14ac:dyDescent="0.2"/>
  <cols>
    <col min="1" max="1" width="6.85546875" style="11" customWidth="1"/>
    <col min="2" max="2" width="16.140625" style="1" customWidth="1"/>
    <col min="3" max="3" width="6.42578125" style="1" customWidth="1"/>
    <col min="4" max="4" width="6.140625" style="12" customWidth="1"/>
    <col min="5" max="6" width="11.140625" style="1" customWidth="1"/>
    <col min="7" max="9" width="5.5703125" style="1" customWidth="1"/>
    <col min="10" max="65" width="2.42578125" style="1" customWidth="1"/>
    <col min="66" max="66" width="9.140625" style="73"/>
    <col min="67" max="16384" width="9.140625" style="3"/>
  </cols>
  <sheetData>
    <row r="1" spans="1:66" ht="18" x14ac:dyDescent="0.2">
      <c r="A1" s="27" t="s">
        <v>7</v>
      </c>
      <c r="B1" s="25"/>
      <c r="C1" s="25"/>
      <c r="D1" s="25"/>
      <c r="E1" s="25"/>
      <c r="F1" s="25"/>
      <c r="J1" s="21"/>
    </row>
    <row r="2" spans="1:66" x14ac:dyDescent="0.2">
      <c r="A2" s="26" t="s">
        <v>0</v>
      </c>
      <c r="B2" s="26"/>
      <c r="C2" s="26"/>
      <c r="D2" s="13"/>
      <c r="E2" s="79"/>
      <c r="F2" s="79"/>
      <c r="H2" s="2"/>
    </row>
    <row r="3" spans="1:66" x14ac:dyDescent="0.2">
      <c r="B3" s="82" t="s">
        <v>1</v>
      </c>
      <c r="C3" s="82"/>
      <c r="D3" s="82"/>
      <c r="E3" s="83" t="s">
        <v>13</v>
      </c>
      <c r="F3" s="83"/>
      <c r="G3" s="7"/>
      <c r="H3" s="7"/>
      <c r="I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</row>
    <row r="4" spans="1:66" x14ac:dyDescent="0.2">
      <c r="B4" s="82" t="s">
        <v>10</v>
      </c>
      <c r="C4" s="82"/>
      <c r="D4" s="82"/>
      <c r="E4" s="84">
        <v>43913</v>
      </c>
      <c r="F4" s="84"/>
      <c r="J4" s="10">
        <f>E4-WEEKDAY(E4,1)+2+7*(E5-1)</f>
        <v>43913</v>
      </c>
      <c r="K4" s="10">
        <f>J4+1</f>
        <v>43914</v>
      </c>
      <c r="L4" s="10">
        <f t="shared" ref="L4:BM4" si="0">K4+1</f>
        <v>43915</v>
      </c>
      <c r="M4" s="10">
        <f t="shared" si="0"/>
        <v>43916</v>
      </c>
      <c r="N4" s="10">
        <f t="shared" si="0"/>
        <v>43917</v>
      </c>
      <c r="O4" s="10">
        <f t="shared" si="0"/>
        <v>43918</v>
      </c>
      <c r="P4" s="10">
        <f t="shared" si="0"/>
        <v>43919</v>
      </c>
      <c r="Q4" s="10">
        <f t="shared" si="0"/>
        <v>43920</v>
      </c>
      <c r="R4" s="10">
        <f t="shared" si="0"/>
        <v>43921</v>
      </c>
      <c r="S4" s="10">
        <f t="shared" si="0"/>
        <v>43922</v>
      </c>
      <c r="T4" s="10">
        <f t="shared" si="0"/>
        <v>43923</v>
      </c>
      <c r="U4" s="10">
        <f t="shared" si="0"/>
        <v>43924</v>
      </c>
      <c r="V4" s="10">
        <f t="shared" si="0"/>
        <v>43925</v>
      </c>
      <c r="W4" s="10">
        <f t="shared" si="0"/>
        <v>43926</v>
      </c>
      <c r="X4" s="10">
        <f t="shared" si="0"/>
        <v>43927</v>
      </c>
      <c r="Y4" s="10">
        <f t="shared" si="0"/>
        <v>43928</v>
      </c>
      <c r="Z4" s="10">
        <f t="shared" si="0"/>
        <v>43929</v>
      </c>
      <c r="AA4" s="10">
        <f t="shared" si="0"/>
        <v>43930</v>
      </c>
      <c r="AB4" s="10">
        <f t="shared" si="0"/>
        <v>43931</v>
      </c>
      <c r="AC4" s="10">
        <f t="shared" si="0"/>
        <v>43932</v>
      </c>
      <c r="AD4" s="10">
        <f t="shared" si="0"/>
        <v>43933</v>
      </c>
      <c r="AE4" s="10">
        <f t="shared" si="0"/>
        <v>43934</v>
      </c>
      <c r="AF4" s="10">
        <f t="shared" si="0"/>
        <v>43935</v>
      </c>
      <c r="AG4" s="10">
        <f t="shared" si="0"/>
        <v>43936</v>
      </c>
      <c r="AH4" s="10">
        <f t="shared" si="0"/>
        <v>43937</v>
      </c>
      <c r="AI4" s="10">
        <f t="shared" si="0"/>
        <v>43938</v>
      </c>
      <c r="AJ4" s="10">
        <f t="shared" si="0"/>
        <v>43939</v>
      </c>
      <c r="AK4" s="10">
        <f t="shared" si="0"/>
        <v>43940</v>
      </c>
      <c r="AL4" s="10">
        <f t="shared" si="0"/>
        <v>43941</v>
      </c>
      <c r="AM4" s="10">
        <f t="shared" si="0"/>
        <v>43942</v>
      </c>
      <c r="AN4" s="10">
        <f t="shared" si="0"/>
        <v>43943</v>
      </c>
      <c r="AO4" s="10">
        <f t="shared" si="0"/>
        <v>43944</v>
      </c>
      <c r="AP4" s="10">
        <f t="shared" si="0"/>
        <v>43945</v>
      </c>
      <c r="AQ4" s="10">
        <f t="shared" si="0"/>
        <v>43946</v>
      </c>
      <c r="AR4" s="10">
        <f t="shared" si="0"/>
        <v>43947</v>
      </c>
      <c r="AS4" s="10">
        <f t="shared" si="0"/>
        <v>43948</v>
      </c>
      <c r="AT4" s="10">
        <f t="shared" si="0"/>
        <v>43949</v>
      </c>
      <c r="AU4" s="10">
        <f t="shared" si="0"/>
        <v>43950</v>
      </c>
      <c r="AV4" s="10">
        <f t="shared" si="0"/>
        <v>43951</v>
      </c>
      <c r="AW4" s="10">
        <f t="shared" si="0"/>
        <v>43952</v>
      </c>
      <c r="AX4" s="10">
        <f t="shared" si="0"/>
        <v>43953</v>
      </c>
      <c r="AY4" s="10">
        <f t="shared" si="0"/>
        <v>43954</v>
      </c>
      <c r="AZ4" s="10">
        <f t="shared" si="0"/>
        <v>43955</v>
      </c>
      <c r="BA4" s="10">
        <f t="shared" si="0"/>
        <v>43956</v>
      </c>
      <c r="BB4" s="10">
        <f t="shared" si="0"/>
        <v>43957</v>
      </c>
      <c r="BC4" s="10">
        <f t="shared" si="0"/>
        <v>43958</v>
      </c>
      <c r="BD4" s="10">
        <f t="shared" si="0"/>
        <v>43959</v>
      </c>
      <c r="BE4" s="10">
        <f t="shared" si="0"/>
        <v>43960</v>
      </c>
      <c r="BF4" s="10">
        <f t="shared" si="0"/>
        <v>43961</v>
      </c>
      <c r="BG4" s="10">
        <f t="shared" si="0"/>
        <v>43962</v>
      </c>
      <c r="BH4" s="10">
        <f t="shared" si="0"/>
        <v>43963</v>
      </c>
      <c r="BI4" s="10">
        <f t="shared" si="0"/>
        <v>43964</v>
      </c>
      <c r="BJ4" s="10">
        <f t="shared" si="0"/>
        <v>43965</v>
      </c>
      <c r="BK4" s="10">
        <f t="shared" si="0"/>
        <v>43966</v>
      </c>
      <c r="BL4" s="10">
        <f t="shared" si="0"/>
        <v>43967</v>
      </c>
      <c r="BM4" s="10">
        <f t="shared" si="0"/>
        <v>43968</v>
      </c>
    </row>
    <row r="5" spans="1:66" x14ac:dyDescent="0.2">
      <c r="B5" s="81" t="s">
        <v>29</v>
      </c>
      <c r="C5" s="82"/>
      <c r="D5" s="82"/>
      <c r="E5" s="23">
        <v>1</v>
      </c>
      <c r="F5" s="24"/>
      <c r="J5" s="80" t="str">
        <f>"Week "&amp;(J4-($E$4-WEEKDAY($E$4,1)+2))/7+1</f>
        <v>Week 1</v>
      </c>
      <c r="K5" s="80"/>
      <c r="L5" s="80"/>
      <c r="M5" s="80"/>
      <c r="N5" s="80"/>
      <c r="O5" s="80"/>
      <c r="P5" s="80"/>
      <c r="Q5" s="80" t="str">
        <f>"Week "&amp;(Q4-($E$4-WEEKDAY($E$4,1)+2))/7+1</f>
        <v>Week 2</v>
      </c>
      <c r="R5" s="80"/>
      <c r="S5" s="80"/>
      <c r="T5" s="80"/>
      <c r="U5" s="80"/>
      <c r="V5" s="80"/>
      <c r="W5" s="80"/>
      <c r="X5" s="80" t="str">
        <f>"Week "&amp;(X4-($E$4-WEEKDAY($E$4,1)+2))/7+1</f>
        <v>Week 3</v>
      </c>
      <c r="Y5" s="80"/>
      <c r="Z5" s="80"/>
      <c r="AA5" s="80"/>
      <c r="AB5" s="80"/>
      <c r="AC5" s="80"/>
      <c r="AD5" s="80"/>
      <c r="AE5" s="80" t="str">
        <f>"Week "&amp;(AE4-($E$4-WEEKDAY($E$4,1)+2))/7+1</f>
        <v>Week 4</v>
      </c>
      <c r="AF5" s="80"/>
      <c r="AG5" s="80"/>
      <c r="AH5" s="80"/>
      <c r="AI5" s="80"/>
      <c r="AJ5" s="80"/>
      <c r="AK5" s="80"/>
      <c r="AL5" s="80" t="str">
        <f>"Week "&amp;(AL4-($E$4-WEEKDAY($E$4,1)+2))/7+1</f>
        <v>Week 5</v>
      </c>
      <c r="AM5" s="80"/>
      <c r="AN5" s="80"/>
      <c r="AO5" s="80"/>
      <c r="AP5" s="80"/>
      <c r="AQ5" s="80"/>
      <c r="AR5" s="80"/>
      <c r="AS5" s="80" t="str">
        <f>"Week "&amp;(AS4-($E$4-WEEKDAY($E$4,1)+2))/7+1</f>
        <v>Week 6</v>
      </c>
      <c r="AT5" s="80"/>
      <c r="AU5" s="80"/>
      <c r="AV5" s="80"/>
      <c r="AW5" s="80"/>
      <c r="AX5" s="80"/>
      <c r="AY5" s="80"/>
      <c r="AZ5" s="80" t="str">
        <f>"Week "&amp;(AZ4-($E$4-WEEKDAY($E$4,1)+2))/7+1</f>
        <v>Week 7</v>
      </c>
      <c r="BA5" s="80"/>
      <c r="BB5" s="80"/>
      <c r="BC5" s="80"/>
      <c r="BD5" s="80"/>
      <c r="BE5" s="80"/>
      <c r="BF5" s="80"/>
      <c r="BG5" s="80" t="str">
        <f>"Week "&amp;(BG4-($E$4-WEEKDAY($E$4,1)+2))/7+1</f>
        <v>Week 8</v>
      </c>
      <c r="BH5" s="80"/>
      <c r="BI5" s="80"/>
      <c r="BJ5" s="80"/>
      <c r="BK5" s="80"/>
      <c r="BL5" s="80"/>
      <c r="BM5" s="80"/>
    </row>
    <row r="6" spans="1:66" x14ac:dyDescent="0.2">
      <c r="B6" s="22"/>
      <c r="J6" s="87">
        <f>J4</f>
        <v>43913</v>
      </c>
      <c r="K6" s="87"/>
      <c r="L6" s="87"/>
      <c r="M6" s="87"/>
      <c r="N6" s="87"/>
      <c r="O6" s="87"/>
      <c r="P6" s="87"/>
      <c r="Q6" s="87">
        <f>Q4</f>
        <v>43920</v>
      </c>
      <c r="R6" s="87"/>
      <c r="S6" s="87"/>
      <c r="T6" s="87"/>
      <c r="U6" s="87"/>
      <c r="V6" s="87"/>
      <c r="W6" s="87"/>
      <c r="X6" s="87">
        <f>X4</f>
        <v>43927</v>
      </c>
      <c r="Y6" s="87"/>
      <c r="Z6" s="87"/>
      <c r="AA6" s="87"/>
      <c r="AB6" s="87"/>
      <c r="AC6" s="87"/>
      <c r="AD6" s="87"/>
      <c r="AE6" s="87">
        <f>AE4</f>
        <v>43934</v>
      </c>
      <c r="AF6" s="87"/>
      <c r="AG6" s="87"/>
      <c r="AH6" s="87"/>
      <c r="AI6" s="87"/>
      <c r="AJ6" s="87"/>
      <c r="AK6" s="87"/>
      <c r="AL6" s="87">
        <f>AL4</f>
        <v>43941</v>
      </c>
      <c r="AM6" s="87"/>
      <c r="AN6" s="87"/>
      <c r="AO6" s="87"/>
      <c r="AP6" s="87"/>
      <c r="AQ6" s="87"/>
      <c r="AR6" s="87"/>
      <c r="AS6" s="87">
        <f>AS4</f>
        <v>43948</v>
      </c>
      <c r="AT6" s="87"/>
      <c r="AU6" s="87"/>
      <c r="AV6" s="87"/>
      <c r="AW6" s="87"/>
      <c r="AX6" s="87"/>
      <c r="AY6" s="87"/>
      <c r="AZ6" s="87">
        <f>AZ4</f>
        <v>43955</v>
      </c>
      <c r="BA6" s="87"/>
      <c r="BB6" s="87"/>
      <c r="BC6" s="87"/>
      <c r="BD6" s="87"/>
      <c r="BE6" s="87"/>
      <c r="BF6" s="87"/>
      <c r="BG6" s="87">
        <f>BG4</f>
        <v>43962</v>
      </c>
      <c r="BH6" s="87"/>
      <c r="BI6" s="87"/>
      <c r="BJ6" s="87"/>
      <c r="BK6" s="87"/>
      <c r="BL6" s="87"/>
      <c r="BM6" s="87"/>
    </row>
    <row r="7" spans="1:66" s="5" customFormat="1" ht="24" x14ac:dyDescent="0.2">
      <c r="A7" s="20" t="s">
        <v>2</v>
      </c>
      <c r="B7" s="32" t="s">
        <v>11</v>
      </c>
      <c r="C7" s="6" t="s">
        <v>6</v>
      </c>
      <c r="D7" s="29" t="s">
        <v>26</v>
      </c>
      <c r="E7" s="4" t="s">
        <v>3</v>
      </c>
      <c r="F7" s="4" t="s">
        <v>4</v>
      </c>
      <c r="G7" s="31" t="s">
        <v>28</v>
      </c>
      <c r="H7" s="30" t="s">
        <v>25</v>
      </c>
      <c r="I7" s="30" t="s">
        <v>5</v>
      </c>
      <c r="J7" s="28" t="str">
        <f>CHOOSE(WEEKDAY(J4,1),"S","M","T","W","T","F","S")</f>
        <v>M</v>
      </c>
      <c r="K7" s="28" t="str">
        <f t="shared" ref="K7:P7" si="1">CHOOSE(WEEKDAY(K4,1),"S","M","T","W","T","F","S")</f>
        <v>T</v>
      </c>
      <c r="L7" s="28" t="str">
        <f t="shared" si="1"/>
        <v>W</v>
      </c>
      <c r="M7" s="28" t="str">
        <f t="shared" si="1"/>
        <v>T</v>
      </c>
      <c r="N7" s="28" t="str">
        <f t="shared" si="1"/>
        <v>F</v>
      </c>
      <c r="O7" s="28" t="str">
        <f t="shared" si="1"/>
        <v>S</v>
      </c>
      <c r="P7" s="28" t="str">
        <f t="shared" si="1"/>
        <v>S</v>
      </c>
      <c r="Q7" s="28" t="str">
        <f>CHOOSE(WEEKDAY(Q4,1),"S","M","T","W","T","F","S")</f>
        <v>M</v>
      </c>
      <c r="R7" s="28" t="str">
        <f t="shared" ref="R7:W7" si="2">CHOOSE(WEEKDAY(R4,1),"S","M","T","W","T","F","S")</f>
        <v>T</v>
      </c>
      <c r="S7" s="28" t="str">
        <f t="shared" si="2"/>
        <v>W</v>
      </c>
      <c r="T7" s="28" t="str">
        <f t="shared" si="2"/>
        <v>T</v>
      </c>
      <c r="U7" s="28" t="str">
        <f t="shared" si="2"/>
        <v>F</v>
      </c>
      <c r="V7" s="28" t="str">
        <f t="shared" si="2"/>
        <v>S</v>
      </c>
      <c r="W7" s="28" t="str">
        <f t="shared" si="2"/>
        <v>S</v>
      </c>
      <c r="X7" s="28" t="str">
        <f>CHOOSE(WEEKDAY(X4,1),"S","M","T","W","T","F","S")</f>
        <v>M</v>
      </c>
      <c r="Y7" s="28" t="str">
        <f t="shared" ref="Y7:AD7" si="3">CHOOSE(WEEKDAY(Y4,1),"S","M","T","W","T","F","S")</f>
        <v>T</v>
      </c>
      <c r="Z7" s="28" t="str">
        <f t="shared" si="3"/>
        <v>W</v>
      </c>
      <c r="AA7" s="28" t="str">
        <f t="shared" si="3"/>
        <v>T</v>
      </c>
      <c r="AB7" s="28" t="str">
        <f t="shared" si="3"/>
        <v>F</v>
      </c>
      <c r="AC7" s="28" t="str">
        <f t="shared" si="3"/>
        <v>S</v>
      </c>
      <c r="AD7" s="28" t="str">
        <f t="shared" si="3"/>
        <v>S</v>
      </c>
      <c r="AE7" s="28" t="str">
        <f>CHOOSE(WEEKDAY(AE4,1),"S","M","T","W","T","F","S")</f>
        <v>M</v>
      </c>
      <c r="AF7" s="28" t="str">
        <f t="shared" ref="AF7:AK7" si="4">CHOOSE(WEEKDAY(AF4,1),"S","M","T","W","T","F","S")</f>
        <v>T</v>
      </c>
      <c r="AG7" s="28" t="str">
        <f t="shared" si="4"/>
        <v>W</v>
      </c>
      <c r="AH7" s="28" t="str">
        <f t="shared" si="4"/>
        <v>T</v>
      </c>
      <c r="AI7" s="28" t="str">
        <f t="shared" si="4"/>
        <v>F</v>
      </c>
      <c r="AJ7" s="28" t="str">
        <f t="shared" si="4"/>
        <v>S</v>
      </c>
      <c r="AK7" s="28" t="str">
        <f t="shared" si="4"/>
        <v>S</v>
      </c>
      <c r="AL7" s="28" t="str">
        <f>CHOOSE(WEEKDAY(AL4,1),"S","M","T","W","T","F","S")</f>
        <v>M</v>
      </c>
      <c r="AM7" s="28" t="str">
        <f t="shared" ref="AM7:AR7" si="5">CHOOSE(WEEKDAY(AM4,1),"S","M","T","W","T","F","S")</f>
        <v>T</v>
      </c>
      <c r="AN7" s="28" t="str">
        <f t="shared" si="5"/>
        <v>W</v>
      </c>
      <c r="AO7" s="28" t="str">
        <f t="shared" si="5"/>
        <v>T</v>
      </c>
      <c r="AP7" s="28" t="str">
        <f t="shared" si="5"/>
        <v>F</v>
      </c>
      <c r="AQ7" s="28" t="str">
        <f t="shared" si="5"/>
        <v>S</v>
      </c>
      <c r="AR7" s="28" t="str">
        <f t="shared" si="5"/>
        <v>S</v>
      </c>
      <c r="AS7" s="28" t="str">
        <f>CHOOSE(WEEKDAY(AS4,1),"S","M","T","W","T","F","S")</f>
        <v>M</v>
      </c>
      <c r="AT7" s="28" t="str">
        <f t="shared" ref="AT7:AY7" si="6">CHOOSE(WEEKDAY(AT4,1),"S","M","T","W","T","F","S")</f>
        <v>T</v>
      </c>
      <c r="AU7" s="28" t="str">
        <f t="shared" si="6"/>
        <v>W</v>
      </c>
      <c r="AV7" s="28" t="str">
        <f t="shared" si="6"/>
        <v>T</v>
      </c>
      <c r="AW7" s="28" t="str">
        <f t="shared" si="6"/>
        <v>F</v>
      </c>
      <c r="AX7" s="28" t="str">
        <f t="shared" si="6"/>
        <v>S</v>
      </c>
      <c r="AY7" s="28" t="str">
        <f t="shared" si="6"/>
        <v>S</v>
      </c>
      <c r="AZ7" s="28" t="str">
        <f>CHOOSE(WEEKDAY(AZ4,1),"S","M","T","W","T","F","S")</f>
        <v>M</v>
      </c>
      <c r="BA7" s="28" t="str">
        <f t="shared" ref="BA7:BF7" si="7">CHOOSE(WEEKDAY(BA4,1),"S","M","T","W","T","F","S")</f>
        <v>T</v>
      </c>
      <c r="BB7" s="28" t="str">
        <f t="shared" si="7"/>
        <v>W</v>
      </c>
      <c r="BC7" s="28" t="str">
        <f t="shared" si="7"/>
        <v>T</v>
      </c>
      <c r="BD7" s="28" t="str">
        <f t="shared" si="7"/>
        <v>F</v>
      </c>
      <c r="BE7" s="28" t="str">
        <f t="shared" si="7"/>
        <v>S</v>
      </c>
      <c r="BF7" s="28" t="str">
        <f t="shared" si="7"/>
        <v>S</v>
      </c>
      <c r="BG7" s="28" t="str">
        <f>CHOOSE(WEEKDAY(BG4,1),"S","M","T","W","T","F","S")</f>
        <v>M</v>
      </c>
      <c r="BH7" s="28" t="str">
        <f t="shared" ref="BH7:BM7" si="8">CHOOSE(WEEKDAY(BH4,1),"S","M","T","W","T","F","S")</f>
        <v>T</v>
      </c>
      <c r="BI7" s="28" t="str">
        <f t="shared" si="8"/>
        <v>W</v>
      </c>
      <c r="BJ7" s="28" t="str">
        <f t="shared" si="8"/>
        <v>T</v>
      </c>
      <c r="BK7" s="28" t="str">
        <f t="shared" si="8"/>
        <v>F</v>
      </c>
      <c r="BL7" s="28" t="str">
        <f t="shared" si="8"/>
        <v>S</v>
      </c>
      <c r="BM7" s="28" t="str">
        <f t="shared" si="8"/>
        <v>S</v>
      </c>
      <c r="BN7" s="74"/>
    </row>
    <row r="8" spans="1:66" s="40" customFormat="1" x14ac:dyDescent="0.2">
      <c r="A8" s="14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5" t="s">
        <v>14</v>
      </c>
      <c r="C8" s="33" t="s">
        <v>16</v>
      </c>
      <c r="D8" s="34"/>
      <c r="E8" s="35"/>
      <c r="F8" s="35"/>
      <c r="G8" s="37"/>
      <c r="H8" s="38"/>
      <c r="I8" s="36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75"/>
    </row>
    <row r="9" spans="1:66" s="49" customFormat="1" x14ac:dyDescent="0.2">
      <c r="A9" s="41" t="str">
        <f t="shared" ref="A9:A17" ca="1" si="9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42" t="s">
        <v>15</v>
      </c>
      <c r="C9" s="43" t="s">
        <v>16</v>
      </c>
      <c r="D9" s="44"/>
      <c r="E9" s="45">
        <v>43913</v>
      </c>
      <c r="F9" s="46">
        <v>43918</v>
      </c>
      <c r="G9" s="72">
        <f>F9-E9+1</f>
        <v>6</v>
      </c>
      <c r="H9" s="48">
        <v>1</v>
      </c>
      <c r="I9" s="69">
        <f t="shared" ref="I9:I14" si="10">IF(OR(F9=0,E9=0),0,NETWORKDAYS(E9,F9))</f>
        <v>5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76"/>
    </row>
    <row r="10" spans="1:66" s="49" customFormat="1" x14ac:dyDescent="0.2">
      <c r="A10" s="41" t="str">
        <f t="shared" ca="1" si="9"/>
        <v>1.2</v>
      </c>
      <c r="B10" s="42" t="s">
        <v>15</v>
      </c>
      <c r="C10" s="43"/>
      <c r="D10" s="44"/>
      <c r="E10" s="45">
        <f>F9+1</f>
        <v>43919</v>
      </c>
      <c r="F10" s="46">
        <f t="shared" ref="F10:F16" si="11">IF(G10=0,E10,E10+G10-1)</f>
        <v>43923</v>
      </c>
      <c r="G10" s="72">
        <v>5</v>
      </c>
      <c r="H10" s="48">
        <v>0.5</v>
      </c>
      <c r="I10" s="69">
        <f t="shared" si="10"/>
        <v>4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76"/>
    </row>
    <row r="11" spans="1:66" s="49" customFormat="1" x14ac:dyDescent="0.2">
      <c r="A11" s="41" t="str">
        <f t="shared" ca="1" si="9"/>
        <v>1.3</v>
      </c>
      <c r="B11" s="42" t="s">
        <v>15</v>
      </c>
      <c r="C11" s="43"/>
      <c r="D11" s="44"/>
      <c r="E11" s="45">
        <f>F10+1</f>
        <v>43924</v>
      </c>
      <c r="F11" s="46">
        <f t="shared" si="11"/>
        <v>43927</v>
      </c>
      <c r="G11" s="72">
        <v>4</v>
      </c>
      <c r="H11" s="48">
        <v>0.75</v>
      </c>
      <c r="I11" s="69">
        <f t="shared" si="10"/>
        <v>2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76"/>
    </row>
    <row r="12" spans="1:66" s="49" customFormat="1" x14ac:dyDescent="0.2">
      <c r="A12" s="41" t="str">
        <f t="shared" ca="1" si="9"/>
        <v>1.4</v>
      </c>
      <c r="B12" s="42" t="s">
        <v>15</v>
      </c>
      <c r="C12" s="43"/>
      <c r="D12" s="44"/>
      <c r="E12" s="45">
        <v>43915</v>
      </c>
      <c r="F12" s="46">
        <f t="shared" si="11"/>
        <v>43918</v>
      </c>
      <c r="G12" s="72">
        <v>4</v>
      </c>
      <c r="H12" s="48">
        <v>0.5</v>
      </c>
      <c r="I12" s="69">
        <f t="shared" si="10"/>
        <v>3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76"/>
    </row>
    <row r="13" spans="1:66" s="49" customFormat="1" x14ac:dyDescent="0.2">
      <c r="A13" s="41" t="str">
        <f t="shared" ca="1" si="9"/>
        <v>1.5</v>
      </c>
      <c r="B13" s="42" t="s">
        <v>15</v>
      </c>
      <c r="C13" s="43"/>
      <c r="D13" s="44"/>
      <c r="E13" s="45">
        <f>F12+1</f>
        <v>43919</v>
      </c>
      <c r="F13" s="46">
        <f t="shared" si="11"/>
        <v>43920</v>
      </c>
      <c r="G13" s="72">
        <v>2</v>
      </c>
      <c r="H13" s="48">
        <v>0.5</v>
      </c>
      <c r="I13" s="69">
        <f t="shared" si="10"/>
        <v>1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76"/>
    </row>
    <row r="14" spans="1:66" s="49" customFormat="1" x14ac:dyDescent="0.2">
      <c r="A14" s="41" t="str">
        <f t="shared" ca="1" si="9"/>
        <v>1.6</v>
      </c>
      <c r="B14" s="42" t="s">
        <v>15</v>
      </c>
      <c r="C14" s="43"/>
      <c r="D14" s="44"/>
      <c r="E14" s="45">
        <v>43914</v>
      </c>
      <c r="F14" s="46">
        <f t="shared" si="11"/>
        <v>43916</v>
      </c>
      <c r="G14" s="72">
        <v>3</v>
      </c>
      <c r="H14" s="48">
        <v>0.5</v>
      </c>
      <c r="I14" s="69">
        <f t="shared" si="10"/>
        <v>3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76"/>
    </row>
    <row r="15" spans="1:66" s="49" customFormat="1" x14ac:dyDescent="0.2">
      <c r="A15" s="41" t="str">
        <f t="shared" ca="1" si="9"/>
        <v>1.7</v>
      </c>
      <c r="B15" s="42" t="s">
        <v>15</v>
      </c>
      <c r="C15" s="43"/>
      <c r="D15" s="44"/>
      <c r="E15" s="45">
        <f>F14+1</f>
        <v>43917</v>
      </c>
      <c r="F15" s="46">
        <f t="shared" si="11"/>
        <v>43921</v>
      </c>
      <c r="G15" s="72">
        <v>5</v>
      </c>
      <c r="H15" s="48">
        <v>0.5</v>
      </c>
      <c r="I15" s="69">
        <f>IF(OR(F15=0,E15=0),0,NETWORKDAYS(E15,F15))</f>
        <v>3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76"/>
    </row>
    <row r="16" spans="1:66" s="49" customFormat="1" x14ac:dyDescent="0.2">
      <c r="A16" s="41" t="str">
        <f t="shared" ca="1" si="9"/>
        <v>1.8</v>
      </c>
      <c r="B16" s="42" t="s">
        <v>15</v>
      </c>
      <c r="C16" s="43"/>
      <c r="D16" s="44"/>
      <c r="E16" s="45">
        <f>F15+1</f>
        <v>43922</v>
      </c>
      <c r="F16" s="46">
        <f t="shared" si="11"/>
        <v>43928</v>
      </c>
      <c r="G16" s="72">
        <v>7</v>
      </c>
      <c r="H16" s="48">
        <v>0.5</v>
      </c>
      <c r="I16" s="69">
        <f>IF(OR(F16=0,E16=0),0,NETWORKDAYS(E16,F16))</f>
        <v>5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76"/>
    </row>
    <row r="17" spans="1:66" s="52" customFormat="1" ht="13.5" x14ac:dyDescent="0.25">
      <c r="A17" s="41" t="str">
        <f t="shared" ca="1" si="9"/>
        <v>1.9</v>
      </c>
      <c r="B17" s="50" t="s">
        <v>8</v>
      </c>
      <c r="C17" s="50"/>
      <c r="D17" s="34"/>
      <c r="E17" s="51"/>
      <c r="F17" s="51"/>
      <c r="G17" s="37"/>
      <c r="H17" s="38"/>
      <c r="I17" s="36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77"/>
    </row>
    <row r="18" spans="1:66" s="40" customFormat="1" x14ac:dyDescent="0.2">
      <c r="A18" s="14" t="str">
        <f ca="1">IF(ISERROR(VALUE(SUBSTITUTE(OFFSET(A18,-1,0,1,1),".",""))),"1",IF(ISERROR(FIND("`",SUBSTITUTE(OFFSET(A18,-1,0,1,1),".","`",1))),TEXT(VALUE(OFFSET(A18,-1,0,1,1))+1,"#"),TEXT(VALUE(LEFT(OFFSET(A18,-1,0,1,1),FIND("`",SUBSTITUTE(OFFSET(A18,-1,0,1,1),".","`",1))-1))+1,"#")))</f>
        <v>2</v>
      </c>
      <c r="B18" s="15" t="s">
        <v>14</v>
      </c>
      <c r="C18" s="33"/>
      <c r="D18" s="34"/>
      <c r="E18" s="35"/>
      <c r="F18" s="35"/>
      <c r="G18" s="37"/>
      <c r="H18" s="38"/>
      <c r="I18" s="36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75"/>
    </row>
    <row r="19" spans="1:66" s="49" customFormat="1" x14ac:dyDescent="0.2">
      <c r="A19" s="41" t="str">
        <f t="shared" ref="A19:A23" ca="1" si="12">IF(ISERROR(VALUE(SUBSTITUTE(OFFSET(A19,-1,0,1,1),".",""))),"0.1",IF(ISERROR(FIND("`",SUBSTITUTE(OFFSET(A19,-1,0,1,1),".","`",1))),OFFSET(A19,-1,0,1,1)&amp;".1",LEFT(OFFSET(A19,-1,0,1,1),FIND("`",SUBSTITUTE(OFFSET(A19,-1,0,1,1),".","`",1)))&amp;IF(ISERROR(FIND("`",SUBSTITUTE(OFFSET(A19,-1,0,1,1),".","`",2))),VALUE(RIGHT(OFFSET(A19,-1,0,1,1),LEN(OFFSET(A19,-1,0,1,1))-FIND("`",SUBSTITUTE(OFFSET(A19,-1,0,1,1),".","`",1))))+1,VALUE(MID(OFFSET(A19,-1,0,1,1),FIND("`",SUBSTITUTE(OFFSET(A19,-1,0,1,1),".","`",1))+1,(FIND("`",SUBSTITUTE(OFFSET(A19,-1,0,1,1),".","`",2))-FIND("`",SUBSTITUTE(OFFSET(A19,-1,0,1,1),".","`",1))-1)))+1)))</f>
        <v>2.1</v>
      </c>
      <c r="B19" s="42" t="s">
        <v>15</v>
      </c>
      <c r="C19" s="43"/>
      <c r="D19" s="44"/>
      <c r="E19" s="45">
        <f>$E$4</f>
        <v>43913</v>
      </c>
      <c r="F19" s="46">
        <f>IF(G19=0,E19,E19+G19-1)</f>
        <v>43913</v>
      </c>
      <c r="G19" s="72">
        <v>1</v>
      </c>
      <c r="H19" s="48">
        <v>0</v>
      </c>
      <c r="I19" s="69">
        <f t="shared" ref="I19:I22" si="13">IF(OR(F19=0,E19=0),0,NETWORKDAYS(E19,F19))</f>
        <v>1</v>
      </c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76"/>
    </row>
    <row r="20" spans="1:66" s="49" customFormat="1" x14ac:dyDescent="0.2">
      <c r="A20" s="41" t="str">
        <f t="shared" ca="1" si="12"/>
        <v>2.2</v>
      </c>
      <c r="B20" s="42" t="s">
        <v>15</v>
      </c>
      <c r="C20" s="43"/>
      <c r="D20" s="44"/>
      <c r="E20" s="45">
        <f t="shared" ref="E20:E22" si="14">E19+1</f>
        <v>43914</v>
      </c>
      <c r="F20" s="46">
        <f t="shared" ref="F20:F22" si="15">IF(G20=0,E20,E20+G20-1)</f>
        <v>43914</v>
      </c>
      <c r="G20" s="72">
        <v>1</v>
      </c>
      <c r="H20" s="48">
        <v>0</v>
      </c>
      <c r="I20" s="69">
        <f t="shared" si="13"/>
        <v>1</v>
      </c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76"/>
    </row>
    <row r="21" spans="1:66" s="49" customFormat="1" x14ac:dyDescent="0.2">
      <c r="A21" s="41" t="str">
        <f t="shared" ca="1" si="12"/>
        <v>2.3</v>
      </c>
      <c r="B21" s="42" t="s">
        <v>15</v>
      </c>
      <c r="C21" s="43"/>
      <c r="D21" s="44"/>
      <c r="E21" s="45">
        <f t="shared" si="14"/>
        <v>43915</v>
      </c>
      <c r="F21" s="46">
        <f t="shared" si="15"/>
        <v>43915</v>
      </c>
      <c r="G21" s="72">
        <v>1</v>
      </c>
      <c r="H21" s="48">
        <v>0</v>
      </c>
      <c r="I21" s="69">
        <f t="shared" si="13"/>
        <v>1</v>
      </c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76"/>
    </row>
    <row r="22" spans="1:66" s="49" customFormat="1" x14ac:dyDescent="0.2">
      <c r="A22" s="41" t="str">
        <f t="shared" ca="1" si="12"/>
        <v>2.4</v>
      </c>
      <c r="B22" s="42" t="s">
        <v>15</v>
      </c>
      <c r="C22" s="43"/>
      <c r="D22" s="44"/>
      <c r="E22" s="45">
        <f t="shared" si="14"/>
        <v>43916</v>
      </c>
      <c r="F22" s="46">
        <f t="shared" si="15"/>
        <v>43916</v>
      </c>
      <c r="G22" s="72">
        <v>1</v>
      </c>
      <c r="H22" s="48">
        <v>0</v>
      </c>
      <c r="I22" s="69">
        <f t="shared" si="13"/>
        <v>1</v>
      </c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76"/>
    </row>
    <row r="23" spans="1:66" s="52" customFormat="1" ht="13.5" x14ac:dyDescent="0.25">
      <c r="A23" s="41" t="str">
        <f t="shared" ca="1" si="12"/>
        <v>2.5</v>
      </c>
      <c r="B23" s="50" t="s">
        <v>8</v>
      </c>
      <c r="C23" s="50"/>
      <c r="D23" s="34"/>
      <c r="E23" s="51"/>
      <c r="F23" s="51"/>
      <c r="G23" s="37"/>
      <c r="H23" s="38"/>
      <c r="I23" s="36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77"/>
    </row>
    <row r="24" spans="1:66" s="40" customFormat="1" x14ac:dyDescent="0.2">
      <c r="A24" s="14" t="str">
        <f ca="1">IF(ISERROR(VALUE(SUBSTITUTE(OFFSET(A24,-1,0,1,1),".",""))),"1",IF(ISERROR(FIND("`",SUBSTITUTE(OFFSET(A24,-1,0,1,1),".","`",1))),TEXT(VALUE(OFFSET(A24,-1,0,1,1))+1,"#"),TEXT(VALUE(LEFT(OFFSET(A24,-1,0,1,1),FIND("`",SUBSTITUTE(OFFSET(A24,-1,0,1,1),".","`",1))-1))+1,"#")))</f>
        <v>3</v>
      </c>
      <c r="B24" s="15" t="s">
        <v>14</v>
      </c>
      <c r="C24" s="33"/>
      <c r="D24" s="34"/>
      <c r="E24" s="35"/>
      <c r="F24" s="35"/>
      <c r="G24" s="37"/>
      <c r="H24" s="38"/>
      <c r="I24" s="36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75"/>
    </row>
    <row r="25" spans="1:66" s="49" customFormat="1" x14ac:dyDescent="0.2">
      <c r="A25" s="41" t="str">
        <f t="shared" ref="A25:A29" ca="1" si="16">IF(ISERROR(VALUE(SUBSTITUTE(OFFSET(A25,-1,0,1,1),".",""))),"0.1",IF(ISERROR(FIND("`",SUBSTITUTE(OFFSET(A25,-1,0,1,1),".","`",1))),OFFSET(A25,-1,0,1,1)&amp;".1",LEFT(OFFSET(A25,-1,0,1,1),FIND("`",SUBSTITUTE(OFFSET(A25,-1,0,1,1),".","`",1)))&amp;IF(ISERROR(FIND("`",SUBSTITUTE(OFFSET(A25,-1,0,1,1),".","`",2))),VALUE(RIGHT(OFFSET(A25,-1,0,1,1),LEN(OFFSET(A25,-1,0,1,1))-FIND("`",SUBSTITUTE(OFFSET(A25,-1,0,1,1),".","`",1))))+1,VALUE(MID(OFFSET(A25,-1,0,1,1),FIND("`",SUBSTITUTE(OFFSET(A25,-1,0,1,1),".","`",1))+1,(FIND("`",SUBSTITUTE(OFFSET(A25,-1,0,1,1),".","`",2))-FIND("`",SUBSTITUTE(OFFSET(A25,-1,0,1,1),".","`",1))-1)))+1)))</f>
        <v>3.1</v>
      </c>
      <c r="B25" s="42" t="s">
        <v>15</v>
      </c>
      <c r="C25" s="43"/>
      <c r="D25" s="44"/>
      <c r="E25" s="45">
        <f>$E$4</f>
        <v>43913</v>
      </c>
      <c r="F25" s="46">
        <f>IF(G25=0,E25,E25+G25-1)</f>
        <v>43913</v>
      </c>
      <c r="G25" s="72">
        <v>1</v>
      </c>
      <c r="H25" s="48">
        <v>0</v>
      </c>
      <c r="I25" s="69">
        <f t="shared" ref="I25:I28" si="17">IF(OR(F25=0,E25=0),0,NETWORKDAYS(E25,F25))</f>
        <v>1</v>
      </c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76"/>
    </row>
    <row r="26" spans="1:66" s="49" customFormat="1" x14ac:dyDescent="0.2">
      <c r="A26" s="41" t="str">
        <f t="shared" ca="1" si="16"/>
        <v>3.2</v>
      </c>
      <c r="B26" s="42" t="s">
        <v>15</v>
      </c>
      <c r="C26" s="43"/>
      <c r="D26" s="44"/>
      <c r="E26" s="45">
        <f t="shared" ref="E26:E28" si="18">E25+1</f>
        <v>43914</v>
      </c>
      <c r="F26" s="46">
        <f t="shared" ref="F26:F28" si="19">IF(G26=0,E26,E26+G26-1)</f>
        <v>43914</v>
      </c>
      <c r="G26" s="72">
        <v>1</v>
      </c>
      <c r="H26" s="48">
        <v>0</v>
      </c>
      <c r="I26" s="69">
        <f t="shared" si="17"/>
        <v>1</v>
      </c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76"/>
    </row>
    <row r="27" spans="1:66" s="49" customFormat="1" x14ac:dyDescent="0.2">
      <c r="A27" s="41" t="str">
        <f t="shared" ca="1" si="16"/>
        <v>3.3</v>
      </c>
      <c r="B27" s="42" t="s">
        <v>15</v>
      </c>
      <c r="C27" s="43"/>
      <c r="D27" s="44"/>
      <c r="E27" s="45">
        <f t="shared" si="18"/>
        <v>43915</v>
      </c>
      <c r="F27" s="46">
        <f t="shared" si="19"/>
        <v>43915</v>
      </c>
      <c r="G27" s="72">
        <v>1</v>
      </c>
      <c r="H27" s="48">
        <v>0</v>
      </c>
      <c r="I27" s="69">
        <f t="shared" si="17"/>
        <v>1</v>
      </c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76"/>
    </row>
    <row r="28" spans="1:66" s="49" customFormat="1" x14ac:dyDescent="0.2">
      <c r="A28" s="41" t="str">
        <f t="shared" ca="1" si="16"/>
        <v>3.4</v>
      </c>
      <c r="B28" s="42" t="s">
        <v>15</v>
      </c>
      <c r="C28" s="43"/>
      <c r="D28" s="44"/>
      <c r="E28" s="45">
        <f t="shared" si="18"/>
        <v>43916</v>
      </c>
      <c r="F28" s="46">
        <f t="shared" si="19"/>
        <v>43916</v>
      </c>
      <c r="G28" s="72">
        <v>1</v>
      </c>
      <c r="H28" s="48">
        <v>0</v>
      </c>
      <c r="I28" s="69">
        <f t="shared" si="17"/>
        <v>1</v>
      </c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76"/>
    </row>
    <row r="29" spans="1:66" s="52" customFormat="1" ht="13.5" x14ac:dyDescent="0.25">
      <c r="A29" s="41" t="str">
        <f t="shared" ca="1" si="16"/>
        <v>3.5</v>
      </c>
      <c r="B29" s="50" t="s">
        <v>8</v>
      </c>
      <c r="C29" s="50"/>
      <c r="D29" s="34"/>
      <c r="E29" s="51"/>
      <c r="F29" s="51"/>
      <c r="G29" s="37"/>
      <c r="H29" s="38"/>
      <c r="I29" s="36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77"/>
    </row>
    <row r="30" spans="1:66" s="40" customFormat="1" x14ac:dyDescent="0.2">
      <c r="A30" s="14" t="str">
        <f ca="1">IF(ISERROR(VALUE(SUBSTITUTE(OFFSET(A30,-1,0,1,1),".",""))),"1",IF(ISERROR(FIND("`",SUBSTITUTE(OFFSET(A30,-1,0,1,1),".","`",1))),TEXT(VALUE(OFFSET(A30,-1,0,1,1))+1,"#"),TEXT(VALUE(LEFT(OFFSET(A30,-1,0,1,1),FIND("`",SUBSTITUTE(OFFSET(A30,-1,0,1,1),".","`",1))-1))+1,"#")))</f>
        <v>4</v>
      </c>
      <c r="B30" s="15" t="s">
        <v>14</v>
      </c>
      <c r="C30" s="33"/>
      <c r="D30" s="34"/>
      <c r="E30" s="35"/>
      <c r="F30" s="35"/>
      <c r="G30" s="37"/>
      <c r="H30" s="38"/>
      <c r="I30" s="36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75"/>
    </row>
    <row r="31" spans="1:66" s="49" customFormat="1" x14ac:dyDescent="0.2">
      <c r="A31" s="41" t="str">
        <f t="shared" ref="A31:A35" ca="1" si="20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4.1</v>
      </c>
      <c r="B31" s="42" t="s">
        <v>15</v>
      </c>
      <c r="C31" s="43"/>
      <c r="D31" s="44"/>
      <c r="E31" s="45">
        <f>$E$4</f>
        <v>43913</v>
      </c>
      <c r="F31" s="46">
        <f>IF(G31=0,E31,E31+G31-1)</f>
        <v>43913</v>
      </c>
      <c r="G31" s="72">
        <v>1</v>
      </c>
      <c r="H31" s="48">
        <v>0</v>
      </c>
      <c r="I31" s="69">
        <f t="shared" ref="I31:I34" si="21">IF(OR(F31=0,E31=0),0,NETWORKDAYS(E31,F31))</f>
        <v>1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76"/>
    </row>
    <row r="32" spans="1:66" s="49" customFormat="1" x14ac:dyDescent="0.2">
      <c r="A32" s="41" t="str">
        <f t="shared" ca="1" si="20"/>
        <v>4.2</v>
      </c>
      <c r="B32" s="42" t="s">
        <v>15</v>
      </c>
      <c r="C32" s="43"/>
      <c r="D32" s="44"/>
      <c r="E32" s="45">
        <f t="shared" ref="E32:E34" si="22">E31+1</f>
        <v>43914</v>
      </c>
      <c r="F32" s="46">
        <f t="shared" ref="F32:F34" si="23">IF(G32=0,E32,E32+G32-1)</f>
        <v>43914</v>
      </c>
      <c r="G32" s="72">
        <v>1</v>
      </c>
      <c r="H32" s="48">
        <v>0</v>
      </c>
      <c r="I32" s="69">
        <f t="shared" si="21"/>
        <v>1</v>
      </c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76"/>
    </row>
    <row r="33" spans="1:66" s="49" customFormat="1" x14ac:dyDescent="0.2">
      <c r="A33" s="41" t="str">
        <f t="shared" ca="1" si="20"/>
        <v>4.3</v>
      </c>
      <c r="B33" s="42" t="s">
        <v>15</v>
      </c>
      <c r="C33" s="43"/>
      <c r="D33" s="44"/>
      <c r="E33" s="45">
        <f t="shared" si="22"/>
        <v>43915</v>
      </c>
      <c r="F33" s="46">
        <f t="shared" si="23"/>
        <v>43915</v>
      </c>
      <c r="G33" s="72">
        <v>1</v>
      </c>
      <c r="H33" s="48">
        <v>0</v>
      </c>
      <c r="I33" s="69">
        <f t="shared" si="21"/>
        <v>1</v>
      </c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76"/>
    </row>
    <row r="34" spans="1:66" s="49" customFormat="1" x14ac:dyDescent="0.2">
      <c r="A34" s="41" t="str">
        <f t="shared" ca="1" si="20"/>
        <v>4.4</v>
      </c>
      <c r="B34" s="42" t="s">
        <v>15</v>
      </c>
      <c r="C34" s="43"/>
      <c r="D34" s="44"/>
      <c r="E34" s="45">
        <f t="shared" si="22"/>
        <v>43916</v>
      </c>
      <c r="F34" s="46">
        <f t="shared" si="23"/>
        <v>43916</v>
      </c>
      <c r="G34" s="72">
        <v>1</v>
      </c>
      <c r="H34" s="48">
        <v>0</v>
      </c>
      <c r="I34" s="69">
        <f t="shared" si="21"/>
        <v>1</v>
      </c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76"/>
    </row>
    <row r="35" spans="1:66" s="52" customFormat="1" ht="13.5" x14ac:dyDescent="0.25">
      <c r="A35" s="41" t="str">
        <f t="shared" ca="1" si="20"/>
        <v>4.5</v>
      </c>
      <c r="B35" s="50" t="s">
        <v>8</v>
      </c>
      <c r="C35" s="50"/>
      <c r="D35" s="34"/>
      <c r="E35" s="51"/>
      <c r="F35" s="51"/>
      <c r="G35" s="37"/>
      <c r="H35" s="38"/>
      <c r="I35" s="36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77"/>
    </row>
    <row r="36" spans="1:66" s="53" customFormat="1" ht="13.5" x14ac:dyDescent="0.25">
      <c r="A36" s="41"/>
      <c r="B36" s="50"/>
      <c r="C36" s="50"/>
      <c r="D36" s="34"/>
      <c r="E36" s="51"/>
      <c r="F36" s="51"/>
      <c r="G36" s="37"/>
      <c r="H36" s="38"/>
      <c r="I36" s="36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73"/>
    </row>
    <row r="37" spans="1:66" s="53" customFormat="1" ht="13.5" x14ac:dyDescent="0.25">
      <c r="A37" s="41"/>
      <c r="B37" s="50"/>
      <c r="C37" s="50"/>
      <c r="D37" s="34"/>
      <c r="E37" s="51"/>
      <c r="F37" s="51"/>
      <c r="G37" s="37"/>
      <c r="H37" s="38"/>
      <c r="I37" s="36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73"/>
    </row>
    <row r="38" spans="1:66" s="9" customFormat="1" x14ac:dyDescent="0.2">
      <c r="A38" s="85" t="s">
        <v>9</v>
      </c>
      <c r="B38" s="86"/>
      <c r="C38" s="16"/>
      <c r="D38" s="16"/>
      <c r="E38" s="16"/>
      <c r="F38" s="16"/>
      <c r="G38" s="17"/>
      <c r="H38" s="17"/>
      <c r="I38" s="17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78"/>
    </row>
    <row r="39" spans="1:66" s="57" customFormat="1" x14ac:dyDescent="0.2">
      <c r="A39" s="54" t="s">
        <v>30</v>
      </c>
      <c r="B39" s="55"/>
      <c r="C39" s="55"/>
      <c r="D39" s="55"/>
      <c r="E39" s="55"/>
      <c r="F39" s="55"/>
      <c r="G39" s="56"/>
      <c r="H39" s="56"/>
      <c r="I39" s="56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78"/>
    </row>
    <row r="40" spans="1:66" s="53" customFormat="1" x14ac:dyDescent="0.2">
      <c r="A40" s="19" t="s">
        <v>17</v>
      </c>
      <c r="B40" s="58"/>
      <c r="C40" s="58"/>
      <c r="D40" s="58"/>
      <c r="E40" s="58"/>
      <c r="F40" s="58"/>
      <c r="G40" s="59"/>
      <c r="H40" s="59"/>
      <c r="I40" s="5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73"/>
    </row>
    <row r="41" spans="1:66" s="53" customFormat="1" x14ac:dyDescent="0.2">
      <c r="A41" s="41" t="str">
        <f ca="1">IF(ISERROR(VALUE(SUBSTITUTE(OFFSET(A41,-1,0,1,1),".",""))),"1",IF(ISERROR(FIND("`",SUBSTITUTE(OFFSET(A41,-1,0,1,1),".","`",1))),TEXT(VALUE(OFFSET(A41,-1,0,1,1))+1,"#"),TEXT(VALUE(LEFT(OFFSET(A41,-1,0,1,1),FIND("`",SUBSTITUTE(OFFSET(A41,-1,0,1,1),".","`",1))-1))+1,"#")))</f>
        <v>1</v>
      </c>
      <c r="B41" s="60" t="s">
        <v>18</v>
      </c>
      <c r="C41" s="60"/>
      <c r="D41" s="61"/>
      <c r="E41" s="35"/>
      <c r="F41" s="62"/>
      <c r="G41" s="47"/>
      <c r="H41" s="63"/>
      <c r="I41" s="47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73"/>
    </row>
    <row r="42" spans="1:66" s="53" customFormat="1" x14ac:dyDescent="0.2">
      <c r="A42" s="41" t="str">
        <f ca="1">IF(ISERROR(VALUE(SUBSTITUTE(OFFSET(A42,-1,0,1,1),".",""))),"0.1",IF(ISERROR(FIND("`",SUBSTITUTE(OFFSET(A42,-1,0,1,1),".","`",1))),OFFSET(A42,-1,0,1,1)&amp;".1",LEFT(OFFSET(A42,-1,0,1,1),FIND("`",SUBSTITUTE(OFFSET(A42,-1,0,1,1),".","`",1)))&amp;IF(ISERROR(FIND("`",SUBSTITUTE(OFFSET(A42,-1,0,1,1),".","`",2))),VALUE(RIGHT(OFFSET(A42,-1,0,1,1),LEN(OFFSET(A42,-1,0,1,1))-FIND("`",SUBSTITUTE(OFFSET(A42,-1,0,1,1),".","`",1))))+1,VALUE(MID(OFFSET(A42,-1,0,1,1),FIND("`",SUBSTITUTE(OFFSET(A42,-1,0,1,1),".","`",1))+1,(FIND("`",SUBSTITUTE(OFFSET(A42,-1,0,1,1),".","`",2))-FIND("`",SUBSTITUTE(OFFSET(A42,-1,0,1,1),".","`",1))-1)))+1)))</f>
        <v>1.1</v>
      </c>
      <c r="B42" s="64" t="s">
        <v>12</v>
      </c>
      <c r="C42" s="64"/>
      <c r="D42" s="61"/>
      <c r="E42" s="35"/>
      <c r="F42" s="62"/>
      <c r="G42" s="47"/>
      <c r="H42" s="63"/>
      <c r="I42" s="47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73"/>
    </row>
    <row r="43" spans="1:66" s="53" customFormat="1" x14ac:dyDescent="0.2">
      <c r="A43" s="41" t="str">
        <f ca="1">IF(ISERROR(VALUE(SUBSTITUTE(OFFSET(A43,-1,0,1,1),".",""))),"0.0.1",IF(ISERROR(FIND("`",SUBSTITUTE(OFFSET(A43,-1,0,1,1),".","`",2))),OFFSET(A43,-1,0,1,1)&amp;".1",LEFT(OFFSET(A43,-1,0,1,1),FIND("`",SUBSTITUTE(OFFSET(A43,-1,0,1,1),".","`",2)))&amp;IF(ISERROR(FIND("`",SUBSTITUTE(OFFSET(A43,-1,0,1,1),".","`",3))),VALUE(RIGHT(OFFSET(A43,-1,0,1,1),LEN(OFFSET(A43,-1,0,1,1))-FIND("`",SUBSTITUTE(OFFSET(A43,-1,0,1,1),".","`",2))))+1,VALUE(MID(OFFSET(A43,-1,0,1,1),FIND("`",SUBSTITUTE(OFFSET(A43,-1,0,1,1),".","`",2))+1,(FIND("`",SUBSTITUTE(OFFSET(A43,-1,0,1,1),".","`",3))-FIND("`",SUBSTITUTE(OFFSET(A43,-1,0,1,1),".","`",2))-1)))+1)))</f>
        <v>1.1.1</v>
      </c>
      <c r="B43" s="65" t="s">
        <v>19</v>
      </c>
      <c r="C43" s="64"/>
      <c r="D43" s="61"/>
      <c r="E43" s="35"/>
      <c r="F43" s="62"/>
      <c r="G43" s="47"/>
      <c r="H43" s="63"/>
      <c r="I43" s="47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73"/>
    </row>
    <row r="44" spans="1:66" s="53" customFormat="1" x14ac:dyDescent="0.2">
      <c r="A44" s="41" t="str">
        <f ca="1">IF(ISERROR(VALUE(SUBSTITUTE(OFFSET(A44,-1,0,1,1),".",""))),"0.0.0.1",IF(ISERROR(FIND("`",SUBSTITUTE(OFFSET(A44,-1,0,1,1),".","`",3))),OFFSET(A44,-1,0,1,1)&amp;".1",LEFT(OFFSET(A44,-1,0,1,1),FIND("`",SUBSTITUTE(OFFSET(A44,-1,0,1,1),".","`",3)))&amp;IF(ISERROR(FIND("`",SUBSTITUTE(OFFSET(A44,-1,0,1,1),".","`",4))),VALUE(RIGHT(OFFSET(A44,-1,0,1,1),LEN(OFFSET(A44,-1,0,1,1))-FIND("`",SUBSTITUTE(OFFSET(A44,-1,0,1,1),".","`",3))))+1,VALUE(MID(OFFSET(A44,-1,0,1,1),FIND("`",SUBSTITUTE(OFFSET(A44,-1,0,1,1),".","`",3))+1,(FIND("`",SUBSTITUTE(OFFSET(A44,-1,0,1,1),".","`",4))-FIND("`",SUBSTITUTE(OFFSET(A44,-1,0,1,1),".","`",3))-1)))+1)))</f>
        <v>1.1.1.1</v>
      </c>
      <c r="B44" s="65" t="s">
        <v>20</v>
      </c>
      <c r="C44" s="64"/>
      <c r="D44" s="61"/>
      <c r="E44" s="35"/>
      <c r="F44" s="62"/>
      <c r="G44" s="47"/>
      <c r="H44" s="63"/>
      <c r="I44" s="47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73"/>
    </row>
    <row r="45" spans="1:66" s="53" customFormat="1" x14ac:dyDescent="0.2">
      <c r="A45" s="19" t="s">
        <v>31</v>
      </c>
      <c r="B45" s="58"/>
      <c r="C45" s="58"/>
      <c r="D45" s="58"/>
      <c r="E45" s="58"/>
      <c r="F45" s="58"/>
      <c r="G45" s="59"/>
      <c r="H45" s="59"/>
      <c r="I45" s="5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73"/>
    </row>
    <row r="46" spans="1:66" s="53" customFormat="1" x14ac:dyDescent="0.2">
      <c r="A46" s="41" t="str">
        <f ca="1">IF(ISERROR(VALUE(SUBSTITUTE(OFFSET(A46,-1,0,1,1),".",""))),"1",IF(ISERROR(FIND("`",SUBSTITUTE(OFFSET(A46,-1,0,1,1),".","`",1))),TEXT(VALUE(OFFSET(A46,-1,0,1,1))+1,"#"),TEXT(VALUE(LEFT(OFFSET(A46,-1,0,1,1),FIND("`",SUBSTITUTE(OFFSET(A46,-1,0,1,1),".","`",1))-1))+1,"#")))</f>
        <v>1</v>
      </c>
      <c r="B46" s="18" t="s">
        <v>23</v>
      </c>
      <c r="C46" s="18"/>
      <c r="D46" s="67"/>
      <c r="E46" s="71">
        <f>MIN(E47:E49)</f>
        <v>43891</v>
      </c>
      <c r="F46" s="71">
        <f>MAX(F47:F49)</f>
        <v>43891</v>
      </c>
      <c r="G46" s="47">
        <f>IF(OR(F46=0,E46=0),0,F46-E46+1)</f>
        <v>1</v>
      </c>
      <c r="H46" s="70"/>
      <c r="I46" s="69">
        <f>IF(OR(F46=0,E46=0),0,NETWORKDAYS(E46,F46))</f>
        <v>0</v>
      </c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73"/>
    </row>
    <row r="47" spans="1:66" s="53" customFormat="1" x14ac:dyDescent="0.2">
      <c r="A47" s="66" t="s">
        <v>21</v>
      </c>
      <c r="B47" s="18" t="s">
        <v>22</v>
      </c>
      <c r="C47" s="18"/>
      <c r="D47" s="67"/>
      <c r="E47" s="68">
        <f>F47</f>
        <v>43891</v>
      </c>
      <c r="F47" s="45">
        <v>43891</v>
      </c>
      <c r="G47" s="47"/>
      <c r="H47" s="70"/>
      <c r="I47" s="6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73"/>
    </row>
    <row r="48" spans="1:66" s="53" customFormat="1" x14ac:dyDescent="0.2">
      <c r="A48" s="41" t="str">
        <f ca="1">IF(ISERROR(VALUE(SUBSTITUTE(OFFSET(A48,-1,0,1,1),".",""))),"0.1",IF(ISERROR(FIND("`",SUBSTITUTE(OFFSET(A48,-1,0,1,1),".","`",1))),OFFSET(A48,-1,0,1,1)&amp;".1",LEFT(OFFSET(A48,-1,0,1,1),FIND("`",SUBSTITUTE(OFFSET(A48,-1,0,1,1),".","`",1)))&amp;IF(ISERROR(FIND("`",SUBSTITUTE(OFFSET(A48,-1,0,1,1),".","`",2))),VALUE(RIGHT(OFFSET(A48,-1,0,1,1),LEN(OFFSET(A48,-1,0,1,1))-FIND("`",SUBSTITUTE(OFFSET(A48,-1,0,1,1),".","`",1))))+1,VALUE(MID(OFFSET(A48,-1,0,1,1),FIND("`",SUBSTITUTE(OFFSET(A48,-1,0,1,1),".","`",1))+1,(FIND("`",SUBSTITUTE(OFFSET(A48,-1,0,1,1),".","`",2))-FIND("`",SUBSTITUTE(OFFSET(A48,-1,0,1,1),".","`",1))-1)))+1)))</f>
        <v>2.1</v>
      </c>
      <c r="B48" s="64" t="s">
        <v>27</v>
      </c>
      <c r="C48" s="64"/>
      <c r="D48" s="44"/>
      <c r="E48" s="45"/>
      <c r="F48" s="46">
        <f>IF(G48=0,E48,E48+G48-1)</f>
        <v>0</v>
      </c>
      <c r="G48" s="72"/>
      <c r="H48" s="48"/>
      <c r="I48" s="69">
        <f>IF(OR(F48=0,E48=0),0,NETWORKDAYS(E48,F48))</f>
        <v>0</v>
      </c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73"/>
    </row>
    <row r="49" spans="1:66" s="53" customFormat="1" x14ac:dyDescent="0.2">
      <c r="A49" s="41" t="str">
        <f ca="1">IF(ISERROR(VALUE(SUBSTITUTE(OFFSET(A49,-1,0,1,1),".",""))),"0.1",IF(ISERROR(FIND("`",SUBSTITUTE(OFFSET(A49,-1,0,1,1),".","`",1))),OFFSET(A49,-1,0,1,1)&amp;".1",LEFT(OFFSET(A49,-1,0,1,1),FIND("`",SUBSTITUTE(OFFSET(A49,-1,0,1,1),".","`",1)))&amp;IF(ISERROR(FIND("`",SUBSTITUTE(OFFSET(A49,-1,0,1,1),".","`",2))),VALUE(RIGHT(OFFSET(A49,-1,0,1,1),LEN(OFFSET(A49,-1,0,1,1))-FIND("`",SUBSTITUTE(OFFSET(A49,-1,0,1,1),".","`",1))))+1,VALUE(MID(OFFSET(A49,-1,0,1,1),FIND("`",SUBSTITUTE(OFFSET(A49,-1,0,1,1),".","`",1))+1,(FIND("`",SUBSTITUTE(OFFSET(A49,-1,0,1,1),".","`",2))-FIND("`",SUBSTITUTE(OFFSET(A49,-1,0,1,1),".","`",1))-1)))+1)))</f>
        <v>2.2</v>
      </c>
      <c r="B49" s="64" t="s">
        <v>24</v>
      </c>
      <c r="C49" s="64"/>
      <c r="D49" s="44"/>
      <c r="E49" s="45"/>
      <c r="F49" s="45"/>
      <c r="G49" s="47">
        <f>IF(OR(F49=0,E49=0),0,F49-E49+1)</f>
        <v>0</v>
      </c>
      <c r="H49" s="48"/>
      <c r="I49" s="69">
        <f>IF(OR(F49=0,E49=0),0,NETWORKDAYS(E49,F49))</f>
        <v>0</v>
      </c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73"/>
    </row>
  </sheetData>
  <mergeCells count="23">
    <mergeCell ref="BG5:BM5"/>
    <mergeCell ref="BG6:BM6"/>
    <mergeCell ref="AL6:AR6"/>
    <mergeCell ref="AS5:AY5"/>
    <mergeCell ref="AS6:AY6"/>
    <mergeCell ref="AL5:AR5"/>
    <mergeCell ref="A38:B38"/>
    <mergeCell ref="AZ5:BF5"/>
    <mergeCell ref="AZ6:BF6"/>
    <mergeCell ref="X6:AD6"/>
    <mergeCell ref="AE5:AK5"/>
    <mergeCell ref="AE6:AK6"/>
    <mergeCell ref="Q6:W6"/>
    <mergeCell ref="J6:P6"/>
    <mergeCell ref="X5:AD5"/>
    <mergeCell ref="E2:F2"/>
    <mergeCell ref="Q5:W5"/>
    <mergeCell ref="J5:P5"/>
    <mergeCell ref="B5:D5"/>
    <mergeCell ref="B4:D4"/>
    <mergeCell ref="B3:D3"/>
    <mergeCell ref="E3:F3"/>
    <mergeCell ref="E4:F4"/>
  </mergeCells>
  <phoneticPr fontId="3" type="noConversion"/>
  <conditionalFormatting sqref="H8:H49">
    <cfRule type="dataBar" priority="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J7:BM7">
    <cfRule type="expression" dxfId="2" priority="6">
      <formula>AND(TODAY()&gt;=J4,TODAY()&lt;K4)</formula>
    </cfRule>
  </conditionalFormatting>
  <conditionalFormatting sqref="J8:BM49">
    <cfRule type="expression" dxfId="1" priority="34">
      <formula>AND($E8&lt;K$4,$F8&gt;=J$4)</formula>
    </cfRule>
    <cfRule type="expression" dxfId="0" priority="16">
      <formula>J$4=TODAY()</formula>
    </cfRule>
  </conditionalFormatting>
  <pageMargins left="0.25" right="0.25" top="0.5" bottom="0.5" header="0.5" footer="0.25"/>
  <pageSetup scale="59" fitToHeight="0" orientation="landscape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GanttChart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2006-2015 Vertex42 LLC. All Rights Reserved.</dc:description>
  <cp:lastModifiedBy>Administrator</cp:lastModifiedBy>
  <cp:lastPrinted>2011-03-03T22:17:07Z</cp:lastPrinted>
  <dcterms:created xsi:type="dcterms:W3CDTF">2010-06-09T16:05:03Z</dcterms:created>
  <dcterms:modified xsi:type="dcterms:W3CDTF">2020-03-14T06:11:27Z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2015 Vertex42 LLC</vt:lpwstr>
  </property>
  <property fmtid="{D5CDD505-2E9C-101B-9397-08002B2CF9AE}" pid="3" name="Version">
    <vt:lpwstr>3.0.2</vt:lpwstr>
  </property>
</Properties>
</file>