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登陆用户\Desktop\工作进度管理表\"/>
    </mc:Choice>
  </mc:AlternateContent>
  <bookViews>
    <workbookView xWindow="0" yWindow="0" windowWidth="24000" windowHeight="9210"/>
  </bookViews>
  <sheets>
    <sheet name="项目任务表" sheetId="8" r:id="rId1"/>
    <sheet name="说明" sheetId="9" r:id="rId2"/>
  </sheets>
  <definedNames>
    <definedName name="_xlnm.Print_Area" localSheetId="0">项目任务表!$A$1:$M$35</definedName>
    <definedName name="vertex42_copyright" hidden="1">"© 2017 Vertex42 LLC"</definedName>
    <definedName name="vertex42_id" hidden="1">"project-task-list-with-gantt-chart.xlsx"</definedName>
    <definedName name="vertex42_title" hidden="1">"Project Task List with Gantt Chart"</definedName>
  </definedNames>
  <calcPr calcId="152511"/>
</workbook>
</file>

<file path=xl/calcChain.xml><?xml version="1.0" encoding="utf-8"?>
<calcChain xmlns="http://schemas.openxmlformats.org/spreadsheetml/2006/main">
  <c r="P2" i="8" l="1"/>
  <c r="M11" i="8"/>
  <c r="J11" i="8" s="1"/>
  <c r="K11" i="8" s="1"/>
  <c r="L11" i="8"/>
  <c r="I11" i="8"/>
  <c r="H11" i="8"/>
  <c r="L10" i="8"/>
  <c r="H10" i="8"/>
  <c r="I10" i="8" s="1"/>
  <c r="E10" i="8"/>
  <c r="M10" i="8" s="1"/>
  <c r="L9" i="8"/>
  <c r="H9" i="8"/>
  <c r="I9" i="8" s="1"/>
  <c r="E9" i="8"/>
  <c r="M9" i="8" s="1"/>
  <c r="L8" i="8"/>
  <c r="H8" i="8"/>
  <c r="I8" i="8" s="1"/>
  <c r="E8" i="8"/>
  <c r="M8" i="8" s="1"/>
  <c r="J8" i="8" s="1"/>
  <c r="M7" i="8"/>
  <c r="J7" i="8" s="1"/>
  <c r="H7" i="8"/>
  <c r="I7" i="8" s="1"/>
  <c r="H6" i="8"/>
  <c r="I6" i="8" s="1"/>
  <c r="E6" i="8"/>
  <c r="M6" i="8" s="1"/>
  <c r="H5" i="8"/>
  <c r="I5" i="8" s="1"/>
  <c r="M5" i="8"/>
  <c r="H4" i="8"/>
  <c r="I4" i="8" s="1"/>
  <c r="M4" i="8" l="1"/>
  <c r="J4" i="8" s="1"/>
  <c r="K4" i="8" s="1"/>
  <c r="J10" i="8"/>
  <c r="K10" i="8" s="1"/>
  <c r="L6" i="8"/>
  <c r="J6" i="8"/>
  <c r="K6" i="8" s="1"/>
  <c r="J9" i="8"/>
  <c r="K9" i="8" s="1"/>
  <c r="J5" i="8"/>
  <c r="K5" i="8" s="1"/>
  <c r="L5" i="8"/>
  <c r="K8" i="8"/>
  <c r="K7" i="8"/>
  <c r="L7" i="8"/>
  <c r="L4" i="8" l="1"/>
</calcChain>
</file>

<file path=xl/sharedStrings.xml><?xml version="1.0" encoding="utf-8"?>
<sst xmlns="http://schemas.openxmlformats.org/spreadsheetml/2006/main" count="40" uniqueCount="36">
  <si>
    <t>[42]</t>
  </si>
  <si>
    <t>项目任务列表</t>
    <phoneticPr fontId="12" type="noConversion"/>
  </si>
  <si>
    <t>在这个上面插入新行</t>
    <phoneticPr fontId="12" type="noConversion"/>
  </si>
  <si>
    <t>项目</t>
    <phoneticPr fontId="12" type="noConversion"/>
  </si>
  <si>
    <t>项目1</t>
    <phoneticPr fontId="12" type="noConversion"/>
  </si>
  <si>
    <t>项目2</t>
    <phoneticPr fontId="12" type="noConversion"/>
  </si>
  <si>
    <t>项目3</t>
    <phoneticPr fontId="12" type="noConversion"/>
  </si>
  <si>
    <t>任务1</t>
    <phoneticPr fontId="12" type="noConversion"/>
  </si>
  <si>
    <r>
      <t>任务1</t>
    </r>
    <r>
      <rPr>
        <sz val="11"/>
        <color theme="1"/>
        <rFont val="黑体"/>
        <family val="3"/>
        <charset val="134"/>
        <scheme val="minor"/>
      </rPr>
      <t>-1</t>
    </r>
    <phoneticPr fontId="12" type="noConversion"/>
  </si>
  <si>
    <r>
      <t>任务2</t>
    </r>
    <r>
      <rPr>
        <sz val="11"/>
        <color theme="1"/>
        <rFont val="黑体"/>
        <family val="3"/>
        <charset val="134"/>
        <scheme val="minor"/>
      </rPr>
      <t>-2</t>
    </r>
    <phoneticPr fontId="12" type="noConversion"/>
  </si>
  <si>
    <t>任务2-1</t>
    <phoneticPr fontId="12" type="noConversion"/>
  </si>
  <si>
    <t>任务3-2</t>
    <phoneticPr fontId="12" type="noConversion"/>
  </si>
  <si>
    <t>任务3-1</t>
    <phoneticPr fontId="12" type="noConversion"/>
  </si>
  <si>
    <t>任务3-3</t>
    <phoneticPr fontId="12" type="noConversion"/>
  </si>
  <si>
    <t>任务</t>
    <phoneticPr fontId="12" type="noConversion"/>
  </si>
  <si>
    <t>优先级</t>
    <phoneticPr fontId="12" type="noConversion"/>
  </si>
  <si>
    <t>开始时间</t>
    <phoneticPr fontId="12" type="noConversion"/>
  </si>
  <si>
    <t>实际完成时间</t>
    <phoneticPr fontId="12" type="noConversion"/>
  </si>
  <si>
    <t>计划完成时间</t>
    <phoneticPr fontId="12" type="noConversion"/>
  </si>
  <si>
    <t>% 完成度</t>
    <phoneticPr fontId="12" type="noConversion"/>
  </si>
  <si>
    <t>项目启动日期</t>
    <phoneticPr fontId="12" type="noConversion"/>
  </si>
  <si>
    <t>启动开始</t>
    <phoneticPr fontId="12" type="noConversion"/>
  </si>
  <si>
    <t>计划天数</t>
    <phoneticPr fontId="12" type="noConversion"/>
  </si>
  <si>
    <t>已投入天数</t>
    <phoneticPr fontId="12" type="noConversion"/>
  </si>
  <si>
    <t>启动后天数</t>
    <phoneticPr fontId="12" type="noConversion"/>
  </si>
  <si>
    <t>偏差天数</t>
    <phoneticPr fontId="12" type="noConversion"/>
  </si>
  <si>
    <t>剩余天数</t>
    <phoneticPr fontId="12" type="noConversion"/>
  </si>
  <si>
    <t>高</t>
  </si>
  <si>
    <t>中</t>
  </si>
  <si>
    <t>低</t>
  </si>
  <si>
    <t>文档名称</t>
  </si>
  <si>
    <t>作者</t>
  </si>
  <si>
    <t>彦知堂</t>
  </si>
  <si>
    <t>如果时间调整导致时间条压缩则需要重置坐标轴！</t>
    <phoneticPr fontId="12" type="noConversion"/>
  </si>
  <si>
    <t>甘特图任务列表</t>
    <phoneticPr fontId="12" type="noConversion"/>
  </si>
  <si>
    <t>坐标轴数值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</si>
</sst>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黑体"/>
      <charset val="134"/>
      <scheme val="minor"/>
    </font>
    <font>
      <b/>
      <sz val="20"/>
      <color theme="4" tint="-0.249977111117893"/>
      <name val="黑体"/>
      <family val="3"/>
      <charset val="134"/>
      <scheme val="major"/>
    </font>
    <font>
      <sz val="10"/>
      <name val="黑体"/>
      <family val="3"/>
      <charset val="134"/>
      <scheme val="minor"/>
    </font>
    <font>
      <b/>
      <sz val="11"/>
      <color theme="1"/>
      <name val="黑体"/>
      <family val="3"/>
      <charset val="134"/>
      <scheme val="minor"/>
    </font>
    <font>
      <b/>
      <sz val="9"/>
      <color theme="0"/>
      <name val="黑体"/>
      <family val="3"/>
      <charset val="134"/>
      <scheme val="minor"/>
    </font>
    <font>
      <sz val="9"/>
      <color theme="0"/>
      <name val="黑体"/>
      <family val="3"/>
      <charset val="134"/>
      <scheme val="minor"/>
    </font>
    <font>
      <sz val="10"/>
      <color theme="1"/>
      <name val="黑体"/>
      <family val="3"/>
      <charset val="134"/>
      <scheme val="minor"/>
    </font>
    <font>
      <sz val="11"/>
      <name val="黑体"/>
      <family val="3"/>
      <charset val="134"/>
      <scheme val="minor"/>
    </font>
    <font>
      <sz val="1"/>
      <color theme="0"/>
      <name val="黑体"/>
      <family val="3"/>
      <charset val="134"/>
      <scheme val="minor"/>
    </font>
    <font>
      <sz val="10"/>
      <color theme="1" tint="0.499984740745262"/>
      <name val="黑体"/>
      <family val="3"/>
      <charset val="134"/>
      <scheme val="minor"/>
    </font>
    <font>
      <sz val="11"/>
      <color theme="1"/>
      <name val="黑体"/>
      <family val="3"/>
      <charset val="134"/>
      <scheme val="minor"/>
    </font>
    <font>
      <sz val="11"/>
      <color theme="1"/>
      <name val="黑体"/>
      <family val="3"/>
      <charset val="134"/>
      <scheme val="minor"/>
    </font>
    <font>
      <sz val="9"/>
      <name val="黑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1"/>
      <color indexed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1454817346722"/>
      </top>
      <bottom style="thin">
        <color theme="4" tint="0.39991454817346722"/>
      </bottom>
      <diagonal/>
    </border>
    <border>
      <left/>
      <right style="thin">
        <color theme="4" tint="0.39988402966399123"/>
      </right>
      <top style="thin">
        <color theme="4" tint="0.39991454817346722"/>
      </top>
      <bottom/>
      <diagonal/>
    </border>
    <border>
      <left style="thin">
        <color theme="0" tint="-0.24994659260841701"/>
      </left>
      <right style="thin">
        <color theme="4" tint="0.39988402966399123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/>
      <top/>
      <bottom style="thin">
        <color rgb="FF9BBB59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 vertical="center" indent="1"/>
    </xf>
    <xf numFmtId="14" fontId="0" fillId="0" borderId="1" xfId="0" applyNumberForma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 indent="1"/>
    </xf>
    <xf numFmtId="0" fontId="6" fillId="0" borderId="5" xfId="0" applyFont="1" applyFill="1" applyBorder="1" applyAlignment="1">
      <alignment horizontal="left" vertical="center" wrapText="1" indent="1"/>
    </xf>
    <xf numFmtId="14" fontId="0" fillId="0" borderId="5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/>
    </xf>
    <xf numFmtId="9" fontId="7" fillId="0" borderId="5" xfId="1" applyNumberFormat="1" applyFont="1" applyFill="1" applyBorder="1" applyAlignment="1">
      <alignment horizontal="center" vertical="center"/>
    </xf>
    <xf numFmtId="14" fontId="7" fillId="4" borderId="5" xfId="0" applyNumberFormat="1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left" vertical="center" wrapText="1" indent="1"/>
    </xf>
    <xf numFmtId="0" fontId="0" fillId="5" borderId="5" xfId="0" applyFont="1" applyFill="1" applyBorder="1" applyAlignment="1">
      <alignment horizontal="left" vertical="center" indent="1"/>
    </xf>
    <xf numFmtId="14" fontId="0" fillId="5" borderId="5" xfId="0" applyNumberFormat="1" applyFont="1" applyFill="1" applyBorder="1" applyAlignment="1">
      <alignment horizontal="center" vertical="center"/>
    </xf>
    <xf numFmtId="14" fontId="7" fillId="5" borderId="5" xfId="0" applyNumberFormat="1" applyFont="1" applyFill="1" applyBorder="1" applyAlignment="1">
      <alignment horizontal="center" vertical="center"/>
    </xf>
    <xf numFmtId="9" fontId="7" fillId="5" borderId="5" xfId="1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top"/>
    </xf>
    <xf numFmtId="0" fontId="5" fillId="2" borderId="6" xfId="0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7" fillId="5" borderId="7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 indent="1"/>
    </xf>
    <xf numFmtId="58" fontId="0" fillId="0" borderId="5" xfId="0" applyNumberFormat="1" applyFont="1" applyFill="1" applyBorder="1" applyAlignment="1">
      <alignment horizontal="left" vertical="center" indent="1"/>
    </xf>
    <xf numFmtId="0" fontId="10" fillId="0" borderId="5" xfId="0" applyFont="1" applyFill="1" applyBorder="1" applyAlignment="1">
      <alignment horizontal="left" vertical="center" indent="1"/>
    </xf>
    <xf numFmtId="0" fontId="13" fillId="0" borderId="0" xfId="0" applyNumberFormat="1" applyFont="1" applyFill="1" applyBorder="1" applyAlignment="1" applyProtection="1">
      <alignment vertical="center"/>
    </xf>
    <xf numFmtId="0" fontId="14" fillId="7" borderId="8" xfId="0" applyNumberFormat="1" applyFont="1" applyFill="1" applyBorder="1" applyAlignment="1" applyProtection="1">
      <alignment horizontal="center"/>
    </xf>
    <xf numFmtId="0" fontId="15" fillId="6" borderId="8" xfId="0" applyNumberFormat="1" applyFont="1" applyFill="1" applyBorder="1" applyAlignment="1" applyProtection="1">
      <alignment horizontal="left"/>
    </xf>
    <xf numFmtId="0" fontId="14" fillId="7" borderId="0" xfId="0" applyNumberFormat="1" applyFont="1" applyFill="1" applyBorder="1" applyAlignment="1" applyProtection="1">
      <alignment horizontal="center"/>
    </xf>
    <xf numFmtId="0" fontId="16" fillId="6" borderId="8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>
      <alignment vertical="center"/>
    </xf>
    <xf numFmtId="0" fontId="0" fillId="0" borderId="0" xfId="0" applyNumberFormat="1"/>
  </cellXfs>
  <cellStyles count="2">
    <cellStyle name="百分比" xfId="1" builtinId="5"/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1454817346722"/>
        </top>
      </border>
    </dxf>
    <dxf>
      <fill>
        <patternFill patternType="solid">
          <bgColor theme="0" tint="-4.9989318521683403E-2"/>
        </patternFill>
      </fill>
      <border>
        <top style="thin">
          <color theme="4" tint="0.399914548173467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项目任务表!$A$1</c:f>
          <c:strCache>
            <c:ptCount val="1"/>
            <c:pt idx="0">
              <c:v>项目任务列表</c:v>
            </c:pt>
          </c:strCache>
        </c:strRef>
      </c:tx>
      <c:layout>
        <c:manualLayout>
          <c:xMode val="edge"/>
          <c:yMode val="edge"/>
          <c:x val="1.2009361417586101E-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145360252750399"/>
          <c:y val="0.184741207349081"/>
          <c:w val="0.77053123014606695"/>
          <c:h val="0.804620539453845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项目任务表!$H$3</c:f>
              <c:strCache>
                <c:ptCount val="1"/>
                <c:pt idx="0">
                  <c:v>启动开始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项目任务表!$A$4:$B$12</c:f>
              <c:multiLvlStrCache>
                <c:ptCount val="7"/>
                <c:lvl>
                  <c:pt idx="0">
                    <c:v>任务1</c:v>
                  </c:pt>
                  <c:pt idx="1">
                    <c:v>任务1-1</c:v>
                  </c:pt>
                  <c:pt idx="2">
                    <c:v>任务2-1</c:v>
                  </c:pt>
                  <c:pt idx="3">
                    <c:v>任务2-2</c:v>
                  </c:pt>
                  <c:pt idx="4">
                    <c:v>任务3-1</c:v>
                  </c:pt>
                  <c:pt idx="5">
                    <c:v>任务3-2</c:v>
                  </c:pt>
                  <c:pt idx="6">
                    <c:v>任务3-3</c:v>
                  </c:pt>
                </c:lvl>
                <c:lvl>
                  <c:pt idx="0">
                    <c:v>项目1</c:v>
                  </c:pt>
                  <c:pt idx="2">
                    <c:v>项目2</c:v>
                  </c:pt>
                  <c:pt idx="4">
                    <c:v>项目3</c:v>
                  </c:pt>
                </c:lvl>
              </c:multiLvlStrCache>
            </c:multiLvlStrRef>
          </c:cat>
          <c:val>
            <c:numRef>
              <c:f>项目任务表!$H$4:$H$12</c:f>
              <c:numCache>
                <c:formatCode>m/d/yyyy</c:formatCode>
                <c:ptCount val="9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</c:numCache>
            </c:numRef>
          </c:val>
        </c:ser>
        <c:ser>
          <c:idx val="1"/>
          <c:order val="1"/>
          <c:tx>
            <c:strRef>
              <c:f>项目任务表!$I$3</c:f>
              <c:strCache>
                <c:ptCount val="1"/>
                <c:pt idx="0">
                  <c:v>启动后天数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项目任务表!$A$4:$B$12</c:f>
              <c:multiLvlStrCache>
                <c:ptCount val="7"/>
                <c:lvl>
                  <c:pt idx="0">
                    <c:v>任务1</c:v>
                  </c:pt>
                  <c:pt idx="1">
                    <c:v>任务1-1</c:v>
                  </c:pt>
                  <c:pt idx="2">
                    <c:v>任务2-1</c:v>
                  </c:pt>
                  <c:pt idx="3">
                    <c:v>任务2-2</c:v>
                  </c:pt>
                  <c:pt idx="4">
                    <c:v>任务3-1</c:v>
                  </c:pt>
                  <c:pt idx="5">
                    <c:v>任务3-2</c:v>
                  </c:pt>
                  <c:pt idx="6">
                    <c:v>任务3-3</c:v>
                  </c:pt>
                </c:lvl>
                <c:lvl>
                  <c:pt idx="0">
                    <c:v>项目1</c:v>
                  </c:pt>
                  <c:pt idx="2">
                    <c:v>项目2</c:v>
                  </c:pt>
                  <c:pt idx="4">
                    <c:v>项目3</c:v>
                  </c:pt>
                </c:lvl>
              </c:multiLvlStrCache>
            </c:multiLvlStrRef>
          </c:cat>
          <c:val>
            <c:numRef>
              <c:f>项目任务表!$I$4:$I$12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45</c:v>
                </c:pt>
                <c:pt idx="3">
                  <c:v>6</c:v>
                </c:pt>
                <c:pt idx="4">
                  <c:v>45</c:v>
                </c:pt>
                <c:pt idx="5">
                  <c:v>55</c:v>
                </c:pt>
                <c:pt idx="6">
                  <c:v>69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项目任务表!$J$3</c:f>
              <c:strCache>
                <c:ptCount val="1"/>
                <c:pt idx="0">
                  <c:v>已投入天数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项目任务表!$A$4:$B$12</c:f>
              <c:multiLvlStrCache>
                <c:ptCount val="7"/>
                <c:lvl>
                  <c:pt idx="0">
                    <c:v>任务1</c:v>
                  </c:pt>
                  <c:pt idx="1">
                    <c:v>任务1-1</c:v>
                  </c:pt>
                  <c:pt idx="2">
                    <c:v>任务2-1</c:v>
                  </c:pt>
                  <c:pt idx="3">
                    <c:v>任务2-2</c:v>
                  </c:pt>
                  <c:pt idx="4">
                    <c:v>任务3-1</c:v>
                  </c:pt>
                  <c:pt idx="5">
                    <c:v>任务3-2</c:v>
                  </c:pt>
                  <c:pt idx="6">
                    <c:v>任务3-3</c:v>
                  </c:pt>
                </c:lvl>
                <c:lvl>
                  <c:pt idx="0">
                    <c:v>项目1</c:v>
                  </c:pt>
                  <c:pt idx="2">
                    <c:v>项目2</c:v>
                  </c:pt>
                  <c:pt idx="4">
                    <c:v>项目3</c:v>
                  </c:pt>
                </c:lvl>
              </c:multiLvlStrCache>
            </c:multiLvlStrRef>
          </c:cat>
          <c:val>
            <c:numRef>
              <c:f>项目任务表!$J$4:$J$12</c:f>
              <c:numCache>
                <c:formatCode>General</c:formatCode>
                <c:ptCount val="9"/>
                <c:pt idx="0">
                  <c:v>7.1999999999999993</c:v>
                </c:pt>
                <c:pt idx="1">
                  <c:v>11</c:v>
                </c:pt>
                <c:pt idx="2">
                  <c:v>13</c:v>
                </c:pt>
                <c:pt idx="3">
                  <c:v>12.5</c:v>
                </c:pt>
                <c:pt idx="4">
                  <c:v>0.89999999999999991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项目任务表!$K$3</c:f>
              <c:strCache>
                <c:ptCount val="1"/>
                <c:pt idx="0">
                  <c:v>剩余天数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项目任务表!$A$4:$B$12</c:f>
              <c:multiLvlStrCache>
                <c:ptCount val="7"/>
                <c:lvl>
                  <c:pt idx="0">
                    <c:v>任务1</c:v>
                  </c:pt>
                  <c:pt idx="1">
                    <c:v>任务1-1</c:v>
                  </c:pt>
                  <c:pt idx="2">
                    <c:v>任务2-1</c:v>
                  </c:pt>
                  <c:pt idx="3">
                    <c:v>任务2-2</c:v>
                  </c:pt>
                  <c:pt idx="4">
                    <c:v>任务3-1</c:v>
                  </c:pt>
                  <c:pt idx="5">
                    <c:v>任务3-2</c:v>
                  </c:pt>
                  <c:pt idx="6">
                    <c:v>任务3-3</c:v>
                  </c:pt>
                </c:lvl>
                <c:lvl>
                  <c:pt idx="0">
                    <c:v>项目1</c:v>
                  </c:pt>
                  <c:pt idx="2">
                    <c:v>项目2</c:v>
                  </c:pt>
                  <c:pt idx="4">
                    <c:v>项目3</c:v>
                  </c:pt>
                </c:lvl>
              </c:multiLvlStrCache>
            </c:multiLvlStrRef>
          </c:cat>
          <c:val>
            <c:numRef>
              <c:f>项目任务表!$K$4:$K$12</c:f>
              <c:numCache>
                <c:formatCode>General</c:formatCode>
                <c:ptCount val="9"/>
                <c:pt idx="0">
                  <c:v>4.8000000000000007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2.1</c:v>
                </c:pt>
                <c:pt idx="5">
                  <c:v>10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项目任务表!$L$3</c:f>
              <c:strCache>
                <c:ptCount val="1"/>
                <c:pt idx="0">
                  <c:v>偏差天数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项目任务表!$A$4:$B$12</c:f>
              <c:multiLvlStrCache>
                <c:ptCount val="7"/>
                <c:lvl>
                  <c:pt idx="0">
                    <c:v>任务1</c:v>
                  </c:pt>
                  <c:pt idx="1">
                    <c:v>任务1-1</c:v>
                  </c:pt>
                  <c:pt idx="2">
                    <c:v>任务2-1</c:v>
                  </c:pt>
                  <c:pt idx="3">
                    <c:v>任务2-2</c:v>
                  </c:pt>
                  <c:pt idx="4">
                    <c:v>任务3-1</c:v>
                  </c:pt>
                  <c:pt idx="5">
                    <c:v>任务3-2</c:v>
                  </c:pt>
                  <c:pt idx="6">
                    <c:v>任务3-3</c:v>
                  </c:pt>
                </c:lvl>
                <c:lvl>
                  <c:pt idx="0">
                    <c:v>项目1</c:v>
                  </c:pt>
                  <c:pt idx="2">
                    <c:v>项目2</c:v>
                  </c:pt>
                  <c:pt idx="4">
                    <c:v>项目3</c:v>
                  </c:pt>
                </c:lvl>
              </c:multiLvlStrCache>
            </c:multiLvlStrRef>
          </c:cat>
          <c:val>
            <c:numRef>
              <c:f>项目任务表!$L$4:$L$12</c:f>
              <c:numCache>
                <c:formatCode>General</c:formatCode>
                <c:ptCount val="9"/>
                <c:pt idx="0">
                  <c:v>0</c:v>
                </c:pt>
                <c:pt idx="1">
                  <c:v>-2</c:v>
                </c:pt>
                <c:pt idx="2">
                  <c:v>11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850928736"/>
        <c:axId val="850929296"/>
      </c:barChart>
      <c:catAx>
        <c:axId val="850928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929296"/>
        <c:crosses val="autoZero"/>
        <c:auto val="1"/>
        <c:lblAlgn val="ctr"/>
        <c:lblOffset val="100"/>
        <c:tickLblSkip val="1"/>
        <c:noMultiLvlLbl val="0"/>
      </c:catAx>
      <c:valAx>
        <c:axId val="850929296"/>
        <c:scaling>
          <c:orientation val="minMax"/>
          <c:min val="438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928736"/>
        <c:crosses val="autoZero"/>
        <c:crossBetween val="between"/>
        <c:majorUnit val="28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1851732017099401"/>
          <c:y val="1.8085106382978701E-2"/>
          <c:w val="0.274709065419801"/>
          <c:h val="5.9356137064853001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13</xdr:row>
      <xdr:rowOff>95250</xdr:rowOff>
    </xdr:from>
    <xdr:to>
      <xdr:col>12</xdr:col>
      <xdr:colOff>400050</xdr:colOff>
      <xdr:row>34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684855</xdr:colOff>
      <xdr:row>24</xdr:row>
      <xdr:rowOff>66259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95350"/>
          <a:ext cx="7561905" cy="33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8</xdr:col>
      <xdr:colOff>304074</xdr:colOff>
      <xdr:row>56</xdr:row>
      <xdr:rowOff>113686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838700"/>
          <a:ext cx="5809524" cy="49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29</xdr:row>
      <xdr:rowOff>123825</xdr:rowOff>
    </xdr:from>
    <xdr:to>
      <xdr:col>16</xdr:col>
      <xdr:colOff>151779</xdr:colOff>
      <xdr:row>42</xdr:row>
      <xdr:rowOff>28308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5133975"/>
          <a:ext cx="4971429" cy="2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ombomsource.taobao.com/" TargetMode="External"/><Relationship Id="rId2" Type="http://schemas.openxmlformats.org/officeDocument/2006/relationships/hyperlink" Target="https://bombomsource.taobao.com/" TargetMode="External"/><Relationship Id="rId1" Type="http://schemas.openxmlformats.org/officeDocument/2006/relationships/hyperlink" Target="https://bombomsource.taobao.com/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bombomsource.taobao.com/" TargetMode="External"/><Relationship Id="rId4" Type="http://schemas.openxmlformats.org/officeDocument/2006/relationships/hyperlink" Target="https://bombomsource.taoba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activeCell="O6" sqref="O6"/>
    </sheetView>
  </sheetViews>
  <sheetFormatPr defaultColWidth="9" defaultRowHeight="13.5" x14ac:dyDescent="0.15"/>
  <cols>
    <col min="1" max="1" width="14.125" customWidth="1"/>
    <col min="2" max="2" width="22.125" customWidth="1"/>
    <col min="3" max="3" width="8.125" customWidth="1"/>
    <col min="4" max="4" width="11.125" style="2" customWidth="1"/>
    <col min="5" max="6" width="11.125" customWidth="1"/>
    <col min="7" max="7" width="9.25" customWidth="1"/>
    <col min="8" max="8" width="11.125" customWidth="1"/>
    <col min="9" max="12" width="9" customWidth="1"/>
    <col min="13" max="13" width="9.375" customWidth="1"/>
    <col min="16" max="16" width="9.5" bestFit="1" customWidth="1"/>
  </cols>
  <sheetData>
    <row r="1" spans="1:16" ht="25.5" x14ac:dyDescent="0.3">
      <c r="A1" s="3" t="s">
        <v>1</v>
      </c>
      <c r="B1" s="3"/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1:16" ht="19.5" customHeight="1" x14ac:dyDescent="0.15">
      <c r="C2" s="6" t="s">
        <v>20</v>
      </c>
      <c r="D2" s="7">
        <v>43831</v>
      </c>
      <c r="O2" s="26" t="s">
        <v>35</v>
      </c>
      <c r="P2" s="41">
        <f>D2</f>
        <v>43831</v>
      </c>
    </row>
    <row r="3" spans="1:16" ht="33" customHeight="1" x14ac:dyDescent="0.15">
      <c r="A3" s="8" t="s">
        <v>3</v>
      </c>
      <c r="B3" s="9" t="s">
        <v>14</v>
      </c>
      <c r="C3" s="10" t="s">
        <v>15</v>
      </c>
      <c r="D3" s="11" t="s">
        <v>16</v>
      </c>
      <c r="E3" s="11" t="s">
        <v>18</v>
      </c>
      <c r="F3" s="11" t="s">
        <v>17</v>
      </c>
      <c r="G3" s="12" t="s">
        <v>19</v>
      </c>
      <c r="H3" s="13" t="s">
        <v>21</v>
      </c>
      <c r="I3" s="13" t="s">
        <v>24</v>
      </c>
      <c r="J3" s="13" t="s">
        <v>23</v>
      </c>
      <c r="K3" s="13" t="s">
        <v>26</v>
      </c>
      <c r="L3" s="13" t="s">
        <v>25</v>
      </c>
      <c r="M3" s="27" t="s">
        <v>22</v>
      </c>
    </row>
    <row r="4" spans="1:16" s="1" customFormat="1" ht="22.5" customHeight="1" x14ac:dyDescent="0.15">
      <c r="A4" s="14" t="s">
        <v>4</v>
      </c>
      <c r="B4" s="34" t="s">
        <v>7</v>
      </c>
      <c r="C4" s="15" t="s">
        <v>27</v>
      </c>
      <c r="D4" s="16">
        <v>43835</v>
      </c>
      <c r="E4" s="17">
        <v>43847</v>
      </c>
      <c r="F4" s="17"/>
      <c r="G4" s="18">
        <v>0.6</v>
      </c>
      <c r="H4" s="19">
        <f t="shared" ref="H4:H11" si="0">$D$2</f>
        <v>43831</v>
      </c>
      <c r="I4" s="28">
        <f t="shared" ref="I4:I11" si="1">IF(ISBLANK(D4),0,D4-H4)</f>
        <v>4</v>
      </c>
      <c r="J4" s="28">
        <f>$G4*$M4</f>
        <v>7.1999999999999993</v>
      </c>
      <c r="K4" s="28">
        <f>M4-J4</f>
        <v>4.8000000000000007</v>
      </c>
      <c r="L4" s="28">
        <f>IF(ISBLANK(F4),0,(F4-D4)-M4)</f>
        <v>0</v>
      </c>
      <c r="M4" s="29">
        <f t="shared" ref="M4:M11" si="2">IF(ISBLANK(E4),0,E4-D4)</f>
        <v>12</v>
      </c>
    </row>
    <row r="5" spans="1:16" s="1" customFormat="1" ht="22.5" customHeight="1" x14ac:dyDescent="0.15">
      <c r="A5" s="14"/>
      <c r="B5" s="34" t="s">
        <v>8</v>
      </c>
      <c r="C5" s="15" t="s">
        <v>28</v>
      </c>
      <c r="D5" s="16">
        <v>43840</v>
      </c>
      <c r="E5" s="17">
        <v>43851</v>
      </c>
      <c r="F5" s="17">
        <v>43849</v>
      </c>
      <c r="G5" s="18">
        <v>1</v>
      </c>
      <c r="H5" s="19">
        <f t="shared" si="0"/>
        <v>43831</v>
      </c>
      <c r="I5" s="28">
        <f t="shared" si="1"/>
        <v>9</v>
      </c>
      <c r="J5" s="28">
        <f t="shared" ref="J5:J11" si="3">$G5*$M5</f>
        <v>11</v>
      </c>
      <c r="K5" s="28">
        <f t="shared" ref="K5:K10" si="4">M5-J5</f>
        <v>0</v>
      </c>
      <c r="L5" s="28">
        <f t="shared" ref="L5:L10" si="5">IF(ISBLANK(F5),0,(F5-D5)-M5)</f>
        <v>-2</v>
      </c>
      <c r="M5" s="29">
        <f t="shared" si="2"/>
        <v>11</v>
      </c>
    </row>
    <row r="6" spans="1:16" s="1" customFormat="1" ht="22.5" customHeight="1" x14ac:dyDescent="0.15">
      <c r="A6" s="14" t="s">
        <v>5</v>
      </c>
      <c r="B6" s="34" t="s">
        <v>10</v>
      </c>
      <c r="C6" s="15" t="s">
        <v>29</v>
      </c>
      <c r="D6" s="16">
        <v>43876</v>
      </c>
      <c r="E6" s="17">
        <f>D6+13</f>
        <v>43889</v>
      </c>
      <c r="F6" s="17">
        <v>43900</v>
      </c>
      <c r="G6" s="18">
        <v>1</v>
      </c>
      <c r="H6" s="19">
        <f t="shared" si="0"/>
        <v>43831</v>
      </c>
      <c r="I6" s="28">
        <f t="shared" si="1"/>
        <v>45</v>
      </c>
      <c r="J6" s="28">
        <f t="shared" si="3"/>
        <v>13</v>
      </c>
      <c r="K6" s="28">
        <f t="shared" si="4"/>
        <v>0</v>
      </c>
      <c r="L6" s="28">
        <f t="shared" si="5"/>
        <v>11</v>
      </c>
      <c r="M6" s="29">
        <f t="shared" si="2"/>
        <v>13</v>
      </c>
    </row>
    <row r="7" spans="1:16" s="1" customFormat="1" ht="22.5" customHeight="1" x14ac:dyDescent="0.15">
      <c r="A7" s="14"/>
      <c r="B7" s="34" t="s">
        <v>9</v>
      </c>
      <c r="C7" s="15" t="s">
        <v>27</v>
      </c>
      <c r="D7" s="16">
        <v>43837</v>
      </c>
      <c r="E7" s="17">
        <v>43862</v>
      </c>
      <c r="F7" s="17">
        <v>43866</v>
      </c>
      <c r="G7" s="18">
        <v>0.5</v>
      </c>
      <c r="H7" s="19">
        <f t="shared" si="0"/>
        <v>43831</v>
      </c>
      <c r="I7" s="28">
        <f t="shared" si="1"/>
        <v>6</v>
      </c>
      <c r="J7" s="28">
        <f t="shared" si="3"/>
        <v>12.5</v>
      </c>
      <c r="K7" s="28">
        <f t="shared" si="4"/>
        <v>12.5</v>
      </c>
      <c r="L7" s="28">
        <f t="shared" si="5"/>
        <v>4</v>
      </c>
      <c r="M7" s="29">
        <f t="shared" si="2"/>
        <v>25</v>
      </c>
    </row>
    <row r="8" spans="1:16" s="1" customFormat="1" ht="22.5" customHeight="1" x14ac:dyDescent="0.15">
      <c r="A8" s="14" t="s">
        <v>6</v>
      </c>
      <c r="B8" s="34" t="s">
        <v>12</v>
      </c>
      <c r="C8" s="15" t="s">
        <v>28</v>
      </c>
      <c r="D8" s="16">
        <v>43876</v>
      </c>
      <c r="E8" s="17">
        <f>D8+3</f>
        <v>43879</v>
      </c>
      <c r="F8" s="17"/>
      <c r="G8" s="18">
        <v>0.3</v>
      </c>
      <c r="H8" s="19">
        <f t="shared" si="0"/>
        <v>43831</v>
      </c>
      <c r="I8" s="28">
        <f t="shared" si="1"/>
        <v>45</v>
      </c>
      <c r="J8" s="28">
        <f>$G8*$M8</f>
        <v>0.89999999999999991</v>
      </c>
      <c r="K8" s="28">
        <f t="shared" si="4"/>
        <v>2.1</v>
      </c>
      <c r="L8" s="28">
        <f t="shared" si="5"/>
        <v>0</v>
      </c>
      <c r="M8" s="29">
        <f t="shared" si="2"/>
        <v>3</v>
      </c>
    </row>
    <row r="9" spans="1:16" s="1" customFormat="1" ht="22.5" customHeight="1" x14ac:dyDescent="0.15">
      <c r="A9" s="14"/>
      <c r="B9" s="34" t="s">
        <v>11</v>
      </c>
      <c r="C9" s="15" t="s">
        <v>29</v>
      </c>
      <c r="D9" s="16">
        <v>43886</v>
      </c>
      <c r="E9" s="17">
        <f>D9+10</f>
        <v>43896</v>
      </c>
      <c r="F9" s="17"/>
      <c r="G9" s="18"/>
      <c r="H9" s="19">
        <f t="shared" si="0"/>
        <v>43831</v>
      </c>
      <c r="I9" s="28">
        <f t="shared" si="1"/>
        <v>55</v>
      </c>
      <c r="J9" s="28">
        <f t="shared" si="3"/>
        <v>0</v>
      </c>
      <c r="K9" s="28">
        <f t="shared" si="4"/>
        <v>10</v>
      </c>
      <c r="L9" s="28">
        <f t="shared" si="5"/>
        <v>0</v>
      </c>
      <c r="M9" s="29">
        <f t="shared" si="2"/>
        <v>10</v>
      </c>
    </row>
    <row r="10" spans="1:16" s="1" customFormat="1" ht="22.5" customHeight="1" x14ac:dyDescent="0.15">
      <c r="A10" s="14"/>
      <c r="B10" s="34" t="s">
        <v>13</v>
      </c>
      <c r="C10" s="15" t="s">
        <v>29</v>
      </c>
      <c r="D10" s="16">
        <v>43900</v>
      </c>
      <c r="E10" s="17">
        <f>D10+12</f>
        <v>43912</v>
      </c>
      <c r="F10" s="17"/>
      <c r="G10" s="18"/>
      <c r="H10" s="19">
        <f t="shared" si="0"/>
        <v>43831</v>
      </c>
      <c r="I10" s="28">
        <f t="shared" si="1"/>
        <v>69</v>
      </c>
      <c r="J10" s="28">
        <f t="shared" si="3"/>
        <v>0</v>
      </c>
      <c r="K10" s="28">
        <f t="shared" si="4"/>
        <v>12</v>
      </c>
      <c r="L10" s="28">
        <f t="shared" si="5"/>
        <v>0</v>
      </c>
      <c r="M10" s="29">
        <f t="shared" si="2"/>
        <v>12</v>
      </c>
    </row>
    <row r="11" spans="1:16" s="1" customFormat="1" ht="22.5" customHeight="1" x14ac:dyDescent="0.15">
      <c r="A11" s="14"/>
      <c r="B11" s="33"/>
      <c r="C11" s="15"/>
      <c r="D11" s="16"/>
      <c r="E11" s="17"/>
      <c r="F11" s="17"/>
      <c r="G11" s="18"/>
      <c r="H11" s="19">
        <f t="shared" si="0"/>
        <v>43831</v>
      </c>
      <c r="I11" s="28">
        <f t="shared" si="1"/>
        <v>0</v>
      </c>
      <c r="J11" s="28">
        <f t="shared" si="3"/>
        <v>0</v>
      </c>
      <c r="K11" s="28">
        <f t="shared" ref="K11" si="6">M11-J11</f>
        <v>0</v>
      </c>
      <c r="L11" s="28">
        <f t="shared" ref="L11" si="7">IF(ISBLANK(F11),0,(F11-D11)-M11)</f>
        <v>0</v>
      </c>
      <c r="M11" s="29">
        <f t="shared" si="2"/>
        <v>0</v>
      </c>
    </row>
    <row r="12" spans="1:16" s="1" customFormat="1" ht="22.5" customHeight="1" x14ac:dyDescent="0.15">
      <c r="A12" s="20"/>
      <c r="B12" s="21"/>
      <c r="C12" s="32" t="s">
        <v>2</v>
      </c>
      <c r="D12" s="22"/>
      <c r="E12" s="23"/>
      <c r="F12" s="23"/>
      <c r="G12" s="24"/>
      <c r="H12" s="23"/>
      <c r="I12" s="30"/>
      <c r="J12" s="30"/>
      <c r="K12" s="30"/>
      <c r="L12" s="30"/>
      <c r="M12" s="31"/>
    </row>
    <row r="16" spans="1:16" x14ac:dyDescent="0.15">
      <c r="L16" s="25" t="s">
        <v>0</v>
      </c>
    </row>
  </sheetData>
  <phoneticPr fontId="12" type="noConversion"/>
  <conditionalFormatting sqref="C4:C11">
    <cfRule type="containsText" dxfId="2" priority="1" operator="containsText" text="低">
      <formula>NOT(ISERROR(SEARCH("低",C4)))</formula>
    </cfRule>
    <cfRule type="containsText" dxfId="1" priority="2" operator="containsText" text="中">
      <formula>NOT(ISERROR(SEARCH("中",C4)))</formula>
    </cfRule>
    <cfRule type="containsText" dxfId="0" priority="3" operator="containsText" text="高">
      <formula>NOT(ISERROR(SEARCH("高",C4)))</formula>
    </cfRule>
  </conditionalFormatting>
  <conditionalFormatting sqref="G4:G12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{95322ECA-B84E-4AA9-B01B-EF07A9B5D24D}</x14:id>
        </ext>
      </extLst>
    </cfRule>
  </conditionalFormatting>
  <dataValidations disablePrompts="1" count="1">
    <dataValidation type="list" allowBlank="1" showInputMessage="1" showErrorMessage="1" sqref="C4:C11">
      <formula1>"高,中,低"</formula1>
    </dataValidation>
  </dataValidations>
  <pageMargins left="0.51181102362204722" right="0.51181102362204722" top="0.51181102362204722" bottom="0.51181102362204722" header="0.31496062992125984" footer="0.31496062992125984"/>
  <pageSetup scale="89" fitToHeight="0" orientation="landscape" r:id="rId1"/>
  <headerFooter scaleWithDoc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322ECA-B84E-4AA9-B01B-EF07A9B5D24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B3" sqref="B3"/>
    </sheetView>
  </sheetViews>
  <sheetFormatPr defaultRowHeight="13.5" x14ac:dyDescent="0.15"/>
  <cols>
    <col min="1" max="3" width="9" style="35"/>
    <col min="4" max="4" width="18.25" style="35" customWidth="1"/>
    <col min="5" max="16384" width="9" style="35"/>
  </cols>
  <sheetData>
    <row r="1" spans="1:10" ht="16.5" x14ac:dyDescent="0.35">
      <c r="A1" s="36" t="s">
        <v>30</v>
      </c>
      <c r="B1" s="36"/>
      <c r="C1" s="37" t="s">
        <v>34</v>
      </c>
      <c r="D1" s="37"/>
      <c r="E1" s="38" t="s">
        <v>31</v>
      </c>
      <c r="F1" s="39" t="s">
        <v>32</v>
      </c>
      <c r="G1" s="39"/>
      <c r="H1" s="39"/>
      <c r="I1" s="39"/>
      <c r="J1" s="39"/>
    </row>
    <row r="3" spans="1:10" x14ac:dyDescent="0.15">
      <c r="B3" s="40" t="s">
        <v>33</v>
      </c>
    </row>
  </sheetData>
  <mergeCells count="2">
    <mergeCell ref="A1:B1"/>
    <mergeCell ref="C1:D1"/>
  </mergeCells>
  <phoneticPr fontId="12" type="noConversion"/>
  <hyperlinks>
    <hyperlink ref="F1" r:id="rId1" display="https://bombomsource.taobao.com/"/>
    <hyperlink ref="G1" r:id="rId2" display="https://bombomsource.taobao.com/"/>
    <hyperlink ref="H1" r:id="rId3" display="https://bombomsource.taobao.com/"/>
    <hyperlink ref="I1" r:id="rId4" display="https://bombomsource.taobao.com/"/>
    <hyperlink ref="J1" r:id="rId5" display="https://bombomsource.taobao.com/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项目任务表</vt:lpstr>
      <vt:lpstr>说明</vt:lpstr>
      <vt:lpstr>项目任务表!Print_Area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Task List with Gantt Chart</dc:title>
  <dc:creator>Vertex42.com</dc:creator>
  <dc:description>(c) 2017 Vertex42 LLC. All Rights Reserved.</dc:description>
  <cp:lastModifiedBy>Auser</cp:lastModifiedBy>
  <cp:lastPrinted>2020-03-22T02:06:43Z</cp:lastPrinted>
  <dcterms:created xsi:type="dcterms:W3CDTF">2017-01-09T18:01:00Z</dcterms:created>
  <dcterms:modified xsi:type="dcterms:W3CDTF">2020-03-22T02:10:34Z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  <property fmtid="{D5CDD505-2E9C-101B-9397-08002B2CF9AE}" pid="4" name="KSOProductBuildVer">
    <vt:lpwstr>2052-11.1.0.9564</vt:lpwstr>
  </property>
</Properties>
</file>