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135" windowWidth="16155" windowHeight="4230"/>
  </bookViews>
  <sheets>
    <sheet name="Sheet1" sheetId="1" r:id="rId1"/>
    <sheet name="Sheet2" sheetId="2" r:id="rId2"/>
    <sheet name="Sheet3" sheetId="3" r:id="rId3"/>
  </sheets>
  <definedNames>
    <definedName name="开始时间" localSheetId="0">OFFSET(Sheet1!$G$2:$G$14,0,2,13,1)</definedName>
  </definedNames>
  <calcPr calcId="125725"/>
</workbook>
</file>

<file path=xl/calcChain.xml><?xml version="1.0" encoding="utf-8"?>
<calcChain xmlns="http://schemas.openxmlformats.org/spreadsheetml/2006/main">
  <c r="L9" i="1"/>
  <c r="H9"/>
  <c r="D45"/>
  <c r="D43"/>
  <c r="D41"/>
  <c r="D39"/>
  <c r="D37"/>
  <c r="D35"/>
  <c r="D33"/>
  <c r="D31"/>
  <c r="D29"/>
  <c r="D27"/>
  <c r="D25"/>
  <c r="D23"/>
  <c r="D21"/>
  <c r="C45"/>
  <c r="C43"/>
  <c r="C41"/>
  <c r="C39"/>
  <c r="C37"/>
  <c r="C35"/>
  <c r="C33"/>
  <c r="C31"/>
  <c r="C29"/>
  <c r="C27"/>
  <c r="C25"/>
  <c r="C23"/>
  <c r="C21"/>
  <c r="L3"/>
  <c r="L4"/>
  <c r="L5"/>
  <c r="L6"/>
  <c r="L7"/>
  <c r="L8"/>
  <c r="L10"/>
  <c r="L11"/>
  <c r="L12"/>
  <c r="L13"/>
  <c r="L14"/>
  <c r="L2"/>
  <c r="I2"/>
  <c r="B45"/>
  <c r="B43"/>
  <c r="B41"/>
  <c r="B39"/>
  <c r="B37"/>
  <c r="B35"/>
  <c r="B33"/>
  <c r="B31"/>
  <c r="B29"/>
  <c r="B27"/>
  <c r="B25"/>
  <c r="B23"/>
  <c r="B21"/>
  <c r="E45"/>
  <c r="E43"/>
  <c r="E41"/>
  <c r="E39"/>
  <c r="E37"/>
  <c r="E35"/>
  <c r="E33"/>
  <c r="E31"/>
  <c r="E29"/>
  <c r="E27"/>
  <c r="E25"/>
  <c r="E23"/>
  <c r="E21"/>
  <c r="N9"/>
  <c r="N10"/>
  <c r="N11"/>
  <c r="N12"/>
  <c r="N13"/>
  <c r="N14"/>
  <c r="M3"/>
  <c r="M4"/>
  <c r="M5"/>
  <c r="M6"/>
  <c r="M7"/>
  <c r="M8"/>
  <c r="M9"/>
  <c r="M10"/>
  <c r="M11"/>
  <c r="M12"/>
  <c r="M13"/>
  <c r="M14"/>
  <c r="M2"/>
  <c r="G2" l="1"/>
  <c r="G22" s="1"/>
  <c r="H4"/>
  <c r="I4" s="1"/>
  <c r="H26" s="1"/>
  <c r="H5"/>
  <c r="I5" s="1"/>
  <c r="H28" s="1"/>
  <c r="H6"/>
  <c r="H7"/>
  <c r="H8"/>
  <c r="G4"/>
  <c r="G26" s="1"/>
  <c r="G5"/>
  <c r="G28" s="1"/>
  <c r="G6"/>
  <c r="G30" s="1"/>
  <c r="G7"/>
  <c r="G32" s="1"/>
  <c r="G8"/>
  <c r="G34" s="1"/>
  <c r="G9"/>
  <c r="G3"/>
  <c r="G24" s="1"/>
  <c r="H2"/>
  <c r="F3"/>
  <c r="N3" s="1"/>
  <c r="H3"/>
  <c r="F23"/>
  <c r="F25"/>
  <c r="F27"/>
  <c r="F29"/>
  <c r="F31"/>
  <c r="F33"/>
  <c r="F35"/>
  <c r="F37"/>
  <c r="F39"/>
  <c r="F41"/>
  <c r="F43"/>
  <c r="F45"/>
  <c r="F21"/>
  <c r="F4"/>
  <c r="N4" s="1"/>
  <c r="F5"/>
  <c r="N5" s="1"/>
  <c r="F6"/>
  <c r="N6" s="1"/>
  <c r="F7"/>
  <c r="N7" s="1"/>
  <c r="F8"/>
  <c r="N8" s="1"/>
  <c r="F9"/>
  <c r="F10"/>
  <c r="F11"/>
  <c r="F12"/>
  <c r="F13"/>
  <c r="F14"/>
  <c r="F2"/>
  <c r="N2" s="1"/>
  <c r="H22" l="1"/>
  <c r="I3"/>
  <c r="H24" s="1"/>
  <c r="I7"/>
  <c r="H32" s="1"/>
  <c r="I8"/>
  <c r="H34" s="1"/>
  <c r="G10"/>
  <c r="G36"/>
  <c r="I6"/>
  <c r="H30" s="1"/>
  <c r="I9" l="1"/>
  <c r="H36" s="1"/>
  <c r="H10"/>
  <c r="G38"/>
  <c r="G11" l="1"/>
  <c r="I10"/>
  <c r="H38" s="1"/>
  <c r="G40" l="1"/>
  <c r="H11"/>
  <c r="I11" l="1"/>
  <c r="H40" s="1"/>
  <c r="G12"/>
  <c r="H12" l="1"/>
  <c r="G42"/>
  <c r="I12" l="1"/>
  <c r="H42" s="1"/>
  <c r="G13"/>
  <c r="H13" l="1"/>
  <c r="G44"/>
  <c r="G14" l="1"/>
  <c r="I13"/>
  <c r="H44" s="1"/>
  <c r="H14" l="1"/>
  <c r="I14" s="1"/>
  <c r="H46" s="1"/>
  <c r="G46"/>
</calcChain>
</file>

<file path=xl/sharedStrings.xml><?xml version="1.0" encoding="utf-8"?>
<sst xmlns="http://schemas.openxmlformats.org/spreadsheetml/2006/main" count="34" uniqueCount="33">
  <si>
    <t>任务列表</t>
    <phoneticPr fontId="1" type="noConversion"/>
  </si>
  <si>
    <t>工期</t>
    <phoneticPr fontId="1" type="noConversion"/>
  </si>
  <si>
    <t>实际完成时间</t>
    <phoneticPr fontId="1" type="noConversion"/>
  </si>
  <si>
    <t>执行部门</t>
    <phoneticPr fontId="1" type="noConversion"/>
  </si>
  <si>
    <t>执行人</t>
    <phoneticPr fontId="1" type="noConversion"/>
  </si>
  <si>
    <t>立项</t>
    <phoneticPr fontId="1" type="noConversion"/>
  </si>
  <si>
    <t>搜集供应商资料</t>
    <phoneticPr fontId="1" type="noConversion"/>
  </si>
  <si>
    <t>验证供应商资料</t>
    <phoneticPr fontId="1" type="noConversion"/>
  </si>
  <si>
    <t>供应商考察</t>
    <phoneticPr fontId="1" type="noConversion"/>
  </si>
  <si>
    <t>提交供应商考察报告</t>
    <phoneticPr fontId="1" type="noConversion"/>
  </si>
  <si>
    <t>入围供应商确认</t>
    <phoneticPr fontId="1" type="noConversion"/>
  </si>
  <si>
    <t>各部门提交招标文件资料</t>
    <phoneticPr fontId="1" type="noConversion"/>
  </si>
  <si>
    <t>编制招标文件</t>
    <phoneticPr fontId="1" type="noConversion"/>
  </si>
  <si>
    <t>出售招标文件</t>
    <phoneticPr fontId="1" type="noConversion"/>
  </si>
  <si>
    <t>答疑补遗</t>
    <phoneticPr fontId="1" type="noConversion"/>
  </si>
  <si>
    <t>开标</t>
    <phoneticPr fontId="1" type="noConversion"/>
  </si>
  <si>
    <t>合同谈判</t>
    <phoneticPr fontId="1" type="noConversion"/>
  </si>
  <si>
    <t>合同签订</t>
    <phoneticPr fontId="1" type="noConversion"/>
  </si>
  <si>
    <t>计划开始时间</t>
    <phoneticPr fontId="1" type="noConversion"/>
  </si>
  <si>
    <t>计划完成时间</t>
    <phoneticPr fontId="1" type="noConversion"/>
  </si>
  <si>
    <t>实际开始时间</t>
    <phoneticPr fontId="1" type="noConversion"/>
  </si>
  <si>
    <t>延迟开始天数</t>
    <phoneticPr fontId="1" type="noConversion"/>
  </si>
  <si>
    <t>延迟完成天数</t>
    <phoneticPr fontId="1" type="noConversion"/>
  </si>
  <si>
    <t>原因</t>
    <phoneticPr fontId="1" type="noConversion"/>
  </si>
  <si>
    <t>调整计划开始时间</t>
    <phoneticPr fontId="1" type="noConversion"/>
  </si>
  <si>
    <t>调整计划完成时间</t>
    <phoneticPr fontId="1" type="noConversion"/>
  </si>
  <si>
    <t>调整工期</t>
    <phoneticPr fontId="1" type="noConversion"/>
  </si>
  <si>
    <t>计划</t>
    <phoneticPr fontId="1" type="noConversion"/>
  </si>
  <si>
    <t>计划工期</t>
    <phoneticPr fontId="1" type="noConversion"/>
  </si>
  <si>
    <t>实际</t>
    <phoneticPr fontId="1" type="noConversion"/>
  </si>
  <si>
    <t>实际工期</t>
    <phoneticPr fontId="1" type="noConversion"/>
  </si>
  <si>
    <t>调整开始时间</t>
    <phoneticPr fontId="1" type="noConversion"/>
  </si>
  <si>
    <t>调整工期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</si>
</sst>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_);[Red]\(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14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4" fontId="2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10" xfId="0" applyFont="1" applyBorder="1">
      <alignment vertical="center"/>
    </xf>
    <xf numFmtId="14" fontId="2" fillId="0" borderId="5" xfId="0" applyNumberFormat="1" applyFont="1" applyBorder="1" applyAlignment="1">
      <alignment horizontal="right" vertical="center"/>
    </xf>
    <xf numFmtId="14" fontId="2" fillId="0" borderId="11" xfId="0" applyNumberFormat="1" applyFont="1" applyBorder="1">
      <alignment vertical="center"/>
    </xf>
    <xf numFmtId="176" fontId="2" fillId="0" borderId="5" xfId="0" applyNumberFormat="1" applyFont="1" applyBorder="1">
      <alignment vertical="center"/>
    </xf>
    <xf numFmtId="14" fontId="0" fillId="0" borderId="0" xfId="0" applyNumberFormat="1">
      <alignment vertical="center"/>
    </xf>
    <xf numFmtId="43" fontId="2" fillId="0" borderId="5" xfId="1" applyFont="1" applyBorder="1">
      <alignment vertical="center"/>
    </xf>
    <xf numFmtId="43" fontId="0" fillId="0" borderId="0" xfId="1" applyFont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11" xfId="0" applyFont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2">
    <cellStyle name="常规" xfId="0" builtinId="0"/>
    <cellStyle name="千位分隔" xfId="1" builtinId="3"/>
  </cellStyles>
  <dxfs count="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533459317585302"/>
          <c:y val="0.13033368833992359"/>
          <c:w val="0.87377308298001211"/>
          <c:h val="0.79377397308387887"/>
        </c:manualLayout>
      </c:layout>
      <c:barChart>
        <c:barDir val="bar"/>
        <c:grouping val="stacked"/>
        <c:ser>
          <c:idx val="0"/>
          <c:order val="0"/>
          <c:tx>
            <c:strRef>
              <c:f>Sheet1!$C$20</c:f>
              <c:strCache>
                <c:ptCount val="1"/>
                <c:pt idx="0">
                  <c:v>计划</c:v>
                </c:pt>
              </c:strCache>
            </c:strRef>
          </c:tx>
          <c:spPr>
            <a:noFill/>
          </c:spPr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Sheet1!$C$21:$C$46</c:f>
              <c:numCache>
                <c:formatCode>yyyy/m/d</c:formatCode>
                <c:ptCount val="26"/>
                <c:pt idx="0">
                  <c:v>41325</c:v>
                </c:pt>
                <c:pt idx="2">
                  <c:v>41329</c:v>
                </c:pt>
                <c:pt idx="4">
                  <c:v>41333</c:v>
                </c:pt>
                <c:pt idx="6">
                  <c:v>41334</c:v>
                </c:pt>
                <c:pt idx="8">
                  <c:v>41337</c:v>
                </c:pt>
                <c:pt idx="10">
                  <c:v>41343</c:v>
                </c:pt>
                <c:pt idx="12">
                  <c:v>41346</c:v>
                </c:pt>
                <c:pt idx="14">
                  <c:v>41356</c:v>
                </c:pt>
                <c:pt idx="16">
                  <c:v>41358</c:v>
                </c:pt>
                <c:pt idx="18">
                  <c:v>41364</c:v>
                </c:pt>
                <c:pt idx="20">
                  <c:v>41370</c:v>
                </c:pt>
                <c:pt idx="22">
                  <c:v>41372</c:v>
                </c:pt>
                <c:pt idx="24">
                  <c:v>41382</c:v>
                </c:pt>
              </c:numCache>
            </c:numRef>
          </c:val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计划工期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100000">
                  <a:srgbClr val="1F497D">
                    <a:lumMod val="60000"/>
                    <a:lumOff val="40000"/>
                  </a:srgbClr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</c:spPr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Sheet1!$D$21:$D$46</c:f>
              <c:numCache>
                <c:formatCode>General</c:formatCode>
                <c:ptCount val="26"/>
                <c:pt idx="0">
                  <c:v>3</c:v>
                </c:pt>
                <c:pt idx="2">
                  <c:v>3</c:v>
                </c:pt>
                <c:pt idx="4">
                  <c:v>1</c:v>
                </c:pt>
                <c:pt idx="6">
                  <c:v>2</c:v>
                </c:pt>
                <c:pt idx="8">
                  <c:v>5</c:v>
                </c:pt>
                <c:pt idx="10">
                  <c:v>2</c:v>
                </c:pt>
                <c:pt idx="12">
                  <c:v>10</c:v>
                </c:pt>
                <c:pt idx="14">
                  <c:v>1</c:v>
                </c:pt>
                <c:pt idx="16">
                  <c:v>5</c:v>
                </c:pt>
                <c:pt idx="18">
                  <c:v>5</c:v>
                </c:pt>
                <c:pt idx="20">
                  <c:v>1</c:v>
                </c:pt>
                <c:pt idx="22">
                  <c:v>10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Sheet1!$G$20</c:f>
              <c:strCache>
                <c:ptCount val="1"/>
                <c:pt idx="0">
                  <c:v>调整开始时间</c:v>
                </c:pt>
              </c:strCache>
            </c:strRef>
          </c:tx>
          <c:spPr>
            <a:noFill/>
          </c:spPr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Sheet1!$G$21:$G$46</c:f>
              <c:numCache>
                <c:formatCode>yyyy/m/d</c:formatCode>
                <c:ptCount val="26"/>
                <c:pt idx="1">
                  <c:v>41326</c:v>
                </c:pt>
                <c:pt idx="3">
                  <c:v>41328</c:v>
                </c:pt>
                <c:pt idx="5">
                  <c:v>41334</c:v>
                </c:pt>
                <c:pt idx="7">
                  <c:v>41336</c:v>
                </c:pt>
                <c:pt idx="9">
                  <c:v>41338</c:v>
                </c:pt>
                <c:pt idx="11">
                  <c:v>41342</c:v>
                </c:pt>
                <c:pt idx="13">
                  <c:v>41346</c:v>
                </c:pt>
                <c:pt idx="15">
                  <c:v>41357</c:v>
                </c:pt>
                <c:pt idx="17">
                  <c:v>41359</c:v>
                </c:pt>
                <c:pt idx="19">
                  <c:v>41365</c:v>
                </c:pt>
                <c:pt idx="21">
                  <c:v>41371</c:v>
                </c:pt>
                <c:pt idx="23">
                  <c:v>41373</c:v>
                </c:pt>
                <c:pt idx="25">
                  <c:v>41383</c:v>
                </c:pt>
              </c:numCache>
            </c:numRef>
          </c:val>
        </c:ser>
        <c:ser>
          <c:idx val="5"/>
          <c:order val="5"/>
          <c:tx>
            <c:strRef>
              <c:f>Sheet1!$H$20</c:f>
              <c:strCache>
                <c:ptCount val="1"/>
                <c:pt idx="0">
                  <c:v>调整工期</c:v>
                </c:pt>
              </c:strCache>
            </c:strRef>
          </c:tx>
          <c:spPr>
            <a:gradFill>
              <a:gsLst>
                <a:gs pos="0">
                  <a:srgbClr val="FBEAC7"/>
                </a:gs>
                <a:gs pos="17999">
                  <a:srgbClr val="FEE7F2"/>
                </a:gs>
                <a:gs pos="36000">
                  <a:srgbClr val="FAC77D"/>
                </a:gs>
                <a:gs pos="61000">
                  <a:srgbClr val="FBA97D"/>
                </a:gs>
                <a:gs pos="82001">
                  <a:srgbClr val="FBD49C"/>
                </a:gs>
                <a:gs pos="100000">
                  <a:srgbClr val="FEE7F2"/>
                </a:gs>
              </a:gsLst>
              <a:lin ang="5400000" scaled="0"/>
            </a:gradFill>
          </c:spPr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Sheet1!$H$21:$H$46</c:f>
              <c:numCache>
                <c:formatCode>0_);[Red]\(0\)</c:formatCode>
                <c:ptCount val="26"/>
                <c:pt idx="1">
                  <c:v>1</c:v>
                </c:pt>
                <c:pt idx="3">
                  <c:v>6</c:v>
                </c:pt>
                <c:pt idx="5">
                  <c:v>1</c:v>
                </c:pt>
                <c:pt idx="7">
                  <c:v>1</c:v>
                </c:pt>
                <c:pt idx="9">
                  <c:v>3</c:v>
                </c:pt>
                <c:pt idx="11">
                  <c:v>3</c:v>
                </c:pt>
                <c:pt idx="13">
                  <c:v>10</c:v>
                </c:pt>
                <c:pt idx="15">
                  <c:v>1</c:v>
                </c:pt>
                <c:pt idx="17">
                  <c:v>5</c:v>
                </c:pt>
                <c:pt idx="19">
                  <c:v>5</c:v>
                </c:pt>
                <c:pt idx="21">
                  <c:v>1</c:v>
                </c:pt>
                <c:pt idx="23">
                  <c:v>10</c:v>
                </c:pt>
                <c:pt idx="25">
                  <c:v>3</c:v>
                </c:pt>
              </c:numCache>
            </c:numRef>
          </c:val>
        </c:ser>
        <c:gapWidth val="70"/>
        <c:overlap val="100"/>
        <c:axId val="152650496"/>
        <c:axId val="152652032"/>
      </c:barChart>
      <c:barChart>
        <c:barDir val="bar"/>
        <c:grouping val="stacked"/>
        <c:ser>
          <c:idx val="2"/>
          <c:order val="2"/>
          <c:tx>
            <c:strRef>
              <c:f>Sheet1!$E$20</c:f>
              <c:strCache>
                <c:ptCount val="1"/>
                <c:pt idx="0">
                  <c:v>实际</c:v>
                </c:pt>
              </c:strCache>
            </c:strRef>
          </c:tx>
          <c:spPr>
            <a:noFill/>
          </c:spPr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Sheet1!$E$21:$E$46</c:f>
              <c:numCache>
                <c:formatCode>General</c:formatCode>
                <c:ptCount val="26"/>
                <c:pt idx="0" formatCode="yyyy/m/d">
                  <c:v>41326</c:v>
                </c:pt>
                <c:pt idx="2" formatCode="yyyy/m/d">
                  <c:v>41328</c:v>
                </c:pt>
                <c:pt idx="4" formatCode="yyyy/m/d">
                  <c:v>41334</c:v>
                </c:pt>
                <c:pt idx="6" formatCode="yyyy/m/d">
                  <c:v>41336</c:v>
                </c:pt>
                <c:pt idx="8" formatCode="yyyy/m/d">
                  <c:v>41338</c:v>
                </c:pt>
                <c:pt idx="10" formatCode="yyyy/m/d">
                  <c:v>41342</c:v>
                </c:pt>
                <c:pt idx="12" formatCode="yyyy/m/d">
                  <c:v>41346</c:v>
                </c:pt>
                <c:pt idx="14" formatCode="yyyy/m/d">
                  <c:v>41357</c:v>
                </c:pt>
                <c:pt idx="16" formatCode="0_);[Red]\(0\)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实际工期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5400000" scaled="0"/>
            </a:gradFill>
          </c:spPr>
          <c:cat>
            <c:strRef>
              <c:f>Sheet1!$B$21:$B$46</c:f>
              <c:strCache>
                <c:ptCount val="25"/>
                <c:pt idx="0">
                  <c:v>立项</c:v>
                </c:pt>
                <c:pt idx="2">
                  <c:v>搜集供应商资料</c:v>
                </c:pt>
                <c:pt idx="4">
                  <c:v>验证供应商资料</c:v>
                </c:pt>
                <c:pt idx="6">
                  <c:v>供应商考察</c:v>
                </c:pt>
                <c:pt idx="8">
                  <c:v>提交供应商考察报告</c:v>
                </c:pt>
                <c:pt idx="10">
                  <c:v>入围供应商确认</c:v>
                </c:pt>
                <c:pt idx="12">
                  <c:v>各部门提交招标文件资料</c:v>
                </c:pt>
                <c:pt idx="14">
                  <c:v>编制招标文件</c:v>
                </c:pt>
                <c:pt idx="16">
                  <c:v>出售招标文件</c:v>
                </c:pt>
                <c:pt idx="18">
                  <c:v>答疑补遗</c:v>
                </c:pt>
                <c:pt idx="20">
                  <c:v>开标</c:v>
                </c:pt>
                <c:pt idx="22">
                  <c:v>合同谈判</c:v>
                </c:pt>
                <c:pt idx="24">
                  <c:v>合同签订</c:v>
                </c:pt>
              </c:strCache>
            </c:strRef>
          </c:cat>
          <c:val>
            <c:numRef>
              <c:f>Sheet1!$F$21:$F$46</c:f>
              <c:numCache>
                <c:formatCode>0_);[Red]\(0\)</c:formatCode>
                <c:ptCount val="26"/>
                <c:pt idx="0">
                  <c:v>1</c:v>
                </c:pt>
                <c:pt idx="2">
                  <c:v>6</c:v>
                </c:pt>
                <c:pt idx="4">
                  <c:v>1</c:v>
                </c:pt>
                <c:pt idx="6">
                  <c:v>1</c:v>
                </c:pt>
                <c:pt idx="8">
                  <c:v>3</c:v>
                </c:pt>
                <c:pt idx="10">
                  <c:v>3</c:v>
                </c:pt>
                <c:pt idx="12">
                  <c:v>10</c:v>
                </c:pt>
                <c:pt idx="14">
                  <c:v>2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</c:ser>
        <c:gapWidth val="283"/>
        <c:overlap val="100"/>
        <c:axId val="152655360"/>
        <c:axId val="152653824"/>
      </c:barChart>
      <c:catAx>
        <c:axId val="152650496"/>
        <c:scaling>
          <c:orientation val="maxMin"/>
        </c:scaling>
        <c:axPos val="l"/>
        <c:majorGridlines/>
        <c:tickLblPos val="nextTo"/>
        <c:txPr>
          <a:bodyPr/>
          <a:lstStyle/>
          <a:p>
            <a:pPr>
              <a:defRPr>
                <a:latin typeface="Arial Unicode MS" pitchFamily="34" charset="-122"/>
                <a:ea typeface="Arial Unicode MS" pitchFamily="34" charset="-122"/>
                <a:cs typeface="Arial Unicode MS" pitchFamily="34" charset="-122"/>
              </a:defRPr>
            </a:pPr>
            <a:endParaRPr lang="zh-CN"/>
          </a:p>
        </c:txPr>
        <c:crossAx val="152652032"/>
        <c:crosses val="autoZero"/>
        <c:auto val="1"/>
        <c:lblAlgn val="ctr"/>
        <c:lblOffset val="100"/>
      </c:catAx>
      <c:valAx>
        <c:axId val="152652032"/>
        <c:scaling>
          <c:orientation val="minMax"/>
          <c:max val="41426"/>
          <c:min val="41325"/>
        </c:scaling>
        <c:axPos val="t"/>
        <c:majorGridlines/>
        <c:numFmt formatCode="yyyy/m/d" sourceLinked="1"/>
        <c:tickLblPos val="nextTo"/>
        <c:txPr>
          <a:bodyPr/>
          <a:lstStyle/>
          <a:p>
            <a:pPr>
              <a:defRPr>
                <a:latin typeface="Arial Unicode MS" pitchFamily="34" charset="-122"/>
                <a:ea typeface="Arial Unicode MS" pitchFamily="34" charset="-122"/>
                <a:cs typeface="Arial Unicode MS" pitchFamily="34" charset="-122"/>
              </a:defRPr>
            </a:pPr>
            <a:endParaRPr lang="zh-CN"/>
          </a:p>
        </c:txPr>
        <c:crossAx val="152650496"/>
        <c:crosses val="autoZero"/>
        <c:crossBetween val="between"/>
        <c:majorUnit val="5"/>
      </c:valAx>
      <c:valAx>
        <c:axId val="152653824"/>
        <c:scaling>
          <c:orientation val="minMax"/>
          <c:max val="41426"/>
          <c:min val="41325"/>
        </c:scaling>
        <c:delete val="1"/>
        <c:axPos val="b"/>
        <c:numFmt formatCode="yyyy/m/d" sourceLinked="1"/>
        <c:tickLblPos val="none"/>
        <c:crossAx val="152655360"/>
        <c:crosses val="max"/>
        <c:crossBetween val="between"/>
        <c:majorUnit val="5"/>
      </c:valAx>
      <c:catAx>
        <c:axId val="152655360"/>
        <c:scaling>
          <c:orientation val="maxMin"/>
        </c:scaling>
        <c:delete val="1"/>
        <c:axPos val="l"/>
        <c:tickLblPos val="none"/>
        <c:crossAx val="152653824"/>
        <c:crosses val="autoZero"/>
        <c:auto val="1"/>
        <c:lblAlgn val="ctr"/>
        <c:lblOffset val="100"/>
      </c:catAx>
      <c:spPr>
        <a:noFill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7958383202099738"/>
          <c:y val="4.1315237434825132E-3"/>
          <c:w val="0.33398063395921679"/>
          <c:h val="8.0172466170432888E-2"/>
        </c:manualLayout>
      </c:layout>
      <c:txPr>
        <a:bodyPr/>
        <a:lstStyle/>
        <a:p>
          <a:pPr>
            <a:defRPr sz="1600">
              <a:latin typeface="Arial Unicode MS" pitchFamily="34" charset="-122"/>
              <a:ea typeface="Arial Unicode MS" pitchFamily="34" charset="-122"/>
              <a:cs typeface="Arial Unicode MS" pitchFamily="34" charset="-122"/>
            </a:defRPr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209549</xdr:rowOff>
    </xdr:from>
    <xdr:to>
      <xdr:col>15</xdr:col>
      <xdr:colOff>0</xdr:colOff>
      <xdr:row>46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46"/>
  <sheetViews>
    <sheetView tabSelected="1" topLeftCell="A14" workbookViewId="0">
      <selection activeCell="K4" sqref="K4"/>
    </sheetView>
  </sheetViews>
  <sheetFormatPr defaultRowHeight="13.5"/>
  <cols>
    <col min="1" max="1" width="21.875" customWidth="1"/>
    <col min="2" max="2" width="14.875" customWidth="1"/>
    <col min="3" max="3" width="12.25" customWidth="1"/>
    <col min="4" max="4" width="13" bestFit="1" customWidth="1"/>
    <col min="5" max="5" width="10.5" bestFit="1" customWidth="1"/>
    <col min="6" max="6" width="13" bestFit="1" customWidth="1"/>
    <col min="7" max="7" width="17.25" bestFit="1" customWidth="1"/>
    <col min="8" max="8" width="16" customWidth="1"/>
    <col min="9" max="9" width="10.5" bestFit="1" customWidth="1"/>
    <col min="10" max="11" width="13" bestFit="1" customWidth="1"/>
    <col min="13" max="13" width="13" bestFit="1" customWidth="1"/>
    <col min="14" max="14" width="13" customWidth="1"/>
    <col min="15" max="15" width="13" bestFit="1" customWidth="1"/>
  </cols>
  <sheetData>
    <row r="1" spans="1:15" ht="16.5">
      <c r="A1" s="9" t="s">
        <v>0</v>
      </c>
      <c r="B1" s="10" t="s">
        <v>3</v>
      </c>
      <c r="C1" s="10" t="s">
        <v>4</v>
      </c>
      <c r="D1" s="10" t="s">
        <v>18</v>
      </c>
      <c r="E1" s="10" t="s">
        <v>1</v>
      </c>
      <c r="F1" s="10" t="s">
        <v>19</v>
      </c>
      <c r="G1" s="10" t="s">
        <v>24</v>
      </c>
      <c r="H1" s="10" t="s">
        <v>25</v>
      </c>
      <c r="I1" s="10" t="s">
        <v>26</v>
      </c>
      <c r="J1" s="10" t="s">
        <v>20</v>
      </c>
      <c r="K1" s="10" t="s">
        <v>2</v>
      </c>
      <c r="L1" s="10" t="s">
        <v>1</v>
      </c>
      <c r="M1" s="10" t="s">
        <v>21</v>
      </c>
      <c r="N1" s="11" t="s">
        <v>22</v>
      </c>
      <c r="O1" s="11" t="s">
        <v>23</v>
      </c>
    </row>
    <row r="2" spans="1:15" ht="16.5">
      <c r="A2" s="1" t="s">
        <v>5</v>
      </c>
      <c r="B2" s="2"/>
      <c r="C2" s="2"/>
      <c r="D2" s="3">
        <v>41325</v>
      </c>
      <c r="E2" s="2">
        <v>3</v>
      </c>
      <c r="F2" s="3">
        <f>D2+E2</f>
        <v>41328</v>
      </c>
      <c r="G2" s="3">
        <f>IF(J2="",D2,J2)</f>
        <v>41326</v>
      </c>
      <c r="H2" s="3">
        <f t="shared" ref="H2:H14" si="0">IF(K2="",G2+E2,K2)</f>
        <v>41327</v>
      </c>
      <c r="I2" s="15">
        <f>H2-G2</f>
        <v>1</v>
      </c>
      <c r="J2" s="3">
        <v>41326</v>
      </c>
      <c r="K2" s="3">
        <v>41327</v>
      </c>
      <c r="L2" s="2">
        <f ca="1">IF(J2="","",IF(K2&lt;&gt;"",K2-J2,TODAY()-J2))</f>
        <v>1</v>
      </c>
      <c r="M2" s="2">
        <f>IF(J2&lt;&gt;"",J2-D2,0)</f>
        <v>1</v>
      </c>
      <c r="N2" s="12">
        <f>IF(K2&lt;&gt;"",K2-F2,0)</f>
        <v>-1</v>
      </c>
      <c r="O2" s="4"/>
    </row>
    <row r="3" spans="1:15" ht="16.5">
      <c r="A3" s="1" t="s">
        <v>6</v>
      </c>
      <c r="B3" s="2"/>
      <c r="C3" s="2"/>
      <c r="D3" s="3">
        <v>41329</v>
      </c>
      <c r="E3" s="2">
        <v>3</v>
      </c>
      <c r="F3" s="3">
        <f>D3+E3</f>
        <v>41332</v>
      </c>
      <c r="G3" s="3">
        <f t="shared" ref="G3:G14" si="1">IF(J3="",H2+(D3-F2),J3)</f>
        <v>41328</v>
      </c>
      <c r="H3" s="3">
        <f t="shared" si="0"/>
        <v>41334</v>
      </c>
      <c r="I3" s="15">
        <f t="shared" ref="I3:I14" si="2">H3-G3</f>
        <v>6</v>
      </c>
      <c r="J3" s="3">
        <v>41328</v>
      </c>
      <c r="K3" s="13">
        <v>41334</v>
      </c>
      <c r="L3" s="2">
        <f t="shared" ref="L3:L14" ca="1" si="3">IF(J3="","",IF(K3&lt;&gt;"",K3-J3,TODAY()-J3))</f>
        <v>6</v>
      </c>
      <c r="M3" s="2">
        <f t="shared" ref="M3:M14" si="4">IF(J3&lt;&gt;"",J3-D3,0)</f>
        <v>-1</v>
      </c>
      <c r="N3" s="12">
        <f t="shared" ref="N3:N14" si="5">IF(K3&lt;&gt;"",K3-F3,0)</f>
        <v>2</v>
      </c>
      <c r="O3" s="4"/>
    </row>
    <row r="4" spans="1:15" ht="16.5">
      <c r="A4" s="1" t="s">
        <v>7</v>
      </c>
      <c r="B4" s="2"/>
      <c r="C4" s="2"/>
      <c r="D4" s="3">
        <v>41333</v>
      </c>
      <c r="E4" s="2">
        <v>1</v>
      </c>
      <c r="F4" s="3">
        <f t="shared" ref="F4:F14" si="6">D4+E4</f>
        <v>41334</v>
      </c>
      <c r="G4" s="3">
        <f t="shared" si="1"/>
        <v>41334</v>
      </c>
      <c r="H4" s="3">
        <f t="shared" si="0"/>
        <v>41335</v>
      </c>
      <c r="I4" s="15">
        <f t="shared" si="2"/>
        <v>1</v>
      </c>
      <c r="J4" s="3">
        <v>41334</v>
      </c>
      <c r="K4" s="3">
        <v>41335</v>
      </c>
      <c r="L4" s="2">
        <f t="shared" ca="1" si="3"/>
        <v>1</v>
      </c>
      <c r="M4" s="2">
        <f t="shared" si="4"/>
        <v>1</v>
      </c>
      <c r="N4" s="12">
        <f t="shared" si="5"/>
        <v>1</v>
      </c>
      <c r="O4" s="4"/>
    </row>
    <row r="5" spans="1:15" ht="16.5">
      <c r="A5" s="1" t="s">
        <v>8</v>
      </c>
      <c r="B5" s="2"/>
      <c r="C5" s="2"/>
      <c r="D5" s="3">
        <v>41334</v>
      </c>
      <c r="E5" s="2">
        <v>2</v>
      </c>
      <c r="F5" s="3">
        <f t="shared" si="6"/>
        <v>41336</v>
      </c>
      <c r="G5" s="3">
        <f t="shared" si="1"/>
        <v>41336</v>
      </c>
      <c r="H5" s="3">
        <f t="shared" si="0"/>
        <v>41337</v>
      </c>
      <c r="I5" s="15">
        <f t="shared" si="2"/>
        <v>1</v>
      </c>
      <c r="J5" s="3">
        <v>41336</v>
      </c>
      <c r="K5" s="3">
        <v>41337</v>
      </c>
      <c r="L5" s="2">
        <f t="shared" ca="1" si="3"/>
        <v>1</v>
      </c>
      <c r="M5" s="2">
        <f t="shared" si="4"/>
        <v>2</v>
      </c>
      <c r="N5" s="12">
        <f t="shared" si="5"/>
        <v>1</v>
      </c>
      <c r="O5" s="4"/>
    </row>
    <row r="6" spans="1:15" ht="16.5">
      <c r="A6" s="1" t="s">
        <v>9</v>
      </c>
      <c r="B6" s="2"/>
      <c r="C6" s="2"/>
      <c r="D6" s="3">
        <v>41337</v>
      </c>
      <c r="E6" s="2">
        <v>5</v>
      </c>
      <c r="F6" s="3">
        <f t="shared" si="6"/>
        <v>41342</v>
      </c>
      <c r="G6" s="3">
        <f t="shared" si="1"/>
        <v>41338</v>
      </c>
      <c r="H6" s="3">
        <f t="shared" si="0"/>
        <v>41341</v>
      </c>
      <c r="I6" s="15">
        <f t="shared" si="2"/>
        <v>3</v>
      </c>
      <c r="J6" s="3">
        <v>41338</v>
      </c>
      <c r="K6" s="3">
        <v>41341</v>
      </c>
      <c r="L6" s="2">
        <f t="shared" ca="1" si="3"/>
        <v>3</v>
      </c>
      <c r="M6" s="2">
        <f t="shared" si="4"/>
        <v>1</v>
      </c>
      <c r="N6" s="12">
        <f t="shared" si="5"/>
        <v>-1</v>
      </c>
      <c r="O6" s="4"/>
    </row>
    <row r="7" spans="1:15" ht="16.5">
      <c r="A7" s="1" t="s">
        <v>10</v>
      </c>
      <c r="B7" s="2"/>
      <c r="C7" s="2"/>
      <c r="D7" s="3">
        <v>41343</v>
      </c>
      <c r="E7" s="2">
        <v>2</v>
      </c>
      <c r="F7" s="3">
        <f t="shared" si="6"/>
        <v>41345</v>
      </c>
      <c r="G7" s="3">
        <f t="shared" si="1"/>
        <v>41342</v>
      </c>
      <c r="H7" s="3">
        <f t="shared" si="0"/>
        <v>41345</v>
      </c>
      <c r="I7" s="15">
        <f t="shared" si="2"/>
        <v>3</v>
      </c>
      <c r="J7" s="3">
        <v>41342</v>
      </c>
      <c r="K7" s="3">
        <v>41345</v>
      </c>
      <c r="L7" s="2">
        <f t="shared" ca="1" si="3"/>
        <v>3</v>
      </c>
      <c r="M7" s="2">
        <f t="shared" si="4"/>
        <v>-1</v>
      </c>
      <c r="N7" s="12">
        <f t="shared" si="5"/>
        <v>0</v>
      </c>
      <c r="O7" s="4"/>
    </row>
    <row r="8" spans="1:15" ht="16.5">
      <c r="A8" s="1" t="s">
        <v>11</v>
      </c>
      <c r="B8" s="2"/>
      <c r="C8" s="2"/>
      <c r="D8" s="3">
        <v>41346</v>
      </c>
      <c r="E8" s="2">
        <v>10</v>
      </c>
      <c r="F8" s="3">
        <f t="shared" si="6"/>
        <v>41356</v>
      </c>
      <c r="G8" s="3">
        <f t="shared" si="1"/>
        <v>41346</v>
      </c>
      <c r="H8" s="3">
        <f t="shared" si="0"/>
        <v>41356</v>
      </c>
      <c r="I8" s="15">
        <f t="shared" si="2"/>
        <v>10</v>
      </c>
      <c r="J8" s="3">
        <v>41346</v>
      </c>
      <c r="K8" s="3">
        <v>41356</v>
      </c>
      <c r="L8" s="2">
        <f t="shared" ca="1" si="3"/>
        <v>10</v>
      </c>
      <c r="M8" s="2">
        <f t="shared" si="4"/>
        <v>0</v>
      </c>
      <c r="N8" s="12">
        <f t="shared" si="5"/>
        <v>0</v>
      </c>
      <c r="O8" s="4"/>
    </row>
    <row r="9" spans="1:15" ht="16.5">
      <c r="A9" s="1" t="s">
        <v>12</v>
      </c>
      <c r="B9" s="2"/>
      <c r="C9" s="2"/>
      <c r="D9" s="3">
        <v>41356</v>
      </c>
      <c r="E9" s="2">
        <v>1</v>
      </c>
      <c r="F9" s="3">
        <f t="shared" si="6"/>
        <v>41357</v>
      </c>
      <c r="G9" s="3">
        <f t="shared" si="1"/>
        <v>41357</v>
      </c>
      <c r="H9" s="3">
        <f>IF(K9="",G9+E9,K9)</f>
        <v>41358</v>
      </c>
      <c r="I9" s="15">
        <f t="shared" si="2"/>
        <v>1</v>
      </c>
      <c r="J9" s="3">
        <v>41357</v>
      </c>
      <c r="K9" s="3"/>
      <c r="L9" s="2">
        <f ca="1">IF(J9="","",IF(K9&lt;&gt;"",K9-J9,TODAY()-J9))</f>
        <v>2</v>
      </c>
      <c r="M9" s="2">
        <f t="shared" si="4"/>
        <v>1</v>
      </c>
      <c r="N9" s="12">
        <f t="shared" si="5"/>
        <v>0</v>
      </c>
      <c r="O9" s="4"/>
    </row>
    <row r="10" spans="1:15" ht="16.5">
      <c r="A10" s="1" t="s">
        <v>13</v>
      </c>
      <c r="B10" s="2"/>
      <c r="C10" s="2"/>
      <c r="D10" s="3">
        <v>41358</v>
      </c>
      <c r="E10" s="2">
        <v>5</v>
      </c>
      <c r="F10" s="3">
        <f t="shared" si="6"/>
        <v>41363</v>
      </c>
      <c r="G10" s="3">
        <f t="shared" si="1"/>
        <v>41359</v>
      </c>
      <c r="H10" s="3">
        <f t="shared" si="0"/>
        <v>41364</v>
      </c>
      <c r="I10" s="15">
        <f t="shared" si="2"/>
        <v>5</v>
      </c>
      <c r="J10" s="3"/>
      <c r="K10" s="2"/>
      <c r="L10" s="2" t="str">
        <f t="shared" ca="1" si="3"/>
        <v/>
      </c>
      <c r="M10" s="2">
        <f t="shared" si="4"/>
        <v>0</v>
      </c>
      <c r="N10" s="12">
        <f t="shared" si="5"/>
        <v>0</v>
      </c>
      <c r="O10" s="4"/>
    </row>
    <row r="11" spans="1:15" ht="16.5">
      <c r="A11" s="1" t="s">
        <v>14</v>
      </c>
      <c r="B11" s="2"/>
      <c r="C11" s="2"/>
      <c r="D11" s="3">
        <v>41364</v>
      </c>
      <c r="E11" s="2">
        <v>5</v>
      </c>
      <c r="F11" s="3">
        <f t="shared" si="6"/>
        <v>41369</v>
      </c>
      <c r="G11" s="3">
        <f t="shared" si="1"/>
        <v>41365</v>
      </c>
      <c r="H11" s="3">
        <f t="shared" si="0"/>
        <v>41370</v>
      </c>
      <c r="I11" s="15">
        <f t="shared" si="2"/>
        <v>5</v>
      </c>
      <c r="J11" s="2"/>
      <c r="K11" s="2"/>
      <c r="L11" s="2" t="str">
        <f t="shared" ca="1" si="3"/>
        <v/>
      </c>
      <c r="M11" s="2">
        <f t="shared" si="4"/>
        <v>0</v>
      </c>
      <c r="N11" s="12">
        <f t="shared" si="5"/>
        <v>0</v>
      </c>
      <c r="O11" s="4"/>
    </row>
    <row r="12" spans="1:15" ht="16.5">
      <c r="A12" s="1" t="s">
        <v>15</v>
      </c>
      <c r="B12" s="2"/>
      <c r="C12" s="2"/>
      <c r="D12" s="3">
        <v>41370</v>
      </c>
      <c r="E12" s="2">
        <v>1</v>
      </c>
      <c r="F12" s="3">
        <f t="shared" si="6"/>
        <v>41371</v>
      </c>
      <c r="G12" s="3">
        <f t="shared" si="1"/>
        <v>41371</v>
      </c>
      <c r="H12" s="3">
        <f t="shared" si="0"/>
        <v>41372</v>
      </c>
      <c r="I12" s="15">
        <f t="shared" si="2"/>
        <v>1</v>
      </c>
      <c r="J12" s="2"/>
      <c r="K12" s="2"/>
      <c r="L12" s="2" t="str">
        <f t="shared" ca="1" si="3"/>
        <v/>
      </c>
      <c r="M12" s="2">
        <f t="shared" si="4"/>
        <v>0</v>
      </c>
      <c r="N12" s="12">
        <f t="shared" si="5"/>
        <v>0</v>
      </c>
      <c r="O12" s="4"/>
    </row>
    <row r="13" spans="1:15" ht="16.5">
      <c r="A13" s="1" t="s">
        <v>16</v>
      </c>
      <c r="B13" s="2"/>
      <c r="C13" s="2"/>
      <c r="D13" s="3">
        <v>41372</v>
      </c>
      <c r="E13" s="2">
        <v>10</v>
      </c>
      <c r="F13" s="3">
        <f t="shared" si="6"/>
        <v>41382</v>
      </c>
      <c r="G13" s="3">
        <f t="shared" si="1"/>
        <v>41373</v>
      </c>
      <c r="H13" s="3">
        <f t="shared" si="0"/>
        <v>41383</v>
      </c>
      <c r="I13" s="15">
        <f t="shared" si="2"/>
        <v>10</v>
      </c>
      <c r="J13" s="2"/>
      <c r="K13" s="2"/>
      <c r="L13" s="2" t="str">
        <f t="shared" ca="1" si="3"/>
        <v/>
      </c>
      <c r="M13" s="2">
        <f t="shared" si="4"/>
        <v>0</v>
      </c>
      <c r="N13" s="12">
        <f t="shared" si="5"/>
        <v>0</v>
      </c>
      <c r="O13" s="4"/>
    </row>
    <row r="14" spans="1:15" ht="17.25" thickBot="1">
      <c r="A14" s="5" t="s">
        <v>17</v>
      </c>
      <c r="B14" s="6"/>
      <c r="C14" s="6"/>
      <c r="D14" s="7">
        <v>41382</v>
      </c>
      <c r="E14" s="6">
        <v>3</v>
      </c>
      <c r="F14" s="7">
        <f t="shared" si="6"/>
        <v>41385</v>
      </c>
      <c r="G14" s="3">
        <f t="shared" si="1"/>
        <v>41383</v>
      </c>
      <c r="H14" s="3">
        <f t="shared" si="0"/>
        <v>41386</v>
      </c>
      <c r="I14" s="6">
        <f t="shared" si="2"/>
        <v>3</v>
      </c>
      <c r="J14" s="6"/>
      <c r="K14" s="6"/>
      <c r="L14" s="2" t="str">
        <f t="shared" ca="1" si="3"/>
        <v/>
      </c>
      <c r="M14" s="2">
        <f t="shared" si="4"/>
        <v>0</v>
      </c>
      <c r="N14" s="12">
        <f t="shared" si="5"/>
        <v>0</v>
      </c>
      <c r="O14" s="8"/>
    </row>
    <row r="17" spans="2:8" ht="16.5">
      <c r="F17" s="17">
        <v>41325</v>
      </c>
      <c r="G17" s="18">
        <v>41426</v>
      </c>
      <c r="H17" s="18">
        <v>41326</v>
      </c>
    </row>
    <row r="20" spans="2:8"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</row>
    <row r="21" spans="2:8" ht="16.5">
      <c r="B21" t="str">
        <f>A2</f>
        <v>立项</v>
      </c>
      <c r="C21" s="3">
        <f>D2</f>
        <v>41325</v>
      </c>
      <c r="D21" s="2">
        <f>E2</f>
        <v>3</v>
      </c>
      <c r="E21" s="16">
        <f>J2</f>
        <v>41326</v>
      </c>
      <c r="F21" s="22">
        <f ca="1">L2</f>
        <v>1</v>
      </c>
    </row>
    <row r="22" spans="2:8" ht="16.5">
      <c r="C22" s="3"/>
      <c r="D22" s="2"/>
      <c r="F22" s="22"/>
      <c r="G22" s="16">
        <f>G2</f>
        <v>41326</v>
      </c>
      <c r="H22" s="22">
        <f>I2</f>
        <v>1</v>
      </c>
    </row>
    <row r="23" spans="2:8" ht="16.5">
      <c r="B23" t="str">
        <f>A3</f>
        <v>搜集供应商资料</v>
      </c>
      <c r="C23" s="3">
        <f>D3</f>
        <v>41329</v>
      </c>
      <c r="D23" s="2">
        <f>E3</f>
        <v>3</v>
      </c>
      <c r="E23" s="16">
        <f>J3</f>
        <v>41328</v>
      </c>
      <c r="F23" s="22">
        <f ca="1">L3</f>
        <v>6</v>
      </c>
      <c r="H23" s="22"/>
    </row>
    <row r="24" spans="2:8" ht="16.5">
      <c r="C24" s="3"/>
      <c r="D24" s="2"/>
      <c r="F24" s="22"/>
      <c r="G24" s="16">
        <f>G3</f>
        <v>41328</v>
      </c>
      <c r="H24" s="22">
        <f>I3</f>
        <v>6</v>
      </c>
    </row>
    <row r="25" spans="2:8" ht="16.5">
      <c r="B25" t="str">
        <f>A4</f>
        <v>验证供应商资料</v>
      </c>
      <c r="C25" s="3">
        <f>D4</f>
        <v>41333</v>
      </c>
      <c r="D25" s="2">
        <f>E4</f>
        <v>1</v>
      </c>
      <c r="E25" s="16">
        <f>J4</f>
        <v>41334</v>
      </c>
      <c r="F25" s="22">
        <f ca="1">L4</f>
        <v>1</v>
      </c>
      <c r="H25" s="22"/>
    </row>
    <row r="26" spans="2:8" ht="16.5">
      <c r="C26" s="3"/>
      <c r="D26" s="2"/>
      <c r="F26" s="22"/>
      <c r="G26" s="16">
        <f>G4</f>
        <v>41334</v>
      </c>
      <c r="H26" s="22">
        <f>I4</f>
        <v>1</v>
      </c>
    </row>
    <row r="27" spans="2:8" ht="16.5">
      <c r="B27" t="str">
        <f>A5</f>
        <v>供应商考察</v>
      </c>
      <c r="C27" s="3">
        <f>D5</f>
        <v>41334</v>
      </c>
      <c r="D27" s="2">
        <f>E5</f>
        <v>2</v>
      </c>
      <c r="E27" s="16">
        <f>J5</f>
        <v>41336</v>
      </c>
      <c r="F27" s="22">
        <f ca="1">L5</f>
        <v>1</v>
      </c>
      <c r="H27" s="22"/>
    </row>
    <row r="28" spans="2:8" ht="16.5">
      <c r="C28" s="3"/>
      <c r="D28" s="2"/>
      <c r="F28" s="22"/>
      <c r="G28" s="16">
        <f>G5</f>
        <v>41336</v>
      </c>
      <c r="H28" s="22">
        <f>I5</f>
        <v>1</v>
      </c>
    </row>
    <row r="29" spans="2:8" ht="16.5">
      <c r="B29" t="str">
        <f>A6</f>
        <v>提交供应商考察报告</v>
      </c>
      <c r="C29" s="3">
        <f>D6</f>
        <v>41337</v>
      </c>
      <c r="D29" s="2">
        <f>E6</f>
        <v>5</v>
      </c>
      <c r="E29" s="16">
        <f>J6</f>
        <v>41338</v>
      </c>
      <c r="F29" s="22">
        <f ca="1">L6</f>
        <v>3</v>
      </c>
      <c r="H29" s="22"/>
    </row>
    <row r="30" spans="2:8" ht="16.5">
      <c r="C30" s="3"/>
      <c r="D30" s="2"/>
      <c r="F30" s="22"/>
      <c r="G30" s="16">
        <f>G6</f>
        <v>41338</v>
      </c>
      <c r="H30" s="22">
        <f>I6</f>
        <v>3</v>
      </c>
    </row>
    <row r="31" spans="2:8" ht="16.5">
      <c r="B31" t="str">
        <f>A7</f>
        <v>入围供应商确认</v>
      </c>
      <c r="C31" s="3">
        <f>D7</f>
        <v>41343</v>
      </c>
      <c r="D31" s="2">
        <f>E7</f>
        <v>2</v>
      </c>
      <c r="E31" s="16">
        <f>J7</f>
        <v>41342</v>
      </c>
      <c r="F31" s="22">
        <f ca="1">L7</f>
        <v>3</v>
      </c>
      <c r="H31" s="22"/>
    </row>
    <row r="32" spans="2:8" ht="16.5">
      <c r="C32" s="3"/>
      <c r="D32" s="2"/>
      <c r="F32" s="22"/>
      <c r="G32" s="16">
        <f>G7</f>
        <v>41342</v>
      </c>
      <c r="H32" s="22">
        <f>I7</f>
        <v>3</v>
      </c>
    </row>
    <row r="33" spans="2:8" ht="16.5">
      <c r="B33" t="str">
        <f>A8</f>
        <v>各部门提交招标文件资料</v>
      </c>
      <c r="C33" s="3">
        <f>D8</f>
        <v>41346</v>
      </c>
      <c r="D33" s="2">
        <f>E8</f>
        <v>10</v>
      </c>
      <c r="E33" s="16">
        <f>J8</f>
        <v>41346</v>
      </c>
      <c r="F33" s="22">
        <f ca="1">L8</f>
        <v>10</v>
      </c>
      <c r="H33" s="22"/>
    </row>
    <row r="34" spans="2:8" ht="16.5">
      <c r="C34" s="3"/>
      <c r="D34" s="2"/>
      <c r="F34" s="22"/>
      <c r="G34" s="16">
        <f>G8</f>
        <v>41346</v>
      </c>
      <c r="H34" s="22">
        <f>I8</f>
        <v>10</v>
      </c>
    </row>
    <row r="35" spans="2:8" ht="16.5">
      <c r="B35" t="str">
        <f>A9</f>
        <v>编制招标文件</v>
      </c>
      <c r="C35" s="3">
        <f>D9</f>
        <v>41356</v>
      </c>
      <c r="D35" s="2">
        <f>E9</f>
        <v>1</v>
      </c>
      <c r="E35" s="16">
        <f>J9</f>
        <v>41357</v>
      </c>
      <c r="F35" s="22">
        <f ca="1">L9</f>
        <v>2</v>
      </c>
      <c r="H35" s="22"/>
    </row>
    <row r="36" spans="2:8" ht="16.5">
      <c r="C36" s="3"/>
      <c r="D36" s="2"/>
      <c r="F36" s="22"/>
      <c r="G36" s="16">
        <f>G9</f>
        <v>41357</v>
      </c>
      <c r="H36" s="22">
        <f>I9</f>
        <v>1</v>
      </c>
    </row>
    <row r="37" spans="2:8" ht="16.5">
      <c r="B37" t="str">
        <f>A10</f>
        <v>出售招标文件</v>
      </c>
      <c r="C37" s="3">
        <f>D10</f>
        <v>41358</v>
      </c>
      <c r="D37" s="2">
        <f>E10</f>
        <v>5</v>
      </c>
      <c r="E37" s="23">
        <f>J10</f>
        <v>0</v>
      </c>
      <c r="F37" s="23" t="str">
        <f ca="1">L10</f>
        <v/>
      </c>
      <c r="H37" s="22"/>
    </row>
    <row r="38" spans="2:8" ht="16.5">
      <c r="C38" s="3"/>
      <c r="D38" s="2"/>
      <c r="F38" s="22"/>
      <c r="G38" s="16">
        <f>G10</f>
        <v>41359</v>
      </c>
      <c r="H38" s="22">
        <f>I10</f>
        <v>5</v>
      </c>
    </row>
    <row r="39" spans="2:8" ht="16.5">
      <c r="B39" t="str">
        <f>A11</f>
        <v>答疑补遗</v>
      </c>
      <c r="C39" s="3">
        <f>D11</f>
        <v>41364</v>
      </c>
      <c r="D39" s="2">
        <f>E11</f>
        <v>5</v>
      </c>
      <c r="E39">
        <f>J11</f>
        <v>0</v>
      </c>
      <c r="F39" s="22" t="str">
        <f ca="1">L11</f>
        <v/>
      </c>
      <c r="H39" s="22"/>
    </row>
    <row r="40" spans="2:8" ht="16.5">
      <c r="C40" s="3"/>
      <c r="D40" s="2"/>
      <c r="F40" s="22"/>
      <c r="G40" s="16">
        <f>G11</f>
        <v>41365</v>
      </c>
      <c r="H40" s="22">
        <f>I11</f>
        <v>5</v>
      </c>
    </row>
    <row r="41" spans="2:8" ht="16.5">
      <c r="B41" t="str">
        <f>A12</f>
        <v>开标</v>
      </c>
      <c r="C41" s="3">
        <f>D12</f>
        <v>41370</v>
      </c>
      <c r="D41" s="2">
        <f>E12</f>
        <v>1</v>
      </c>
      <c r="E41">
        <f>J12</f>
        <v>0</v>
      </c>
      <c r="F41" s="22" t="str">
        <f ca="1">L12</f>
        <v/>
      </c>
      <c r="H41" s="22"/>
    </row>
    <row r="42" spans="2:8" ht="16.5">
      <c r="C42" s="3"/>
      <c r="D42" s="2"/>
      <c r="F42" s="22"/>
      <c r="G42" s="16">
        <f>G12</f>
        <v>41371</v>
      </c>
      <c r="H42" s="22">
        <f>I12</f>
        <v>1</v>
      </c>
    </row>
    <row r="43" spans="2:8" ht="16.5">
      <c r="B43" t="str">
        <f>A13</f>
        <v>合同谈判</v>
      </c>
      <c r="C43" s="3">
        <f>D13</f>
        <v>41372</v>
      </c>
      <c r="D43" s="2">
        <f>E13</f>
        <v>10</v>
      </c>
      <c r="E43">
        <f>J13</f>
        <v>0</v>
      </c>
      <c r="F43" s="22" t="str">
        <f ca="1">L13</f>
        <v/>
      </c>
      <c r="H43" s="22"/>
    </row>
    <row r="44" spans="2:8" ht="16.5">
      <c r="C44" s="14"/>
      <c r="D44" s="21"/>
      <c r="F44" s="22"/>
      <c r="G44" s="16">
        <f>G13</f>
        <v>41373</v>
      </c>
      <c r="H44" s="22">
        <f>I13</f>
        <v>10</v>
      </c>
    </row>
    <row r="45" spans="2:8" ht="17.25" thickBot="1">
      <c r="B45" t="str">
        <f>A14</f>
        <v>合同签订</v>
      </c>
      <c r="C45" s="7">
        <f>D14</f>
        <v>41382</v>
      </c>
      <c r="D45" s="6">
        <f>E14</f>
        <v>3</v>
      </c>
      <c r="E45">
        <f>J14</f>
        <v>0</v>
      </c>
      <c r="F45" s="22" t="str">
        <f ca="1">L14</f>
        <v/>
      </c>
      <c r="H45" s="22"/>
    </row>
    <row r="46" spans="2:8" ht="16.5">
      <c r="C46" s="19"/>
      <c r="D46" s="20"/>
      <c r="F46" s="22"/>
      <c r="G46" s="16">
        <f>G14</f>
        <v>41383</v>
      </c>
      <c r="H46" s="22">
        <f>I14</f>
        <v>3</v>
      </c>
    </row>
  </sheetData>
  <phoneticPr fontId="1" type="noConversion"/>
  <conditionalFormatting sqref="G2:G14">
    <cfRule type="expression" dxfId="1" priority="3">
      <formula>G2-J2=G2</formula>
    </cfRule>
  </conditionalFormatting>
  <conditionalFormatting sqref="H2:H14 I2:I13">
    <cfRule type="expression" dxfId="0" priority="1">
      <formula>H2-K2=H2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丁光学</dc:creator>
  <cp:lastModifiedBy>丁光学</cp:lastModifiedBy>
  <dcterms:created xsi:type="dcterms:W3CDTF">2013-03-25T09:57:20Z</dcterms:created>
  <dcterms:modified xsi:type="dcterms:W3CDTF">2013-03-26T01:52:31Z</dcterms:modified>
</cp:coreProperties>
</file>