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ker\ArduinoMaster\tools\myCustomBlockly\製作積木教學\iMi\完整ino程式依積木分割\ESP32Car\"/>
    </mc:Choice>
  </mc:AlternateContent>
  <xr:revisionPtr revIDLastSave="0" documentId="13_ncr:1_{9D79C893-1662-4672-9DD2-9601CAF158ED}" xr6:coauthVersionLast="47" xr6:coauthVersionMax="47" xr10:uidLastSave="{00000000-0000-0000-0000-000000000000}"/>
  <bookViews>
    <workbookView xWindow="-120" yWindow="-120" windowWidth="15600" windowHeight="11160" tabRatio="737" xr2:uid="{00000000-000D-0000-FFFF-FFFF00000000}"/>
  </bookViews>
  <sheets>
    <sheet name="變數" sheetId="5" r:id="rId1"/>
    <sheet name="S(變)" sheetId="7" r:id="rId2"/>
    <sheet name="c" sheetId="19" r:id="rId3"/>
    <sheet name="01D" sheetId="1" r:id="rId4"/>
    <sheet name="01S" sheetId="2" r:id="rId5"/>
    <sheet name="01F" sheetId="4" r:id="rId6"/>
    <sheet name="02-05c" sheetId="27" r:id="rId7"/>
    <sheet name="06L" sheetId="12" r:id="rId8"/>
    <sheet name="07F" sheetId="13" r:id="rId9"/>
    <sheet name="08S" sheetId="15" r:id="rId10"/>
    <sheet name="09F" sheetId="16" r:id="rId11"/>
    <sheet name="10c" sheetId="14" r:id="rId12"/>
    <sheet name="11c" sheetId="17" r:id="rId13"/>
    <sheet name="12c" sheetId="20" r:id="rId14"/>
    <sheet name="13c" sheetId="21" r:id="rId15"/>
    <sheet name="14c" sheetId="22" r:id="rId16"/>
    <sheet name="15c" sheetId="23" r:id="rId17"/>
    <sheet name="16c" sheetId="24" r:id="rId18"/>
    <sheet name="17c" sheetId="25" r:id="rId19"/>
    <sheet name="18c" sheetId="26" r:id="rId20"/>
  </sheets>
  <definedNames>
    <definedName name="_xlnm._FilterDatabase" localSheetId="3" hidden="1">'01D'!$A$2:$P$3</definedName>
    <definedName name="_xlnm._FilterDatabase" localSheetId="4" hidden="1">'01S'!$A$2:$K$3</definedName>
    <definedName name="_xlnm._FilterDatabase" localSheetId="6" hidden="1">'02-05c'!$D$1:$E$5</definedName>
    <definedName name="_xlnm._FilterDatabase" localSheetId="7" hidden="1">'06L'!$D$1:$E$5</definedName>
    <definedName name="_xlnm._FilterDatabase" localSheetId="9" hidden="1">'08S'!$A$2:$M$3</definedName>
    <definedName name="_xlnm._FilterDatabase" localSheetId="11" hidden="1">'10c'!$D$1:$E$5</definedName>
    <definedName name="_xlnm._FilterDatabase" localSheetId="12" hidden="1">'11c'!$D$1:$E$5</definedName>
    <definedName name="_xlnm._FilterDatabase" localSheetId="13" hidden="1">'12c'!$D$1:$E$5</definedName>
    <definedName name="_xlnm._FilterDatabase" localSheetId="14" hidden="1">'13c'!$D$1:$E$5</definedName>
    <definedName name="_xlnm._FilterDatabase" localSheetId="15" hidden="1">'14c'!$D$1:$E$5</definedName>
    <definedName name="_xlnm._FilterDatabase" localSheetId="16" hidden="1">'15c'!$D$1:$E$5</definedName>
    <definedName name="_xlnm._FilterDatabase" localSheetId="17" hidden="1">'16c'!$D$1:$E$5</definedName>
    <definedName name="_xlnm._FilterDatabase" localSheetId="18" hidden="1">'17c'!$D$1:$E$5</definedName>
    <definedName name="_xlnm._FilterDatabase" localSheetId="19" hidden="1">'18c'!$D$1:$E$5</definedName>
    <definedName name="_xlnm._FilterDatabase" localSheetId="2" hidden="1">'c'!$D$1:$E$5</definedName>
    <definedName name="_xlnm._FilterDatabase" localSheetId="1" hidden="1">'S(變)'!$A$2:$G$3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J3" i="27"/>
  <c r="J4" i="27"/>
  <c r="J5" i="27"/>
  <c r="J6" i="27"/>
  <c r="J7" i="27"/>
  <c r="J8" i="27"/>
  <c r="J9" i="27"/>
  <c r="J10" i="27"/>
  <c r="J11" i="27"/>
  <c r="K9" i="27" s="1"/>
  <c r="J12" i="27"/>
  <c r="J13" i="27"/>
  <c r="J14" i="27"/>
  <c r="J15" i="27"/>
  <c r="J16" i="27"/>
  <c r="J17" i="27"/>
  <c r="J18" i="27"/>
  <c r="J19" i="27"/>
  <c r="J20" i="27"/>
  <c r="J21" i="27"/>
  <c r="K20" i="27" s="1"/>
  <c r="J22" i="27"/>
  <c r="J23" i="27"/>
  <c r="J24" i="27"/>
  <c r="J25" i="27"/>
  <c r="J26" i="27"/>
  <c r="J27" i="27"/>
  <c r="J28" i="27"/>
  <c r="J29" i="27"/>
  <c r="J30" i="27"/>
  <c r="J31" i="27"/>
  <c r="J32" i="27"/>
  <c r="J33" i="27"/>
  <c r="J34" i="27"/>
  <c r="J35" i="27"/>
  <c r="J36" i="27"/>
  <c r="J37" i="27"/>
  <c r="J38" i="27"/>
  <c r="J39" i="27"/>
  <c r="J40" i="27"/>
  <c r="J41" i="27"/>
  <c r="J42" i="27"/>
  <c r="J43" i="27"/>
  <c r="J44" i="27"/>
  <c r="J45" i="27"/>
  <c r="J46" i="27"/>
  <c r="J47" i="27"/>
  <c r="J48" i="27"/>
  <c r="J49" i="27"/>
  <c r="J50" i="27"/>
  <c r="J51" i="27"/>
  <c r="J52" i="27"/>
  <c r="J53" i="27"/>
  <c r="J54" i="27"/>
  <c r="J55" i="27"/>
  <c r="J56" i="27"/>
  <c r="J57" i="27"/>
  <c r="J58" i="27"/>
  <c r="J59" i="27"/>
  <c r="J60" i="27"/>
  <c r="J61" i="27"/>
  <c r="J62" i="27"/>
  <c r="J63" i="27"/>
  <c r="J64" i="27"/>
  <c r="J65" i="27"/>
  <c r="J66" i="27"/>
  <c r="J67" i="27"/>
  <c r="J68" i="27"/>
  <c r="J69" i="27"/>
  <c r="J70" i="27"/>
  <c r="J71" i="27"/>
  <c r="J72" i="27"/>
  <c r="J73" i="27"/>
  <c r="J74" i="27"/>
  <c r="J75" i="27"/>
  <c r="J76" i="27"/>
  <c r="J77" i="27"/>
  <c r="J78" i="27"/>
  <c r="J79" i="27"/>
  <c r="J80" i="27"/>
  <c r="J81" i="27"/>
  <c r="J82" i="27"/>
  <c r="J83" i="27"/>
  <c r="J84" i="27"/>
  <c r="J85" i="27"/>
  <c r="J86" i="27"/>
  <c r="J87" i="27"/>
  <c r="J88" i="27"/>
  <c r="J2" i="27"/>
  <c r="K1" i="27" l="1"/>
  <c r="K5" i="27"/>
  <c r="K12" i="27"/>
  <c r="F88" i="27"/>
  <c r="B88" i="27"/>
  <c r="F87" i="27"/>
  <c r="B87" i="27"/>
  <c r="F86" i="27"/>
  <c r="B86" i="27"/>
  <c r="F85" i="27"/>
  <c r="B85" i="27"/>
  <c r="F84" i="27"/>
  <c r="B84" i="27"/>
  <c r="F83" i="27"/>
  <c r="B83" i="27"/>
  <c r="F82" i="27"/>
  <c r="B82" i="27"/>
  <c r="F81" i="27"/>
  <c r="B81" i="27"/>
  <c r="F80" i="27"/>
  <c r="B80" i="27"/>
  <c r="F79" i="27"/>
  <c r="B79" i="27"/>
  <c r="F78" i="27"/>
  <c r="B78" i="27"/>
  <c r="F77" i="27"/>
  <c r="B77" i="27"/>
  <c r="F76" i="27"/>
  <c r="B76" i="27"/>
  <c r="F75" i="27"/>
  <c r="B75" i="27"/>
  <c r="F74" i="27"/>
  <c r="B74" i="27"/>
  <c r="F73" i="27"/>
  <c r="B73" i="27"/>
  <c r="F72" i="27"/>
  <c r="B72" i="27"/>
  <c r="F71" i="27"/>
  <c r="B71" i="27"/>
  <c r="F70" i="27"/>
  <c r="B70" i="27"/>
  <c r="F69" i="27"/>
  <c r="B69" i="27"/>
  <c r="F68" i="27"/>
  <c r="B68" i="27"/>
  <c r="F67" i="27"/>
  <c r="B67" i="27"/>
  <c r="F66" i="27"/>
  <c r="B66" i="27"/>
  <c r="F65" i="27"/>
  <c r="B65" i="27"/>
  <c r="F64" i="27"/>
  <c r="B64" i="27"/>
  <c r="F63" i="27"/>
  <c r="B63" i="27"/>
  <c r="F62" i="27"/>
  <c r="B62" i="27"/>
  <c r="F61" i="27"/>
  <c r="B61" i="27"/>
  <c r="F60" i="27"/>
  <c r="B60" i="27"/>
  <c r="F59" i="27"/>
  <c r="B59" i="27"/>
  <c r="F58" i="27"/>
  <c r="B58" i="27"/>
  <c r="F57" i="27"/>
  <c r="B57" i="27"/>
  <c r="F56" i="27"/>
  <c r="B56" i="27"/>
  <c r="F55" i="27"/>
  <c r="B55" i="27"/>
  <c r="F54" i="27"/>
  <c r="B54" i="27"/>
  <c r="F53" i="27"/>
  <c r="B53" i="27"/>
  <c r="F52" i="27"/>
  <c r="B52" i="27"/>
  <c r="F51" i="27"/>
  <c r="B51" i="27"/>
  <c r="F50" i="27"/>
  <c r="B50" i="27"/>
  <c r="F49" i="27"/>
  <c r="B49" i="27"/>
  <c r="F48" i="27"/>
  <c r="B48" i="27"/>
  <c r="F47" i="27"/>
  <c r="B47" i="27"/>
  <c r="F46" i="27"/>
  <c r="B46" i="27"/>
  <c r="F45" i="27"/>
  <c r="B45" i="27"/>
  <c r="F44" i="27"/>
  <c r="B44" i="27"/>
  <c r="F43" i="27"/>
  <c r="B43" i="27"/>
  <c r="F42" i="27"/>
  <c r="B42" i="27"/>
  <c r="F41" i="27"/>
  <c r="B41" i="27"/>
  <c r="F40" i="27"/>
  <c r="B40" i="27"/>
  <c r="F39" i="27"/>
  <c r="B39" i="27"/>
  <c r="F38" i="27"/>
  <c r="B38" i="27"/>
  <c r="F37" i="27"/>
  <c r="B37" i="27"/>
  <c r="F36" i="27"/>
  <c r="B36" i="27"/>
  <c r="F35" i="27"/>
  <c r="B35" i="27"/>
  <c r="F34" i="27"/>
  <c r="B34" i="27"/>
  <c r="F33" i="27"/>
  <c r="B33" i="27"/>
  <c r="F32" i="27"/>
  <c r="B32" i="27"/>
  <c r="F31" i="27"/>
  <c r="B31" i="27"/>
  <c r="F30" i="27"/>
  <c r="B30" i="27"/>
  <c r="F29" i="27"/>
  <c r="B29" i="27"/>
  <c r="F28" i="27"/>
  <c r="B28" i="27"/>
  <c r="F27" i="27"/>
  <c r="B27" i="27"/>
  <c r="F26" i="27"/>
  <c r="B26" i="27"/>
  <c r="F25" i="27"/>
  <c r="B25" i="27"/>
  <c r="F24" i="27"/>
  <c r="B24" i="27"/>
  <c r="F23" i="27"/>
  <c r="B23" i="27"/>
  <c r="F22" i="27"/>
  <c r="B22" i="27"/>
  <c r="F21" i="27"/>
  <c r="B21" i="27"/>
  <c r="F20" i="27"/>
  <c r="B20" i="27"/>
  <c r="F19" i="27"/>
  <c r="B19" i="27"/>
  <c r="F18" i="27"/>
  <c r="B18" i="27"/>
  <c r="F17" i="27"/>
  <c r="B17" i="27"/>
  <c r="F16" i="27"/>
  <c r="B16" i="27"/>
  <c r="F15" i="27"/>
  <c r="B15" i="27"/>
  <c r="F14" i="27"/>
  <c r="B14" i="27"/>
  <c r="F13" i="27"/>
  <c r="B13" i="27"/>
  <c r="F12" i="27"/>
  <c r="B12" i="27"/>
  <c r="F11" i="27"/>
  <c r="B11" i="27"/>
  <c r="F10" i="27"/>
  <c r="B10" i="27"/>
  <c r="F9" i="27"/>
  <c r="B9" i="27"/>
  <c r="F8" i="27"/>
  <c r="B8" i="27"/>
  <c r="F7" i="27"/>
  <c r="B7" i="27"/>
  <c r="F6" i="27"/>
  <c r="B6" i="27"/>
  <c r="F5" i="27"/>
  <c r="B5" i="27"/>
  <c r="F4" i="27"/>
  <c r="B4" i="27"/>
  <c r="F3" i="27"/>
  <c r="B3" i="27"/>
  <c r="F2" i="27"/>
  <c r="B2" i="27"/>
  <c r="F88" i="26"/>
  <c r="B88" i="26"/>
  <c r="F87" i="26"/>
  <c r="B87" i="26"/>
  <c r="F86" i="26"/>
  <c r="B86" i="26"/>
  <c r="F85" i="26"/>
  <c r="B85" i="26"/>
  <c r="F84" i="26"/>
  <c r="B84" i="26"/>
  <c r="F83" i="26"/>
  <c r="B83" i="26"/>
  <c r="F82" i="26"/>
  <c r="B82" i="26"/>
  <c r="F81" i="26"/>
  <c r="B81" i="26"/>
  <c r="F80" i="26"/>
  <c r="B80" i="26"/>
  <c r="F79" i="26"/>
  <c r="B79" i="26"/>
  <c r="F78" i="26"/>
  <c r="B78" i="26"/>
  <c r="F77" i="26"/>
  <c r="B77" i="26"/>
  <c r="F76" i="26"/>
  <c r="B76" i="26"/>
  <c r="F75" i="26"/>
  <c r="B75" i="26"/>
  <c r="F74" i="26"/>
  <c r="B74" i="26"/>
  <c r="F73" i="26"/>
  <c r="B73" i="26"/>
  <c r="F72" i="26"/>
  <c r="B72" i="26"/>
  <c r="F71" i="26"/>
  <c r="B71" i="26"/>
  <c r="F70" i="26"/>
  <c r="B70" i="26"/>
  <c r="F69" i="26"/>
  <c r="B69" i="26"/>
  <c r="F68" i="26"/>
  <c r="B68" i="26"/>
  <c r="F67" i="26"/>
  <c r="B67" i="26"/>
  <c r="F66" i="26"/>
  <c r="B66" i="26"/>
  <c r="F65" i="26"/>
  <c r="B65" i="26"/>
  <c r="F64" i="26"/>
  <c r="B64" i="26"/>
  <c r="F63" i="26"/>
  <c r="B63" i="26"/>
  <c r="F62" i="26"/>
  <c r="B62" i="26"/>
  <c r="F61" i="26"/>
  <c r="B61" i="26"/>
  <c r="F60" i="26"/>
  <c r="B60" i="26"/>
  <c r="F59" i="26"/>
  <c r="B59" i="26"/>
  <c r="F58" i="26"/>
  <c r="B58" i="26"/>
  <c r="F57" i="26"/>
  <c r="B57" i="26"/>
  <c r="F56" i="26"/>
  <c r="B56" i="26"/>
  <c r="F55" i="26"/>
  <c r="B55" i="26"/>
  <c r="F54" i="26"/>
  <c r="B54" i="26"/>
  <c r="F53" i="26"/>
  <c r="B53" i="26"/>
  <c r="F52" i="26"/>
  <c r="B52" i="26"/>
  <c r="F51" i="26"/>
  <c r="B51" i="26"/>
  <c r="F50" i="26"/>
  <c r="B50" i="26"/>
  <c r="F49" i="26"/>
  <c r="B49" i="26"/>
  <c r="F48" i="26"/>
  <c r="B48" i="26"/>
  <c r="F47" i="26"/>
  <c r="B47" i="26"/>
  <c r="F46" i="26"/>
  <c r="B46" i="26"/>
  <c r="F45" i="26"/>
  <c r="B45" i="26"/>
  <c r="F44" i="26"/>
  <c r="B44" i="26"/>
  <c r="F43" i="26"/>
  <c r="B43" i="26"/>
  <c r="F42" i="26"/>
  <c r="B42" i="26"/>
  <c r="F41" i="26"/>
  <c r="B41" i="26"/>
  <c r="F40" i="26"/>
  <c r="B40" i="26"/>
  <c r="F39" i="26"/>
  <c r="B39" i="26"/>
  <c r="F38" i="26"/>
  <c r="B38" i="26"/>
  <c r="F37" i="26"/>
  <c r="B37" i="26"/>
  <c r="F36" i="26"/>
  <c r="B36" i="26"/>
  <c r="F35" i="26"/>
  <c r="B35" i="26"/>
  <c r="F34" i="26"/>
  <c r="B34" i="26"/>
  <c r="F33" i="26"/>
  <c r="B33" i="26"/>
  <c r="F32" i="26"/>
  <c r="B32" i="26"/>
  <c r="F31" i="26"/>
  <c r="B31" i="26"/>
  <c r="F30" i="26"/>
  <c r="B30" i="26"/>
  <c r="F29" i="26"/>
  <c r="B29" i="26"/>
  <c r="F28" i="26"/>
  <c r="B28" i="26"/>
  <c r="F27" i="26"/>
  <c r="B27" i="26"/>
  <c r="F26" i="26"/>
  <c r="B26" i="26"/>
  <c r="F25" i="26"/>
  <c r="B25" i="26"/>
  <c r="F24" i="26"/>
  <c r="B24" i="26"/>
  <c r="F23" i="26"/>
  <c r="B23" i="26"/>
  <c r="F22" i="26"/>
  <c r="B22" i="26"/>
  <c r="F21" i="26"/>
  <c r="B21" i="26"/>
  <c r="F20" i="26"/>
  <c r="B20" i="26"/>
  <c r="F19" i="26"/>
  <c r="B19" i="26"/>
  <c r="F18" i="26"/>
  <c r="B18" i="26"/>
  <c r="F17" i="26"/>
  <c r="B17" i="26"/>
  <c r="F16" i="26"/>
  <c r="B16" i="26"/>
  <c r="F15" i="26"/>
  <c r="B15" i="26"/>
  <c r="F14" i="26"/>
  <c r="B14" i="26"/>
  <c r="F13" i="26"/>
  <c r="B13" i="26"/>
  <c r="F12" i="26"/>
  <c r="B12" i="26"/>
  <c r="F11" i="26"/>
  <c r="B11" i="26"/>
  <c r="F10" i="26"/>
  <c r="B10" i="26"/>
  <c r="F9" i="26"/>
  <c r="B9" i="26"/>
  <c r="F8" i="26"/>
  <c r="B8" i="26"/>
  <c r="F7" i="26"/>
  <c r="B7" i="26"/>
  <c r="F6" i="26"/>
  <c r="B6" i="26"/>
  <c r="F5" i="26"/>
  <c r="B5" i="26"/>
  <c r="F4" i="26"/>
  <c r="B4" i="26"/>
  <c r="F3" i="26"/>
  <c r="B3" i="26"/>
  <c r="F2" i="26"/>
  <c r="B2" i="26"/>
  <c r="F88" i="25"/>
  <c r="B88" i="25"/>
  <c r="F87" i="25"/>
  <c r="B87" i="25"/>
  <c r="F86" i="25"/>
  <c r="B86" i="25"/>
  <c r="F85" i="25"/>
  <c r="B85" i="25"/>
  <c r="F84" i="25"/>
  <c r="B84" i="25"/>
  <c r="F83" i="25"/>
  <c r="B83" i="25"/>
  <c r="F82" i="25"/>
  <c r="B82" i="25"/>
  <c r="F81" i="25"/>
  <c r="B81" i="25"/>
  <c r="F80" i="25"/>
  <c r="B80" i="25"/>
  <c r="F79" i="25"/>
  <c r="B79" i="25"/>
  <c r="F78" i="25"/>
  <c r="B78" i="25"/>
  <c r="F77" i="25"/>
  <c r="B77" i="25"/>
  <c r="F76" i="25"/>
  <c r="B76" i="25"/>
  <c r="F75" i="25"/>
  <c r="B75" i="25"/>
  <c r="F74" i="25"/>
  <c r="B74" i="25"/>
  <c r="F73" i="25"/>
  <c r="B73" i="25"/>
  <c r="F72" i="25"/>
  <c r="B72" i="25"/>
  <c r="F71" i="25"/>
  <c r="B71" i="25"/>
  <c r="F70" i="25"/>
  <c r="B70" i="25"/>
  <c r="F69" i="25"/>
  <c r="B69" i="25"/>
  <c r="F68" i="25"/>
  <c r="B68" i="25"/>
  <c r="F67" i="25"/>
  <c r="B67" i="25"/>
  <c r="F66" i="25"/>
  <c r="B66" i="25"/>
  <c r="F65" i="25"/>
  <c r="B65" i="25"/>
  <c r="F64" i="25"/>
  <c r="B64" i="25"/>
  <c r="F63" i="25"/>
  <c r="B63" i="25"/>
  <c r="F62" i="25"/>
  <c r="B62" i="25"/>
  <c r="F61" i="25"/>
  <c r="B61" i="25"/>
  <c r="F60" i="25"/>
  <c r="B60" i="25"/>
  <c r="F59" i="25"/>
  <c r="B59" i="25"/>
  <c r="F58" i="25"/>
  <c r="B58" i="25"/>
  <c r="F57" i="25"/>
  <c r="B57" i="25"/>
  <c r="F56" i="25"/>
  <c r="B56" i="25"/>
  <c r="F55" i="25"/>
  <c r="B55" i="25"/>
  <c r="F54" i="25"/>
  <c r="B54" i="25"/>
  <c r="F53" i="25"/>
  <c r="B53" i="25"/>
  <c r="F52" i="25"/>
  <c r="B52" i="25"/>
  <c r="F51" i="25"/>
  <c r="B51" i="25"/>
  <c r="F50" i="25"/>
  <c r="B50" i="25"/>
  <c r="F49" i="25"/>
  <c r="B49" i="25"/>
  <c r="F48" i="25"/>
  <c r="B48" i="25"/>
  <c r="F47" i="25"/>
  <c r="B47" i="25"/>
  <c r="F46" i="25"/>
  <c r="B46" i="25"/>
  <c r="F45" i="25"/>
  <c r="B45" i="25"/>
  <c r="F44" i="25"/>
  <c r="B44" i="25"/>
  <c r="F43" i="25"/>
  <c r="B43" i="25"/>
  <c r="F42" i="25"/>
  <c r="B42" i="25"/>
  <c r="F41" i="25"/>
  <c r="B41" i="25"/>
  <c r="F40" i="25"/>
  <c r="B40" i="25"/>
  <c r="F39" i="25"/>
  <c r="B39" i="25"/>
  <c r="F38" i="25"/>
  <c r="B38" i="25"/>
  <c r="F37" i="25"/>
  <c r="B37" i="25"/>
  <c r="F36" i="25"/>
  <c r="B36" i="25"/>
  <c r="F35" i="25"/>
  <c r="B35" i="25"/>
  <c r="F34" i="25"/>
  <c r="B34" i="25"/>
  <c r="F33" i="25"/>
  <c r="B33" i="25"/>
  <c r="F32" i="25"/>
  <c r="B32" i="25"/>
  <c r="F31" i="25"/>
  <c r="B31" i="25"/>
  <c r="F30" i="25"/>
  <c r="B30" i="25"/>
  <c r="F29" i="25"/>
  <c r="B29" i="25"/>
  <c r="F28" i="25"/>
  <c r="B28" i="25"/>
  <c r="F27" i="25"/>
  <c r="B27" i="25"/>
  <c r="F26" i="25"/>
  <c r="B26" i="25"/>
  <c r="F25" i="25"/>
  <c r="B25" i="25"/>
  <c r="F24" i="25"/>
  <c r="B24" i="25"/>
  <c r="F23" i="25"/>
  <c r="B23" i="25"/>
  <c r="F22" i="25"/>
  <c r="B22" i="25"/>
  <c r="F21" i="25"/>
  <c r="B21" i="25"/>
  <c r="F20" i="25"/>
  <c r="B20" i="25"/>
  <c r="F19" i="25"/>
  <c r="B19" i="25"/>
  <c r="F18" i="25"/>
  <c r="B18" i="25"/>
  <c r="F17" i="25"/>
  <c r="B17" i="25"/>
  <c r="F16" i="25"/>
  <c r="B16" i="25"/>
  <c r="F15" i="25"/>
  <c r="B15" i="25"/>
  <c r="F14" i="25"/>
  <c r="B14" i="25"/>
  <c r="F13" i="25"/>
  <c r="B13" i="25"/>
  <c r="F12" i="25"/>
  <c r="B12" i="25"/>
  <c r="F11" i="25"/>
  <c r="B11" i="25"/>
  <c r="F10" i="25"/>
  <c r="B10" i="25"/>
  <c r="F9" i="25"/>
  <c r="B9" i="25"/>
  <c r="F8" i="25"/>
  <c r="B8" i="25"/>
  <c r="F7" i="25"/>
  <c r="B7" i="25"/>
  <c r="F6" i="25"/>
  <c r="B6" i="25"/>
  <c r="F5" i="25"/>
  <c r="B5" i="25"/>
  <c r="F4" i="25"/>
  <c r="B4" i="25"/>
  <c r="F3" i="25"/>
  <c r="B3" i="25"/>
  <c r="F2" i="25"/>
  <c r="B2" i="25"/>
  <c r="C1" i="25" s="1"/>
  <c r="F88" i="24"/>
  <c r="B88" i="24"/>
  <c r="F87" i="24"/>
  <c r="B87" i="24"/>
  <c r="F86" i="24"/>
  <c r="B86" i="24"/>
  <c r="F85" i="24"/>
  <c r="B85" i="24"/>
  <c r="F84" i="24"/>
  <c r="B84" i="24"/>
  <c r="F83" i="24"/>
  <c r="B83" i="24"/>
  <c r="F82" i="24"/>
  <c r="B82" i="24"/>
  <c r="F81" i="24"/>
  <c r="B81" i="24"/>
  <c r="F80" i="24"/>
  <c r="B80" i="24"/>
  <c r="F79" i="24"/>
  <c r="B79" i="24"/>
  <c r="F78" i="24"/>
  <c r="B78" i="24"/>
  <c r="F77" i="24"/>
  <c r="B77" i="24"/>
  <c r="F76" i="24"/>
  <c r="B76" i="24"/>
  <c r="F75" i="24"/>
  <c r="B75" i="24"/>
  <c r="F74" i="24"/>
  <c r="B74" i="24"/>
  <c r="F73" i="24"/>
  <c r="B73" i="24"/>
  <c r="F72" i="24"/>
  <c r="B72" i="24"/>
  <c r="F71" i="24"/>
  <c r="B71" i="24"/>
  <c r="F70" i="24"/>
  <c r="B70" i="24"/>
  <c r="F69" i="24"/>
  <c r="B69" i="24"/>
  <c r="F68" i="24"/>
  <c r="B68" i="24"/>
  <c r="F67" i="24"/>
  <c r="B67" i="24"/>
  <c r="F66" i="24"/>
  <c r="B66" i="24"/>
  <c r="F65" i="24"/>
  <c r="B65" i="24"/>
  <c r="F64" i="24"/>
  <c r="B64" i="24"/>
  <c r="F63" i="24"/>
  <c r="B63" i="24"/>
  <c r="F62" i="24"/>
  <c r="B62" i="24"/>
  <c r="F61" i="24"/>
  <c r="B61" i="24"/>
  <c r="F60" i="24"/>
  <c r="B60" i="24"/>
  <c r="F59" i="24"/>
  <c r="B59" i="24"/>
  <c r="F58" i="24"/>
  <c r="B58" i="24"/>
  <c r="F57" i="24"/>
  <c r="B57" i="24"/>
  <c r="F56" i="24"/>
  <c r="B56" i="24"/>
  <c r="F55" i="24"/>
  <c r="B55" i="24"/>
  <c r="F54" i="24"/>
  <c r="B54" i="24"/>
  <c r="F53" i="24"/>
  <c r="B53" i="24"/>
  <c r="F52" i="24"/>
  <c r="B52" i="24"/>
  <c r="F51" i="24"/>
  <c r="B51" i="24"/>
  <c r="F50" i="24"/>
  <c r="B50" i="24"/>
  <c r="F49" i="24"/>
  <c r="B49" i="24"/>
  <c r="F48" i="24"/>
  <c r="B48" i="24"/>
  <c r="F47" i="24"/>
  <c r="B47" i="24"/>
  <c r="F46" i="24"/>
  <c r="B46" i="24"/>
  <c r="F45" i="24"/>
  <c r="B45" i="24"/>
  <c r="F44" i="24"/>
  <c r="B44" i="24"/>
  <c r="F43" i="24"/>
  <c r="B43" i="24"/>
  <c r="F42" i="24"/>
  <c r="B42" i="24"/>
  <c r="F41" i="24"/>
  <c r="B41" i="24"/>
  <c r="F40" i="24"/>
  <c r="B40" i="24"/>
  <c r="F39" i="24"/>
  <c r="B39" i="24"/>
  <c r="F38" i="24"/>
  <c r="B38" i="24"/>
  <c r="F37" i="24"/>
  <c r="B37" i="24"/>
  <c r="F36" i="24"/>
  <c r="B36" i="24"/>
  <c r="F35" i="24"/>
  <c r="B35" i="24"/>
  <c r="F34" i="24"/>
  <c r="B34" i="24"/>
  <c r="F33" i="24"/>
  <c r="B33" i="24"/>
  <c r="F32" i="24"/>
  <c r="B32" i="24"/>
  <c r="F31" i="24"/>
  <c r="B31" i="24"/>
  <c r="F30" i="24"/>
  <c r="B30" i="24"/>
  <c r="F29" i="24"/>
  <c r="B29" i="24"/>
  <c r="F28" i="24"/>
  <c r="B28" i="24"/>
  <c r="F27" i="24"/>
  <c r="B27" i="24"/>
  <c r="F26" i="24"/>
  <c r="B26" i="24"/>
  <c r="F25" i="24"/>
  <c r="B25" i="24"/>
  <c r="F24" i="24"/>
  <c r="B24" i="24"/>
  <c r="F23" i="24"/>
  <c r="B23" i="24"/>
  <c r="F22" i="24"/>
  <c r="B22" i="24"/>
  <c r="F21" i="24"/>
  <c r="B21" i="24"/>
  <c r="F20" i="24"/>
  <c r="B20" i="24"/>
  <c r="F19" i="24"/>
  <c r="B19" i="24"/>
  <c r="F18" i="24"/>
  <c r="B18" i="24"/>
  <c r="F17" i="24"/>
  <c r="B17" i="24"/>
  <c r="F16" i="24"/>
  <c r="B16" i="24"/>
  <c r="F15" i="24"/>
  <c r="B15" i="24"/>
  <c r="F14" i="24"/>
  <c r="B14" i="24"/>
  <c r="F13" i="24"/>
  <c r="B13" i="24"/>
  <c r="F12" i="24"/>
  <c r="B12" i="24"/>
  <c r="F11" i="24"/>
  <c r="B11" i="24"/>
  <c r="F10" i="24"/>
  <c r="B10" i="24"/>
  <c r="F9" i="24"/>
  <c r="B9" i="24"/>
  <c r="F8" i="24"/>
  <c r="B8" i="24"/>
  <c r="F7" i="24"/>
  <c r="B7" i="24"/>
  <c r="F6" i="24"/>
  <c r="B6" i="24"/>
  <c r="F5" i="24"/>
  <c r="B5" i="24"/>
  <c r="F4" i="24"/>
  <c r="B4" i="24"/>
  <c r="F3" i="24"/>
  <c r="B3" i="24"/>
  <c r="C1" i="24" s="1"/>
  <c r="F2" i="24"/>
  <c r="B2" i="24"/>
  <c r="F88" i="23"/>
  <c r="B88" i="23"/>
  <c r="F87" i="23"/>
  <c r="B87" i="23"/>
  <c r="F86" i="23"/>
  <c r="B86" i="23"/>
  <c r="F85" i="23"/>
  <c r="B85" i="23"/>
  <c r="F84" i="23"/>
  <c r="B84" i="23"/>
  <c r="F83" i="23"/>
  <c r="B83" i="23"/>
  <c r="F82" i="23"/>
  <c r="B82" i="23"/>
  <c r="F81" i="23"/>
  <c r="B81" i="23"/>
  <c r="F80" i="23"/>
  <c r="B80" i="23"/>
  <c r="F79" i="23"/>
  <c r="B79" i="23"/>
  <c r="F78" i="23"/>
  <c r="B78" i="23"/>
  <c r="F77" i="23"/>
  <c r="B77" i="23"/>
  <c r="F76" i="23"/>
  <c r="B76" i="23"/>
  <c r="F75" i="23"/>
  <c r="B75" i="23"/>
  <c r="F74" i="23"/>
  <c r="B74" i="23"/>
  <c r="F73" i="23"/>
  <c r="B73" i="23"/>
  <c r="F72" i="23"/>
  <c r="B72" i="23"/>
  <c r="F71" i="23"/>
  <c r="B71" i="23"/>
  <c r="F70" i="23"/>
  <c r="B70" i="23"/>
  <c r="F69" i="23"/>
  <c r="B69" i="23"/>
  <c r="F68" i="23"/>
  <c r="B68" i="23"/>
  <c r="F67" i="23"/>
  <c r="B67" i="23"/>
  <c r="F66" i="23"/>
  <c r="B66" i="23"/>
  <c r="F65" i="23"/>
  <c r="B65" i="23"/>
  <c r="F64" i="23"/>
  <c r="B64" i="23"/>
  <c r="F63" i="23"/>
  <c r="B63" i="23"/>
  <c r="F62" i="23"/>
  <c r="B62" i="23"/>
  <c r="F61" i="23"/>
  <c r="B61" i="23"/>
  <c r="F60" i="23"/>
  <c r="B60" i="23"/>
  <c r="F59" i="23"/>
  <c r="B59" i="23"/>
  <c r="F58" i="23"/>
  <c r="B58" i="23"/>
  <c r="F57" i="23"/>
  <c r="B57" i="23"/>
  <c r="F56" i="23"/>
  <c r="B56" i="23"/>
  <c r="F55" i="23"/>
  <c r="B55" i="23"/>
  <c r="F54" i="23"/>
  <c r="B54" i="23"/>
  <c r="F53" i="23"/>
  <c r="B53" i="23"/>
  <c r="F52" i="23"/>
  <c r="B52" i="23"/>
  <c r="F51" i="23"/>
  <c r="B51" i="23"/>
  <c r="F50" i="23"/>
  <c r="B50" i="23"/>
  <c r="F49" i="23"/>
  <c r="B49" i="23"/>
  <c r="F48" i="23"/>
  <c r="B48" i="23"/>
  <c r="F47" i="23"/>
  <c r="B47" i="23"/>
  <c r="F46" i="23"/>
  <c r="B46" i="23"/>
  <c r="F45" i="23"/>
  <c r="B45" i="23"/>
  <c r="F44" i="23"/>
  <c r="B44" i="23"/>
  <c r="F43" i="23"/>
  <c r="B43" i="23"/>
  <c r="F42" i="23"/>
  <c r="B42" i="23"/>
  <c r="F41" i="23"/>
  <c r="B41" i="23"/>
  <c r="F40" i="23"/>
  <c r="B40" i="23"/>
  <c r="F39" i="23"/>
  <c r="B39" i="23"/>
  <c r="F38" i="23"/>
  <c r="B38" i="23"/>
  <c r="F37" i="23"/>
  <c r="B37" i="23"/>
  <c r="F36" i="23"/>
  <c r="B36" i="23"/>
  <c r="F35" i="23"/>
  <c r="B35" i="23"/>
  <c r="F34" i="23"/>
  <c r="B34" i="23"/>
  <c r="F33" i="23"/>
  <c r="B33" i="23"/>
  <c r="F32" i="23"/>
  <c r="B32" i="23"/>
  <c r="F31" i="23"/>
  <c r="B31" i="23"/>
  <c r="F30" i="23"/>
  <c r="B30" i="23"/>
  <c r="F29" i="23"/>
  <c r="B29" i="23"/>
  <c r="F28" i="23"/>
  <c r="B28" i="23"/>
  <c r="F27" i="23"/>
  <c r="B27" i="23"/>
  <c r="F26" i="23"/>
  <c r="B26" i="23"/>
  <c r="F25" i="23"/>
  <c r="B25" i="23"/>
  <c r="F24" i="23"/>
  <c r="B24" i="23"/>
  <c r="F23" i="23"/>
  <c r="B23" i="23"/>
  <c r="F22" i="23"/>
  <c r="B22" i="23"/>
  <c r="F21" i="23"/>
  <c r="B21" i="23"/>
  <c r="F20" i="23"/>
  <c r="B20" i="23"/>
  <c r="F19" i="23"/>
  <c r="B19" i="23"/>
  <c r="F18" i="23"/>
  <c r="B18" i="23"/>
  <c r="F17" i="23"/>
  <c r="B17" i="23"/>
  <c r="F16" i="23"/>
  <c r="B16" i="23"/>
  <c r="F15" i="23"/>
  <c r="B15" i="23"/>
  <c r="F14" i="23"/>
  <c r="B14" i="23"/>
  <c r="F13" i="23"/>
  <c r="B13" i="23"/>
  <c r="F12" i="23"/>
  <c r="B12" i="23"/>
  <c r="F11" i="23"/>
  <c r="B11" i="23"/>
  <c r="F10" i="23"/>
  <c r="B10" i="23"/>
  <c r="F9" i="23"/>
  <c r="B9" i="23"/>
  <c r="F8" i="23"/>
  <c r="B8" i="23"/>
  <c r="F7" i="23"/>
  <c r="B7" i="23"/>
  <c r="F6" i="23"/>
  <c r="B6" i="23"/>
  <c r="F5" i="23"/>
  <c r="B5" i="23"/>
  <c r="F4" i="23"/>
  <c r="B4" i="23"/>
  <c r="F3" i="23"/>
  <c r="B3" i="23"/>
  <c r="F2" i="23"/>
  <c r="G1" i="23" s="1"/>
  <c r="B2" i="23"/>
  <c r="F88" i="22"/>
  <c r="B88" i="22"/>
  <c r="F87" i="22"/>
  <c r="B87" i="22"/>
  <c r="F86" i="22"/>
  <c r="B86" i="22"/>
  <c r="F85" i="22"/>
  <c r="B85" i="22"/>
  <c r="F84" i="22"/>
  <c r="B84" i="22"/>
  <c r="F83" i="22"/>
  <c r="B83" i="22"/>
  <c r="F82" i="22"/>
  <c r="B82" i="22"/>
  <c r="F81" i="22"/>
  <c r="B81" i="22"/>
  <c r="F80" i="22"/>
  <c r="B80" i="22"/>
  <c r="F79" i="22"/>
  <c r="B79" i="22"/>
  <c r="F78" i="22"/>
  <c r="B78" i="22"/>
  <c r="F77" i="22"/>
  <c r="B77" i="22"/>
  <c r="F76" i="22"/>
  <c r="B76" i="22"/>
  <c r="F75" i="22"/>
  <c r="B75" i="22"/>
  <c r="F74" i="22"/>
  <c r="B74" i="22"/>
  <c r="F73" i="22"/>
  <c r="B73" i="22"/>
  <c r="F72" i="22"/>
  <c r="B72" i="22"/>
  <c r="F71" i="22"/>
  <c r="B71" i="22"/>
  <c r="F70" i="22"/>
  <c r="B70" i="22"/>
  <c r="F69" i="22"/>
  <c r="B69" i="22"/>
  <c r="F68" i="22"/>
  <c r="B68" i="22"/>
  <c r="F67" i="22"/>
  <c r="B67" i="22"/>
  <c r="F66" i="22"/>
  <c r="B66" i="22"/>
  <c r="F65" i="22"/>
  <c r="B65" i="22"/>
  <c r="F64" i="22"/>
  <c r="B64" i="22"/>
  <c r="F63" i="22"/>
  <c r="B63" i="22"/>
  <c r="F62" i="22"/>
  <c r="B62" i="22"/>
  <c r="F61" i="22"/>
  <c r="B61" i="22"/>
  <c r="F60" i="22"/>
  <c r="B60" i="22"/>
  <c r="F59" i="22"/>
  <c r="B59" i="22"/>
  <c r="F58" i="22"/>
  <c r="B58" i="22"/>
  <c r="F57" i="22"/>
  <c r="B57" i="22"/>
  <c r="F56" i="22"/>
  <c r="B56" i="22"/>
  <c r="F55" i="22"/>
  <c r="B55" i="22"/>
  <c r="F54" i="22"/>
  <c r="B54" i="22"/>
  <c r="F53" i="22"/>
  <c r="B53" i="22"/>
  <c r="F52" i="22"/>
  <c r="B52" i="22"/>
  <c r="F51" i="22"/>
  <c r="B51" i="22"/>
  <c r="F50" i="22"/>
  <c r="B50" i="22"/>
  <c r="F49" i="22"/>
  <c r="B49" i="22"/>
  <c r="F48" i="22"/>
  <c r="B48" i="22"/>
  <c r="F47" i="22"/>
  <c r="B47" i="22"/>
  <c r="F46" i="22"/>
  <c r="B46" i="22"/>
  <c r="F45" i="22"/>
  <c r="B45" i="22"/>
  <c r="F44" i="22"/>
  <c r="B44" i="22"/>
  <c r="F43" i="22"/>
  <c r="B43" i="22"/>
  <c r="F42" i="22"/>
  <c r="B42" i="22"/>
  <c r="F41" i="22"/>
  <c r="B41" i="22"/>
  <c r="F40" i="22"/>
  <c r="B40" i="22"/>
  <c r="F39" i="22"/>
  <c r="B39" i="22"/>
  <c r="F38" i="22"/>
  <c r="B38" i="22"/>
  <c r="F37" i="22"/>
  <c r="B37" i="22"/>
  <c r="F36" i="22"/>
  <c r="B36" i="22"/>
  <c r="F35" i="22"/>
  <c r="B35" i="22"/>
  <c r="F34" i="22"/>
  <c r="B34" i="22"/>
  <c r="F33" i="22"/>
  <c r="B33" i="22"/>
  <c r="F32" i="22"/>
  <c r="B32" i="22"/>
  <c r="F31" i="22"/>
  <c r="B31" i="22"/>
  <c r="F30" i="22"/>
  <c r="B30" i="22"/>
  <c r="F29" i="22"/>
  <c r="B29" i="22"/>
  <c r="F28" i="22"/>
  <c r="B28" i="22"/>
  <c r="F27" i="22"/>
  <c r="B27" i="22"/>
  <c r="F26" i="22"/>
  <c r="B26" i="22"/>
  <c r="F25" i="22"/>
  <c r="B25" i="22"/>
  <c r="F24" i="22"/>
  <c r="B24" i="22"/>
  <c r="F23" i="22"/>
  <c r="B23" i="22"/>
  <c r="F22" i="22"/>
  <c r="B22" i="22"/>
  <c r="F21" i="22"/>
  <c r="B21" i="22"/>
  <c r="F20" i="22"/>
  <c r="B20" i="22"/>
  <c r="F19" i="22"/>
  <c r="B19" i="22"/>
  <c r="F18" i="22"/>
  <c r="B18" i="22"/>
  <c r="F17" i="22"/>
  <c r="B17" i="22"/>
  <c r="F16" i="22"/>
  <c r="B16" i="22"/>
  <c r="F15" i="22"/>
  <c r="B15" i="22"/>
  <c r="F14" i="22"/>
  <c r="B14" i="22"/>
  <c r="F13" i="22"/>
  <c r="B13" i="22"/>
  <c r="F12" i="22"/>
  <c r="B12" i="22"/>
  <c r="F11" i="22"/>
  <c r="B11" i="22"/>
  <c r="F10" i="22"/>
  <c r="B10" i="22"/>
  <c r="F9" i="22"/>
  <c r="B9" i="22"/>
  <c r="F8" i="22"/>
  <c r="B8" i="22"/>
  <c r="F7" i="22"/>
  <c r="B7" i="22"/>
  <c r="F6" i="22"/>
  <c r="B6" i="22"/>
  <c r="F5" i="22"/>
  <c r="B5" i="22"/>
  <c r="F4" i="22"/>
  <c r="B4" i="22"/>
  <c r="F3" i="22"/>
  <c r="B3" i="22"/>
  <c r="F2" i="22"/>
  <c r="B2" i="22"/>
  <c r="F88" i="21"/>
  <c r="B88" i="21"/>
  <c r="F87" i="21"/>
  <c r="B87" i="21"/>
  <c r="F86" i="21"/>
  <c r="B86" i="21"/>
  <c r="F85" i="21"/>
  <c r="B85" i="21"/>
  <c r="F84" i="21"/>
  <c r="B84" i="21"/>
  <c r="F83" i="21"/>
  <c r="B83" i="21"/>
  <c r="F82" i="21"/>
  <c r="B82" i="21"/>
  <c r="F81" i="21"/>
  <c r="B81" i="21"/>
  <c r="F80" i="21"/>
  <c r="B80" i="21"/>
  <c r="F79" i="21"/>
  <c r="B79" i="21"/>
  <c r="F78" i="21"/>
  <c r="B78" i="21"/>
  <c r="F77" i="21"/>
  <c r="B77" i="21"/>
  <c r="F76" i="21"/>
  <c r="B76" i="21"/>
  <c r="F75" i="21"/>
  <c r="B75" i="21"/>
  <c r="F74" i="21"/>
  <c r="B74" i="21"/>
  <c r="F73" i="21"/>
  <c r="B73" i="21"/>
  <c r="F72" i="21"/>
  <c r="B72" i="21"/>
  <c r="F71" i="21"/>
  <c r="B71" i="21"/>
  <c r="F70" i="21"/>
  <c r="B70" i="21"/>
  <c r="F69" i="21"/>
  <c r="B69" i="21"/>
  <c r="F68" i="21"/>
  <c r="B68" i="21"/>
  <c r="F67" i="21"/>
  <c r="B67" i="21"/>
  <c r="F66" i="21"/>
  <c r="B66" i="21"/>
  <c r="F65" i="21"/>
  <c r="B65" i="21"/>
  <c r="F64" i="21"/>
  <c r="B64" i="21"/>
  <c r="F63" i="21"/>
  <c r="B63" i="21"/>
  <c r="F62" i="21"/>
  <c r="B62" i="21"/>
  <c r="F61" i="21"/>
  <c r="B61" i="21"/>
  <c r="F60" i="21"/>
  <c r="B60" i="21"/>
  <c r="F59" i="21"/>
  <c r="B59" i="21"/>
  <c r="F58" i="21"/>
  <c r="B58" i="21"/>
  <c r="F57" i="21"/>
  <c r="B57" i="21"/>
  <c r="F56" i="21"/>
  <c r="B56" i="21"/>
  <c r="F55" i="21"/>
  <c r="B55" i="21"/>
  <c r="F54" i="21"/>
  <c r="B54" i="21"/>
  <c r="F53" i="21"/>
  <c r="B53" i="21"/>
  <c r="F52" i="21"/>
  <c r="B52" i="21"/>
  <c r="F51" i="21"/>
  <c r="B51" i="21"/>
  <c r="F50" i="21"/>
  <c r="B50" i="21"/>
  <c r="F49" i="21"/>
  <c r="B49" i="21"/>
  <c r="F48" i="21"/>
  <c r="B48" i="21"/>
  <c r="F47" i="21"/>
  <c r="B47" i="21"/>
  <c r="F46" i="21"/>
  <c r="B46" i="21"/>
  <c r="F45" i="21"/>
  <c r="B45" i="21"/>
  <c r="F44" i="21"/>
  <c r="B44" i="21"/>
  <c r="F43" i="21"/>
  <c r="B43" i="21"/>
  <c r="F42" i="21"/>
  <c r="B42" i="21"/>
  <c r="F41" i="21"/>
  <c r="B41" i="21"/>
  <c r="F40" i="21"/>
  <c r="B40" i="21"/>
  <c r="F39" i="21"/>
  <c r="B39" i="21"/>
  <c r="F38" i="21"/>
  <c r="B38" i="21"/>
  <c r="F37" i="21"/>
  <c r="B37" i="21"/>
  <c r="F36" i="21"/>
  <c r="B36" i="21"/>
  <c r="F35" i="21"/>
  <c r="B35" i="21"/>
  <c r="F34" i="21"/>
  <c r="B34" i="21"/>
  <c r="F33" i="21"/>
  <c r="B33" i="21"/>
  <c r="F32" i="21"/>
  <c r="B32" i="21"/>
  <c r="F31" i="21"/>
  <c r="B31" i="21"/>
  <c r="F30" i="21"/>
  <c r="B30" i="21"/>
  <c r="F29" i="21"/>
  <c r="B29" i="21"/>
  <c r="F28" i="21"/>
  <c r="B28" i="21"/>
  <c r="F27" i="21"/>
  <c r="B27" i="21"/>
  <c r="F26" i="21"/>
  <c r="B26" i="21"/>
  <c r="F25" i="21"/>
  <c r="B25" i="21"/>
  <c r="F24" i="21"/>
  <c r="B24" i="21"/>
  <c r="F23" i="21"/>
  <c r="B23" i="21"/>
  <c r="F22" i="21"/>
  <c r="B22" i="21"/>
  <c r="F21" i="21"/>
  <c r="B21" i="21"/>
  <c r="F20" i="21"/>
  <c r="B20" i="21"/>
  <c r="F19" i="21"/>
  <c r="B19" i="21"/>
  <c r="F18" i="21"/>
  <c r="B18" i="21"/>
  <c r="F17" i="21"/>
  <c r="B17" i="21"/>
  <c r="F16" i="21"/>
  <c r="B16" i="21"/>
  <c r="F15" i="21"/>
  <c r="B15" i="21"/>
  <c r="F14" i="21"/>
  <c r="B14" i="21"/>
  <c r="F13" i="21"/>
  <c r="B13" i="21"/>
  <c r="F12" i="21"/>
  <c r="B12" i="21"/>
  <c r="F11" i="21"/>
  <c r="B11" i="21"/>
  <c r="F10" i="21"/>
  <c r="B10" i="21"/>
  <c r="F9" i="21"/>
  <c r="B9" i="21"/>
  <c r="F8" i="21"/>
  <c r="B8" i="21"/>
  <c r="F7" i="21"/>
  <c r="B7" i="21"/>
  <c r="F6" i="21"/>
  <c r="B6" i="21"/>
  <c r="F5" i="21"/>
  <c r="B5" i="21"/>
  <c r="F4" i="21"/>
  <c r="B4" i="21"/>
  <c r="F3" i="21"/>
  <c r="B3" i="21"/>
  <c r="F2" i="21"/>
  <c r="B2" i="21"/>
  <c r="C1" i="21" s="1"/>
  <c r="F88" i="20"/>
  <c r="B88" i="20"/>
  <c r="F87" i="20"/>
  <c r="B87" i="20"/>
  <c r="F86" i="20"/>
  <c r="B86" i="20"/>
  <c r="F85" i="20"/>
  <c r="B85" i="20"/>
  <c r="F84" i="20"/>
  <c r="B84" i="20"/>
  <c r="F83" i="20"/>
  <c r="B83" i="20"/>
  <c r="F82" i="20"/>
  <c r="B82" i="20"/>
  <c r="F81" i="20"/>
  <c r="B81" i="20"/>
  <c r="F80" i="20"/>
  <c r="B80" i="20"/>
  <c r="F79" i="20"/>
  <c r="B79" i="20"/>
  <c r="F78" i="20"/>
  <c r="B78" i="20"/>
  <c r="F77" i="20"/>
  <c r="B77" i="20"/>
  <c r="F76" i="20"/>
  <c r="B76" i="20"/>
  <c r="F75" i="20"/>
  <c r="B75" i="20"/>
  <c r="F74" i="20"/>
  <c r="B74" i="20"/>
  <c r="F73" i="20"/>
  <c r="B73" i="20"/>
  <c r="F72" i="20"/>
  <c r="B72" i="20"/>
  <c r="F71" i="20"/>
  <c r="B71" i="20"/>
  <c r="F70" i="20"/>
  <c r="B70" i="20"/>
  <c r="F69" i="20"/>
  <c r="B69" i="20"/>
  <c r="F68" i="20"/>
  <c r="B68" i="20"/>
  <c r="F67" i="20"/>
  <c r="B67" i="20"/>
  <c r="F66" i="20"/>
  <c r="B66" i="20"/>
  <c r="F65" i="20"/>
  <c r="B65" i="20"/>
  <c r="F64" i="20"/>
  <c r="B64" i="20"/>
  <c r="F63" i="20"/>
  <c r="B63" i="20"/>
  <c r="F62" i="20"/>
  <c r="B62" i="20"/>
  <c r="F61" i="20"/>
  <c r="B61" i="20"/>
  <c r="F60" i="20"/>
  <c r="B60" i="20"/>
  <c r="F59" i="20"/>
  <c r="B59" i="20"/>
  <c r="F58" i="20"/>
  <c r="B58" i="20"/>
  <c r="F57" i="20"/>
  <c r="B57" i="20"/>
  <c r="F56" i="20"/>
  <c r="B56" i="20"/>
  <c r="F55" i="20"/>
  <c r="B55" i="20"/>
  <c r="F54" i="20"/>
  <c r="B54" i="20"/>
  <c r="F53" i="20"/>
  <c r="B53" i="20"/>
  <c r="F52" i="20"/>
  <c r="B52" i="20"/>
  <c r="F51" i="20"/>
  <c r="B51" i="20"/>
  <c r="F50" i="20"/>
  <c r="B50" i="20"/>
  <c r="F49" i="20"/>
  <c r="B49" i="20"/>
  <c r="F48" i="20"/>
  <c r="B48" i="20"/>
  <c r="F47" i="20"/>
  <c r="B47" i="20"/>
  <c r="F46" i="20"/>
  <c r="B46" i="20"/>
  <c r="F45" i="20"/>
  <c r="B45" i="20"/>
  <c r="F44" i="20"/>
  <c r="B44" i="20"/>
  <c r="F43" i="20"/>
  <c r="B43" i="20"/>
  <c r="F42" i="20"/>
  <c r="B42" i="20"/>
  <c r="F41" i="20"/>
  <c r="B41" i="20"/>
  <c r="F40" i="20"/>
  <c r="B40" i="20"/>
  <c r="F39" i="20"/>
  <c r="B39" i="20"/>
  <c r="F38" i="20"/>
  <c r="B38" i="20"/>
  <c r="F37" i="20"/>
  <c r="B37" i="20"/>
  <c r="F36" i="20"/>
  <c r="B36" i="20"/>
  <c r="F35" i="20"/>
  <c r="B35" i="20"/>
  <c r="F34" i="20"/>
  <c r="B34" i="20"/>
  <c r="F33" i="20"/>
  <c r="B33" i="20"/>
  <c r="F32" i="20"/>
  <c r="B32" i="20"/>
  <c r="F31" i="20"/>
  <c r="B31" i="20"/>
  <c r="F30" i="20"/>
  <c r="B30" i="20"/>
  <c r="F29" i="20"/>
  <c r="B29" i="20"/>
  <c r="F28" i="20"/>
  <c r="B28" i="20"/>
  <c r="F27" i="20"/>
  <c r="B27" i="20"/>
  <c r="F26" i="20"/>
  <c r="B26" i="20"/>
  <c r="F25" i="20"/>
  <c r="B25" i="20"/>
  <c r="F24" i="20"/>
  <c r="B24" i="20"/>
  <c r="F23" i="20"/>
  <c r="B23" i="20"/>
  <c r="F22" i="20"/>
  <c r="B22" i="20"/>
  <c r="F21" i="20"/>
  <c r="B21" i="20"/>
  <c r="F20" i="20"/>
  <c r="B20" i="20"/>
  <c r="F19" i="20"/>
  <c r="B19" i="20"/>
  <c r="F18" i="20"/>
  <c r="B18" i="20"/>
  <c r="F17" i="20"/>
  <c r="B17" i="20"/>
  <c r="F16" i="20"/>
  <c r="B16" i="20"/>
  <c r="F15" i="20"/>
  <c r="B15" i="20"/>
  <c r="F14" i="20"/>
  <c r="B14" i="20"/>
  <c r="F13" i="20"/>
  <c r="B13" i="20"/>
  <c r="F12" i="20"/>
  <c r="B12" i="20"/>
  <c r="F11" i="20"/>
  <c r="B11" i="20"/>
  <c r="F10" i="20"/>
  <c r="B10" i="20"/>
  <c r="F9" i="20"/>
  <c r="B9" i="20"/>
  <c r="F8" i="20"/>
  <c r="B8" i="20"/>
  <c r="F7" i="20"/>
  <c r="B7" i="20"/>
  <c r="F6" i="20"/>
  <c r="B6" i="20"/>
  <c r="F5" i="20"/>
  <c r="B5" i="20"/>
  <c r="F4" i="20"/>
  <c r="B4" i="20"/>
  <c r="F3" i="20"/>
  <c r="B3" i="20"/>
  <c r="F2" i="20"/>
  <c r="B2" i="20"/>
  <c r="F88" i="19"/>
  <c r="B88" i="19"/>
  <c r="F87" i="19"/>
  <c r="B87" i="19"/>
  <c r="F86" i="19"/>
  <c r="B86" i="19"/>
  <c r="F85" i="19"/>
  <c r="B85" i="19"/>
  <c r="F84" i="19"/>
  <c r="B84" i="19"/>
  <c r="F83" i="19"/>
  <c r="B83" i="19"/>
  <c r="F82" i="19"/>
  <c r="B82" i="19"/>
  <c r="F81" i="19"/>
  <c r="B81" i="19"/>
  <c r="F80" i="19"/>
  <c r="B80" i="19"/>
  <c r="F79" i="19"/>
  <c r="B79" i="19"/>
  <c r="F78" i="19"/>
  <c r="B78" i="19"/>
  <c r="F77" i="19"/>
  <c r="B77" i="19"/>
  <c r="F76" i="19"/>
  <c r="B76" i="19"/>
  <c r="F75" i="19"/>
  <c r="B75" i="19"/>
  <c r="F74" i="19"/>
  <c r="B74" i="19"/>
  <c r="F73" i="19"/>
  <c r="B73" i="19"/>
  <c r="F72" i="19"/>
  <c r="B72" i="19"/>
  <c r="F71" i="19"/>
  <c r="B71" i="19"/>
  <c r="F70" i="19"/>
  <c r="B70" i="19"/>
  <c r="F69" i="19"/>
  <c r="B69" i="19"/>
  <c r="F68" i="19"/>
  <c r="B68" i="19"/>
  <c r="F67" i="19"/>
  <c r="B67" i="19"/>
  <c r="F66" i="19"/>
  <c r="B66" i="19"/>
  <c r="F65" i="19"/>
  <c r="B65" i="19"/>
  <c r="F64" i="19"/>
  <c r="B64" i="19"/>
  <c r="F63" i="19"/>
  <c r="B63" i="19"/>
  <c r="F62" i="19"/>
  <c r="B62" i="19"/>
  <c r="F61" i="19"/>
  <c r="B61" i="19"/>
  <c r="F60" i="19"/>
  <c r="B60" i="19"/>
  <c r="F59" i="19"/>
  <c r="B59" i="19"/>
  <c r="F58" i="19"/>
  <c r="B58" i="19"/>
  <c r="F57" i="19"/>
  <c r="B57" i="19"/>
  <c r="F56" i="19"/>
  <c r="B56" i="19"/>
  <c r="F55" i="19"/>
  <c r="B55" i="19"/>
  <c r="F54" i="19"/>
  <c r="B54" i="19"/>
  <c r="F53" i="19"/>
  <c r="B53" i="19"/>
  <c r="F52" i="19"/>
  <c r="B52" i="19"/>
  <c r="F51" i="19"/>
  <c r="B51" i="19"/>
  <c r="F50" i="19"/>
  <c r="B50" i="19"/>
  <c r="F49" i="19"/>
  <c r="B49" i="19"/>
  <c r="F48" i="19"/>
  <c r="B48" i="19"/>
  <c r="F47" i="19"/>
  <c r="B47" i="19"/>
  <c r="F46" i="19"/>
  <c r="B46" i="19"/>
  <c r="F45" i="19"/>
  <c r="B45" i="19"/>
  <c r="F44" i="19"/>
  <c r="B44" i="19"/>
  <c r="F43" i="19"/>
  <c r="B43" i="19"/>
  <c r="F42" i="19"/>
  <c r="B42" i="19"/>
  <c r="F41" i="19"/>
  <c r="B41" i="19"/>
  <c r="F40" i="19"/>
  <c r="B40" i="19"/>
  <c r="F39" i="19"/>
  <c r="B39" i="19"/>
  <c r="F38" i="19"/>
  <c r="B38" i="19"/>
  <c r="F37" i="19"/>
  <c r="B37" i="19"/>
  <c r="F36" i="19"/>
  <c r="B36" i="19"/>
  <c r="F35" i="19"/>
  <c r="B35" i="19"/>
  <c r="F34" i="19"/>
  <c r="B34" i="19"/>
  <c r="F33" i="19"/>
  <c r="B33" i="19"/>
  <c r="F32" i="19"/>
  <c r="B32" i="19"/>
  <c r="F31" i="19"/>
  <c r="B31" i="19"/>
  <c r="F30" i="19"/>
  <c r="B30" i="19"/>
  <c r="F29" i="19"/>
  <c r="B29" i="19"/>
  <c r="F28" i="19"/>
  <c r="B28" i="19"/>
  <c r="F27" i="19"/>
  <c r="B27" i="19"/>
  <c r="F26" i="19"/>
  <c r="B26" i="19"/>
  <c r="F25" i="19"/>
  <c r="B25" i="19"/>
  <c r="F24" i="19"/>
  <c r="B24" i="19"/>
  <c r="F23" i="19"/>
  <c r="B23" i="19"/>
  <c r="F22" i="19"/>
  <c r="B22" i="19"/>
  <c r="F21" i="19"/>
  <c r="B21" i="19"/>
  <c r="F20" i="19"/>
  <c r="B20" i="19"/>
  <c r="F19" i="19"/>
  <c r="B19" i="19"/>
  <c r="F18" i="19"/>
  <c r="B18" i="19"/>
  <c r="F17" i="19"/>
  <c r="B17" i="19"/>
  <c r="F16" i="19"/>
  <c r="B16" i="19"/>
  <c r="F15" i="19"/>
  <c r="B15" i="19"/>
  <c r="F14" i="19"/>
  <c r="B14" i="19"/>
  <c r="F13" i="19"/>
  <c r="B13" i="19"/>
  <c r="F12" i="19"/>
  <c r="B12" i="19"/>
  <c r="F11" i="19"/>
  <c r="B11" i="19"/>
  <c r="F10" i="19"/>
  <c r="B10" i="19"/>
  <c r="F9" i="19"/>
  <c r="B9" i="19"/>
  <c r="F8" i="19"/>
  <c r="B8" i="19"/>
  <c r="F7" i="19"/>
  <c r="B7" i="19"/>
  <c r="F6" i="19"/>
  <c r="B6" i="19"/>
  <c r="F5" i="19"/>
  <c r="B5" i="19"/>
  <c r="F4" i="19"/>
  <c r="B4" i="19"/>
  <c r="F3" i="19"/>
  <c r="B3" i="19"/>
  <c r="F2" i="19"/>
  <c r="G1" i="19" s="1"/>
  <c r="B2" i="19"/>
  <c r="F88" i="17"/>
  <c r="B88" i="17"/>
  <c r="F87" i="17"/>
  <c r="B87" i="17"/>
  <c r="F86" i="17"/>
  <c r="B86" i="17"/>
  <c r="F85" i="17"/>
  <c r="B85" i="17"/>
  <c r="F84" i="17"/>
  <c r="B84" i="17"/>
  <c r="F83" i="17"/>
  <c r="B83" i="17"/>
  <c r="F82" i="17"/>
  <c r="B82" i="17"/>
  <c r="F81" i="17"/>
  <c r="B81" i="17"/>
  <c r="F80" i="17"/>
  <c r="B80" i="17"/>
  <c r="F79" i="17"/>
  <c r="B79" i="17"/>
  <c r="F78" i="17"/>
  <c r="B78" i="17"/>
  <c r="F77" i="17"/>
  <c r="B77" i="17"/>
  <c r="F76" i="17"/>
  <c r="B76" i="17"/>
  <c r="F75" i="17"/>
  <c r="B75" i="17"/>
  <c r="F74" i="17"/>
  <c r="B74" i="17"/>
  <c r="F73" i="17"/>
  <c r="B73" i="17"/>
  <c r="F72" i="17"/>
  <c r="B72" i="17"/>
  <c r="F71" i="17"/>
  <c r="B71" i="17"/>
  <c r="F70" i="17"/>
  <c r="B70" i="17"/>
  <c r="F69" i="17"/>
  <c r="B69" i="17"/>
  <c r="F68" i="17"/>
  <c r="B68" i="17"/>
  <c r="F67" i="17"/>
  <c r="B67" i="17"/>
  <c r="F66" i="17"/>
  <c r="B66" i="17"/>
  <c r="F65" i="17"/>
  <c r="B65" i="17"/>
  <c r="F64" i="17"/>
  <c r="B64" i="17"/>
  <c r="F63" i="17"/>
  <c r="B63" i="17"/>
  <c r="F62" i="17"/>
  <c r="B62" i="17"/>
  <c r="F61" i="17"/>
  <c r="B61" i="17"/>
  <c r="F60" i="17"/>
  <c r="B60" i="17"/>
  <c r="F59" i="17"/>
  <c r="B59" i="17"/>
  <c r="F58" i="17"/>
  <c r="B58" i="17"/>
  <c r="F57" i="17"/>
  <c r="B57" i="17"/>
  <c r="F56" i="17"/>
  <c r="B56" i="17"/>
  <c r="F55" i="17"/>
  <c r="B55" i="17"/>
  <c r="F54" i="17"/>
  <c r="B54" i="17"/>
  <c r="F53" i="17"/>
  <c r="B53" i="17"/>
  <c r="F52" i="17"/>
  <c r="B52" i="17"/>
  <c r="F51" i="17"/>
  <c r="B51" i="17"/>
  <c r="F50" i="17"/>
  <c r="B50" i="17"/>
  <c r="F49" i="17"/>
  <c r="B49" i="17"/>
  <c r="F48" i="17"/>
  <c r="B48" i="17"/>
  <c r="F47" i="17"/>
  <c r="B47" i="17"/>
  <c r="F46" i="17"/>
  <c r="B46" i="17"/>
  <c r="F45" i="17"/>
  <c r="B45" i="17"/>
  <c r="F44" i="17"/>
  <c r="B44" i="17"/>
  <c r="F43" i="17"/>
  <c r="B43" i="17"/>
  <c r="F42" i="17"/>
  <c r="B42" i="17"/>
  <c r="F41" i="17"/>
  <c r="B41" i="17"/>
  <c r="F40" i="17"/>
  <c r="B40" i="17"/>
  <c r="F39" i="17"/>
  <c r="B39" i="17"/>
  <c r="F38" i="17"/>
  <c r="B38" i="17"/>
  <c r="F37" i="17"/>
  <c r="B37" i="17"/>
  <c r="F36" i="17"/>
  <c r="B36" i="17"/>
  <c r="F35" i="17"/>
  <c r="B35" i="17"/>
  <c r="F34" i="17"/>
  <c r="B34" i="17"/>
  <c r="F33" i="17"/>
  <c r="B33" i="17"/>
  <c r="F32" i="17"/>
  <c r="B32" i="17"/>
  <c r="F31" i="17"/>
  <c r="B31" i="17"/>
  <c r="F30" i="17"/>
  <c r="B30" i="17"/>
  <c r="F29" i="17"/>
  <c r="B29" i="17"/>
  <c r="F28" i="17"/>
  <c r="B28" i="17"/>
  <c r="F27" i="17"/>
  <c r="B27" i="17"/>
  <c r="F26" i="17"/>
  <c r="B26" i="17"/>
  <c r="F25" i="17"/>
  <c r="B25" i="17"/>
  <c r="F24" i="17"/>
  <c r="B24" i="17"/>
  <c r="F23" i="17"/>
  <c r="B23" i="17"/>
  <c r="F22" i="17"/>
  <c r="B22" i="17"/>
  <c r="F21" i="17"/>
  <c r="B21" i="17"/>
  <c r="F20" i="17"/>
  <c r="B20" i="17"/>
  <c r="F19" i="17"/>
  <c r="B19" i="17"/>
  <c r="F18" i="17"/>
  <c r="B18" i="17"/>
  <c r="F17" i="17"/>
  <c r="B17" i="17"/>
  <c r="F16" i="17"/>
  <c r="B16" i="17"/>
  <c r="F15" i="17"/>
  <c r="B15" i="17"/>
  <c r="F14" i="17"/>
  <c r="B14" i="17"/>
  <c r="F13" i="17"/>
  <c r="B13" i="17"/>
  <c r="F12" i="17"/>
  <c r="B12" i="17"/>
  <c r="F11" i="17"/>
  <c r="B11" i="17"/>
  <c r="F10" i="17"/>
  <c r="B10" i="17"/>
  <c r="F9" i="17"/>
  <c r="B9" i="17"/>
  <c r="F8" i="17"/>
  <c r="B8" i="17"/>
  <c r="F7" i="17"/>
  <c r="B7" i="17"/>
  <c r="F6" i="17"/>
  <c r="B6" i="17"/>
  <c r="F5" i="17"/>
  <c r="B5" i="17"/>
  <c r="F4" i="17"/>
  <c r="B4" i="17"/>
  <c r="F3" i="17"/>
  <c r="B3" i="17"/>
  <c r="F2" i="17"/>
  <c r="G1" i="17" s="1"/>
  <c r="B2" i="17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2" i="14"/>
  <c r="G1" i="14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2" i="14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F2" i="13"/>
  <c r="B2" i="13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2" i="16"/>
  <c r="H2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H4" i="16" s="1"/>
  <c r="G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C1" i="14" l="1"/>
  <c r="C1" i="22"/>
  <c r="C1" i="23"/>
  <c r="G1" i="20"/>
  <c r="C1" i="19"/>
  <c r="C1" i="27"/>
  <c r="G1" i="27"/>
  <c r="C1" i="20"/>
  <c r="G1" i="24"/>
  <c r="C1" i="26"/>
  <c r="G1" i="22"/>
  <c r="G1" i="25"/>
  <c r="G1" i="26"/>
  <c r="G1" i="21"/>
  <c r="C1" i="17"/>
  <c r="H3" i="16"/>
  <c r="H5" i="16"/>
  <c r="I4" i="15"/>
  <c r="I3" i="15"/>
  <c r="I2" i="15"/>
  <c r="D2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H2" i="13"/>
  <c r="H3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3" i="13"/>
  <c r="D4" i="13"/>
  <c r="D5" i="13"/>
  <c r="D6" i="13"/>
  <c r="D7" i="13"/>
  <c r="D8" i="13"/>
  <c r="D9" i="13"/>
  <c r="D10" i="13"/>
  <c r="D2" i="13"/>
  <c r="H4" i="13" s="1"/>
  <c r="H5" i="13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2" i="12"/>
  <c r="C1" i="12" l="1"/>
  <c r="D3" i="15"/>
  <c r="D1" i="15" s="1"/>
  <c r="I1" i="15"/>
  <c r="H1" i="13"/>
  <c r="H1" i="16"/>
  <c r="E1" i="1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2" i="2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2" i="4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3" i="1"/>
  <c r="B4" i="1"/>
  <c r="B5" i="1"/>
  <c r="B6" i="1"/>
  <c r="B7" i="1"/>
  <c r="B8" i="1"/>
  <c r="B9" i="1"/>
  <c r="B10" i="1"/>
  <c r="B11" i="1"/>
  <c r="B2" i="1"/>
  <c r="D3" i="2" l="1"/>
  <c r="D3" i="4"/>
  <c r="D3" i="1"/>
  <c r="B11" i="7"/>
  <c r="B9" i="7"/>
  <c r="B7" i="7"/>
  <c r="B5" i="7"/>
  <c r="B3" i="7"/>
  <c r="B1" i="7" l="1"/>
  <c r="D2" i="4"/>
  <c r="D1" i="4" l="1"/>
  <c r="D2" i="2" l="1"/>
  <c r="D1" i="2" l="1"/>
  <c r="F11" i="2" l="1"/>
  <c r="F9" i="2"/>
  <c r="F7" i="2"/>
  <c r="F5" i="2"/>
  <c r="F3" i="2"/>
  <c r="D2" i="1"/>
  <c r="F1" i="1" s="1"/>
  <c r="I1" i="1" l="1"/>
  <c r="D1" i="1"/>
  <c r="F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AMANI</author>
  </authors>
  <commentList>
    <comment ref="A2" authorId="0" shapeId="0" xr:uid="{00000000-0006-0000-0400-000001000000}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AMANI</author>
  </authors>
  <commentList>
    <comment ref="H2" authorId="0" shapeId="0" xr:uid="{00000000-0006-0000-0100-000001000000}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AMANI</author>
  </authors>
  <commentList>
    <comment ref="E2" authorId="0" shapeId="0" xr:uid="{00000000-0006-0000-0200-000001000000}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AMANI</author>
  </authors>
  <commentList>
    <comment ref="D2" authorId="0" shapeId="0" xr:uid="{00000000-0006-0000-0800-000001000000}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4" authorId="0" shapeId="0" xr:uid="{00000000-0006-0000-0300-000001000000}">
      <text>
        <r>
          <rPr>
            <b/>
            <sz val="9"/>
            <color indexed="81"/>
            <rFont val="細明體"/>
            <family val="3"/>
            <charset val="136"/>
          </rPr>
          <t>做為setups_[blockly名稱+變數n名稱]唯一識別用。</t>
        </r>
      </text>
    </comment>
  </commentList>
</comments>
</file>

<file path=xl/sharedStrings.xml><?xml version="1.0" encoding="utf-8"?>
<sst xmlns="http://schemas.openxmlformats.org/spreadsheetml/2006/main" count="344" uniqueCount="252">
  <si>
    <t>DEFINITION區 連N拉N</t>
    <phoneticPr fontId="2" type="noConversion"/>
  </si>
  <si>
    <t>SETUP區 連N拉N</t>
    <phoneticPr fontId="2" type="noConversion"/>
  </si>
  <si>
    <t>LOOP區 連N拉N</t>
    <phoneticPr fontId="2" type="noConversion"/>
  </si>
  <si>
    <t>FUNCTION區 1次</t>
    <phoneticPr fontId="2" type="noConversion"/>
  </si>
  <si>
    <t>FUNCTION區 連N拉N</t>
    <phoneticPr fontId="2" type="noConversion"/>
  </si>
  <si>
    <t>變數</t>
    <phoneticPr fontId="2" type="noConversion"/>
  </si>
  <si>
    <t>blocky名稱</t>
    <phoneticPr fontId="2" type="noConversion"/>
  </si>
  <si>
    <t>DEFINITION區 1次</t>
    <phoneticPr fontId="2" type="noConversion"/>
  </si>
  <si>
    <t>【DEFINITION區程式碼】</t>
  </si>
  <si>
    <t>【blockly名稱】</t>
  </si>
  <si>
    <t>完整程式碼：</t>
    <phoneticPr fontId="2" type="noConversion"/>
  </si>
  <si>
    <t xml:space="preserve">  }</t>
  </si>
  <si>
    <t>}</t>
  </si>
  <si>
    <t>value_swpin</t>
  </si>
  <si>
    <r>
      <t>''pinMode('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>value_swpin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C45911"/>
        <rFont val="Calibri"/>
        <family val="2"/>
      </rPr>
      <t>', INPUT_PULLUP);\n '</t>
    </r>
  </si>
  <si>
    <t>SETUP區 1次(程式碼固定不變動)</t>
    <phoneticPr fontId="2" type="noConversion"/>
  </si>
  <si>
    <t>SETUP區 1次(程式碼會變動)</t>
    <phoneticPr fontId="2" type="noConversion"/>
  </si>
  <si>
    <t>''pinMode('</t>
  </si>
  <si>
    <t>', INPUT_PULLUP);\n '</t>
  </si>
  <si>
    <t>value_rx</t>
  </si>
  <si>
    <t>value_tx</t>
  </si>
  <si>
    <t>value_ssid</t>
  </si>
  <si>
    <t>#include &lt;SoftwareSerial.h&gt;</t>
  </si>
  <si>
    <t>#include &lt;WiFi.h&gt;</t>
  </si>
  <si>
    <t>#include &lt;PubSubClient.h&gt;</t>
  </si>
  <si>
    <t>#include &lt;WiFiClientSecure.h&gt;</t>
  </si>
  <si>
    <t>const char* MAP_SET = "mapSet";</t>
  </si>
  <si>
    <t>const char* GOODS_LOAD = "goodsLoad";</t>
  </si>
  <si>
    <t>const char* LINE_NOTIFY = "lineNotify";</t>
  </si>
  <si>
    <t>const char* CAR_GPS = "carGps";</t>
  </si>
  <si>
    <r>
      <t>//Topic</t>
    </r>
    <r>
      <rPr>
        <sz val="9"/>
        <color rgb="FFED7D31"/>
        <rFont val="新細明體"/>
        <family val="1"/>
        <charset val="136"/>
      </rPr>
      <t>主題</t>
    </r>
  </si>
  <si>
    <t>const char* TOPIC_MAP_SET = "imiRobot/map/set";</t>
  </si>
  <si>
    <t>const char* TOPIC_CAR_STANDBY = "imiRobot/car/standby";</t>
  </si>
  <si>
    <t>const char* TOPIC_CAR_GPS = "imiRobot/car/gps";</t>
  </si>
  <si>
    <t>const char* TOPIC_CAR_LOWPOWER = "imiRobot/car/lowPower";</t>
  </si>
  <si>
    <r>
      <t>//</t>
    </r>
    <r>
      <rPr>
        <sz val="9"/>
        <color rgb="FFED7D31"/>
        <rFont val="新細明體"/>
        <family val="1"/>
        <charset val="136"/>
      </rPr>
      <t>發佈者</t>
    </r>
    <r>
      <rPr>
        <sz val="9"/>
        <color rgb="FFED7D31"/>
        <rFont val="Calibri"/>
        <family val="2"/>
      </rPr>
      <t xml:space="preserve"> </t>
    </r>
    <r>
      <rPr>
        <sz val="9"/>
        <color rgb="FFED7D31"/>
        <rFont val="新細明體"/>
        <family val="1"/>
        <charset val="136"/>
      </rPr>
      <t>傳送的消息內容</t>
    </r>
  </si>
  <si>
    <t>char* mqttSendMsg = "";</t>
  </si>
  <si>
    <r>
      <t>//</t>
    </r>
    <r>
      <rPr>
        <sz val="9"/>
        <color rgb="FFED7D31"/>
        <rFont val="新細明體"/>
        <family val="1"/>
        <charset val="136"/>
      </rPr>
      <t>訂閱者</t>
    </r>
    <r>
      <rPr>
        <sz val="9"/>
        <color rgb="FFED7D31"/>
        <rFont val="Calibri"/>
        <family val="2"/>
      </rPr>
      <t xml:space="preserve"> </t>
    </r>
    <r>
      <rPr>
        <sz val="9"/>
        <color rgb="FFED7D31"/>
        <rFont val="新細明體"/>
        <family val="1"/>
        <charset val="136"/>
      </rPr>
      <t>接收的消息內容</t>
    </r>
  </si>
  <si>
    <t>String mqttGetMsg = "";</t>
  </si>
  <si>
    <t>WiFiClientSecure espClient;</t>
  </si>
  <si>
    <t>PubSubClient client(espClient);</t>
  </si>
  <si>
    <t>static const char* root_ca PROGMEM = R"EOF(</t>
  </si>
  <si>
    <t>-----BEGIN CERTIFICATE-----</t>
  </si>
  <si>
    <t>MIIFazCCA1OgAwIBAgIRAIIQz7DSQONZRGPgu2OCiwAwDQYJKoZIhvcNAQELBQAw</t>
  </si>
  <si>
    <t>TzELMAkGA1UEBhMCVVMxKTAnBgNVBAoTIEludGVybmV0IFNlY3VyaXR5IFJlc2Vh</t>
  </si>
  <si>
    <t>cmNoIEdyb3VwMRUwEwYDVQQDEwxJU1JHIFJvb3QgWDEwHhcNMTUwNjA0MTEwNDM4</t>
  </si>
  <si>
    <t>WhcNMzUwNjA0MTEwNDM4WjBPMQswCQYDVQQGEwJVUzEpMCcGA1UEChMgSW50ZXJu</t>
  </si>
  <si>
    <t>ZXQgU2VjdXJpdHkgUmVzZWFyY2ggR3JvdXAxFTATBgNVBAMTDElTUkcgUm9vdCBY</t>
  </si>
  <si>
    <t>MTCCAiIwDQYJKoZIhvcNAQEBBQADggIPADCCAgoCggIBAK3oJHP0FDfzm54rVygc</t>
  </si>
  <si>
    <t>h77ct984kIxuPOZXoHj3dcKi/vVqbvYATyjb3miGbESTtrFj/RQSa78f0uoxmyF+</t>
  </si>
  <si>
    <t>0TM8ukj13Xnfs7j/EvEhmkvBioZxaUpmZmyPfjxwv60pIgbz5MDmgK7iS4+3mX6U</t>
  </si>
  <si>
    <t>A5/TR5d8mUgjU+g4rk8Kb4Mu0UlXjIB0ttov0DiNewNwIRt18jA8+o+u3dpjq+sW</t>
  </si>
  <si>
    <t>T8KOEUt+zwvo/7V3LvSye0rgTBIlDHCNAymg4VMk7BPZ7hm/ELNKjD+Jo2FR3qyH</t>
  </si>
  <si>
    <t>B5T0Y3HsLuJvW5iB4YlcNHlsdu87kGJ55tukmi8mxdAQ4Q7e2RCOFvu396j3x+UC</t>
  </si>
  <si>
    <t>B5iPNgiV5+I3lg02dZ77DnKxHZu8A/lJBdiB3QW0KtZB6awBdpUKD9jf1b0SHzUv</t>
  </si>
  <si>
    <t>KBds0pjBqAlkd25HN7rOrFleaJ1/ctaJxQZBKT5ZPt0m9STJEadao0xAH0ahmbWn</t>
  </si>
  <si>
    <t>OlFuhjuefXKnEgV4We0+UXgVCwOPjdAvBbI+e0ocS3MFEvzG6uBQE3xDk3SzynTn</t>
  </si>
  <si>
    <t>jh8BCNAw1FtxNrQHusEwMFxIt4I7mKZ9YIqioymCzLq9gwQbooMDQaHWBfEbwrbw</t>
  </si>
  <si>
    <t>qHyGO0aoSCqI3Haadr8faqU9GY/rOPNk3sgrDQoo//fb4hVC1CLQJ13hef4Y53CI</t>
  </si>
  <si>
    <t>rU7m2Ys6xt0nUW7/vGT1M0NPAgMBAAGjQjBAMA4GA1UdDwEB/wQEAwIBBjAPBgNV</t>
  </si>
  <si>
    <t>HRMBAf8EBTADAQH/MB0GA1UdDgQWBBR5tFnme7bl5AFzgAiIyBpY9umbbjANBgkq</t>
  </si>
  <si>
    <t>hkiG9w0BAQsFAAOCAgEAVR9YqbyyqFDQDLHYGmkgJykIrGF1XIpu+ILlaS/V9lZL</t>
  </si>
  <si>
    <t>ubhzEFnTIZd+50xx+7LSYK05qAvqFyFWhfFQDlnrzuBZ6brJFe+GnY+EgPbk6ZGQ</t>
  </si>
  <si>
    <t>3BebYhtF8GaV0nxvwuo77x/Py9auJ/GpsMiu/X1+mvoiBOv/2X/qkSsisRcOj/KK</t>
  </si>
  <si>
    <t>NFtY2PwByVS5uCbMiogziUwthDyC3+6WVwW6LLv3xLfHTjuCvjHIInNzktHCgKQ5</t>
  </si>
  <si>
    <t>ORAzI4JMPJ+GslWYHb4phowim57iaztXOoJwTdwJx4nLCgdNbOhdjsnvzqvHu7Ur</t>
  </si>
  <si>
    <t>TkXWStAmzOVyyghqpZXjFaH3pO3JLF+l+/+sKAIuvtd7u+Nxe5AW0wdeRlN8NwdC</t>
  </si>
  <si>
    <t>jNPElpzVmbUq4JUagEiuTDkHzsxHpFKVK7q4+63SM1N95R1NbdWhscdCb+ZAJzVc</t>
  </si>
  <si>
    <t>oyi3B43njTOQ5yOf+1CceWxG1bQVs5ZufpsMljq4Ui0/1lvh+wjChP4kqKOJ2qxq</t>
  </si>
  <si>
    <t>4RgqsahDYVvTH9w7jXbyLeiNdd8XM2w9U/t7y0Ff/9yi0GE44Za4rF2LN9d11TPA</t>
  </si>
  <si>
    <t>mRGunUHBcnWEvgJBQl9nJEiU0Zsnvgc/ubhPgXRR4Xq37Z0j4r7g1SgEEzwxA57d</t>
  </si>
  <si>
    <t>emyPxgcYxn/eR44/KJ4EBs+lVDR3veyJm+kXQ99b21/+jh5Xos1AnX5iItreGCc=</t>
  </si>
  <si>
    <t>-----END CERTIFICATE-----</t>
  </si>
  <si>
    <t>)EOF";</t>
  </si>
  <si>
    <t>void reconnect() {</t>
  </si>
  <si>
    <t xml:space="preserve">  while (!client.connected()) {</t>
  </si>
  <si>
    <t xml:space="preserve">    Serial.print("Attempting MQTT connection… ");</t>
  </si>
  <si>
    <t xml:space="preserve">    String clientId = "ESP32Client";</t>
  </si>
  <si>
    <t xml:space="preserve">    if (client.connect(clientId.c_str(), mqtt_username, mqtt_password)) {</t>
  </si>
  <si>
    <t xml:space="preserve">      Serial.println("connected!");</t>
  </si>
  <si>
    <t xml:space="preserve">    } else {</t>
  </si>
  <si>
    <t xml:space="preserve">      Serial.print("failed, rc = ");</t>
  </si>
  <si>
    <t xml:space="preserve">      Serial.print(client.state());</t>
  </si>
  <si>
    <t xml:space="preserve">      Serial.println(" try again in 5 seconds");</t>
  </si>
  <si>
    <t xml:space="preserve">      delay(5000);</t>
  </si>
  <si>
    <t xml:space="preserve">    }</t>
  </si>
  <si>
    <t>void sendLineMsg(String myMsg) {</t>
  </si>
  <si>
    <t xml:space="preserve">  static WiFiClientSecure line_client;</t>
  </si>
  <si>
    <t xml:space="preserve">  line_client.setInsecure();</t>
  </si>
  <si>
    <t xml:space="preserve">  myMsg.replace("%", "%25");</t>
  </si>
  <si>
    <t xml:space="preserve">  myMsg.replace("&amp;", "%26");</t>
  </si>
  <si>
    <t xml:space="preserve">  myMsg.replace("§", "&amp;");</t>
  </si>
  <si>
    <t xml:space="preserve">  if (line_client.connect("notify-api.line.me", 443)) {</t>
  </si>
  <si>
    <t xml:space="preserve">    line_client.println("POST /api/notify HTTP/1.1");</t>
  </si>
  <si>
    <t xml:space="preserve">    line_client.println("Connection: close");</t>
  </si>
  <si>
    <t xml:space="preserve">    line_client.println("Host: notify-api.line.me");</t>
  </si>
  <si>
    <t xml:space="preserve">    line_client.println("Authorization: Bearer " + lineToken);</t>
  </si>
  <si>
    <t xml:space="preserve">    line_client.println("Content-Type: application/x-www-form-urlencoded");</t>
  </si>
  <si>
    <t xml:space="preserve">    line_client.println("Content-Length: " + String(myMsg.length()));</t>
  </si>
  <si>
    <t xml:space="preserve">    line_client.println();</t>
  </si>
  <si>
    <t xml:space="preserve">    line_client.println(myMsg);</t>
  </si>
  <si>
    <t xml:space="preserve">    line_client.stop();</t>
  </si>
  <si>
    <t xml:space="preserve">  } else {</t>
  </si>
  <si>
    <t xml:space="preserve">    Serial.println("Line Notify failed");</t>
  </si>
  <si>
    <r>
      <t xml:space="preserve">  </t>
    </r>
    <r>
      <rPr>
        <sz val="9"/>
        <color rgb="FFED7D31"/>
        <rFont val="Calibri"/>
        <family val="2"/>
      </rPr>
      <t>delay(500);</t>
    </r>
  </si>
  <si>
    <t xml:space="preserve">  Serial.begin(9600);</t>
  </si>
  <si>
    <t xml:space="preserve">  delay(500);</t>
  </si>
  <si>
    <t xml:space="preserve">  MegaSerial.begin(9600);</t>
  </si>
  <si>
    <t xml:space="preserve">  setup_wifi();</t>
  </si>
  <si>
    <r>
      <t xml:space="preserve">  </t>
    </r>
    <r>
      <rPr>
        <sz val="9"/>
        <color rgb="FFED7D31"/>
        <rFont val="Calibri"/>
        <family val="2"/>
      </rPr>
      <t>//MQTT</t>
    </r>
    <r>
      <rPr>
        <sz val="9"/>
        <color rgb="FFED7D31"/>
        <rFont val="新細明體"/>
        <family val="1"/>
        <charset val="136"/>
      </rPr>
      <t>初始</t>
    </r>
  </si>
  <si>
    <t xml:space="preserve">  espClient.setCACert(root_ca);</t>
  </si>
  <si>
    <t xml:space="preserve">  client.setServer(mqtt_server, mqtt_port);</t>
  </si>
  <si>
    <t xml:space="preserve">  client.setCallback(callback);</t>
  </si>
  <si>
    <t xml:space="preserve">  if (!client.connected()) {</t>
  </si>
  <si>
    <t xml:space="preserve">    reconnect();</t>
  </si>
  <si>
    <t>LOOP區 1次</t>
    <phoneticPr fontId="2" type="noConversion"/>
  </si>
  <si>
    <r>
      <t>//</t>
    </r>
    <r>
      <rPr>
        <sz val="9"/>
        <color rgb="FFED7D31"/>
        <rFont val="新細明體"/>
        <family val="1"/>
        <charset val="136"/>
      </rPr>
      <t>與</t>
    </r>
    <r>
      <rPr>
        <sz val="9"/>
        <color rgb="FFED7D31"/>
        <rFont val="Calibri"/>
        <family val="2"/>
      </rPr>
      <t>Mega</t>
    </r>
    <r>
      <rPr>
        <sz val="9"/>
        <color rgb="FFED7D31"/>
        <rFont val="新細明體"/>
        <family val="1"/>
        <charset val="136"/>
      </rPr>
      <t>通訊</t>
    </r>
  </si>
  <si>
    <r>
      <t>//===</t>
    </r>
    <r>
      <rPr>
        <sz val="9"/>
        <color rgb="FFED7D31"/>
        <rFont val="新細明體"/>
        <family val="1"/>
        <charset val="136"/>
      </rPr>
      <t>設定程式碼</t>
    </r>
    <r>
      <rPr>
        <sz val="9"/>
        <color rgb="FFED7D31"/>
        <rFont val="Calibri"/>
        <family val="2"/>
      </rPr>
      <t>input Start===</t>
    </r>
  </si>
  <si>
    <r>
      <t>//===</t>
    </r>
    <r>
      <rPr>
        <sz val="9"/>
        <color rgb="FFED7D31"/>
        <rFont val="新細明體"/>
        <family val="1"/>
        <charset val="136"/>
      </rPr>
      <t>設定程式碼</t>
    </r>
    <r>
      <rPr>
        <sz val="9"/>
        <color rgb="FFED7D31"/>
        <rFont val="Calibri"/>
        <family val="2"/>
      </rPr>
      <t>input End===</t>
    </r>
  </si>
  <si>
    <t>void setup_wifi() {</t>
  </si>
  <si>
    <t xml:space="preserve">  delay(10);</t>
  </si>
  <si>
    <t xml:space="preserve">  Serial.println();</t>
  </si>
  <si>
    <t xml:space="preserve">  Serial.print("Connecting to ");</t>
  </si>
  <si>
    <t xml:space="preserve">  Serial.println(ssid);</t>
  </si>
  <si>
    <t xml:space="preserve">  WiFi.mode(WIFI_STA);</t>
  </si>
  <si>
    <t xml:space="preserve">  WiFi.begin(ssid, password);</t>
  </si>
  <si>
    <t xml:space="preserve">  while (WiFi.status() != WL_CONNECTED) {</t>
  </si>
  <si>
    <t xml:space="preserve">    delay(500);</t>
  </si>
  <si>
    <t xml:space="preserve">    Serial.print(".");</t>
  </si>
  <si>
    <t xml:space="preserve">  Serial.println("");</t>
  </si>
  <si>
    <t xml:space="preserve">  Serial.println("WiFi connected");</t>
  </si>
  <si>
    <t xml:space="preserve">  Serial.println("IP address: ");</t>
  </si>
  <si>
    <t xml:space="preserve">  Serial.println(WiFi.localIP());</t>
  </si>
  <si>
    <r>
      <t>//</t>
    </r>
    <r>
      <rPr>
        <sz val="9"/>
        <color rgb="FFED7D31"/>
        <rFont val="新細明體"/>
        <family val="1"/>
        <charset val="136"/>
      </rPr>
      <t>傳送訊息：</t>
    </r>
    <r>
      <rPr>
        <sz val="9"/>
        <color rgb="FFED7D31"/>
        <rFont val="Calibri"/>
        <family val="2"/>
      </rPr>
      <t>ESP32</t>
    </r>
    <r>
      <rPr>
        <sz val="9"/>
        <color rgb="FFED7D31"/>
        <rFont val="新細明體"/>
        <family val="1"/>
        <charset val="136"/>
      </rPr>
      <t>→</t>
    </r>
    <r>
      <rPr>
        <sz val="9"/>
        <color rgb="FFED7D31"/>
        <rFont val="Calibri"/>
        <family val="2"/>
      </rPr>
      <t>Mega</t>
    </r>
  </si>
  <si>
    <t>void UartSentToMega(String msg) {</t>
  </si>
  <si>
    <t xml:space="preserve">  MegaSerial.print(msg);</t>
  </si>
  <si>
    <r>
      <t>//MQTT</t>
    </r>
    <r>
      <rPr>
        <sz val="9"/>
        <color rgb="FFED7D31"/>
        <rFont val="新細明體"/>
        <family val="1"/>
        <charset val="136"/>
      </rPr>
      <t>啟動</t>
    </r>
  </si>
  <si>
    <t xml:space="preserve">  client.loop();</t>
  </si>
  <si>
    <r>
      <t xml:space="preserve">  </t>
    </r>
    <r>
      <rPr>
        <sz val="9"/>
        <color rgb="FFED7D31"/>
        <rFont val="Calibri"/>
        <family val="2"/>
      </rPr>
      <t>//</t>
    </r>
    <r>
      <rPr>
        <sz val="9"/>
        <color rgb="FFED7D31"/>
        <rFont val="新細明體"/>
        <family val="1"/>
        <charset val="136"/>
      </rPr>
      <t>接收訊息：</t>
    </r>
    <r>
      <rPr>
        <sz val="9"/>
        <color rgb="FFED7D31"/>
        <rFont val="Calibri"/>
        <family val="2"/>
      </rPr>
      <t>Mega</t>
    </r>
    <r>
      <rPr>
        <sz val="9"/>
        <color rgb="FFED7D31"/>
        <rFont val="新細明體"/>
        <family val="1"/>
        <charset val="136"/>
      </rPr>
      <t>→</t>
    </r>
    <r>
      <rPr>
        <sz val="9"/>
        <color rgb="FFED7D31"/>
        <rFont val="Calibri"/>
        <family val="2"/>
      </rPr>
      <t>ESP32</t>
    </r>
  </si>
  <si>
    <t xml:space="preserve">    UartGetFromMega();</t>
  </si>
  <si>
    <t>FUNCTION上區 1次</t>
    <phoneticPr fontId="2" type="noConversion"/>
  </si>
  <si>
    <t>FUNCTION下區 1次</t>
    <phoneticPr fontId="2" type="noConversion"/>
  </si>
  <si>
    <t>中區</t>
    <phoneticPr fontId="2" type="noConversion"/>
  </si>
  <si>
    <r>
      <t>//</t>
    </r>
    <r>
      <rPr>
        <sz val="9"/>
        <color rgb="FFED7D31"/>
        <rFont val="新細明體"/>
        <family val="1"/>
        <charset val="136"/>
      </rPr>
      <t>接收訊息：</t>
    </r>
    <r>
      <rPr>
        <sz val="9"/>
        <color rgb="FFED7D31"/>
        <rFont val="Calibri"/>
        <family val="2"/>
      </rPr>
      <t>Mega</t>
    </r>
    <r>
      <rPr>
        <sz val="9"/>
        <color rgb="FFED7D31"/>
        <rFont val="新細明體"/>
        <family val="1"/>
        <charset val="136"/>
      </rPr>
      <t>→</t>
    </r>
    <r>
      <rPr>
        <sz val="9"/>
        <color rgb="FFED7D31"/>
        <rFont val="Calibri"/>
        <family val="2"/>
      </rPr>
      <t>ESP32</t>
    </r>
  </si>
  <si>
    <t xml:space="preserve">void UartGetFromMega() {  </t>
  </si>
  <si>
    <t xml:space="preserve">  while (MegaSerial.available()) {</t>
  </si>
  <si>
    <t xml:space="preserve">    String str = MegaSerial.readString();</t>
  </si>
  <si>
    <t xml:space="preserve">    Serial.println(str);</t>
  </si>
  <si>
    <t>}//while</t>
  </si>
  <si>
    <t>statements_msg</t>
  </si>
  <si>
    <t>【FUNCTION區程式碼】</t>
    <phoneticPr fontId="2" type="noConversion"/>
  </si>
  <si>
    <t>【SETUP區程式碼】</t>
    <phoneticPr fontId="2" type="noConversion"/>
  </si>
  <si>
    <t>【FUNCTION上區】</t>
    <phoneticPr fontId="2" type="noConversion"/>
  </si>
  <si>
    <t>【FUNCTION中區】</t>
    <phoneticPr fontId="2" type="noConversion"/>
  </si>
  <si>
    <t>【FUNCTION下區】</t>
    <phoneticPr fontId="2" type="noConversion"/>
  </si>
  <si>
    <t>【變數1名稱】</t>
    <phoneticPr fontId="2" type="noConversion"/>
  </si>
  <si>
    <t>【變數2名稱】</t>
  </si>
  <si>
    <t>【變數3名稱】</t>
  </si>
  <si>
    <r>
      <t>//</t>
    </r>
    <r>
      <rPr>
        <sz val="9"/>
        <color rgb="FFED7D31"/>
        <rFont val="新細明體"/>
        <family val="1"/>
        <charset val="136"/>
      </rPr>
      <t>訂閱的主題回覆</t>
    </r>
  </si>
  <si>
    <t>void callback(char* topic, byte* payload, unsigned int length) {</t>
  </si>
  <si>
    <t xml:space="preserve">  mqttGetMsg = "";</t>
  </si>
  <si>
    <t xml:space="preserve">  for (int i = 0; i &lt; length; i++) {</t>
  </si>
  <si>
    <t xml:space="preserve">    mqttGetMsg += (char)payload[i];</t>
  </si>
  <si>
    <t xml:space="preserve">  mqttGetMsg.trim();</t>
  </si>
  <si>
    <t xml:space="preserve">  Serial.println(String(topic));</t>
  </si>
  <si>
    <t xml:space="preserve">  Serial.println(mqttGetMsg);</t>
  </si>
  <si>
    <t>只有code(積木放哪就寫哪)</t>
    <phoneticPr fontId="2" type="noConversion"/>
  </si>
  <si>
    <t>沒有換行</t>
    <phoneticPr fontId="2" type="noConversion"/>
  </si>
  <si>
    <t>有換行</t>
    <phoneticPr fontId="2" type="noConversion"/>
  </si>
  <si>
    <t xml:space="preserve"> </t>
    <phoneticPr fontId="2" type="noConversion"/>
  </si>
  <si>
    <r>
      <t>//</t>
    </r>
    <r>
      <rPr>
        <sz val="9"/>
        <color theme="1"/>
        <rFont val="新細明體"/>
        <family val="1"/>
        <charset val="136"/>
      </rPr>
      <t>儲存地圖陣列</t>
    </r>
    <r>
      <rPr>
        <sz val="9"/>
        <color theme="1"/>
        <rFont val="Calibri"/>
        <family val="2"/>
      </rPr>
      <t>(</t>
    </r>
    <r>
      <rPr>
        <sz val="9"/>
        <color theme="1"/>
        <rFont val="新細明體"/>
        <family val="1"/>
        <charset val="136"/>
      </rPr>
      <t>格式</t>
    </r>
    <r>
      <rPr>
        <sz val="9"/>
        <color theme="1"/>
        <rFont val="Calibri"/>
        <family val="2"/>
      </rPr>
      <t>:MAP_SET,4x6</t>
    </r>
    <r>
      <rPr>
        <sz val="9"/>
        <color theme="1"/>
        <rFont val="新細明體"/>
        <family val="1"/>
        <charset val="136"/>
      </rPr>
      <t>地圖陣列</t>
    </r>
    <r>
      <rPr>
        <sz val="9"/>
        <color theme="1"/>
        <rFont val="Calibri"/>
        <family val="2"/>
      </rPr>
      <t>)</t>
    </r>
  </si>
  <si>
    <t xml:space="preserve">    UartSentToMega(String(MAP_SET) + "," + mqttGetMsg);</t>
  </si>
  <si>
    <t xml:space="preserve">    delay(1000);</t>
  </si>
  <si>
    <r>
      <t>//</t>
    </r>
    <r>
      <rPr>
        <sz val="9"/>
        <color theme="1"/>
        <rFont val="新細明體"/>
        <family val="1"/>
        <charset val="136"/>
      </rPr>
      <t>發送</t>
    </r>
    <r>
      <rPr>
        <sz val="9"/>
        <color theme="1"/>
        <rFont val="Calibri"/>
        <family val="2"/>
      </rPr>
      <t>MQTT</t>
    </r>
    <r>
      <rPr>
        <sz val="9"/>
        <color theme="1"/>
        <rFont val="新細明體"/>
        <family val="1"/>
        <charset val="136"/>
      </rPr>
      <t>：</t>
    </r>
    <r>
      <rPr>
        <sz val="9"/>
        <color theme="1"/>
        <rFont val="Calibri"/>
        <family val="2"/>
      </rPr>
      <t>TOPIC_CAR_STANDBY</t>
    </r>
  </si>
  <si>
    <t xml:space="preserve">    mqttSendMsg = "1";</t>
  </si>
  <si>
    <t xml:space="preserve">    client.publish(TOPIC_CAR_STANDBY, mqttSendMsg);</t>
  </si>
  <si>
    <r>
      <t>//</t>
    </r>
    <r>
      <rPr>
        <sz val="9"/>
        <color theme="1"/>
        <rFont val="新細明體"/>
        <family val="1"/>
        <charset val="136"/>
      </rPr>
      <t>開始送貨</t>
    </r>
    <r>
      <rPr>
        <sz val="9"/>
        <color theme="1"/>
        <rFont val="Calibri"/>
        <family val="2"/>
      </rPr>
      <t>(</t>
    </r>
    <r>
      <rPr>
        <sz val="9"/>
        <color theme="1"/>
        <rFont val="新細明體"/>
        <family val="1"/>
        <charset val="136"/>
      </rPr>
      <t>格式</t>
    </r>
    <r>
      <rPr>
        <sz val="9"/>
        <color theme="1"/>
        <rFont val="Calibri"/>
        <family val="2"/>
      </rPr>
      <t>:GOODS_LOAD,</t>
    </r>
    <r>
      <rPr>
        <sz val="9"/>
        <color theme="1"/>
        <rFont val="新細明體"/>
        <family val="1"/>
        <charset val="136"/>
      </rPr>
      <t>姓名</t>
    </r>
    <r>
      <rPr>
        <sz val="9"/>
        <color theme="1"/>
        <rFont val="Calibri"/>
        <family val="2"/>
      </rPr>
      <t>,</t>
    </r>
    <r>
      <rPr>
        <sz val="9"/>
        <color theme="1"/>
        <rFont val="新細明體"/>
        <family val="1"/>
        <charset val="136"/>
      </rPr>
      <t>商品</t>
    </r>
    <r>
      <rPr>
        <sz val="9"/>
        <color theme="1"/>
        <rFont val="Calibri"/>
        <family val="2"/>
      </rPr>
      <t>,</t>
    </r>
    <r>
      <rPr>
        <sz val="9"/>
        <color theme="1"/>
        <rFont val="新細明體"/>
        <family val="1"/>
        <charset val="136"/>
      </rPr>
      <t>倉庫</t>
    </r>
    <r>
      <rPr>
        <sz val="9"/>
        <color theme="1"/>
        <rFont val="Calibri"/>
        <family val="2"/>
      </rPr>
      <t>X,</t>
    </r>
    <r>
      <rPr>
        <sz val="9"/>
        <color theme="1"/>
        <rFont val="新細明體"/>
        <family val="1"/>
        <charset val="136"/>
      </rPr>
      <t>倉庫</t>
    </r>
    <r>
      <rPr>
        <sz val="9"/>
        <color theme="1"/>
        <rFont val="Calibri"/>
        <family val="2"/>
      </rPr>
      <t>Y,</t>
    </r>
    <r>
      <rPr>
        <sz val="9"/>
        <color theme="1"/>
        <rFont val="新細明體"/>
        <family val="1"/>
        <charset val="136"/>
      </rPr>
      <t>收件人</t>
    </r>
    <r>
      <rPr>
        <sz val="9"/>
        <color theme="1"/>
        <rFont val="Calibri"/>
        <family val="2"/>
      </rPr>
      <t>X,</t>
    </r>
    <r>
      <rPr>
        <sz val="9"/>
        <color theme="1"/>
        <rFont val="新細明體"/>
        <family val="1"/>
        <charset val="136"/>
      </rPr>
      <t>收件人</t>
    </r>
    <r>
      <rPr>
        <sz val="9"/>
        <color theme="1"/>
        <rFont val="Calibri"/>
        <family val="2"/>
      </rPr>
      <t>Y)</t>
    </r>
  </si>
  <si>
    <t xml:space="preserve">    UartSentToMega(String(GOODS_LOAD) + "," + mqttGetMsg);</t>
  </si>
  <si>
    <r>
      <t>//</t>
    </r>
    <r>
      <rPr>
        <sz val="9"/>
        <color theme="1"/>
        <rFont val="新細明體"/>
        <family val="1"/>
        <charset val="136"/>
      </rPr>
      <t>收貨人資料字串轉陣列</t>
    </r>
  </si>
  <si>
    <t xml:space="preserve">      String tmpArray[3];</t>
  </si>
  <si>
    <t xml:space="preserve">      char* token = strtok((char*)str.c_str(), ",");</t>
  </si>
  <si>
    <t xml:space="preserve">      int tokenLen = 0;</t>
  </si>
  <si>
    <t xml:space="preserve">      while (token != NULL &amp;&amp; tokenLen &lt; 3) {</t>
  </si>
  <si>
    <t xml:space="preserve">        tmpArray[tokenLen] = token;</t>
  </si>
  <si>
    <t xml:space="preserve">        token = strtok(NULL, ",");</t>
  </si>
  <si>
    <t xml:space="preserve">        tokenLen++;</t>
  </si>
  <si>
    <t xml:space="preserve">      }</t>
  </si>
  <si>
    <r>
      <t>//</t>
    </r>
    <r>
      <rPr>
        <sz val="9"/>
        <color theme="1"/>
        <rFont val="新細明體"/>
        <family val="1"/>
        <charset val="136"/>
      </rPr>
      <t>發送</t>
    </r>
    <r>
      <rPr>
        <sz val="9"/>
        <color theme="1"/>
        <rFont val="Calibri"/>
        <family val="2"/>
      </rPr>
      <t>LINE</t>
    </r>
  </si>
  <si>
    <r>
      <t xml:space="preserve">      sendLineMsg(tmpArray[1] + "</t>
    </r>
    <r>
      <rPr>
        <sz val="9"/>
        <color theme="1"/>
        <rFont val="新細明體"/>
        <family val="1"/>
        <charset val="136"/>
        <scheme val="minor"/>
      </rPr>
      <t>您好：您的商品：「</t>
    </r>
    <r>
      <rPr>
        <sz val="9"/>
        <color theme="1"/>
        <rFont val="Calibri"/>
        <family val="2"/>
      </rPr>
      <t>" + tmpArray[2] + "</t>
    </r>
    <r>
      <rPr>
        <sz val="9"/>
        <color theme="1"/>
        <rFont val="新細明體"/>
        <family val="1"/>
        <charset val="136"/>
        <scheme val="minor"/>
      </rPr>
      <t>」已送達，請至門口進行人臉識別簽收。</t>
    </r>
    <r>
      <rPr>
        <sz val="9"/>
        <color theme="1"/>
        <rFont val="Calibri"/>
        <family val="2"/>
      </rPr>
      <t>");</t>
    </r>
  </si>
  <si>
    <r>
      <t>//</t>
    </r>
    <r>
      <rPr>
        <sz val="9"/>
        <color theme="1"/>
        <rFont val="新細明體"/>
        <family val="1"/>
        <charset val="136"/>
      </rPr>
      <t>座標字串轉陣列</t>
    </r>
  </si>
  <si>
    <t xml:space="preserve">      String arryGps[3];</t>
  </si>
  <si>
    <t xml:space="preserve">        arryGps[tokenLen] = token;</t>
  </si>
  <si>
    <r>
      <t>//</t>
    </r>
    <r>
      <rPr>
        <sz val="9"/>
        <color theme="1"/>
        <rFont val="新細明體"/>
        <family val="1"/>
        <charset val="136"/>
      </rPr>
      <t>發送</t>
    </r>
    <r>
      <rPr>
        <sz val="9"/>
        <color theme="1"/>
        <rFont val="Calibri"/>
        <family val="2"/>
      </rPr>
      <t>MQTT</t>
    </r>
    <r>
      <rPr>
        <sz val="9"/>
        <color theme="1"/>
        <rFont val="新細明體"/>
        <family val="1"/>
        <charset val="136"/>
      </rPr>
      <t>：</t>
    </r>
    <r>
      <rPr>
        <sz val="9"/>
        <color theme="1"/>
        <rFont val="Calibri"/>
        <family val="2"/>
      </rPr>
      <t>TOPIC_CAR_GPS(</t>
    </r>
    <r>
      <rPr>
        <sz val="9"/>
        <color theme="1"/>
        <rFont val="新細明體"/>
        <family val="1"/>
        <charset val="136"/>
      </rPr>
      <t>格式</t>
    </r>
    <r>
      <rPr>
        <sz val="9"/>
        <color theme="1"/>
        <rFont val="Calibri"/>
        <family val="2"/>
      </rPr>
      <t>:xy)</t>
    </r>
  </si>
  <si>
    <r>
      <t xml:space="preserve">      //    </t>
    </r>
    <r>
      <rPr>
        <sz val="9"/>
        <color theme="1"/>
        <rFont val="新細明體"/>
        <family val="1"/>
        <charset val="136"/>
      </rPr>
      <t>使用</t>
    </r>
    <r>
      <rPr>
        <sz val="9"/>
        <color theme="1"/>
        <rFont val="Calibri"/>
        <family val="2"/>
      </rPr>
      <t>String</t>
    </r>
    <r>
      <rPr>
        <sz val="9"/>
        <color theme="1"/>
        <rFont val="新細明體"/>
        <family val="1"/>
        <charset val="136"/>
      </rPr>
      <t>結合</t>
    </r>
    <r>
      <rPr>
        <sz val="9"/>
        <color theme="1"/>
        <rFont val="Calibri"/>
        <family val="2"/>
      </rPr>
      <t>x</t>
    </r>
    <r>
      <rPr>
        <sz val="9"/>
        <color theme="1"/>
        <rFont val="新細明體"/>
        <family val="1"/>
        <charset val="136"/>
      </rPr>
      <t>和</t>
    </r>
    <r>
      <rPr>
        <sz val="9"/>
        <color theme="1"/>
        <rFont val="Calibri"/>
        <family val="2"/>
      </rPr>
      <t>y</t>
    </r>
    <r>
      <rPr>
        <sz val="9"/>
        <color theme="1"/>
        <rFont val="新細明體"/>
        <family val="1"/>
        <charset val="136"/>
      </rPr>
      <t>的內容</t>
    </r>
  </si>
  <si>
    <t xml:space="preserve">      String xy = arryGps[1] + arryGps[2];</t>
  </si>
  <si>
    <r>
      <t xml:space="preserve">      //    </t>
    </r>
    <r>
      <rPr>
        <sz val="9"/>
        <color theme="1"/>
        <rFont val="新細明體"/>
        <family val="1"/>
        <charset val="136"/>
      </rPr>
      <t>將</t>
    </r>
    <r>
      <rPr>
        <sz val="9"/>
        <color theme="1"/>
        <rFont val="Calibri"/>
        <family val="2"/>
      </rPr>
      <t>String</t>
    </r>
    <r>
      <rPr>
        <sz val="9"/>
        <color theme="1"/>
        <rFont val="新細明體"/>
        <family val="1"/>
        <charset val="136"/>
      </rPr>
      <t>轉換為</t>
    </r>
    <r>
      <rPr>
        <sz val="9"/>
        <color theme="1"/>
        <rFont val="Calibri"/>
        <family val="2"/>
      </rPr>
      <t>const char*</t>
    </r>
  </si>
  <si>
    <t xml:space="preserve">      const char* msg = (xy).c_str();</t>
  </si>
  <si>
    <r>
      <t xml:space="preserve">      //    const char*</t>
    </r>
    <r>
      <rPr>
        <sz val="9"/>
        <color theme="1"/>
        <rFont val="新細明體"/>
        <family val="1"/>
        <charset val="136"/>
      </rPr>
      <t>轉</t>
    </r>
    <r>
      <rPr>
        <sz val="9"/>
        <color theme="1"/>
        <rFont val="Calibri"/>
        <family val="2"/>
      </rPr>
      <t>char*</t>
    </r>
  </si>
  <si>
    <t xml:space="preserve">      mqttSendMsg = const_cast&lt;char*&gt;(msg);</t>
  </si>
  <si>
    <t xml:space="preserve">      client.publish(TOPIC_CAR_GPS, mqttSendMsg);</t>
  </si>
  <si>
    <r>
      <t>'</t>
    </r>
    <r>
      <rPr>
        <sz val="9"/>
        <color rgb="FFED7D31"/>
        <rFont val="Calibri"/>
        <family val="2"/>
      </rPr>
      <t>SoftwareSerial MegaSerial(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>+</t>
    </r>
    <r>
      <rPr>
        <sz val="9"/>
        <color rgb="FFFF0000"/>
        <rFont val="Calibri"/>
        <family val="2"/>
      </rPr>
      <t>value_rx</t>
    </r>
    <r>
      <rPr>
        <sz val="9"/>
        <color theme="1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9"/>
        <color rgb="FFED7D31"/>
        <rFont val="Calibri"/>
        <family val="2"/>
      </rPr>
      <t>,</t>
    </r>
    <r>
      <rPr>
        <sz val="12"/>
        <color rgb="FF538135"/>
        <rFont val="Calibri"/>
        <family val="2"/>
      </rPr>
      <t>'</t>
    </r>
    <r>
      <rPr>
        <sz val="9"/>
        <color rgb="FFED7D31"/>
        <rFont val="Calibri"/>
        <family val="2"/>
      </rPr>
      <t xml:space="preserve"> </t>
    </r>
    <r>
      <rPr>
        <sz val="9"/>
        <color theme="1"/>
        <rFont val="Calibri"/>
        <family val="2"/>
      </rPr>
      <t>+</t>
    </r>
    <r>
      <rPr>
        <sz val="9"/>
        <color rgb="FFFF0000"/>
        <rFont val="Calibri"/>
        <family val="2"/>
      </rPr>
      <t>value_tx</t>
    </r>
    <r>
      <rPr>
        <sz val="9"/>
        <color theme="1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9"/>
        <color rgb="FFED7D31"/>
        <rFont val="Calibri"/>
        <family val="2"/>
      </rPr>
      <t>);</t>
    </r>
    <r>
      <rPr>
        <sz val="12"/>
        <color rgb="FF538135"/>
        <rFont val="Calibri"/>
        <family val="2"/>
      </rPr>
      <t>'</t>
    </r>
  </si>
  <si>
    <t>有變數</t>
    <phoneticPr fontId="2" type="noConversion"/>
  </si>
  <si>
    <r>
      <t>'</t>
    </r>
    <r>
      <rPr>
        <sz val="9"/>
        <color rgb="FFED7D31"/>
        <rFont val="Calibri"/>
        <family val="2"/>
      </rPr>
      <t>//UART</t>
    </r>
    <r>
      <rPr>
        <sz val="9"/>
        <color rgb="FFED7D31"/>
        <rFont val="新細明體"/>
        <family val="1"/>
        <charset val="136"/>
      </rPr>
      <t>通訊</t>
    </r>
    <r>
      <rPr>
        <sz val="12"/>
        <color rgb="FF538135"/>
        <rFont val="Calibri"/>
        <family val="2"/>
      </rPr>
      <t>'</t>
    </r>
  </si>
  <si>
    <r>
      <t>'</t>
    </r>
    <r>
      <rPr>
        <sz val="9"/>
        <color rgb="FFED7D31"/>
        <rFont val="Calibri"/>
        <family val="2"/>
      </rPr>
      <t>//---- HiveMQ</t>
    </r>
    <r>
      <rPr>
        <sz val="9"/>
        <color rgb="FFED7D31"/>
        <rFont val="新細明體"/>
        <family val="1"/>
        <charset val="136"/>
      </rPr>
      <t>設定</t>
    </r>
    <r>
      <rPr>
        <sz val="9"/>
        <color rgb="FFED7D31"/>
        <rFont val="Calibri"/>
        <family val="2"/>
      </rPr>
      <t xml:space="preserve"> Start -----</t>
    </r>
    <r>
      <rPr>
        <sz val="12"/>
        <color rgb="FF538135"/>
        <rFont val="Calibri"/>
        <family val="2"/>
      </rPr>
      <t>'</t>
    </r>
  </si>
  <si>
    <r>
      <t>'</t>
    </r>
    <r>
      <rPr>
        <sz val="9"/>
        <color rgb="FFED7D31"/>
        <rFont val="Calibri"/>
        <family val="2"/>
      </rPr>
      <t>//WiFi</t>
    </r>
    <r>
      <rPr>
        <sz val="9"/>
        <color rgb="FFED7D31"/>
        <rFont val="新細明體"/>
        <family val="1"/>
        <charset val="136"/>
      </rPr>
      <t>設定</t>
    </r>
    <r>
      <rPr>
        <sz val="12"/>
        <color rgb="FF538135"/>
        <rFont val="Calibri"/>
        <family val="2"/>
      </rPr>
      <t>'</t>
    </r>
  </si>
  <si>
    <r>
      <t>'</t>
    </r>
    <r>
      <rPr>
        <sz val="9"/>
        <color rgb="FFED7D31"/>
        <rFont val="Calibri"/>
        <family val="2"/>
      </rPr>
      <t>//LINE</t>
    </r>
    <r>
      <rPr>
        <sz val="9"/>
        <color rgb="FFED7D31"/>
        <rFont val="新細明體"/>
        <family val="1"/>
        <charset val="136"/>
      </rPr>
      <t>權杖</t>
    </r>
    <r>
      <rPr>
        <sz val="12"/>
        <color rgb="FF538135"/>
        <rFont val="Calibri"/>
        <family val="2"/>
      </rPr>
      <t>'</t>
    </r>
  </si>
  <si>
    <t>嵌入區塊</t>
    <phoneticPr fontId="2" type="noConversion"/>
  </si>
  <si>
    <t>【嵌入區塊1名稱】</t>
    <phoneticPr fontId="2" type="noConversion"/>
  </si>
  <si>
    <t>【嵌入區塊2名稱】</t>
  </si>
  <si>
    <t>【嵌入區塊3名稱】</t>
  </si>
  <si>
    <t>【嵌入區塊4名稱】</t>
  </si>
  <si>
    <r>
      <t>完整程式碼(</t>
    </r>
    <r>
      <rPr>
        <sz val="12"/>
        <color rgb="FFFF0000"/>
        <rFont val="新細明體"/>
        <family val="1"/>
        <charset val="136"/>
        <scheme val="minor"/>
      </rPr>
      <t>嵌入區塊</t>
    </r>
    <r>
      <rPr>
        <sz val="12"/>
        <color theme="1"/>
        <rFont val="新細明體"/>
        <family val="2"/>
        <charset val="136"/>
        <scheme val="minor"/>
      </rPr>
      <t>)：</t>
    </r>
    <phoneticPr fontId="2" type="noConversion"/>
  </si>
  <si>
    <r>
      <t>'</t>
    </r>
    <r>
      <rPr>
        <sz val="9"/>
        <color rgb="FFED7D31"/>
        <rFont val="Calibri"/>
        <family val="2"/>
      </rPr>
      <t>const int mqtt_port =</t>
    </r>
    <r>
      <rPr>
        <sz val="12"/>
        <color rgb="FF538135"/>
        <rFont val="Calibri"/>
        <family val="2"/>
      </rPr>
      <t>'</t>
    </r>
    <r>
      <rPr>
        <sz val="9"/>
        <color rgb="FFED7D31"/>
        <rFont val="Calibri"/>
        <family val="2"/>
      </rPr>
      <t xml:space="preserve"> </t>
    </r>
    <r>
      <rPr>
        <sz val="9"/>
        <color theme="1"/>
        <rFont val="Calibri"/>
        <family val="2"/>
      </rPr>
      <t>+</t>
    </r>
    <r>
      <rPr>
        <sz val="9"/>
        <color rgb="FFFF0000"/>
        <rFont val="Calibri"/>
        <family val="2"/>
      </rPr>
      <t>value_mqtt_port</t>
    </r>
    <r>
      <rPr>
        <sz val="9"/>
        <color theme="1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9"/>
        <color rgb="FFED7D31"/>
        <rFont val="Calibri"/>
        <family val="2"/>
      </rPr>
      <t>;</t>
    </r>
    <r>
      <rPr>
        <sz val="12"/>
        <color rgb="FF538135"/>
        <rFont val="Calibri"/>
        <family val="2"/>
      </rPr>
      <t>'</t>
    </r>
  </si>
  <si>
    <r>
      <t>'</t>
    </r>
    <r>
      <rPr>
        <sz val="9"/>
        <color theme="1"/>
        <rFont val="Calibri"/>
        <family val="2"/>
      </rPr>
      <t>client.subscribe(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>+</t>
    </r>
    <r>
      <rPr>
        <sz val="9"/>
        <color rgb="FFFF0000"/>
        <rFont val="Calibri"/>
        <family val="2"/>
      </rPr>
      <t>dropdown_mqtt_topic</t>
    </r>
    <r>
      <rPr>
        <sz val="9"/>
        <color theme="1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>);</t>
    </r>
    <r>
      <rPr>
        <sz val="9"/>
        <color rgb="FF538135"/>
        <rFont val="Calibri"/>
        <family val="2"/>
      </rPr>
      <t>\n</t>
    </r>
    <r>
      <rPr>
        <sz val="12"/>
        <color rgb="FF538135"/>
        <rFont val="Calibri"/>
        <family val="2"/>
      </rPr>
      <t>'</t>
    </r>
  </si>
  <si>
    <r>
      <t>'</t>
    </r>
    <r>
      <rPr>
        <sz val="9"/>
        <color theme="1"/>
        <rFont val="Calibri"/>
        <family val="2"/>
      </rPr>
      <t>String(topic) ==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 xml:space="preserve"> +</t>
    </r>
    <r>
      <rPr>
        <sz val="9"/>
        <color rgb="FFFF0000"/>
        <rFont val="Calibri"/>
        <family val="2"/>
      </rPr>
      <t>dropdown_mqtt_topic</t>
    </r>
  </si>
  <si>
    <t>value_wifi_pwd</t>
    <phoneticPr fontId="2" type="noConversion"/>
  </si>
  <si>
    <t>value_line_token</t>
    <phoneticPr fontId="2" type="noConversion"/>
  </si>
  <si>
    <t>value_mqtt_user</t>
    <phoneticPr fontId="2" type="noConversion"/>
  </si>
  <si>
    <t>value_mqtt_pwd</t>
    <phoneticPr fontId="2" type="noConversion"/>
  </si>
  <si>
    <t xml:space="preserve">value_mqtt_port </t>
    <phoneticPr fontId="2" type="noConversion"/>
  </si>
  <si>
    <t>value_mqtt_server</t>
    <phoneticPr fontId="2" type="noConversion"/>
  </si>
  <si>
    <t>dropdown_mqtt_topic</t>
    <phoneticPr fontId="2" type="noConversion"/>
  </si>
  <si>
    <t>dropdown_uart_topic</t>
    <phoneticPr fontId="2" type="noConversion"/>
  </si>
  <si>
    <r>
      <t>'</t>
    </r>
    <r>
      <rPr>
        <sz val="9"/>
        <color theme="1"/>
        <rFont val="Calibri"/>
        <family val="2"/>
      </rPr>
      <t>str.indexOf(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>+</t>
    </r>
    <r>
      <rPr>
        <sz val="9"/>
        <color rgb="FFFF0000"/>
        <rFont val="Calibri"/>
        <family val="2"/>
      </rPr>
      <t>dropdown_uart_topic</t>
    </r>
    <r>
      <rPr>
        <sz val="9"/>
        <color theme="1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>) != -1</t>
    </r>
    <r>
      <rPr>
        <sz val="12"/>
        <color rgb="FF538135"/>
        <rFont val="Calibri"/>
        <family val="2"/>
      </rPr>
      <t>'</t>
    </r>
  </si>
  <si>
    <t>// HiveMQ Cloud</t>
    <phoneticPr fontId="2" type="noConversion"/>
  </si>
  <si>
    <t>刪除最後面+號</t>
    <phoneticPr fontId="2" type="noConversion"/>
  </si>
  <si>
    <r>
      <t>'</t>
    </r>
    <r>
      <rPr>
        <sz val="9"/>
        <color rgb="FFED7D31"/>
        <rFont val="Calibri"/>
        <family val="2"/>
      </rPr>
      <t>const char* ssid =</t>
    </r>
    <r>
      <rPr>
        <sz val="12"/>
        <color rgb="FF538135"/>
        <rFont val="Calibri"/>
        <family val="2"/>
      </rPr>
      <t>'</t>
    </r>
    <r>
      <rPr>
        <sz val="9"/>
        <color rgb="FFED7D31"/>
        <rFont val="Calibri"/>
        <family val="2"/>
      </rPr>
      <t xml:space="preserve"> </t>
    </r>
    <r>
      <rPr>
        <sz val="9"/>
        <color theme="1"/>
        <rFont val="Calibri"/>
        <family val="2"/>
      </rPr>
      <t>+</t>
    </r>
    <r>
      <rPr>
        <sz val="9"/>
        <color rgb="FFFF0000"/>
        <rFont val="Calibri"/>
        <family val="2"/>
      </rPr>
      <t>value_ssid</t>
    </r>
    <r>
      <rPr>
        <sz val="9"/>
        <color theme="1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9"/>
        <color rgb="FFED7D31"/>
        <rFont val="Calibri"/>
        <family val="2"/>
      </rPr>
      <t>;</t>
    </r>
    <r>
      <rPr>
        <sz val="12"/>
        <color rgb="FF538135"/>
        <rFont val="Calibri"/>
        <family val="2"/>
      </rPr>
      <t>'</t>
    </r>
  </si>
  <si>
    <r>
      <t>'</t>
    </r>
    <r>
      <rPr>
        <sz val="9"/>
        <color rgb="FFED7D31"/>
        <rFont val="Calibri"/>
        <family val="2"/>
      </rPr>
      <t>const char* password =</t>
    </r>
    <r>
      <rPr>
        <sz val="12"/>
        <color rgb="FF538135"/>
        <rFont val="Calibri"/>
        <family val="2"/>
      </rPr>
      <t>'</t>
    </r>
    <r>
      <rPr>
        <sz val="9"/>
        <color rgb="FFED7D31"/>
        <rFont val="Calibri"/>
        <family val="2"/>
      </rPr>
      <t xml:space="preserve"> </t>
    </r>
    <r>
      <rPr>
        <sz val="9"/>
        <color theme="1"/>
        <rFont val="Calibri"/>
        <family val="2"/>
      </rPr>
      <t>+</t>
    </r>
    <r>
      <rPr>
        <sz val="9"/>
        <color rgb="FFFF0000"/>
        <rFont val="Calibri"/>
        <family val="2"/>
      </rPr>
      <t>value_wifi_pwd</t>
    </r>
    <r>
      <rPr>
        <sz val="9"/>
        <color theme="1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9"/>
        <color rgb="FFED7D31"/>
        <rFont val="Calibri"/>
        <family val="2"/>
      </rPr>
      <t>;</t>
    </r>
    <r>
      <rPr>
        <sz val="12"/>
        <color rgb="FF538135"/>
        <rFont val="Calibri"/>
        <family val="2"/>
      </rPr>
      <t>'</t>
    </r>
  </si>
  <si>
    <r>
      <t>'</t>
    </r>
    <r>
      <rPr>
        <sz val="9"/>
        <color rgb="FFED7D31"/>
        <rFont val="Calibri"/>
        <family val="2"/>
      </rPr>
      <t>String lineToken =</t>
    </r>
    <r>
      <rPr>
        <sz val="12"/>
        <color rgb="FF538135"/>
        <rFont val="Calibri"/>
        <family val="2"/>
      </rPr>
      <t>'</t>
    </r>
    <r>
      <rPr>
        <sz val="9"/>
        <color rgb="FFED7D31"/>
        <rFont val="Calibri"/>
        <family val="2"/>
      </rPr>
      <t xml:space="preserve"> </t>
    </r>
    <r>
      <rPr>
        <sz val="9"/>
        <color theme="1"/>
        <rFont val="Calibri"/>
        <family val="2"/>
      </rPr>
      <t>+</t>
    </r>
    <r>
      <rPr>
        <sz val="9"/>
        <color rgb="FFFF0000"/>
        <rFont val="Calibri"/>
        <family val="2"/>
      </rPr>
      <t>value_line_token</t>
    </r>
    <r>
      <rPr>
        <sz val="9"/>
        <color theme="1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9"/>
        <color rgb="FFED7D31"/>
        <rFont val="Calibri"/>
        <family val="2"/>
      </rPr>
      <t>;</t>
    </r>
    <r>
      <rPr>
        <sz val="12"/>
        <color rgb="FF538135"/>
        <rFont val="Calibri"/>
        <family val="2"/>
      </rPr>
      <t>'</t>
    </r>
  </si>
  <si>
    <r>
      <t>'</t>
    </r>
    <r>
      <rPr>
        <sz val="9"/>
        <color rgb="FFED7D31"/>
        <rFont val="Calibri"/>
        <family val="2"/>
      </rPr>
      <t xml:space="preserve">const char* mqtt_server = </t>
    </r>
    <r>
      <rPr>
        <sz val="12"/>
        <color rgb="FF538135"/>
        <rFont val="Calibri"/>
        <family val="2"/>
      </rPr>
      <t>'</t>
    </r>
    <r>
      <rPr>
        <sz val="9"/>
        <color rgb="FFFF0000"/>
        <rFont val="Calibri"/>
        <family val="2"/>
      </rPr>
      <t xml:space="preserve"> </t>
    </r>
    <r>
      <rPr>
        <sz val="9"/>
        <color theme="1"/>
        <rFont val="Calibri"/>
        <family val="2"/>
      </rPr>
      <t>+</t>
    </r>
    <r>
      <rPr>
        <sz val="9"/>
        <color rgb="FFFF0000"/>
        <rFont val="Calibri"/>
        <family val="2"/>
      </rPr>
      <t>value_mqtt_server</t>
    </r>
    <r>
      <rPr>
        <sz val="9"/>
        <color rgb="FFED7D31"/>
        <rFont val="Calibri"/>
        <family val="2"/>
      </rPr>
      <t xml:space="preserve"> </t>
    </r>
    <r>
      <rPr>
        <sz val="9"/>
        <color theme="1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9"/>
        <color rgb="FFED7D31"/>
        <rFont val="Calibri"/>
        <family val="2"/>
      </rPr>
      <t>;</t>
    </r>
    <r>
      <rPr>
        <sz val="12"/>
        <color rgb="FF538135"/>
        <rFont val="Calibri"/>
        <family val="2"/>
      </rPr>
      <t>'</t>
    </r>
  </si>
  <si>
    <r>
      <t>'</t>
    </r>
    <r>
      <rPr>
        <sz val="9"/>
        <color rgb="FFED7D31"/>
        <rFont val="Calibri"/>
        <family val="2"/>
      </rPr>
      <t>const char* mqtt_username =</t>
    </r>
    <r>
      <rPr>
        <sz val="12"/>
        <color rgb="FF538135"/>
        <rFont val="Calibri"/>
        <family val="2"/>
      </rPr>
      <t>'</t>
    </r>
    <r>
      <rPr>
        <sz val="9"/>
        <color rgb="FFED7D31"/>
        <rFont val="Calibri"/>
        <family val="2"/>
      </rPr>
      <t xml:space="preserve"> </t>
    </r>
    <r>
      <rPr>
        <sz val="9"/>
        <color theme="1"/>
        <rFont val="Calibri"/>
        <family val="2"/>
      </rPr>
      <t>+</t>
    </r>
    <r>
      <rPr>
        <sz val="9"/>
        <color rgb="FFFF0000"/>
        <rFont val="Calibri"/>
        <family val="2"/>
      </rPr>
      <t>value_mqtt_user</t>
    </r>
    <r>
      <rPr>
        <sz val="9"/>
        <color theme="1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9"/>
        <color rgb="FFED7D31"/>
        <rFont val="Calibri"/>
        <family val="2"/>
      </rPr>
      <t>;</t>
    </r>
    <r>
      <rPr>
        <sz val="12"/>
        <color rgb="FF538135"/>
        <rFont val="Calibri"/>
        <family val="2"/>
      </rPr>
      <t>'</t>
    </r>
  </si>
  <si>
    <r>
      <t>'</t>
    </r>
    <r>
      <rPr>
        <sz val="9"/>
        <color rgb="FFED7D31"/>
        <rFont val="Calibri"/>
        <family val="2"/>
      </rPr>
      <t>const char* mqtt_password =</t>
    </r>
    <r>
      <rPr>
        <sz val="12"/>
        <color rgb="FF538135"/>
        <rFont val="Calibri"/>
        <family val="2"/>
      </rPr>
      <t>'</t>
    </r>
    <r>
      <rPr>
        <sz val="9"/>
        <color rgb="FFED7D31"/>
        <rFont val="Calibri"/>
        <family val="2"/>
      </rPr>
      <t xml:space="preserve"> </t>
    </r>
    <r>
      <rPr>
        <sz val="9"/>
        <color theme="1"/>
        <rFont val="Calibri"/>
        <family val="2"/>
      </rPr>
      <t>+</t>
    </r>
    <r>
      <rPr>
        <sz val="9"/>
        <color rgb="FFFF0000"/>
        <rFont val="Calibri"/>
        <family val="2"/>
      </rPr>
      <t>value_mqtt_pwd</t>
    </r>
    <r>
      <rPr>
        <sz val="9"/>
        <color theme="1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9"/>
        <color rgb="FFED7D31"/>
        <rFont val="Calibri"/>
        <family val="2"/>
      </rPr>
      <t>;</t>
    </r>
    <r>
      <rPr>
        <sz val="12"/>
        <color rgb="FF538135"/>
        <rFont val="Calibri"/>
        <family val="2"/>
      </rPr>
      <t>'</t>
    </r>
  </si>
  <si>
    <t xml:space="preserve">  myMsg.replace("\\\\n", "\\n");</t>
    <phoneticPr fontId="2" type="noConversion"/>
  </si>
  <si>
    <t>const char* TOPIC_GOODS_LOAD = "imiRobot/goods/load";</t>
    <phoneticPr fontId="2" type="noConversion"/>
  </si>
  <si>
    <t xml:space="preserve">statements_uart </t>
    <phoneticPr fontId="2" type="noConversion"/>
  </si>
  <si>
    <t xml:space="preserve">statements_wifi </t>
    <phoneticPr fontId="2" type="noConversion"/>
  </si>
  <si>
    <t xml:space="preserve">statements_line </t>
    <phoneticPr fontId="2" type="noConversion"/>
  </si>
  <si>
    <t xml:space="preserve">statements_mqtt </t>
    <phoneticPr fontId="2" type="noConversion"/>
  </si>
  <si>
    <t>_01imi_esp32car_init</t>
  </si>
  <si>
    <t>_06imi_esp32car_loop</t>
  </si>
  <si>
    <t>_07imi_esp32car_getArduino_func</t>
  </si>
  <si>
    <t>_08imi_esp32car_submqtt</t>
  </si>
  <si>
    <t>_09imi_esp32car_mqttcallback_func</t>
  </si>
  <si>
    <t>_10imi_esp32car_ismqtttopic</t>
  </si>
  <si>
    <t>_11imi_esp32car_sendarduino_mapset</t>
  </si>
  <si>
    <t>_12imi_esp32car_pubmqtt_carstandby</t>
  </si>
  <si>
    <t>_13imi_esp32car_sendarduino_goodsload</t>
  </si>
  <si>
    <t>_14imi_esp32car_isarduinomsg</t>
  </si>
  <si>
    <t>_15imi_esp32car_getarduino_recipient</t>
  </si>
  <si>
    <t>_16imi_esp32car_line_recipient</t>
  </si>
  <si>
    <t>_17imi_esp32car_getarduino_gps</t>
  </si>
  <si>
    <t>_18imi_esp32car_pubmqtt_cargps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</si>
</sst>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C55A11"/>
      <name val="Calibri"/>
      <family val="2"/>
    </font>
    <font>
      <sz val="12"/>
      <color rgb="FF548235"/>
      <name val="Calibri"/>
      <family val="2"/>
    </font>
    <font>
      <sz val="12"/>
      <color rgb="FFFF0000"/>
      <name val="Calibri"/>
      <family val="2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theme="2" tint="-0.249977111117893"/>
      <name val="新細明體"/>
      <family val="2"/>
      <charset val="136"/>
      <scheme val="minor"/>
    </font>
    <font>
      <sz val="12"/>
      <color theme="2" tint="-0.249977111117893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sz val="12"/>
      <color rgb="FF538135"/>
      <name val="Calibri"/>
      <family val="2"/>
    </font>
    <font>
      <sz val="12"/>
      <color rgb="FFC45911"/>
      <name val="Calibri"/>
      <family val="2"/>
    </font>
    <font>
      <sz val="10"/>
      <color rgb="FF008800"/>
      <name val="Arial Unicode MS"/>
      <family val="2"/>
    </font>
    <font>
      <b/>
      <sz val="12"/>
      <color rgb="FFFF0000"/>
      <name val="Calibri"/>
      <family val="2"/>
    </font>
    <font>
      <b/>
      <sz val="10"/>
      <color rgb="FFFF0000"/>
      <name val="Arial Unicode MS"/>
      <family val="2"/>
    </font>
    <font>
      <sz val="9"/>
      <color rgb="FFED7D31"/>
      <name val="Calibri"/>
      <family val="2"/>
    </font>
    <font>
      <sz val="9"/>
      <color theme="1"/>
      <name val="Calibri"/>
      <family val="2"/>
    </font>
    <font>
      <sz val="9"/>
      <color rgb="FFED7D31"/>
      <name val="新細明體"/>
      <family val="1"/>
      <charset val="136"/>
    </font>
    <font>
      <sz val="9"/>
      <color theme="0"/>
      <name val="Calibri"/>
      <family val="2"/>
    </font>
    <font>
      <sz val="12"/>
      <color theme="2" tint="-9.9978637043366805E-2"/>
      <name val="Calibri"/>
      <family val="2"/>
    </font>
    <font>
      <sz val="10"/>
      <color rgb="FF008800"/>
      <name val="Times New Roman"/>
      <family val="1"/>
    </font>
    <font>
      <sz val="9"/>
      <color rgb="FFFF0000"/>
      <name val="Calibri"/>
      <family val="2"/>
    </font>
    <font>
      <sz val="9"/>
      <color theme="1"/>
      <name val="新細明體"/>
      <family val="1"/>
      <charset val="136"/>
    </font>
    <font>
      <sz val="9"/>
      <color theme="1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0"/>
      <color rgb="FF000000"/>
      <name val="Arial Unicode MS"/>
      <family val="2"/>
    </font>
    <font>
      <sz val="9"/>
      <color rgb="FF538135"/>
      <name val="Calibri"/>
      <family val="2"/>
    </font>
    <font>
      <sz val="20"/>
      <color rgb="FFFF0000"/>
      <name val="新細明體"/>
      <family val="2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 style="medium">
        <color rgb="FF888888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8" fillId="4" borderId="0" xfId="0" applyFont="1" applyFill="1">
      <alignment vertical="center"/>
    </xf>
    <xf numFmtId="0" fontId="9" fillId="4" borderId="0" xfId="0" applyFont="1" applyFill="1">
      <alignment vertical="center"/>
    </xf>
    <xf numFmtId="0" fontId="6" fillId="6" borderId="0" xfId="0" applyFont="1" applyFill="1">
      <alignment vertical="center"/>
    </xf>
    <xf numFmtId="0" fontId="0" fillId="5" borderId="0" xfId="0" applyFill="1">
      <alignment vertical="center"/>
    </xf>
    <xf numFmtId="0" fontId="1" fillId="5" borderId="0" xfId="1" applyFill="1">
      <alignment vertical="center"/>
    </xf>
    <xf numFmtId="49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49" fontId="0" fillId="0" borderId="0" xfId="0" quotePrefix="1" applyNumberFormat="1">
      <alignment vertical="center"/>
    </xf>
    <xf numFmtId="49" fontId="6" fillId="6" borderId="0" xfId="0" applyNumberFormat="1" applyFont="1" applyFill="1">
      <alignment vertical="center"/>
    </xf>
    <xf numFmtId="49" fontId="7" fillId="0" borderId="0" xfId="0" quotePrefix="1" applyNumberFormat="1" applyFont="1" applyFill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3" fillId="0" borderId="0" xfId="0" applyFont="1">
      <alignment vertical="center"/>
    </xf>
    <xf numFmtId="0" fontId="14" fillId="0" borderId="2" xfId="0" applyFont="1" applyBorder="1">
      <alignment vertical="center"/>
    </xf>
    <xf numFmtId="0" fontId="4" fillId="3" borderId="0" xfId="0" applyFont="1" applyFill="1">
      <alignment vertical="center"/>
    </xf>
    <xf numFmtId="0" fontId="7" fillId="0" borderId="0" xfId="0" applyFont="1" applyFill="1">
      <alignment vertical="center"/>
    </xf>
    <xf numFmtId="0" fontId="15" fillId="0" borderId="0" xfId="0" applyFont="1">
      <alignment vertical="center"/>
    </xf>
    <xf numFmtId="0" fontId="16" fillId="0" borderId="2" xfId="0" applyFont="1" applyBorder="1">
      <alignment vertical="center"/>
    </xf>
    <xf numFmtId="0" fontId="12" fillId="3" borderId="0" xfId="0" applyFont="1" applyFill="1">
      <alignment vertical="center"/>
    </xf>
    <xf numFmtId="0" fontId="17" fillId="3" borderId="1" xfId="0" applyFont="1" applyFill="1" applyBorder="1">
      <alignment vertical="center"/>
    </xf>
    <xf numFmtId="0" fontId="18" fillId="3" borderId="1" xfId="0" applyFont="1" applyFill="1" applyBorder="1">
      <alignment vertical="center"/>
    </xf>
    <xf numFmtId="0" fontId="0" fillId="0" borderId="0" xfId="0" applyFill="1">
      <alignment vertical="center"/>
    </xf>
    <xf numFmtId="0" fontId="20" fillId="4" borderId="0" xfId="0" applyFont="1" applyFill="1" applyBorder="1">
      <alignment vertical="center"/>
    </xf>
    <xf numFmtId="0" fontId="21" fillId="4" borderId="0" xfId="0" applyFont="1" applyFill="1">
      <alignment vertical="center"/>
    </xf>
    <xf numFmtId="0" fontId="22" fillId="0" borderId="0" xfId="0" applyFont="1">
      <alignment vertical="center"/>
    </xf>
    <xf numFmtId="0" fontId="21" fillId="3" borderId="1" xfId="0" applyFont="1" applyFill="1" applyBorder="1">
      <alignment vertical="center"/>
    </xf>
    <xf numFmtId="0" fontId="22" fillId="3" borderId="1" xfId="0" applyFont="1" applyFill="1" applyBorder="1">
      <alignment vertical="center"/>
    </xf>
    <xf numFmtId="0" fontId="9" fillId="0" borderId="0" xfId="0" applyFont="1" applyFill="1">
      <alignment vertical="center"/>
    </xf>
    <xf numFmtId="49" fontId="0" fillId="0" borderId="0" xfId="0" applyNumberFormat="1" applyFill="1">
      <alignment vertical="center"/>
    </xf>
    <xf numFmtId="49" fontId="6" fillId="0" borderId="0" xfId="0" applyNumberFormat="1" applyFont="1" applyFill="1">
      <alignment vertical="center"/>
    </xf>
    <xf numFmtId="0" fontId="1" fillId="7" borderId="0" xfId="1" applyFill="1">
      <alignment vertical="center"/>
    </xf>
    <xf numFmtId="0" fontId="9" fillId="7" borderId="0" xfId="0" applyFont="1" applyFill="1">
      <alignment vertical="center"/>
    </xf>
    <xf numFmtId="0" fontId="0" fillId="7" borderId="0" xfId="0" applyFill="1">
      <alignment vertical="center"/>
    </xf>
    <xf numFmtId="0" fontId="12" fillId="3" borderId="1" xfId="0" applyFont="1" applyFill="1" applyBorder="1">
      <alignment vertical="center"/>
    </xf>
    <xf numFmtId="0" fontId="0" fillId="8" borderId="0" xfId="0" applyFill="1">
      <alignment vertical="center"/>
    </xf>
    <xf numFmtId="0" fontId="12" fillId="8" borderId="0" xfId="0" applyFont="1" applyFill="1">
      <alignment vertical="center"/>
    </xf>
    <xf numFmtId="49" fontId="0" fillId="8" borderId="0" xfId="0" applyNumberFormat="1" applyFill="1">
      <alignment vertical="center"/>
    </xf>
    <xf numFmtId="0" fontId="26" fillId="0" borderId="0" xfId="0" applyFont="1">
      <alignment vertical="center"/>
    </xf>
    <xf numFmtId="0" fontId="28" fillId="0" borderId="2" xfId="0" applyFont="1" applyBorder="1">
      <alignment vertical="center"/>
    </xf>
    <xf numFmtId="0" fontId="1" fillId="8" borderId="0" xfId="1" applyFill="1">
      <alignment vertical="center"/>
    </xf>
    <xf numFmtId="0" fontId="9" fillId="8" borderId="0" xfId="0" applyFont="1" applyFill="1">
      <alignment vertical="center"/>
    </xf>
    <xf numFmtId="0" fontId="30" fillId="0" borderId="0" xfId="0" applyFont="1">
      <alignment vertical="center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168088</xdr:colOff>
      <xdr:row>1</xdr:row>
      <xdr:rowOff>201705</xdr:rowOff>
    </xdr:from>
    <xdr:to>
      <xdr:col>13</xdr:col>
      <xdr:colOff>337671</xdr:colOff>
      <xdr:row>3</xdr:row>
      <xdr:rowOff>39407</xdr:rowOff>
    </xdr:to>
    <xdr:grpSp>
      <xdr:nvGrpSpPr>
        <xdr:cNvPr id="3" name="群組 2">
          <a:extLst>
            <a:ext uri="{FF2B5EF4-FFF2-40B4-BE49-F238E27FC236}">
              <a16:creationId xmlns:a16="http://schemas.microsoft.com/office/drawing/2014/main" id="{B8274732-186F-4B5C-8A69-83AEB9B80DCC}"/>
            </a:ext>
          </a:extLst>
        </xdr:cNvPr>
        <xdr:cNvGrpSpPr/>
      </xdr:nvGrpSpPr>
      <xdr:grpSpPr>
        <a:xfrm>
          <a:off x="12102913" y="411255"/>
          <a:ext cx="1541183" cy="256802"/>
          <a:chOff x="0" y="0"/>
          <a:chExt cx="1536700" cy="263525"/>
        </a:xfrm>
      </xdr:grpSpPr>
      <xdr:sp macro="" textlink="">
        <xdr:nvSpPr>
          <xdr:cNvPr id="4" name="圓角矩形 48">
            <a:extLst>
              <a:ext uri="{FF2B5EF4-FFF2-40B4-BE49-F238E27FC236}">
                <a16:creationId xmlns:a16="http://schemas.microsoft.com/office/drawing/2014/main" id="{5B9A3C52-7F71-4F33-9CA7-D0A1C15CD2B2}"/>
              </a:ext>
            </a:extLst>
          </xdr:cNvPr>
          <xdr:cNvSpPr/>
        </xdr:nvSpPr>
        <xdr:spPr>
          <a:xfrm>
            <a:off x="0" y="0"/>
            <a:ext cx="1536700" cy="263525"/>
          </a:xfrm>
          <a:custGeom>
            <a:avLst/>
            <a:gdLst>
              <a:gd name="connsiteX0" fmla="*/ 0 w 4506685"/>
              <a:gd name="connsiteY0" fmla="*/ 62594 h 375557"/>
              <a:gd name="connsiteX1" fmla="*/ 62594 w 4506685"/>
              <a:gd name="connsiteY1" fmla="*/ 0 h 375557"/>
              <a:gd name="connsiteX2" fmla="*/ 4444091 w 4506685"/>
              <a:gd name="connsiteY2" fmla="*/ 0 h 375557"/>
              <a:gd name="connsiteX3" fmla="*/ 4506685 w 4506685"/>
              <a:gd name="connsiteY3" fmla="*/ 62594 h 375557"/>
              <a:gd name="connsiteX4" fmla="*/ 4506685 w 4506685"/>
              <a:gd name="connsiteY4" fmla="*/ 312963 h 375557"/>
              <a:gd name="connsiteX5" fmla="*/ 4444091 w 4506685"/>
              <a:gd name="connsiteY5" fmla="*/ 375557 h 375557"/>
              <a:gd name="connsiteX6" fmla="*/ 62594 w 4506685"/>
              <a:gd name="connsiteY6" fmla="*/ 375557 h 375557"/>
              <a:gd name="connsiteX7" fmla="*/ 0 w 4506685"/>
              <a:gd name="connsiteY7" fmla="*/ 312963 h 375557"/>
              <a:gd name="connsiteX8" fmla="*/ 0 w 4506685"/>
              <a:gd name="connsiteY8" fmla="*/ 62594 h 375557"/>
              <a:gd name="connsiteX0" fmla="*/ 0 w 4506685"/>
              <a:gd name="connsiteY0" fmla="*/ 62594 h 375557"/>
              <a:gd name="connsiteX1" fmla="*/ 62594 w 4506685"/>
              <a:gd name="connsiteY1" fmla="*/ 0 h 375557"/>
              <a:gd name="connsiteX2" fmla="*/ 4444091 w 4506685"/>
              <a:gd name="connsiteY2" fmla="*/ 0 h 375557"/>
              <a:gd name="connsiteX3" fmla="*/ 4506685 w 4506685"/>
              <a:gd name="connsiteY3" fmla="*/ 62594 h 375557"/>
              <a:gd name="connsiteX4" fmla="*/ 4506685 w 4506685"/>
              <a:gd name="connsiteY4" fmla="*/ 312963 h 375557"/>
              <a:gd name="connsiteX5" fmla="*/ 4444091 w 4506685"/>
              <a:gd name="connsiteY5" fmla="*/ 375557 h 375557"/>
              <a:gd name="connsiteX6" fmla="*/ 62594 w 4506685"/>
              <a:gd name="connsiteY6" fmla="*/ 375557 h 375557"/>
              <a:gd name="connsiteX7" fmla="*/ 0 w 4506685"/>
              <a:gd name="connsiteY7" fmla="*/ 312963 h 375557"/>
              <a:gd name="connsiteX8" fmla="*/ 5443 w 4506685"/>
              <a:gd name="connsiteY8" fmla="*/ 163286 h 375557"/>
              <a:gd name="connsiteX9" fmla="*/ 0 w 4506685"/>
              <a:gd name="connsiteY9" fmla="*/ 62594 h 375557"/>
              <a:gd name="connsiteX0" fmla="*/ 310249 w 4816934"/>
              <a:gd name="connsiteY0" fmla="*/ 62594 h 375557"/>
              <a:gd name="connsiteX1" fmla="*/ 372843 w 4816934"/>
              <a:gd name="connsiteY1" fmla="*/ 0 h 375557"/>
              <a:gd name="connsiteX2" fmla="*/ 4754340 w 4816934"/>
              <a:gd name="connsiteY2" fmla="*/ 0 h 375557"/>
              <a:gd name="connsiteX3" fmla="*/ 4816934 w 4816934"/>
              <a:gd name="connsiteY3" fmla="*/ 62594 h 375557"/>
              <a:gd name="connsiteX4" fmla="*/ 4816934 w 4816934"/>
              <a:gd name="connsiteY4" fmla="*/ 312963 h 375557"/>
              <a:gd name="connsiteX5" fmla="*/ 4754340 w 4816934"/>
              <a:gd name="connsiteY5" fmla="*/ 375557 h 375557"/>
              <a:gd name="connsiteX6" fmla="*/ 372843 w 4816934"/>
              <a:gd name="connsiteY6" fmla="*/ 375557 h 375557"/>
              <a:gd name="connsiteX7" fmla="*/ 310249 w 4816934"/>
              <a:gd name="connsiteY7" fmla="*/ 312963 h 375557"/>
              <a:gd name="connsiteX8" fmla="*/ 0 w 4816934"/>
              <a:gd name="connsiteY8" fmla="*/ 146945 h 375557"/>
              <a:gd name="connsiteX9" fmla="*/ 310249 w 4816934"/>
              <a:gd name="connsiteY9" fmla="*/ 62594 h 375557"/>
              <a:gd name="connsiteX0" fmla="*/ 310249 w 4816934"/>
              <a:gd name="connsiteY0" fmla="*/ 62594 h 375557"/>
              <a:gd name="connsiteX1" fmla="*/ 372843 w 4816934"/>
              <a:gd name="connsiteY1" fmla="*/ 0 h 375557"/>
              <a:gd name="connsiteX2" fmla="*/ 4754340 w 4816934"/>
              <a:gd name="connsiteY2" fmla="*/ 0 h 375557"/>
              <a:gd name="connsiteX3" fmla="*/ 4816934 w 4816934"/>
              <a:gd name="connsiteY3" fmla="*/ 62594 h 375557"/>
              <a:gd name="connsiteX4" fmla="*/ 4816934 w 4816934"/>
              <a:gd name="connsiteY4" fmla="*/ 312963 h 375557"/>
              <a:gd name="connsiteX5" fmla="*/ 4754340 w 4816934"/>
              <a:gd name="connsiteY5" fmla="*/ 375557 h 375557"/>
              <a:gd name="connsiteX6" fmla="*/ 372843 w 4816934"/>
              <a:gd name="connsiteY6" fmla="*/ 375557 h 375557"/>
              <a:gd name="connsiteX7" fmla="*/ 310249 w 4816934"/>
              <a:gd name="connsiteY7" fmla="*/ 312963 h 375557"/>
              <a:gd name="connsiteX8" fmla="*/ 190500 w 4816934"/>
              <a:gd name="connsiteY8" fmla="*/ 261257 h 375557"/>
              <a:gd name="connsiteX9" fmla="*/ 0 w 4816934"/>
              <a:gd name="connsiteY9" fmla="*/ 146945 h 375557"/>
              <a:gd name="connsiteX10" fmla="*/ 310249 w 4816934"/>
              <a:gd name="connsiteY10" fmla="*/ 62594 h 375557"/>
              <a:gd name="connsiteX0" fmla="*/ 321154 w 4827839"/>
              <a:gd name="connsiteY0" fmla="*/ 62594 h 375557"/>
              <a:gd name="connsiteX1" fmla="*/ 383748 w 4827839"/>
              <a:gd name="connsiteY1" fmla="*/ 0 h 375557"/>
              <a:gd name="connsiteX2" fmla="*/ 4765245 w 4827839"/>
              <a:gd name="connsiteY2" fmla="*/ 0 h 375557"/>
              <a:gd name="connsiteX3" fmla="*/ 4827839 w 4827839"/>
              <a:gd name="connsiteY3" fmla="*/ 62594 h 375557"/>
              <a:gd name="connsiteX4" fmla="*/ 4827839 w 4827839"/>
              <a:gd name="connsiteY4" fmla="*/ 312963 h 375557"/>
              <a:gd name="connsiteX5" fmla="*/ 4765245 w 4827839"/>
              <a:gd name="connsiteY5" fmla="*/ 375557 h 375557"/>
              <a:gd name="connsiteX6" fmla="*/ 383748 w 4827839"/>
              <a:gd name="connsiteY6" fmla="*/ 375557 h 375557"/>
              <a:gd name="connsiteX7" fmla="*/ 321154 w 4827839"/>
              <a:gd name="connsiteY7" fmla="*/ 312963 h 375557"/>
              <a:gd name="connsiteX8" fmla="*/ 0 w 4827839"/>
              <a:gd name="connsiteY8" fmla="*/ 321173 h 375557"/>
              <a:gd name="connsiteX9" fmla="*/ 10905 w 4827839"/>
              <a:gd name="connsiteY9" fmla="*/ 146945 h 375557"/>
              <a:gd name="connsiteX10" fmla="*/ 321154 w 4827839"/>
              <a:gd name="connsiteY10" fmla="*/ 62594 h 375557"/>
              <a:gd name="connsiteX0" fmla="*/ 321154 w 4827839"/>
              <a:gd name="connsiteY0" fmla="*/ 62594 h 375557"/>
              <a:gd name="connsiteX1" fmla="*/ 383748 w 4827839"/>
              <a:gd name="connsiteY1" fmla="*/ 0 h 375557"/>
              <a:gd name="connsiteX2" fmla="*/ 4765245 w 4827839"/>
              <a:gd name="connsiteY2" fmla="*/ 0 h 375557"/>
              <a:gd name="connsiteX3" fmla="*/ 4827839 w 4827839"/>
              <a:gd name="connsiteY3" fmla="*/ 62594 h 375557"/>
              <a:gd name="connsiteX4" fmla="*/ 4827839 w 4827839"/>
              <a:gd name="connsiteY4" fmla="*/ 312963 h 375557"/>
              <a:gd name="connsiteX5" fmla="*/ 4765245 w 4827839"/>
              <a:gd name="connsiteY5" fmla="*/ 375557 h 375557"/>
              <a:gd name="connsiteX6" fmla="*/ 383748 w 4827839"/>
              <a:gd name="connsiteY6" fmla="*/ 375557 h 375557"/>
              <a:gd name="connsiteX7" fmla="*/ 321154 w 4827839"/>
              <a:gd name="connsiteY7" fmla="*/ 312963 h 375557"/>
              <a:gd name="connsiteX8" fmla="*/ 0 w 4827839"/>
              <a:gd name="connsiteY8" fmla="*/ 321173 h 375557"/>
              <a:gd name="connsiteX9" fmla="*/ 38122 w 4827839"/>
              <a:gd name="connsiteY9" fmla="*/ 97924 h 375557"/>
              <a:gd name="connsiteX10" fmla="*/ 321154 w 4827839"/>
              <a:gd name="connsiteY10" fmla="*/ 62594 h 375557"/>
              <a:gd name="connsiteX0" fmla="*/ 283032 w 4789717"/>
              <a:gd name="connsiteY0" fmla="*/ 62594 h 375557"/>
              <a:gd name="connsiteX1" fmla="*/ 345626 w 4789717"/>
              <a:gd name="connsiteY1" fmla="*/ 0 h 375557"/>
              <a:gd name="connsiteX2" fmla="*/ 4727123 w 4789717"/>
              <a:gd name="connsiteY2" fmla="*/ 0 h 375557"/>
              <a:gd name="connsiteX3" fmla="*/ 4789717 w 4789717"/>
              <a:gd name="connsiteY3" fmla="*/ 62594 h 375557"/>
              <a:gd name="connsiteX4" fmla="*/ 4789717 w 4789717"/>
              <a:gd name="connsiteY4" fmla="*/ 312963 h 375557"/>
              <a:gd name="connsiteX5" fmla="*/ 4727123 w 4789717"/>
              <a:gd name="connsiteY5" fmla="*/ 375557 h 375557"/>
              <a:gd name="connsiteX6" fmla="*/ 345626 w 4789717"/>
              <a:gd name="connsiteY6" fmla="*/ 375557 h 375557"/>
              <a:gd name="connsiteX7" fmla="*/ 283032 w 4789717"/>
              <a:gd name="connsiteY7" fmla="*/ 312963 h 375557"/>
              <a:gd name="connsiteX8" fmla="*/ 21756 w 4789717"/>
              <a:gd name="connsiteY8" fmla="*/ 315726 h 375557"/>
              <a:gd name="connsiteX9" fmla="*/ 0 w 4789717"/>
              <a:gd name="connsiteY9" fmla="*/ 97924 h 375557"/>
              <a:gd name="connsiteX10" fmla="*/ 283032 w 4789717"/>
              <a:gd name="connsiteY10" fmla="*/ 62594 h 375557"/>
              <a:gd name="connsiteX0" fmla="*/ 261276 w 4767961"/>
              <a:gd name="connsiteY0" fmla="*/ 62594 h 375557"/>
              <a:gd name="connsiteX1" fmla="*/ 323870 w 4767961"/>
              <a:gd name="connsiteY1" fmla="*/ 0 h 375557"/>
              <a:gd name="connsiteX2" fmla="*/ 4705367 w 4767961"/>
              <a:gd name="connsiteY2" fmla="*/ 0 h 375557"/>
              <a:gd name="connsiteX3" fmla="*/ 4767961 w 4767961"/>
              <a:gd name="connsiteY3" fmla="*/ 62594 h 375557"/>
              <a:gd name="connsiteX4" fmla="*/ 4767961 w 4767961"/>
              <a:gd name="connsiteY4" fmla="*/ 312963 h 375557"/>
              <a:gd name="connsiteX5" fmla="*/ 4705367 w 4767961"/>
              <a:gd name="connsiteY5" fmla="*/ 375557 h 375557"/>
              <a:gd name="connsiteX6" fmla="*/ 323870 w 4767961"/>
              <a:gd name="connsiteY6" fmla="*/ 375557 h 375557"/>
              <a:gd name="connsiteX7" fmla="*/ 261276 w 4767961"/>
              <a:gd name="connsiteY7" fmla="*/ 312963 h 375557"/>
              <a:gd name="connsiteX8" fmla="*/ 0 w 4767961"/>
              <a:gd name="connsiteY8" fmla="*/ 315726 h 375557"/>
              <a:gd name="connsiteX9" fmla="*/ 92557 w 4767961"/>
              <a:gd name="connsiteY9" fmla="*/ 81583 h 375557"/>
              <a:gd name="connsiteX10" fmla="*/ 261276 w 4767961"/>
              <a:gd name="connsiteY10" fmla="*/ 62594 h 375557"/>
              <a:gd name="connsiteX0" fmla="*/ 168719 w 4675404"/>
              <a:gd name="connsiteY0" fmla="*/ 62594 h 375557"/>
              <a:gd name="connsiteX1" fmla="*/ 231313 w 4675404"/>
              <a:gd name="connsiteY1" fmla="*/ 0 h 375557"/>
              <a:gd name="connsiteX2" fmla="*/ 4612810 w 4675404"/>
              <a:gd name="connsiteY2" fmla="*/ 0 h 375557"/>
              <a:gd name="connsiteX3" fmla="*/ 4675404 w 4675404"/>
              <a:gd name="connsiteY3" fmla="*/ 62594 h 375557"/>
              <a:gd name="connsiteX4" fmla="*/ 4675404 w 4675404"/>
              <a:gd name="connsiteY4" fmla="*/ 312963 h 375557"/>
              <a:gd name="connsiteX5" fmla="*/ 4612810 w 4675404"/>
              <a:gd name="connsiteY5" fmla="*/ 375557 h 375557"/>
              <a:gd name="connsiteX6" fmla="*/ 231313 w 4675404"/>
              <a:gd name="connsiteY6" fmla="*/ 375557 h 375557"/>
              <a:gd name="connsiteX7" fmla="*/ 168719 w 4675404"/>
              <a:gd name="connsiteY7" fmla="*/ 312963 h 375557"/>
              <a:gd name="connsiteX8" fmla="*/ 59855 w 4675404"/>
              <a:gd name="connsiteY8" fmla="*/ 315726 h 375557"/>
              <a:gd name="connsiteX9" fmla="*/ 0 w 4675404"/>
              <a:gd name="connsiteY9" fmla="*/ 81583 h 375557"/>
              <a:gd name="connsiteX10" fmla="*/ 168719 w 4675404"/>
              <a:gd name="connsiteY10" fmla="*/ 62594 h 375557"/>
              <a:gd name="connsiteX0" fmla="*/ 119183 w 4625868"/>
              <a:gd name="connsiteY0" fmla="*/ 62594 h 375557"/>
              <a:gd name="connsiteX1" fmla="*/ 181777 w 4625868"/>
              <a:gd name="connsiteY1" fmla="*/ 0 h 375557"/>
              <a:gd name="connsiteX2" fmla="*/ 4563274 w 4625868"/>
              <a:gd name="connsiteY2" fmla="*/ 0 h 375557"/>
              <a:gd name="connsiteX3" fmla="*/ 4625868 w 4625868"/>
              <a:gd name="connsiteY3" fmla="*/ 62594 h 375557"/>
              <a:gd name="connsiteX4" fmla="*/ 4625868 w 4625868"/>
              <a:gd name="connsiteY4" fmla="*/ 312963 h 375557"/>
              <a:gd name="connsiteX5" fmla="*/ 4563274 w 4625868"/>
              <a:gd name="connsiteY5" fmla="*/ 375557 h 375557"/>
              <a:gd name="connsiteX6" fmla="*/ 181777 w 4625868"/>
              <a:gd name="connsiteY6" fmla="*/ 375557 h 375557"/>
              <a:gd name="connsiteX7" fmla="*/ 119183 w 4625868"/>
              <a:gd name="connsiteY7" fmla="*/ 312963 h 375557"/>
              <a:gd name="connsiteX8" fmla="*/ 10319 w 4625868"/>
              <a:gd name="connsiteY8" fmla="*/ 315726 h 375557"/>
              <a:gd name="connsiteX9" fmla="*/ 0 w 4625868"/>
              <a:gd name="connsiteY9" fmla="*/ 77770 h 375557"/>
              <a:gd name="connsiteX10" fmla="*/ 119183 w 4625868"/>
              <a:gd name="connsiteY10" fmla="*/ 62594 h 375557"/>
              <a:gd name="connsiteX0" fmla="*/ 119183 w 4625868"/>
              <a:gd name="connsiteY0" fmla="*/ 127411 h 375557"/>
              <a:gd name="connsiteX1" fmla="*/ 181777 w 4625868"/>
              <a:gd name="connsiteY1" fmla="*/ 0 h 375557"/>
              <a:gd name="connsiteX2" fmla="*/ 4563274 w 4625868"/>
              <a:gd name="connsiteY2" fmla="*/ 0 h 375557"/>
              <a:gd name="connsiteX3" fmla="*/ 4625868 w 4625868"/>
              <a:gd name="connsiteY3" fmla="*/ 62594 h 375557"/>
              <a:gd name="connsiteX4" fmla="*/ 4625868 w 4625868"/>
              <a:gd name="connsiteY4" fmla="*/ 312963 h 375557"/>
              <a:gd name="connsiteX5" fmla="*/ 4563274 w 4625868"/>
              <a:gd name="connsiteY5" fmla="*/ 375557 h 375557"/>
              <a:gd name="connsiteX6" fmla="*/ 181777 w 4625868"/>
              <a:gd name="connsiteY6" fmla="*/ 375557 h 375557"/>
              <a:gd name="connsiteX7" fmla="*/ 119183 w 4625868"/>
              <a:gd name="connsiteY7" fmla="*/ 312963 h 375557"/>
              <a:gd name="connsiteX8" fmla="*/ 10319 w 4625868"/>
              <a:gd name="connsiteY8" fmla="*/ 315726 h 375557"/>
              <a:gd name="connsiteX9" fmla="*/ 0 w 4625868"/>
              <a:gd name="connsiteY9" fmla="*/ 77770 h 375557"/>
              <a:gd name="connsiteX10" fmla="*/ 119183 w 4625868"/>
              <a:gd name="connsiteY10" fmla="*/ 127411 h 375557"/>
              <a:gd name="connsiteX0" fmla="*/ 119183 w 4625868"/>
              <a:gd name="connsiteY0" fmla="*/ 127411 h 375557"/>
              <a:gd name="connsiteX1" fmla="*/ 181777 w 4625868"/>
              <a:gd name="connsiteY1" fmla="*/ 0 h 375557"/>
              <a:gd name="connsiteX2" fmla="*/ 4563274 w 4625868"/>
              <a:gd name="connsiteY2" fmla="*/ 0 h 375557"/>
              <a:gd name="connsiteX3" fmla="*/ 4625868 w 4625868"/>
              <a:gd name="connsiteY3" fmla="*/ 62594 h 375557"/>
              <a:gd name="connsiteX4" fmla="*/ 4625868 w 4625868"/>
              <a:gd name="connsiteY4" fmla="*/ 312963 h 375557"/>
              <a:gd name="connsiteX5" fmla="*/ 4563274 w 4625868"/>
              <a:gd name="connsiteY5" fmla="*/ 375557 h 375557"/>
              <a:gd name="connsiteX6" fmla="*/ 181777 w 4625868"/>
              <a:gd name="connsiteY6" fmla="*/ 375557 h 375557"/>
              <a:gd name="connsiteX7" fmla="*/ 126803 w 4625868"/>
              <a:gd name="connsiteY7" fmla="*/ 240520 h 375557"/>
              <a:gd name="connsiteX8" fmla="*/ 10319 w 4625868"/>
              <a:gd name="connsiteY8" fmla="*/ 315726 h 375557"/>
              <a:gd name="connsiteX9" fmla="*/ 0 w 4625868"/>
              <a:gd name="connsiteY9" fmla="*/ 77770 h 375557"/>
              <a:gd name="connsiteX10" fmla="*/ 119183 w 4625868"/>
              <a:gd name="connsiteY10" fmla="*/ 127411 h 37555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4625868" h="375557">
                <a:moveTo>
                  <a:pt x="119183" y="127411"/>
                </a:moveTo>
                <a:cubicBezTo>
                  <a:pt x="119183" y="92841"/>
                  <a:pt x="147207" y="0"/>
                  <a:pt x="181777" y="0"/>
                </a:cubicBezTo>
                <a:lnTo>
                  <a:pt x="4563274" y="0"/>
                </a:lnTo>
                <a:cubicBezTo>
                  <a:pt x="4597844" y="0"/>
                  <a:pt x="4625868" y="28024"/>
                  <a:pt x="4625868" y="62594"/>
                </a:cubicBezTo>
                <a:lnTo>
                  <a:pt x="4625868" y="312963"/>
                </a:lnTo>
                <a:cubicBezTo>
                  <a:pt x="4625868" y="347533"/>
                  <a:pt x="4597844" y="375557"/>
                  <a:pt x="4563274" y="375557"/>
                </a:cubicBezTo>
                <a:lnTo>
                  <a:pt x="181777" y="375557"/>
                </a:lnTo>
                <a:cubicBezTo>
                  <a:pt x="147207" y="375557"/>
                  <a:pt x="126803" y="275090"/>
                  <a:pt x="126803" y="240520"/>
                </a:cubicBezTo>
                <a:lnTo>
                  <a:pt x="10319" y="315726"/>
                </a:lnTo>
                <a:lnTo>
                  <a:pt x="0" y="77770"/>
                </a:lnTo>
                <a:lnTo>
                  <a:pt x="119183" y="127411"/>
                </a:lnTo>
                <a:close/>
              </a:path>
            </a:pathLst>
          </a:cu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indent="76200"/>
            <a:r>
              <a:rPr lang="en-US" sz="1200" kern="100">
                <a:effectLst/>
                <a:ea typeface="新細明體" panose="02020500000000000000" pitchFamily="18" charset="-120"/>
                <a:cs typeface="Times New Roman" panose="02020603050405020304" pitchFamily="18" charset="0"/>
              </a:rPr>
              <a:t>RX:       TX:</a:t>
            </a:r>
            <a:endParaRPr lang="zh-TW" sz="1200" kern="100">
              <a:effectLst/>
              <a:ea typeface="新細明體" panose="02020500000000000000" pitchFamily="18" charset="-120"/>
              <a:cs typeface="Times New Roman" panose="02020603050405020304" pitchFamily="18" charset="0"/>
            </a:endParaRPr>
          </a:p>
        </xdr:txBody>
      </xdr:sp>
      <xdr:grpSp>
        <xdr:nvGrpSpPr>
          <xdr:cNvPr id="5" name="群組 4">
            <a:extLst>
              <a:ext uri="{FF2B5EF4-FFF2-40B4-BE49-F238E27FC236}">
                <a16:creationId xmlns:a16="http://schemas.microsoft.com/office/drawing/2014/main" id="{2D3BE9B9-3666-44AE-B939-AB7C2712C75E}"/>
              </a:ext>
            </a:extLst>
          </xdr:cNvPr>
          <xdr:cNvGrpSpPr/>
        </xdr:nvGrpSpPr>
        <xdr:grpSpPr>
          <a:xfrm>
            <a:off x="294848" y="6823"/>
            <a:ext cx="452755" cy="238125"/>
            <a:chOff x="0" y="0"/>
            <a:chExt cx="453225" cy="238539"/>
          </a:xfrm>
        </xdr:grpSpPr>
        <xdr:sp macro="" textlink="">
          <xdr:nvSpPr>
            <xdr:cNvPr id="9" name="圓角矩形 51">
              <a:extLst>
                <a:ext uri="{FF2B5EF4-FFF2-40B4-BE49-F238E27FC236}">
                  <a16:creationId xmlns:a16="http://schemas.microsoft.com/office/drawing/2014/main" id="{65B792A5-1D22-4B9D-ABB4-6E81898D3710}"/>
                </a:ext>
              </a:extLst>
            </xdr:cNvPr>
            <xdr:cNvSpPr/>
          </xdr:nvSpPr>
          <xdr:spPr>
            <a:xfrm>
              <a:off x="0" y="0"/>
              <a:ext cx="453225" cy="238539"/>
            </a:xfrm>
            <a:prstGeom prst="roundRect">
              <a:avLst/>
            </a:prstGeom>
          </xdr:spPr>
          <xdr:style>
            <a:lnRef idx="2">
              <a:schemeClr val="accent4"/>
            </a:lnRef>
            <a:fillRef idx="1">
              <a:schemeClr val="lt1"/>
            </a:fillRef>
            <a:effectRef idx="0">
              <a:schemeClr val="accent4"/>
            </a:effectRef>
            <a:fontRef idx="minor">
              <a:schemeClr val="dk1"/>
            </a:fontRef>
          </xdr:style>
          <xdr:txBody>
            <a:bodyPr rot="0" spcFirstLastPara="0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indent="63500"/>
              <a:r>
                <a:rPr lang="en-US" sz="1000" b="1" kern="100">
                  <a:effectLst/>
                  <a:ea typeface="新細明體" panose="02020500000000000000" pitchFamily="18" charset="-120"/>
                  <a:cs typeface="Times New Roman" panose="02020603050405020304" pitchFamily="18" charset="0"/>
                </a:rPr>
                <a:t>16</a:t>
              </a:r>
              <a:endParaRPr lang="zh-TW" sz="1200" kern="100">
                <a:effectLst/>
                <a:ea typeface="新細明體" panose="02020500000000000000" pitchFamily="18" charset="-12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等腰三角形 9">
              <a:extLst>
                <a:ext uri="{FF2B5EF4-FFF2-40B4-BE49-F238E27FC236}">
                  <a16:creationId xmlns:a16="http://schemas.microsoft.com/office/drawing/2014/main" id="{2BB99805-3F56-47BA-BB83-0A33E6B5F6AA}"/>
                </a:ext>
              </a:extLst>
            </xdr:cNvPr>
            <xdr:cNvSpPr/>
          </xdr:nvSpPr>
          <xdr:spPr>
            <a:xfrm rot="10800000">
              <a:off x="246491" y="71562"/>
              <a:ext cx="174928" cy="143123"/>
            </a:xfrm>
            <a:prstGeom prst="triangle">
              <a:avLst/>
            </a:prstGeom>
          </xdr:spPr>
          <xdr:style>
            <a:lnRef idx="3">
              <a:schemeClr val="lt1"/>
            </a:lnRef>
            <a:fillRef idx="1">
              <a:schemeClr val="accent4"/>
            </a:fillRef>
            <a:effectRef idx="1">
              <a:schemeClr val="accent4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zh-TW" altLang="en-US"/>
            </a:p>
          </xdr:txBody>
        </xdr:sp>
      </xdr:grpSp>
      <xdr:grpSp>
        <xdr:nvGrpSpPr>
          <xdr:cNvPr id="6" name="群組 5">
            <a:extLst>
              <a:ext uri="{FF2B5EF4-FFF2-40B4-BE49-F238E27FC236}">
                <a16:creationId xmlns:a16="http://schemas.microsoft.com/office/drawing/2014/main" id="{1B2A9811-0B48-48B1-8BA3-35FAC1990BC4}"/>
              </a:ext>
            </a:extLst>
          </xdr:cNvPr>
          <xdr:cNvGrpSpPr/>
        </xdr:nvGrpSpPr>
        <xdr:grpSpPr>
          <a:xfrm>
            <a:off x="1025004" y="6823"/>
            <a:ext cx="452755" cy="238125"/>
            <a:chOff x="0" y="0"/>
            <a:chExt cx="453225" cy="238539"/>
          </a:xfrm>
        </xdr:grpSpPr>
        <xdr:sp macro="" textlink="">
          <xdr:nvSpPr>
            <xdr:cNvPr id="7" name="圓角矩形 51">
              <a:extLst>
                <a:ext uri="{FF2B5EF4-FFF2-40B4-BE49-F238E27FC236}">
                  <a16:creationId xmlns:a16="http://schemas.microsoft.com/office/drawing/2014/main" id="{D9AFD95C-F998-4CFE-B30A-CB141E68A370}"/>
                </a:ext>
              </a:extLst>
            </xdr:cNvPr>
            <xdr:cNvSpPr/>
          </xdr:nvSpPr>
          <xdr:spPr>
            <a:xfrm>
              <a:off x="0" y="0"/>
              <a:ext cx="453225" cy="238539"/>
            </a:xfrm>
            <a:prstGeom prst="roundRect">
              <a:avLst/>
            </a:prstGeom>
          </xdr:spPr>
          <xdr:style>
            <a:lnRef idx="2">
              <a:schemeClr val="accent4"/>
            </a:lnRef>
            <a:fillRef idx="1">
              <a:schemeClr val="lt1"/>
            </a:fillRef>
            <a:effectRef idx="0">
              <a:schemeClr val="accent4"/>
            </a:effectRef>
            <a:fontRef idx="minor">
              <a:schemeClr val="dk1"/>
            </a:fontRef>
          </xdr:style>
          <xdr:txBody>
            <a:bodyPr rot="0" spcFirstLastPara="0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indent="63500"/>
              <a:r>
                <a:rPr lang="en-US" sz="1000" b="1" kern="100">
                  <a:effectLst/>
                  <a:ea typeface="新細明體" panose="02020500000000000000" pitchFamily="18" charset="-120"/>
                  <a:cs typeface="Times New Roman" panose="02020603050405020304" pitchFamily="18" charset="0"/>
                </a:rPr>
                <a:t>17</a:t>
              </a:r>
              <a:endParaRPr lang="zh-TW" sz="1200" kern="100">
                <a:effectLst/>
                <a:ea typeface="新細明體" panose="02020500000000000000" pitchFamily="18" charset="-12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8" name="等腰三角形 7">
              <a:extLst>
                <a:ext uri="{FF2B5EF4-FFF2-40B4-BE49-F238E27FC236}">
                  <a16:creationId xmlns:a16="http://schemas.microsoft.com/office/drawing/2014/main" id="{6C9426EF-D966-4012-B4DF-D85141157014}"/>
                </a:ext>
              </a:extLst>
            </xdr:cNvPr>
            <xdr:cNvSpPr/>
          </xdr:nvSpPr>
          <xdr:spPr>
            <a:xfrm rot="10800000">
              <a:off x="246491" y="71562"/>
              <a:ext cx="174928" cy="143123"/>
            </a:xfrm>
            <a:prstGeom prst="triangle">
              <a:avLst/>
            </a:prstGeom>
          </xdr:spPr>
          <xdr:style>
            <a:lnRef idx="3">
              <a:schemeClr val="lt1"/>
            </a:lnRef>
            <a:fillRef idx="1">
              <a:schemeClr val="accent4"/>
            </a:fillRef>
            <a:effectRef idx="1">
              <a:schemeClr val="accent4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zh-TW" altLang="en-US"/>
            </a:p>
          </xdr:txBody>
        </xdr:sp>
      </xdr:grpSp>
    </xdr:grpSp>
    <xdr:clientData/>
  </xdr:twoCellAnchor>
  <xdr:twoCellAnchor>
    <xdr:from>
      <xdr:col>11</xdr:col>
      <xdr:colOff>0</xdr:colOff>
      <xdr:row>5</xdr:row>
      <xdr:rowOff>0</xdr:rowOff>
    </xdr:from>
    <xdr:to>
      <xdr:col>13</xdr:col>
      <xdr:colOff>469303</xdr:colOff>
      <xdr:row>6</xdr:row>
      <xdr:rowOff>50613</xdr:rowOff>
    </xdr:to>
    <xdr:grpSp>
      <xdr:nvGrpSpPr>
        <xdr:cNvPr id="11" name="群組 10">
          <a:extLst>
            <a:ext uri="{FF2B5EF4-FFF2-40B4-BE49-F238E27FC236}">
              <a16:creationId xmlns:a16="http://schemas.microsoft.com/office/drawing/2014/main" id="{35C8C0C8-BBC2-4BD9-A7A0-913FD8447DDF}"/>
            </a:ext>
          </a:extLst>
        </xdr:cNvPr>
        <xdr:cNvGrpSpPr/>
      </xdr:nvGrpSpPr>
      <xdr:grpSpPr>
        <a:xfrm>
          <a:off x="11934825" y="1047750"/>
          <a:ext cx="1840903" cy="260163"/>
          <a:chOff x="0" y="0"/>
          <a:chExt cx="1837045" cy="263525"/>
        </a:xfrm>
      </xdr:grpSpPr>
      <xdr:sp macro="" textlink="">
        <xdr:nvSpPr>
          <xdr:cNvPr id="12" name="圓角矩形 48">
            <a:extLst>
              <a:ext uri="{FF2B5EF4-FFF2-40B4-BE49-F238E27FC236}">
                <a16:creationId xmlns:a16="http://schemas.microsoft.com/office/drawing/2014/main" id="{EEBBD89E-E0AB-4855-955F-E224D4A291AC}"/>
              </a:ext>
            </a:extLst>
          </xdr:cNvPr>
          <xdr:cNvSpPr/>
        </xdr:nvSpPr>
        <xdr:spPr>
          <a:xfrm>
            <a:off x="0" y="0"/>
            <a:ext cx="1837045" cy="263525"/>
          </a:xfrm>
          <a:custGeom>
            <a:avLst/>
            <a:gdLst>
              <a:gd name="connsiteX0" fmla="*/ 0 w 4506685"/>
              <a:gd name="connsiteY0" fmla="*/ 62594 h 375557"/>
              <a:gd name="connsiteX1" fmla="*/ 62594 w 4506685"/>
              <a:gd name="connsiteY1" fmla="*/ 0 h 375557"/>
              <a:gd name="connsiteX2" fmla="*/ 4444091 w 4506685"/>
              <a:gd name="connsiteY2" fmla="*/ 0 h 375557"/>
              <a:gd name="connsiteX3" fmla="*/ 4506685 w 4506685"/>
              <a:gd name="connsiteY3" fmla="*/ 62594 h 375557"/>
              <a:gd name="connsiteX4" fmla="*/ 4506685 w 4506685"/>
              <a:gd name="connsiteY4" fmla="*/ 312963 h 375557"/>
              <a:gd name="connsiteX5" fmla="*/ 4444091 w 4506685"/>
              <a:gd name="connsiteY5" fmla="*/ 375557 h 375557"/>
              <a:gd name="connsiteX6" fmla="*/ 62594 w 4506685"/>
              <a:gd name="connsiteY6" fmla="*/ 375557 h 375557"/>
              <a:gd name="connsiteX7" fmla="*/ 0 w 4506685"/>
              <a:gd name="connsiteY7" fmla="*/ 312963 h 375557"/>
              <a:gd name="connsiteX8" fmla="*/ 0 w 4506685"/>
              <a:gd name="connsiteY8" fmla="*/ 62594 h 375557"/>
              <a:gd name="connsiteX0" fmla="*/ 0 w 4506685"/>
              <a:gd name="connsiteY0" fmla="*/ 62594 h 375557"/>
              <a:gd name="connsiteX1" fmla="*/ 62594 w 4506685"/>
              <a:gd name="connsiteY1" fmla="*/ 0 h 375557"/>
              <a:gd name="connsiteX2" fmla="*/ 4444091 w 4506685"/>
              <a:gd name="connsiteY2" fmla="*/ 0 h 375557"/>
              <a:gd name="connsiteX3" fmla="*/ 4506685 w 4506685"/>
              <a:gd name="connsiteY3" fmla="*/ 62594 h 375557"/>
              <a:gd name="connsiteX4" fmla="*/ 4506685 w 4506685"/>
              <a:gd name="connsiteY4" fmla="*/ 312963 h 375557"/>
              <a:gd name="connsiteX5" fmla="*/ 4444091 w 4506685"/>
              <a:gd name="connsiteY5" fmla="*/ 375557 h 375557"/>
              <a:gd name="connsiteX6" fmla="*/ 62594 w 4506685"/>
              <a:gd name="connsiteY6" fmla="*/ 375557 h 375557"/>
              <a:gd name="connsiteX7" fmla="*/ 0 w 4506685"/>
              <a:gd name="connsiteY7" fmla="*/ 312963 h 375557"/>
              <a:gd name="connsiteX8" fmla="*/ 5443 w 4506685"/>
              <a:gd name="connsiteY8" fmla="*/ 163286 h 375557"/>
              <a:gd name="connsiteX9" fmla="*/ 0 w 4506685"/>
              <a:gd name="connsiteY9" fmla="*/ 62594 h 375557"/>
              <a:gd name="connsiteX0" fmla="*/ 310249 w 4816934"/>
              <a:gd name="connsiteY0" fmla="*/ 62594 h 375557"/>
              <a:gd name="connsiteX1" fmla="*/ 372843 w 4816934"/>
              <a:gd name="connsiteY1" fmla="*/ 0 h 375557"/>
              <a:gd name="connsiteX2" fmla="*/ 4754340 w 4816934"/>
              <a:gd name="connsiteY2" fmla="*/ 0 h 375557"/>
              <a:gd name="connsiteX3" fmla="*/ 4816934 w 4816934"/>
              <a:gd name="connsiteY3" fmla="*/ 62594 h 375557"/>
              <a:gd name="connsiteX4" fmla="*/ 4816934 w 4816934"/>
              <a:gd name="connsiteY4" fmla="*/ 312963 h 375557"/>
              <a:gd name="connsiteX5" fmla="*/ 4754340 w 4816934"/>
              <a:gd name="connsiteY5" fmla="*/ 375557 h 375557"/>
              <a:gd name="connsiteX6" fmla="*/ 372843 w 4816934"/>
              <a:gd name="connsiteY6" fmla="*/ 375557 h 375557"/>
              <a:gd name="connsiteX7" fmla="*/ 310249 w 4816934"/>
              <a:gd name="connsiteY7" fmla="*/ 312963 h 375557"/>
              <a:gd name="connsiteX8" fmla="*/ 0 w 4816934"/>
              <a:gd name="connsiteY8" fmla="*/ 146945 h 375557"/>
              <a:gd name="connsiteX9" fmla="*/ 310249 w 4816934"/>
              <a:gd name="connsiteY9" fmla="*/ 62594 h 375557"/>
              <a:gd name="connsiteX0" fmla="*/ 310249 w 4816934"/>
              <a:gd name="connsiteY0" fmla="*/ 62594 h 375557"/>
              <a:gd name="connsiteX1" fmla="*/ 372843 w 4816934"/>
              <a:gd name="connsiteY1" fmla="*/ 0 h 375557"/>
              <a:gd name="connsiteX2" fmla="*/ 4754340 w 4816934"/>
              <a:gd name="connsiteY2" fmla="*/ 0 h 375557"/>
              <a:gd name="connsiteX3" fmla="*/ 4816934 w 4816934"/>
              <a:gd name="connsiteY3" fmla="*/ 62594 h 375557"/>
              <a:gd name="connsiteX4" fmla="*/ 4816934 w 4816934"/>
              <a:gd name="connsiteY4" fmla="*/ 312963 h 375557"/>
              <a:gd name="connsiteX5" fmla="*/ 4754340 w 4816934"/>
              <a:gd name="connsiteY5" fmla="*/ 375557 h 375557"/>
              <a:gd name="connsiteX6" fmla="*/ 372843 w 4816934"/>
              <a:gd name="connsiteY6" fmla="*/ 375557 h 375557"/>
              <a:gd name="connsiteX7" fmla="*/ 310249 w 4816934"/>
              <a:gd name="connsiteY7" fmla="*/ 312963 h 375557"/>
              <a:gd name="connsiteX8" fmla="*/ 190500 w 4816934"/>
              <a:gd name="connsiteY8" fmla="*/ 261257 h 375557"/>
              <a:gd name="connsiteX9" fmla="*/ 0 w 4816934"/>
              <a:gd name="connsiteY9" fmla="*/ 146945 h 375557"/>
              <a:gd name="connsiteX10" fmla="*/ 310249 w 4816934"/>
              <a:gd name="connsiteY10" fmla="*/ 62594 h 375557"/>
              <a:gd name="connsiteX0" fmla="*/ 321154 w 4827839"/>
              <a:gd name="connsiteY0" fmla="*/ 62594 h 375557"/>
              <a:gd name="connsiteX1" fmla="*/ 383748 w 4827839"/>
              <a:gd name="connsiteY1" fmla="*/ 0 h 375557"/>
              <a:gd name="connsiteX2" fmla="*/ 4765245 w 4827839"/>
              <a:gd name="connsiteY2" fmla="*/ 0 h 375557"/>
              <a:gd name="connsiteX3" fmla="*/ 4827839 w 4827839"/>
              <a:gd name="connsiteY3" fmla="*/ 62594 h 375557"/>
              <a:gd name="connsiteX4" fmla="*/ 4827839 w 4827839"/>
              <a:gd name="connsiteY4" fmla="*/ 312963 h 375557"/>
              <a:gd name="connsiteX5" fmla="*/ 4765245 w 4827839"/>
              <a:gd name="connsiteY5" fmla="*/ 375557 h 375557"/>
              <a:gd name="connsiteX6" fmla="*/ 383748 w 4827839"/>
              <a:gd name="connsiteY6" fmla="*/ 375557 h 375557"/>
              <a:gd name="connsiteX7" fmla="*/ 321154 w 4827839"/>
              <a:gd name="connsiteY7" fmla="*/ 312963 h 375557"/>
              <a:gd name="connsiteX8" fmla="*/ 0 w 4827839"/>
              <a:gd name="connsiteY8" fmla="*/ 321173 h 375557"/>
              <a:gd name="connsiteX9" fmla="*/ 10905 w 4827839"/>
              <a:gd name="connsiteY9" fmla="*/ 146945 h 375557"/>
              <a:gd name="connsiteX10" fmla="*/ 321154 w 4827839"/>
              <a:gd name="connsiteY10" fmla="*/ 62594 h 375557"/>
              <a:gd name="connsiteX0" fmla="*/ 321154 w 4827839"/>
              <a:gd name="connsiteY0" fmla="*/ 62594 h 375557"/>
              <a:gd name="connsiteX1" fmla="*/ 383748 w 4827839"/>
              <a:gd name="connsiteY1" fmla="*/ 0 h 375557"/>
              <a:gd name="connsiteX2" fmla="*/ 4765245 w 4827839"/>
              <a:gd name="connsiteY2" fmla="*/ 0 h 375557"/>
              <a:gd name="connsiteX3" fmla="*/ 4827839 w 4827839"/>
              <a:gd name="connsiteY3" fmla="*/ 62594 h 375557"/>
              <a:gd name="connsiteX4" fmla="*/ 4827839 w 4827839"/>
              <a:gd name="connsiteY4" fmla="*/ 312963 h 375557"/>
              <a:gd name="connsiteX5" fmla="*/ 4765245 w 4827839"/>
              <a:gd name="connsiteY5" fmla="*/ 375557 h 375557"/>
              <a:gd name="connsiteX6" fmla="*/ 383748 w 4827839"/>
              <a:gd name="connsiteY6" fmla="*/ 375557 h 375557"/>
              <a:gd name="connsiteX7" fmla="*/ 321154 w 4827839"/>
              <a:gd name="connsiteY7" fmla="*/ 312963 h 375557"/>
              <a:gd name="connsiteX8" fmla="*/ 0 w 4827839"/>
              <a:gd name="connsiteY8" fmla="*/ 321173 h 375557"/>
              <a:gd name="connsiteX9" fmla="*/ 38122 w 4827839"/>
              <a:gd name="connsiteY9" fmla="*/ 97924 h 375557"/>
              <a:gd name="connsiteX10" fmla="*/ 321154 w 4827839"/>
              <a:gd name="connsiteY10" fmla="*/ 62594 h 375557"/>
              <a:gd name="connsiteX0" fmla="*/ 283032 w 4789717"/>
              <a:gd name="connsiteY0" fmla="*/ 62594 h 375557"/>
              <a:gd name="connsiteX1" fmla="*/ 345626 w 4789717"/>
              <a:gd name="connsiteY1" fmla="*/ 0 h 375557"/>
              <a:gd name="connsiteX2" fmla="*/ 4727123 w 4789717"/>
              <a:gd name="connsiteY2" fmla="*/ 0 h 375557"/>
              <a:gd name="connsiteX3" fmla="*/ 4789717 w 4789717"/>
              <a:gd name="connsiteY3" fmla="*/ 62594 h 375557"/>
              <a:gd name="connsiteX4" fmla="*/ 4789717 w 4789717"/>
              <a:gd name="connsiteY4" fmla="*/ 312963 h 375557"/>
              <a:gd name="connsiteX5" fmla="*/ 4727123 w 4789717"/>
              <a:gd name="connsiteY5" fmla="*/ 375557 h 375557"/>
              <a:gd name="connsiteX6" fmla="*/ 345626 w 4789717"/>
              <a:gd name="connsiteY6" fmla="*/ 375557 h 375557"/>
              <a:gd name="connsiteX7" fmla="*/ 283032 w 4789717"/>
              <a:gd name="connsiteY7" fmla="*/ 312963 h 375557"/>
              <a:gd name="connsiteX8" fmla="*/ 21756 w 4789717"/>
              <a:gd name="connsiteY8" fmla="*/ 315726 h 375557"/>
              <a:gd name="connsiteX9" fmla="*/ 0 w 4789717"/>
              <a:gd name="connsiteY9" fmla="*/ 97924 h 375557"/>
              <a:gd name="connsiteX10" fmla="*/ 283032 w 4789717"/>
              <a:gd name="connsiteY10" fmla="*/ 62594 h 375557"/>
              <a:gd name="connsiteX0" fmla="*/ 261276 w 4767961"/>
              <a:gd name="connsiteY0" fmla="*/ 62594 h 375557"/>
              <a:gd name="connsiteX1" fmla="*/ 323870 w 4767961"/>
              <a:gd name="connsiteY1" fmla="*/ 0 h 375557"/>
              <a:gd name="connsiteX2" fmla="*/ 4705367 w 4767961"/>
              <a:gd name="connsiteY2" fmla="*/ 0 h 375557"/>
              <a:gd name="connsiteX3" fmla="*/ 4767961 w 4767961"/>
              <a:gd name="connsiteY3" fmla="*/ 62594 h 375557"/>
              <a:gd name="connsiteX4" fmla="*/ 4767961 w 4767961"/>
              <a:gd name="connsiteY4" fmla="*/ 312963 h 375557"/>
              <a:gd name="connsiteX5" fmla="*/ 4705367 w 4767961"/>
              <a:gd name="connsiteY5" fmla="*/ 375557 h 375557"/>
              <a:gd name="connsiteX6" fmla="*/ 323870 w 4767961"/>
              <a:gd name="connsiteY6" fmla="*/ 375557 h 375557"/>
              <a:gd name="connsiteX7" fmla="*/ 261276 w 4767961"/>
              <a:gd name="connsiteY7" fmla="*/ 312963 h 375557"/>
              <a:gd name="connsiteX8" fmla="*/ 0 w 4767961"/>
              <a:gd name="connsiteY8" fmla="*/ 315726 h 375557"/>
              <a:gd name="connsiteX9" fmla="*/ 92557 w 4767961"/>
              <a:gd name="connsiteY9" fmla="*/ 81583 h 375557"/>
              <a:gd name="connsiteX10" fmla="*/ 261276 w 4767961"/>
              <a:gd name="connsiteY10" fmla="*/ 62594 h 375557"/>
              <a:gd name="connsiteX0" fmla="*/ 168719 w 4675404"/>
              <a:gd name="connsiteY0" fmla="*/ 62594 h 375557"/>
              <a:gd name="connsiteX1" fmla="*/ 231313 w 4675404"/>
              <a:gd name="connsiteY1" fmla="*/ 0 h 375557"/>
              <a:gd name="connsiteX2" fmla="*/ 4612810 w 4675404"/>
              <a:gd name="connsiteY2" fmla="*/ 0 h 375557"/>
              <a:gd name="connsiteX3" fmla="*/ 4675404 w 4675404"/>
              <a:gd name="connsiteY3" fmla="*/ 62594 h 375557"/>
              <a:gd name="connsiteX4" fmla="*/ 4675404 w 4675404"/>
              <a:gd name="connsiteY4" fmla="*/ 312963 h 375557"/>
              <a:gd name="connsiteX5" fmla="*/ 4612810 w 4675404"/>
              <a:gd name="connsiteY5" fmla="*/ 375557 h 375557"/>
              <a:gd name="connsiteX6" fmla="*/ 231313 w 4675404"/>
              <a:gd name="connsiteY6" fmla="*/ 375557 h 375557"/>
              <a:gd name="connsiteX7" fmla="*/ 168719 w 4675404"/>
              <a:gd name="connsiteY7" fmla="*/ 312963 h 375557"/>
              <a:gd name="connsiteX8" fmla="*/ 59855 w 4675404"/>
              <a:gd name="connsiteY8" fmla="*/ 315726 h 375557"/>
              <a:gd name="connsiteX9" fmla="*/ 0 w 4675404"/>
              <a:gd name="connsiteY9" fmla="*/ 81583 h 375557"/>
              <a:gd name="connsiteX10" fmla="*/ 168719 w 4675404"/>
              <a:gd name="connsiteY10" fmla="*/ 62594 h 375557"/>
              <a:gd name="connsiteX0" fmla="*/ 119183 w 4625868"/>
              <a:gd name="connsiteY0" fmla="*/ 62594 h 375557"/>
              <a:gd name="connsiteX1" fmla="*/ 181777 w 4625868"/>
              <a:gd name="connsiteY1" fmla="*/ 0 h 375557"/>
              <a:gd name="connsiteX2" fmla="*/ 4563274 w 4625868"/>
              <a:gd name="connsiteY2" fmla="*/ 0 h 375557"/>
              <a:gd name="connsiteX3" fmla="*/ 4625868 w 4625868"/>
              <a:gd name="connsiteY3" fmla="*/ 62594 h 375557"/>
              <a:gd name="connsiteX4" fmla="*/ 4625868 w 4625868"/>
              <a:gd name="connsiteY4" fmla="*/ 312963 h 375557"/>
              <a:gd name="connsiteX5" fmla="*/ 4563274 w 4625868"/>
              <a:gd name="connsiteY5" fmla="*/ 375557 h 375557"/>
              <a:gd name="connsiteX6" fmla="*/ 181777 w 4625868"/>
              <a:gd name="connsiteY6" fmla="*/ 375557 h 375557"/>
              <a:gd name="connsiteX7" fmla="*/ 119183 w 4625868"/>
              <a:gd name="connsiteY7" fmla="*/ 312963 h 375557"/>
              <a:gd name="connsiteX8" fmla="*/ 10319 w 4625868"/>
              <a:gd name="connsiteY8" fmla="*/ 315726 h 375557"/>
              <a:gd name="connsiteX9" fmla="*/ 0 w 4625868"/>
              <a:gd name="connsiteY9" fmla="*/ 77770 h 375557"/>
              <a:gd name="connsiteX10" fmla="*/ 119183 w 4625868"/>
              <a:gd name="connsiteY10" fmla="*/ 62594 h 375557"/>
              <a:gd name="connsiteX0" fmla="*/ 119183 w 4625868"/>
              <a:gd name="connsiteY0" fmla="*/ 127411 h 375557"/>
              <a:gd name="connsiteX1" fmla="*/ 181777 w 4625868"/>
              <a:gd name="connsiteY1" fmla="*/ 0 h 375557"/>
              <a:gd name="connsiteX2" fmla="*/ 4563274 w 4625868"/>
              <a:gd name="connsiteY2" fmla="*/ 0 h 375557"/>
              <a:gd name="connsiteX3" fmla="*/ 4625868 w 4625868"/>
              <a:gd name="connsiteY3" fmla="*/ 62594 h 375557"/>
              <a:gd name="connsiteX4" fmla="*/ 4625868 w 4625868"/>
              <a:gd name="connsiteY4" fmla="*/ 312963 h 375557"/>
              <a:gd name="connsiteX5" fmla="*/ 4563274 w 4625868"/>
              <a:gd name="connsiteY5" fmla="*/ 375557 h 375557"/>
              <a:gd name="connsiteX6" fmla="*/ 181777 w 4625868"/>
              <a:gd name="connsiteY6" fmla="*/ 375557 h 375557"/>
              <a:gd name="connsiteX7" fmla="*/ 119183 w 4625868"/>
              <a:gd name="connsiteY7" fmla="*/ 312963 h 375557"/>
              <a:gd name="connsiteX8" fmla="*/ 10319 w 4625868"/>
              <a:gd name="connsiteY8" fmla="*/ 315726 h 375557"/>
              <a:gd name="connsiteX9" fmla="*/ 0 w 4625868"/>
              <a:gd name="connsiteY9" fmla="*/ 77770 h 375557"/>
              <a:gd name="connsiteX10" fmla="*/ 119183 w 4625868"/>
              <a:gd name="connsiteY10" fmla="*/ 127411 h 375557"/>
              <a:gd name="connsiteX0" fmla="*/ 119183 w 4625868"/>
              <a:gd name="connsiteY0" fmla="*/ 127411 h 375557"/>
              <a:gd name="connsiteX1" fmla="*/ 181777 w 4625868"/>
              <a:gd name="connsiteY1" fmla="*/ 0 h 375557"/>
              <a:gd name="connsiteX2" fmla="*/ 4563274 w 4625868"/>
              <a:gd name="connsiteY2" fmla="*/ 0 h 375557"/>
              <a:gd name="connsiteX3" fmla="*/ 4625868 w 4625868"/>
              <a:gd name="connsiteY3" fmla="*/ 62594 h 375557"/>
              <a:gd name="connsiteX4" fmla="*/ 4625868 w 4625868"/>
              <a:gd name="connsiteY4" fmla="*/ 312963 h 375557"/>
              <a:gd name="connsiteX5" fmla="*/ 4563274 w 4625868"/>
              <a:gd name="connsiteY5" fmla="*/ 375557 h 375557"/>
              <a:gd name="connsiteX6" fmla="*/ 181777 w 4625868"/>
              <a:gd name="connsiteY6" fmla="*/ 375557 h 375557"/>
              <a:gd name="connsiteX7" fmla="*/ 126803 w 4625868"/>
              <a:gd name="connsiteY7" fmla="*/ 240520 h 375557"/>
              <a:gd name="connsiteX8" fmla="*/ 10319 w 4625868"/>
              <a:gd name="connsiteY8" fmla="*/ 315726 h 375557"/>
              <a:gd name="connsiteX9" fmla="*/ 0 w 4625868"/>
              <a:gd name="connsiteY9" fmla="*/ 77770 h 375557"/>
              <a:gd name="connsiteX10" fmla="*/ 119183 w 4625868"/>
              <a:gd name="connsiteY10" fmla="*/ 127411 h 37555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4625868" h="375557">
                <a:moveTo>
                  <a:pt x="119183" y="127411"/>
                </a:moveTo>
                <a:cubicBezTo>
                  <a:pt x="119183" y="92841"/>
                  <a:pt x="147207" y="0"/>
                  <a:pt x="181777" y="0"/>
                </a:cubicBezTo>
                <a:lnTo>
                  <a:pt x="4563274" y="0"/>
                </a:lnTo>
                <a:cubicBezTo>
                  <a:pt x="4597844" y="0"/>
                  <a:pt x="4625868" y="28024"/>
                  <a:pt x="4625868" y="62594"/>
                </a:cubicBezTo>
                <a:lnTo>
                  <a:pt x="4625868" y="312963"/>
                </a:lnTo>
                <a:cubicBezTo>
                  <a:pt x="4625868" y="347533"/>
                  <a:pt x="4597844" y="375557"/>
                  <a:pt x="4563274" y="375557"/>
                </a:cubicBezTo>
                <a:lnTo>
                  <a:pt x="181777" y="375557"/>
                </a:lnTo>
                <a:cubicBezTo>
                  <a:pt x="147207" y="375557"/>
                  <a:pt x="126803" y="275090"/>
                  <a:pt x="126803" y="240520"/>
                </a:cubicBezTo>
                <a:lnTo>
                  <a:pt x="10319" y="315726"/>
                </a:lnTo>
                <a:lnTo>
                  <a:pt x="0" y="77770"/>
                </a:lnTo>
                <a:lnTo>
                  <a:pt x="119183" y="127411"/>
                </a:lnTo>
                <a:close/>
              </a:path>
            </a:pathLst>
          </a:cu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indent="76200"/>
            <a:r>
              <a:rPr lang="en-US" sz="1200" kern="100">
                <a:effectLst/>
                <a:ea typeface="新細明體" panose="02020500000000000000" pitchFamily="18" charset="-120"/>
                <a:cs typeface="Times New Roman" panose="02020603050405020304" pitchFamily="18" charset="0"/>
              </a:rPr>
              <a:t>ssid:       </a:t>
            </a:r>
            <a:r>
              <a:rPr lang="zh-TW" sz="1200" kern="100">
                <a:effectLst/>
                <a:ea typeface="新細明體" panose="02020500000000000000" pitchFamily="18" charset="-120"/>
                <a:cs typeface="Times New Roman" panose="02020603050405020304" pitchFamily="18" charset="0"/>
              </a:rPr>
              <a:t>密碼</a:t>
            </a:r>
            <a:r>
              <a:rPr lang="en-US" sz="1200" kern="100">
                <a:effectLst/>
                <a:ea typeface="新細明體" panose="02020500000000000000" pitchFamily="18" charset="-120"/>
                <a:cs typeface="Times New Roman" panose="02020603050405020304" pitchFamily="18" charset="0"/>
              </a:rPr>
              <a:t>:</a:t>
            </a:r>
            <a:endParaRPr lang="zh-TW" sz="1200" kern="100">
              <a:effectLst/>
              <a:ea typeface="新細明體" panose="02020500000000000000" pitchFamily="18" charset="-120"/>
              <a:cs typeface="Times New Roman" panose="02020603050405020304" pitchFamily="18" charset="0"/>
            </a:endParaRPr>
          </a:p>
        </xdr:txBody>
      </xdr:sp>
      <xdr:sp macro="" textlink="">
        <xdr:nvSpPr>
          <xdr:cNvPr id="13" name="手繪多邊形: 圖案 12">
            <a:extLst>
              <a:ext uri="{FF2B5EF4-FFF2-40B4-BE49-F238E27FC236}">
                <a16:creationId xmlns:a16="http://schemas.microsoft.com/office/drawing/2014/main" id="{A3A385FE-CF04-4C4C-BCCA-B1E23B6D6D81}"/>
              </a:ext>
            </a:extLst>
          </xdr:cNvPr>
          <xdr:cNvSpPr/>
        </xdr:nvSpPr>
        <xdr:spPr>
          <a:xfrm>
            <a:off x="457200" y="34119"/>
            <a:ext cx="397207" cy="204716"/>
          </a:xfrm>
          <a:custGeom>
            <a:avLst/>
            <a:gdLst>
              <a:gd name="connsiteX0" fmla="*/ 84890 w 453390"/>
              <a:gd name="connsiteY0" fmla="*/ 0 h 263525"/>
              <a:gd name="connsiteX1" fmla="*/ 453390 w 453390"/>
              <a:gd name="connsiteY1" fmla="*/ 0 h 263525"/>
              <a:gd name="connsiteX2" fmla="*/ 453390 w 453390"/>
              <a:gd name="connsiteY2" fmla="*/ 263525 h 263525"/>
              <a:gd name="connsiteX3" fmla="*/ 84890 w 453390"/>
              <a:gd name="connsiteY3" fmla="*/ 263525 h 263525"/>
              <a:gd name="connsiteX4" fmla="*/ 59217 w 453390"/>
              <a:gd name="connsiteY4" fmla="*/ 168771 h 263525"/>
              <a:gd name="connsiteX5" fmla="*/ 4819 w 453390"/>
              <a:gd name="connsiteY5" fmla="*/ 221542 h 263525"/>
              <a:gd name="connsiteX6" fmla="*/ 0 w 453390"/>
              <a:gd name="connsiteY6" fmla="*/ 54571 h 263525"/>
              <a:gd name="connsiteX7" fmla="*/ 55658 w 453390"/>
              <a:gd name="connsiteY7" fmla="*/ 89403 h 263525"/>
              <a:gd name="connsiteX8" fmla="*/ 84890 w 453390"/>
              <a:gd name="connsiteY8" fmla="*/ 0 h 2635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453390" h="263525">
                <a:moveTo>
                  <a:pt x="84890" y="0"/>
                </a:moveTo>
                <a:lnTo>
                  <a:pt x="453390" y="0"/>
                </a:lnTo>
                <a:lnTo>
                  <a:pt x="453390" y="263525"/>
                </a:lnTo>
                <a:lnTo>
                  <a:pt x="84890" y="263525"/>
                </a:lnTo>
                <a:cubicBezTo>
                  <a:pt x="68745" y="263525"/>
                  <a:pt x="59217" y="193028"/>
                  <a:pt x="59217" y="168771"/>
                </a:cubicBezTo>
                <a:lnTo>
                  <a:pt x="4819" y="221542"/>
                </a:lnTo>
                <a:lnTo>
                  <a:pt x="0" y="54571"/>
                </a:lnTo>
                <a:lnTo>
                  <a:pt x="55658" y="89403"/>
                </a:lnTo>
                <a:cubicBezTo>
                  <a:pt x="55658" y="65146"/>
                  <a:pt x="68745" y="0"/>
                  <a:pt x="84890" y="0"/>
                </a:cubicBezTo>
                <a:close/>
              </a:path>
            </a:pathLst>
          </a:cu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indent="73025"/>
            <a:r>
              <a:rPr lang="en-US" sz="1200" kern="100">
                <a:solidFill>
                  <a:srgbClr val="FFFFFF"/>
                </a:solidFill>
                <a:effectLst/>
                <a:ea typeface="新細明體" panose="02020500000000000000" pitchFamily="18" charset="-120"/>
                <a:cs typeface="Times New Roman" panose="02020603050405020304" pitchFamily="18" charset="0"/>
              </a:rPr>
              <a:t>“  “</a:t>
            </a:r>
            <a:endParaRPr lang="zh-TW" sz="1200" kern="100">
              <a:effectLst/>
              <a:ea typeface="新細明體" panose="02020500000000000000" pitchFamily="18" charset="-120"/>
              <a:cs typeface="Times New Roman" panose="02020603050405020304" pitchFamily="18" charset="0"/>
            </a:endParaRPr>
          </a:p>
        </xdr:txBody>
      </xdr:sp>
      <xdr:sp macro="" textlink="">
        <xdr:nvSpPr>
          <xdr:cNvPr id="14" name="手繪多邊形: 圖案 13">
            <a:extLst>
              <a:ext uri="{FF2B5EF4-FFF2-40B4-BE49-F238E27FC236}">
                <a16:creationId xmlns:a16="http://schemas.microsoft.com/office/drawing/2014/main" id="{FB607A3D-E6EB-4C73-BEFC-5C364469C3F3}"/>
              </a:ext>
            </a:extLst>
          </xdr:cNvPr>
          <xdr:cNvSpPr/>
        </xdr:nvSpPr>
        <xdr:spPr>
          <a:xfrm>
            <a:off x="1337481" y="34119"/>
            <a:ext cx="397207" cy="204716"/>
          </a:xfrm>
          <a:custGeom>
            <a:avLst/>
            <a:gdLst>
              <a:gd name="connsiteX0" fmla="*/ 84890 w 453390"/>
              <a:gd name="connsiteY0" fmla="*/ 0 h 263525"/>
              <a:gd name="connsiteX1" fmla="*/ 453390 w 453390"/>
              <a:gd name="connsiteY1" fmla="*/ 0 h 263525"/>
              <a:gd name="connsiteX2" fmla="*/ 453390 w 453390"/>
              <a:gd name="connsiteY2" fmla="*/ 263525 h 263525"/>
              <a:gd name="connsiteX3" fmla="*/ 84890 w 453390"/>
              <a:gd name="connsiteY3" fmla="*/ 263525 h 263525"/>
              <a:gd name="connsiteX4" fmla="*/ 59217 w 453390"/>
              <a:gd name="connsiteY4" fmla="*/ 168771 h 263525"/>
              <a:gd name="connsiteX5" fmla="*/ 4819 w 453390"/>
              <a:gd name="connsiteY5" fmla="*/ 221542 h 263525"/>
              <a:gd name="connsiteX6" fmla="*/ 0 w 453390"/>
              <a:gd name="connsiteY6" fmla="*/ 54571 h 263525"/>
              <a:gd name="connsiteX7" fmla="*/ 55658 w 453390"/>
              <a:gd name="connsiteY7" fmla="*/ 89403 h 263525"/>
              <a:gd name="connsiteX8" fmla="*/ 84890 w 453390"/>
              <a:gd name="connsiteY8" fmla="*/ 0 h 2635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453390" h="263525">
                <a:moveTo>
                  <a:pt x="84890" y="0"/>
                </a:moveTo>
                <a:lnTo>
                  <a:pt x="453390" y="0"/>
                </a:lnTo>
                <a:lnTo>
                  <a:pt x="453390" y="263525"/>
                </a:lnTo>
                <a:lnTo>
                  <a:pt x="84890" y="263525"/>
                </a:lnTo>
                <a:cubicBezTo>
                  <a:pt x="68745" y="263525"/>
                  <a:pt x="59217" y="193028"/>
                  <a:pt x="59217" y="168771"/>
                </a:cubicBezTo>
                <a:lnTo>
                  <a:pt x="4819" y="221542"/>
                </a:lnTo>
                <a:lnTo>
                  <a:pt x="0" y="54571"/>
                </a:lnTo>
                <a:lnTo>
                  <a:pt x="55658" y="89403"/>
                </a:lnTo>
                <a:cubicBezTo>
                  <a:pt x="55658" y="65146"/>
                  <a:pt x="68745" y="0"/>
                  <a:pt x="84890" y="0"/>
                </a:cubicBezTo>
                <a:close/>
              </a:path>
            </a:pathLst>
          </a:cu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indent="73025"/>
            <a:r>
              <a:rPr lang="en-US" sz="1200" kern="100">
                <a:solidFill>
                  <a:srgbClr val="FFFFFF"/>
                </a:solidFill>
                <a:effectLst/>
                <a:ea typeface="新細明體" panose="02020500000000000000" pitchFamily="18" charset="-120"/>
                <a:cs typeface="Times New Roman" panose="02020603050405020304" pitchFamily="18" charset="0"/>
              </a:rPr>
              <a:t>“  “</a:t>
            </a:r>
            <a:endParaRPr lang="zh-TW" sz="1200" kern="100">
              <a:effectLst/>
              <a:ea typeface="新細明體" panose="02020500000000000000" pitchFamily="18" charset="-12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11</xdr:col>
      <xdr:colOff>0</xdr:colOff>
      <xdr:row>9</xdr:row>
      <xdr:rowOff>0</xdr:rowOff>
    </xdr:from>
    <xdr:to>
      <xdr:col>12</xdr:col>
      <xdr:colOff>189566</xdr:colOff>
      <xdr:row>10</xdr:row>
      <xdr:rowOff>50613</xdr:rowOff>
    </xdr:to>
    <xdr:grpSp>
      <xdr:nvGrpSpPr>
        <xdr:cNvPr id="15" name="群組 14">
          <a:extLst>
            <a:ext uri="{FF2B5EF4-FFF2-40B4-BE49-F238E27FC236}">
              <a16:creationId xmlns:a16="http://schemas.microsoft.com/office/drawing/2014/main" id="{1F381A18-FDBC-4C1D-8C2A-F583AFF86828}"/>
            </a:ext>
          </a:extLst>
        </xdr:cNvPr>
        <xdr:cNvGrpSpPr/>
      </xdr:nvGrpSpPr>
      <xdr:grpSpPr>
        <a:xfrm>
          <a:off x="11934825" y="1885950"/>
          <a:ext cx="875366" cy="260163"/>
          <a:chOff x="0" y="0"/>
          <a:chExt cx="873404" cy="263525"/>
        </a:xfrm>
      </xdr:grpSpPr>
      <xdr:sp macro="" textlink="">
        <xdr:nvSpPr>
          <xdr:cNvPr id="16" name="圓角矩形 48">
            <a:extLst>
              <a:ext uri="{FF2B5EF4-FFF2-40B4-BE49-F238E27FC236}">
                <a16:creationId xmlns:a16="http://schemas.microsoft.com/office/drawing/2014/main" id="{75B867AC-172A-4ABB-AE39-328F25A14954}"/>
              </a:ext>
            </a:extLst>
          </xdr:cNvPr>
          <xdr:cNvSpPr/>
        </xdr:nvSpPr>
        <xdr:spPr>
          <a:xfrm>
            <a:off x="0" y="0"/>
            <a:ext cx="873404" cy="263525"/>
          </a:xfrm>
          <a:custGeom>
            <a:avLst/>
            <a:gdLst>
              <a:gd name="connsiteX0" fmla="*/ 0 w 4506685"/>
              <a:gd name="connsiteY0" fmla="*/ 62594 h 375557"/>
              <a:gd name="connsiteX1" fmla="*/ 62594 w 4506685"/>
              <a:gd name="connsiteY1" fmla="*/ 0 h 375557"/>
              <a:gd name="connsiteX2" fmla="*/ 4444091 w 4506685"/>
              <a:gd name="connsiteY2" fmla="*/ 0 h 375557"/>
              <a:gd name="connsiteX3" fmla="*/ 4506685 w 4506685"/>
              <a:gd name="connsiteY3" fmla="*/ 62594 h 375557"/>
              <a:gd name="connsiteX4" fmla="*/ 4506685 w 4506685"/>
              <a:gd name="connsiteY4" fmla="*/ 312963 h 375557"/>
              <a:gd name="connsiteX5" fmla="*/ 4444091 w 4506685"/>
              <a:gd name="connsiteY5" fmla="*/ 375557 h 375557"/>
              <a:gd name="connsiteX6" fmla="*/ 62594 w 4506685"/>
              <a:gd name="connsiteY6" fmla="*/ 375557 h 375557"/>
              <a:gd name="connsiteX7" fmla="*/ 0 w 4506685"/>
              <a:gd name="connsiteY7" fmla="*/ 312963 h 375557"/>
              <a:gd name="connsiteX8" fmla="*/ 0 w 4506685"/>
              <a:gd name="connsiteY8" fmla="*/ 62594 h 375557"/>
              <a:gd name="connsiteX0" fmla="*/ 0 w 4506685"/>
              <a:gd name="connsiteY0" fmla="*/ 62594 h 375557"/>
              <a:gd name="connsiteX1" fmla="*/ 62594 w 4506685"/>
              <a:gd name="connsiteY1" fmla="*/ 0 h 375557"/>
              <a:gd name="connsiteX2" fmla="*/ 4444091 w 4506685"/>
              <a:gd name="connsiteY2" fmla="*/ 0 h 375557"/>
              <a:gd name="connsiteX3" fmla="*/ 4506685 w 4506685"/>
              <a:gd name="connsiteY3" fmla="*/ 62594 h 375557"/>
              <a:gd name="connsiteX4" fmla="*/ 4506685 w 4506685"/>
              <a:gd name="connsiteY4" fmla="*/ 312963 h 375557"/>
              <a:gd name="connsiteX5" fmla="*/ 4444091 w 4506685"/>
              <a:gd name="connsiteY5" fmla="*/ 375557 h 375557"/>
              <a:gd name="connsiteX6" fmla="*/ 62594 w 4506685"/>
              <a:gd name="connsiteY6" fmla="*/ 375557 h 375557"/>
              <a:gd name="connsiteX7" fmla="*/ 0 w 4506685"/>
              <a:gd name="connsiteY7" fmla="*/ 312963 h 375557"/>
              <a:gd name="connsiteX8" fmla="*/ 5443 w 4506685"/>
              <a:gd name="connsiteY8" fmla="*/ 163286 h 375557"/>
              <a:gd name="connsiteX9" fmla="*/ 0 w 4506685"/>
              <a:gd name="connsiteY9" fmla="*/ 62594 h 375557"/>
              <a:gd name="connsiteX0" fmla="*/ 310249 w 4816934"/>
              <a:gd name="connsiteY0" fmla="*/ 62594 h 375557"/>
              <a:gd name="connsiteX1" fmla="*/ 372843 w 4816934"/>
              <a:gd name="connsiteY1" fmla="*/ 0 h 375557"/>
              <a:gd name="connsiteX2" fmla="*/ 4754340 w 4816934"/>
              <a:gd name="connsiteY2" fmla="*/ 0 h 375557"/>
              <a:gd name="connsiteX3" fmla="*/ 4816934 w 4816934"/>
              <a:gd name="connsiteY3" fmla="*/ 62594 h 375557"/>
              <a:gd name="connsiteX4" fmla="*/ 4816934 w 4816934"/>
              <a:gd name="connsiteY4" fmla="*/ 312963 h 375557"/>
              <a:gd name="connsiteX5" fmla="*/ 4754340 w 4816934"/>
              <a:gd name="connsiteY5" fmla="*/ 375557 h 375557"/>
              <a:gd name="connsiteX6" fmla="*/ 372843 w 4816934"/>
              <a:gd name="connsiteY6" fmla="*/ 375557 h 375557"/>
              <a:gd name="connsiteX7" fmla="*/ 310249 w 4816934"/>
              <a:gd name="connsiteY7" fmla="*/ 312963 h 375557"/>
              <a:gd name="connsiteX8" fmla="*/ 0 w 4816934"/>
              <a:gd name="connsiteY8" fmla="*/ 146945 h 375557"/>
              <a:gd name="connsiteX9" fmla="*/ 310249 w 4816934"/>
              <a:gd name="connsiteY9" fmla="*/ 62594 h 375557"/>
              <a:gd name="connsiteX0" fmla="*/ 310249 w 4816934"/>
              <a:gd name="connsiteY0" fmla="*/ 62594 h 375557"/>
              <a:gd name="connsiteX1" fmla="*/ 372843 w 4816934"/>
              <a:gd name="connsiteY1" fmla="*/ 0 h 375557"/>
              <a:gd name="connsiteX2" fmla="*/ 4754340 w 4816934"/>
              <a:gd name="connsiteY2" fmla="*/ 0 h 375557"/>
              <a:gd name="connsiteX3" fmla="*/ 4816934 w 4816934"/>
              <a:gd name="connsiteY3" fmla="*/ 62594 h 375557"/>
              <a:gd name="connsiteX4" fmla="*/ 4816934 w 4816934"/>
              <a:gd name="connsiteY4" fmla="*/ 312963 h 375557"/>
              <a:gd name="connsiteX5" fmla="*/ 4754340 w 4816934"/>
              <a:gd name="connsiteY5" fmla="*/ 375557 h 375557"/>
              <a:gd name="connsiteX6" fmla="*/ 372843 w 4816934"/>
              <a:gd name="connsiteY6" fmla="*/ 375557 h 375557"/>
              <a:gd name="connsiteX7" fmla="*/ 310249 w 4816934"/>
              <a:gd name="connsiteY7" fmla="*/ 312963 h 375557"/>
              <a:gd name="connsiteX8" fmla="*/ 190500 w 4816934"/>
              <a:gd name="connsiteY8" fmla="*/ 261257 h 375557"/>
              <a:gd name="connsiteX9" fmla="*/ 0 w 4816934"/>
              <a:gd name="connsiteY9" fmla="*/ 146945 h 375557"/>
              <a:gd name="connsiteX10" fmla="*/ 310249 w 4816934"/>
              <a:gd name="connsiteY10" fmla="*/ 62594 h 375557"/>
              <a:gd name="connsiteX0" fmla="*/ 321154 w 4827839"/>
              <a:gd name="connsiteY0" fmla="*/ 62594 h 375557"/>
              <a:gd name="connsiteX1" fmla="*/ 383748 w 4827839"/>
              <a:gd name="connsiteY1" fmla="*/ 0 h 375557"/>
              <a:gd name="connsiteX2" fmla="*/ 4765245 w 4827839"/>
              <a:gd name="connsiteY2" fmla="*/ 0 h 375557"/>
              <a:gd name="connsiteX3" fmla="*/ 4827839 w 4827839"/>
              <a:gd name="connsiteY3" fmla="*/ 62594 h 375557"/>
              <a:gd name="connsiteX4" fmla="*/ 4827839 w 4827839"/>
              <a:gd name="connsiteY4" fmla="*/ 312963 h 375557"/>
              <a:gd name="connsiteX5" fmla="*/ 4765245 w 4827839"/>
              <a:gd name="connsiteY5" fmla="*/ 375557 h 375557"/>
              <a:gd name="connsiteX6" fmla="*/ 383748 w 4827839"/>
              <a:gd name="connsiteY6" fmla="*/ 375557 h 375557"/>
              <a:gd name="connsiteX7" fmla="*/ 321154 w 4827839"/>
              <a:gd name="connsiteY7" fmla="*/ 312963 h 375557"/>
              <a:gd name="connsiteX8" fmla="*/ 0 w 4827839"/>
              <a:gd name="connsiteY8" fmla="*/ 321173 h 375557"/>
              <a:gd name="connsiteX9" fmla="*/ 10905 w 4827839"/>
              <a:gd name="connsiteY9" fmla="*/ 146945 h 375557"/>
              <a:gd name="connsiteX10" fmla="*/ 321154 w 4827839"/>
              <a:gd name="connsiteY10" fmla="*/ 62594 h 375557"/>
              <a:gd name="connsiteX0" fmla="*/ 321154 w 4827839"/>
              <a:gd name="connsiteY0" fmla="*/ 62594 h 375557"/>
              <a:gd name="connsiteX1" fmla="*/ 383748 w 4827839"/>
              <a:gd name="connsiteY1" fmla="*/ 0 h 375557"/>
              <a:gd name="connsiteX2" fmla="*/ 4765245 w 4827839"/>
              <a:gd name="connsiteY2" fmla="*/ 0 h 375557"/>
              <a:gd name="connsiteX3" fmla="*/ 4827839 w 4827839"/>
              <a:gd name="connsiteY3" fmla="*/ 62594 h 375557"/>
              <a:gd name="connsiteX4" fmla="*/ 4827839 w 4827839"/>
              <a:gd name="connsiteY4" fmla="*/ 312963 h 375557"/>
              <a:gd name="connsiteX5" fmla="*/ 4765245 w 4827839"/>
              <a:gd name="connsiteY5" fmla="*/ 375557 h 375557"/>
              <a:gd name="connsiteX6" fmla="*/ 383748 w 4827839"/>
              <a:gd name="connsiteY6" fmla="*/ 375557 h 375557"/>
              <a:gd name="connsiteX7" fmla="*/ 321154 w 4827839"/>
              <a:gd name="connsiteY7" fmla="*/ 312963 h 375557"/>
              <a:gd name="connsiteX8" fmla="*/ 0 w 4827839"/>
              <a:gd name="connsiteY8" fmla="*/ 321173 h 375557"/>
              <a:gd name="connsiteX9" fmla="*/ 38122 w 4827839"/>
              <a:gd name="connsiteY9" fmla="*/ 97924 h 375557"/>
              <a:gd name="connsiteX10" fmla="*/ 321154 w 4827839"/>
              <a:gd name="connsiteY10" fmla="*/ 62594 h 375557"/>
              <a:gd name="connsiteX0" fmla="*/ 283032 w 4789717"/>
              <a:gd name="connsiteY0" fmla="*/ 62594 h 375557"/>
              <a:gd name="connsiteX1" fmla="*/ 345626 w 4789717"/>
              <a:gd name="connsiteY1" fmla="*/ 0 h 375557"/>
              <a:gd name="connsiteX2" fmla="*/ 4727123 w 4789717"/>
              <a:gd name="connsiteY2" fmla="*/ 0 h 375557"/>
              <a:gd name="connsiteX3" fmla="*/ 4789717 w 4789717"/>
              <a:gd name="connsiteY3" fmla="*/ 62594 h 375557"/>
              <a:gd name="connsiteX4" fmla="*/ 4789717 w 4789717"/>
              <a:gd name="connsiteY4" fmla="*/ 312963 h 375557"/>
              <a:gd name="connsiteX5" fmla="*/ 4727123 w 4789717"/>
              <a:gd name="connsiteY5" fmla="*/ 375557 h 375557"/>
              <a:gd name="connsiteX6" fmla="*/ 345626 w 4789717"/>
              <a:gd name="connsiteY6" fmla="*/ 375557 h 375557"/>
              <a:gd name="connsiteX7" fmla="*/ 283032 w 4789717"/>
              <a:gd name="connsiteY7" fmla="*/ 312963 h 375557"/>
              <a:gd name="connsiteX8" fmla="*/ 21756 w 4789717"/>
              <a:gd name="connsiteY8" fmla="*/ 315726 h 375557"/>
              <a:gd name="connsiteX9" fmla="*/ 0 w 4789717"/>
              <a:gd name="connsiteY9" fmla="*/ 97924 h 375557"/>
              <a:gd name="connsiteX10" fmla="*/ 283032 w 4789717"/>
              <a:gd name="connsiteY10" fmla="*/ 62594 h 375557"/>
              <a:gd name="connsiteX0" fmla="*/ 261276 w 4767961"/>
              <a:gd name="connsiteY0" fmla="*/ 62594 h 375557"/>
              <a:gd name="connsiteX1" fmla="*/ 323870 w 4767961"/>
              <a:gd name="connsiteY1" fmla="*/ 0 h 375557"/>
              <a:gd name="connsiteX2" fmla="*/ 4705367 w 4767961"/>
              <a:gd name="connsiteY2" fmla="*/ 0 h 375557"/>
              <a:gd name="connsiteX3" fmla="*/ 4767961 w 4767961"/>
              <a:gd name="connsiteY3" fmla="*/ 62594 h 375557"/>
              <a:gd name="connsiteX4" fmla="*/ 4767961 w 4767961"/>
              <a:gd name="connsiteY4" fmla="*/ 312963 h 375557"/>
              <a:gd name="connsiteX5" fmla="*/ 4705367 w 4767961"/>
              <a:gd name="connsiteY5" fmla="*/ 375557 h 375557"/>
              <a:gd name="connsiteX6" fmla="*/ 323870 w 4767961"/>
              <a:gd name="connsiteY6" fmla="*/ 375557 h 375557"/>
              <a:gd name="connsiteX7" fmla="*/ 261276 w 4767961"/>
              <a:gd name="connsiteY7" fmla="*/ 312963 h 375557"/>
              <a:gd name="connsiteX8" fmla="*/ 0 w 4767961"/>
              <a:gd name="connsiteY8" fmla="*/ 315726 h 375557"/>
              <a:gd name="connsiteX9" fmla="*/ 92557 w 4767961"/>
              <a:gd name="connsiteY9" fmla="*/ 81583 h 375557"/>
              <a:gd name="connsiteX10" fmla="*/ 261276 w 4767961"/>
              <a:gd name="connsiteY10" fmla="*/ 62594 h 375557"/>
              <a:gd name="connsiteX0" fmla="*/ 168719 w 4675404"/>
              <a:gd name="connsiteY0" fmla="*/ 62594 h 375557"/>
              <a:gd name="connsiteX1" fmla="*/ 231313 w 4675404"/>
              <a:gd name="connsiteY1" fmla="*/ 0 h 375557"/>
              <a:gd name="connsiteX2" fmla="*/ 4612810 w 4675404"/>
              <a:gd name="connsiteY2" fmla="*/ 0 h 375557"/>
              <a:gd name="connsiteX3" fmla="*/ 4675404 w 4675404"/>
              <a:gd name="connsiteY3" fmla="*/ 62594 h 375557"/>
              <a:gd name="connsiteX4" fmla="*/ 4675404 w 4675404"/>
              <a:gd name="connsiteY4" fmla="*/ 312963 h 375557"/>
              <a:gd name="connsiteX5" fmla="*/ 4612810 w 4675404"/>
              <a:gd name="connsiteY5" fmla="*/ 375557 h 375557"/>
              <a:gd name="connsiteX6" fmla="*/ 231313 w 4675404"/>
              <a:gd name="connsiteY6" fmla="*/ 375557 h 375557"/>
              <a:gd name="connsiteX7" fmla="*/ 168719 w 4675404"/>
              <a:gd name="connsiteY7" fmla="*/ 312963 h 375557"/>
              <a:gd name="connsiteX8" fmla="*/ 59855 w 4675404"/>
              <a:gd name="connsiteY8" fmla="*/ 315726 h 375557"/>
              <a:gd name="connsiteX9" fmla="*/ 0 w 4675404"/>
              <a:gd name="connsiteY9" fmla="*/ 81583 h 375557"/>
              <a:gd name="connsiteX10" fmla="*/ 168719 w 4675404"/>
              <a:gd name="connsiteY10" fmla="*/ 62594 h 375557"/>
              <a:gd name="connsiteX0" fmla="*/ 119183 w 4625868"/>
              <a:gd name="connsiteY0" fmla="*/ 62594 h 375557"/>
              <a:gd name="connsiteX1" fmla="*/ 181777 w 4625868"/>
              <a:gd name="connsiteY1" fmla="*/ 0 h 375557"/>
              <a:gd name="connsiteX2" fmla="*/ 4563274 w 4625868"/>
              <a:gd name="connsiteY2" fmla="*/ 0 h 375557"/>
              <a:gd name="connsiteX3" fmla="*/ 4625868 w 4625868"/>
              <a:gd name="connsiteY3" fmla="*/ 62594 h 375557"/>
              <a:gd name="connsiteX4" fmla="*/ 4625868 w 4625868"/>
              <a:gd name="connsiteY4" fmla="*/ 312963 h 375557"/>
              <a:gd name="connsiteX5" fmla="*/ 4563274 w 4625868"/>
              <a:gd name="connsiteY5" fmla="*/ 375557 h 375557"/>
              <a:gd name="connsiteX6" fmla="*/ 181777 w 4625868"/>
              <a:gd name="connsiteY6" fmla="*/ 375557 h 375557"/>
              <a:gd name="connsiteX7" fmla="*/ 119183 w 4625868"/>
              <a:gd name="connsiteY7" fmla="*/ 312963 h 375557"/>
              <a:gd name="connsiteX8" fmla="*/ 10319 w 4625868"/>
              <a:gd name="connsiteY8" fmla="*/ 315726 h 375557"/>
              <a:gd name="connsiteX9" fmla="*/ 0 w 4625868"/>
              <a:gd name="connsiteY9" fmla="*/ 77770 h 375557"/>
              <a:gd name="connsiteX10" fmla="*/ 119183 w 4625868"/>
              <a:gd name="connsiteY10" fmla="*/ 62594 h 375557"/>
              <a:gd name="connsiteX0" fmla="*/ 119183 w 4625868"/>
              <a:gd name="connsiteY0" fmla="*/ 127411 h 375557"/>
              <a:gd name="connsiteX1" fmla="*/ 181777 w 4625868"/>
              <a:gd name="connsiteY1" fmla="*/ 0 h 375557"/>
              <a:gd name="connsiteX2" fmla="*/ 4563274 w 4625868"/>
              <a:gd name="connsiteY2" fmla="*/ 0 h 375557"/>
              <a:gd name="connsiteX3" fmla="*/ 4625868 w 4625868"/>
              <a:gd name="connsiteY3" fmla="*/ 62594 h 375557"/>
              <a:gd name="connsiteX4" fmla="*/ 4625868 w 4625868"/>
              <a:gd name="connsiteY4" fmla="*/ 312963 h 375557"/>
              <a:gd name="connsiteX5" fmla="*/ 4563274 w 4625868"/>
              <a:gd name="connsiteY5" fmla="*/ 375557 h 375557"/>
              <a:gd name="connsiteX6" fmla="*/ 181777 w 4625868"/>
              <a:gd name="connsiteY6" fmla="*/ 375557 h 375557"/>
              <a:gd name="connsiteX7" fmla="*/ 119183 w 4625868"/>
              <a:gd name="connsiteY7" fmla="*/ 312963 h 375557"/>
              <a:gd name="connsiteX8" fmla="*/ 10319 w 4625868"/>
              <a:gd name="connsiteY8" fmla="*/ 315726 h 375557"/>
              <a:gd name="connsiteX9" fmla="*/ 0 w 4625868"/>
              <a:gd name="connsiteY9" fmla="*/ 77770 h 375557"/>
              <a:gd name="connsiteX10" fmla="*/ 119183 w 4625868"/>
              <a:gd name="connsiteY10" fmla="*/ 127411 h 375557"/>
              <a:gd name="connsiteX0" fmla="*/ 119183 w 4625868"/>
              <a:gd name="connsiteY0" fmla="*/ 127411 h 375557"/>
              <a:gd name="connsiteX1" fmla="*/ 181777 w 4625868"/>
              <a:gd name="connsiteY1" fmla="*/ 0 h 375557"/>
              <a:gd name="connsiteX2" fmla="*/ 4563274 w 4625868"/>
              <a:gd name="connsiteY2" fmla="*/ 0 h 375557"/>
              <a:gd name="connsiteX3" fmla="*/ 4625868 w 4625868"/>
              <a:gd name="connsiteY3" fmla="*/ 62594 h 375557"/>
              <a:gd name="connsiteX4" fmla="*/ 4625868 w 4625868"/>
              <a:gd name="connsiteY4" fmla="*/ 312963 h 375557"/>
              <a:gd name="connsiteX5" fmla="*/ 4563274 w 4625868"/>
              <a:gd name="connsiteY5" fmla="*/ 375557 h 375557"/>
              <a:gd name="connsiteX6" fmla="*/ 181777 w 4625868"/>
              <a:gd name="connsiteY6" fmla="*/ 375557 h 375557"/>
              <a:gd name="connsiteX7" fmla="*/ 126803 w 4625868"/>
              <a:gd name="connsiteY7" fmla="*/ 240520 h 375557"/>
              <a:gd name="connsiteX8" fmla="*/ 10319 w 4625868"/>
              <a:gd name="connsiteY8" fmla="*/ 315726 h 375557"/>
              <a:gd name="connsiteX9" fmla="*/ 0 w 4625868"/>
              <a:gd name="connsiteY9" fmla="*/ 77770 h 375557"/>
              <a:gd name="connsiteX10" fmla="*/ 119183 w 4625868"/>
              <a:gd name="connsiteY10" fmla="*/ 127411 h 37555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4625868" h="375557">
                <a:moveTo>
                  <a:pt x="119183" y="127411"/>
                </a:moveTo>
                <a:cubicBezTo>
                  <a:pt x="119183" y="92841"/>
                  <a:pt x="147207" y="0"/>
                  <a:pt x="181777" y="0"/>
                </a:cubicBezTo>
                <a:lnTo>
                  <a:pt x="4563274" y="0"/>
                </a:lnTo>
                <a:cubicBezTo>
                  <a:pt x="4597844" y="0"/>
                  <a:pt x="4625868" y="28024"/>
                  <a:pt x="4625868" y="62594"/>
                </a:cubicBezTo>
                <a:lnTo>
                  <a:pt x="4625868" y="312963"/>
                </a:lnTo>
                <a:cubicBezTo>
                  <a:pt x="4625868" y="347533"/>
                  <a:pt x="4597844" y="375557"/>
                  <a:pt x="4563274" y="375557"/>
                </a:cubicBezTo>
                <a:lnTo>
                  <a:pt x="181777" y="375557"/>
                </a:lnTo>
                <a:cubicBezTo>
                  <a:pt x="147207" y="375557"/>
                  <a:pt x="126803" y="275090"/>
                  <a:pt x="126803" y="240520"/>
                </a:cubicBezTo>
                <a:lnTo>
                  <a:pt x="10319" y="315726"/>
                </a:lnTo>
                <a:lnTo>
                  <a:pt x="0" y="77770"/>
                </a:lnTo>
                <a:lnTo>
                  <a:pt x="119183" y="127411"/>
                </a:lnTo>
                <a:close/>
              </a:path>
            </a:pathLst>
          </a:cu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indent="76200"/>
            <a:r>
              <a:rPr lang="zh-TW" sz="1200" kern="100">
                <a:effectLst/>
                <a:ea typeface="新細明體" panose="02020500000000000000" pitchFamily="18" charset="-120"/>
                <a:cs typeface="Times New Roman" panose="02020603050405020304" pitchFamily="18" charset="0"/>
              </a:rPr>
              <a:t>權杖</a:t>
            </a:r>
          </a:p>
        </xdr:txBody>
      </xdr:sp>
      <xdr:sp macro="" textlink="">
        <xdr:nvSpPr>
          <xdr:cNvPr id="17" name="手繪多邊形: 圖案 16">
            <a:extLst>
              <a:ext uri="{FF2B5EF4-FFF2-40B4-BE49-F238E27FC236}">
                <a16:creationId xmlns:a16="http://schemas.microsoft.com/office/drawing/2014/main" id="{80F1E624-8EAB-4C1C-BD1B-8ED6A1768825}"/>
              </a:ext>
            </a:extLst>
          </xdr:cNvPr>
          <xdr:cNvSpPr/>
        </xdr:nvSpPr>
        <xdr:spPr>
          <a:xfrm>
            <a:off x="409651" y="21946"/>
            <a:ext cx="397207" cy="204716"/>
          </a:xfrm>
          <a:custGeom>
            <a:avLst/>
            <a:gdLst>
              <a:gd name="connsiteX0" fmla="*/ 84890 w 453390"/>
              <a:gd name="connsiteY0" fmla="*/ 0 h 263525"/>
              <a:gd name="connsiteX1" fmla="*/ 453390 w 453390"/>
              <a:gd name="connsiteY1" fmla="*/ 0 h 263525"/>
              <a:gd name="connsiteX2" fmla="*/ 453390 w 453390"/>
              <a:gd name="connsiteY2" fmla="*/ 263525 h 263525"/>
              <a:gd name="connsiteX3" fmla="*/ 84890 w 453390"/>
              <a:gd name="connsiteY3" fmla="*/ 263525 h 263525"/>
              <a:gd name="connsiteX4" fmla="*/ 59217 w 453390"/>
              <a:gd name="connsiteY4" fmla="*/ 168771 h 263525"/>
              <a:gd name="connsiteX5" fmla="*/ 4819 w 453390"/>
              <a:gd name="connsiteY5" fmla="*/ 221542 h 263525"/>
              <a:gd name="connsiteX6" fmla="*/ 0 w 453390"/>
              <a:gd name="connsiteY6" fmla="*/ 54571 h 263525"/>
              <a:gd name="connsiteX7" fmla="*/ 55658 w 453390"/>
              <a:gd name="connsiteY7" fmla="*/ 89403 h 263525"/>
              <a:gd name="connsiteX8" fmla="*/ 84890 w 453390"/>
              <a:gd name="connsiteY8" fmla="*/ 0 h 2635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453390" h="263525">
                <a:moveTo>
                  <a:pt x="84890" y="0"/>
                </a:moveTo>
                <a:lnTo>
                  <a:pt x="453390" y="0"/>
                </a:lnTo>
                <a:lnTo>
                  <a:pt x="453390" y="263525"/>
                </a:lnTo>
                <a:lnTo>
                  <a:pt x="84890" y="263525"/>
                </a:lnTo>
                <a:cubicBezTo>
                  <a:pt x="68745" y="263525"/>
                  <a:pt x="59217" y="193028"/>
                  <a:pt x="59217" y="168771"/>
                </a:cubicBezTo>
                <a:lnTo>
                  <a:pt x="4819" y="221542"/>
                </a:lnTo>
                <a:lnTo>
                  <a:pt x="0" y="54571"/>
                </a:lnTo>
                <a:lnTo>
                  <a:pt x="55658" y="89403"/>
                </a:lnTo>
                <a:cubicBezTo>
                  <a:pt x="55658" y="65146"/>
                  <a:pt x="68745" y="0"/>
                  <a:pt x="84890" y="0"/>
                </a:cubicBezTo>
                <a:close/>
              </a:path>
            </a:pathLst>
          </a:cu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indent="73025"/>
            <a:r>
              <a:rPr lang="en-US" sz="1200" kern="100">
                <a:solidFill>
                  <a:srgbClr val="FFFFFF"/>
                </a:solidFill>
                <a:effectLst/>
                <a:ea typeface="新細明體" panose="02020500000000000000" pitchFamily="18" charset="-120"/>
                <a:cs typeface="Times New Roman" panose="02020603050405020304" pitchFamily="18" charset="0"/>
              </a:rPr>
              <a:t>“  “</a:t>
            </a:r>
            <a:endParaRPr lang="zh-TW" sz="1200" kern="100">
              <a:effectLst/>
              <a:ea typeface="新細明體" panose="02020500000000000000" pitchFamily="18" charset="-12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11</xdr:col>
      <xdr:colOff>0</xdr:colOff>
      <xdr:row>12</xdr:row>
      <xdr:rowOff>0</xdr:rowOff>
    </xdr:from>
    <xdr:to>
      <xdr:col>15</xdr:col>
      <xdr:colOff>26110</xdr:colOff>
      <xdr:row>13</xdr:row>
      <xdr:rowOff>50613</xdr:rowOff>
    </xdr:to>
    <xdr:grpSp>
      <xdr:nvGrpSpPr>
        <xdr:cNvPr id="18" name="群組 17">
          <a:extLst>
            <a:ext uri="{FF2B5EF4-FFF2-40B4-BE49-F238E27FC236}">
              <a16:creationId xmlns:a16="http://schemas.microsoft.com/office/drawing/2014/main" id="{B4D71728-2928-4786-9C4C-2520F13ED70E}"/>
            </a:ext>
          </a:extLst>
        </xdr:cNvPr>
        <xdr:cNvGrpSpPr/>
      </xdr:nvGrpSpPr>
      <xdr:grpSpPr>
        <a:xfrm>
          <a:off x="11934825" y="2514600"/>
          <a:ext cx="2769310" cy="260163"/>
          <a:chOff x="0" y="0"/>
          <a:chExt cx="2760790" cy="263525"/>
        </a:xfrm>
      </xdr:grpSpPr>
      <xdr:sp macro="" textlink="">
        <xdr:nvSpPr>
          <xdr:cNvPr id="19" name="圓角矩形 48">
            <a:extLst>
              <a:ext uri="{FF2B5EF4-FFF2-40B4-BE49-F238E27FC236}">
                <a16:creationId xmlns:a16="http://schemas.microsoft.com/office/drawing/2014/main" id="{368AE436-576B-40BB-84FF-EA6E67D7DA6E}"/>
              </a:ext>
            </a:extLst>
          </xdr:cNvPr>
          <xdr:cNvSpPr/>
        </xdr:nvSpPr>
        <xdr:spPr>
          <a:xfrm>
            <a:off x="0" y="0"/>
            <a:ext cx="2760790" cy="263525"/>
          </a:xfrm>
          <a:custGeom>
            <a:avLst/>
            <a:gdLst>
              <a:gd name="connsiteX0" fmla="*/ 0 w 4506685"/>
              <a:gd name="connsiteY0" fmla="*/ 62594 h 375557"/>
              <a:gd name="connsiteX1" fmla="*/ 62594 w 4506685"/>
              <a:gd name="connsiteY1" fmla="*/ 0 h 375557"/>
              <a:gd name="connsiteX2" fmla="*/ 4444091 w 4506685"/>
              <a:gd name="connsiteY2" fmla="*/ 0 h 375557"/>
              <a:gd name="connsiteX3" fmla="*/ 4506685 w 4506685"/>
              <a:gd name="connsiteY3" fmla="*/ 62594 h 375557"/>
              <a:gd name="connsiteX4" fmla="*/ 4506685 w 4506685"/>
              <a:gd name="connsiteY4" fmla="*/ 312963 h 375557"/>
              <a:gd name="connsiteX5" fmla="*/ 4444091 w 4506685"/>
              <a:gd name="connsiteY5" fmla="*/ 375557 h 375557"/>
              <a:gd name="connsiteX6" fmla="*/ 62594 w 4506685"/>
              <a:gd name="connsiteY6" fmla="*/ 375557 h 375557"/>
              <a:gd name="connsiteX7" fmla="*/ 0 w 4506685"/>
              <a:gd name="connsiteY7" fmla="*/ 312963 h 375557"/>
              <a:gd name="connsiteX8" fmla="*/ 0 w 4506685"/>
              <a:gd name="connsiteY8" fmla="*/ 62594 h 375557"/>
              <a:gd name="connsiteX0" fmla="*/ 0 w 4506685"/>
              <a:gd name="connsiteY0" fmla="*/ 62594 h 375557"/>
              <a:gd name="connsiteX1" fmla="*/ 62594 w 4506685"/>
              <a:gd name="connsiteY1" fmla="*/ 0 h 375557"/>
              <a:gd name="connsiteX2" fmla="*/ 4444091 w 4506685"/>
              <a:gd name="connsiteY2" fmla="*/ 0 h 375557"/>
              <a:gd name="connsiteX3" fmla="*/ 4506685 w 4506685"/>
              <a:gd name="connsiteY3" fmla="*/ 62594 h 375557"/>
              <a:gd name="connsiteX4" fmla="*/ 4506685 w 4506685"/>
              <a:gd name="connsiteY4" fmla="*/ 312963 h 375557"/>
              <a:gd name="connsiteX5" fmla="*/ 4444091 w 4506685"/>
              <a:gd name="connsiteY5" fmla="*/ 375557 h 375557"/>
              <a:gd name="connsiteX6" fmla="*/ 62594 w 4506685"/>
              <a:gd name="connsiteY6" fmla="*/ 375557 h 375557"/>
              <a:gd name="connsiteX7" fmla="*/ 0 w 4506685"/>
              <a:gd name="connsiteY7" fmla="*/ 312963 h 375557"/>
              <a:gd name="connsiteX8" fmla="*/ 5443 w 4506685"/>
              <a:gd name="connsiteY8" fmla="*/ 163286 h 375557"/>
              <a:gd name="connsiteX9" fmla="*/ 0 w 4506685"/>
              <a:gd name="connsiteY9" fmla="*/ 62594 h 375557"/>
              <a:gd name="connsiteX0" fmla="*/ 310249 w 4816934"/>
              <a:gd name="connsiteY0" fmla="*/ 62594 h 375557"/>
              <a:gd name="connsiteX1" fmla="*/ 372843 w 4816934"/>
              <a:gd name="connsiteY1" fmla="*/ 0 h 375557"/>
              <a:gd name="connsiteX2" fmla="*/ 4754340 w 4816934"/>
              <a:gd name="connsiteY2" fmla="*/ 0 h 375557"/>
              <a:gd name="connsiteX3" fmla="*/ 4816934 w 4816934"/>
              <a:gd name="connsiteY3" fmla="*/ 62594 h 375557"/>
              <a:gd name="connsiteX4" fmla="*/ 4816934 w 4816934"/>
              <a:gd name="connsiteY4" fmla="*/ 312963 h 375557"/>
              <a:gd name="connsiteX5" fmla="*/ 4754340 w 4816934"/>
              <a:gd name="connsiteY5" fmla="*/ 375557 h 375557"/>
              <a:gd name="connsiteX6" fmla="*/ 372843 w 4816934"/>
              <a:gd name="connsiteY6" fmla="*/ 375557 h 375557"/>
              <a:gd name="connsiteX7" fmla="*/ 310249 w 4816934"/>
              <a:gd name="connsiteY7" fmla="*/ 312963 h 375557"/>
              <a:gd name="connsiteX8" fmla="*/ 0 w 4816934"/>
              <a:gd name="connsiteY8" fmla="*/ 146945 h 375557"/>
              <a:gd name="connsiteX9" fmla="*/ 310249 w 4816934"/>
              <a:gd name="connsiteY9" fmla="*/ 62594 h 375557"/>
              <a:gd name="connsiteX0" fmla="*/ 310249 w 4816934"/>
              <a:gd name="connsiteY0" fmla="*/ 62594 h 375557"/>
              <a:gd name="connsiteX1" fmla="*/ 372843 w 4816934"/>
              <a:gd name="connsiteY1" fmla="*/ 0 h 375557"/>
              <a:gd name="connsiteX2" fmla="*/ 4754340 w 4816934"/>
              <a:gd name="connsiteY2" fmla="*/ 0 h 375557"/>
              <a:gd name="connsiteX3" fmla="*/ 4816934 w 4816934"/>
              <a:gd name="connsiteY3" fmla="*/ 62594 h 375557"/>
              <a:gd name="connsiteX4" fmla="*/ 4816934 w 4816934"/>
              <a:gd name="connsiteY4" fmla="*/ 312963 h 375557"/>
              <a:gd name="connsiteX5" fmla="*/ 4754340 w 4816934"/>
              <a:gd name="connsiteY5" fmla="*/ 375557 h 375557"/>
              <a:gd name="connsiteX6" fmla="*/ 372843 w 4816934"/>
              <a:gd name="connsiteY6" fmla="*/ 375557 h 375557"/>
              <a:gd name="connsiteX7" fmla="*/ 310249 w 4816934"/>
              <a:gd name="connsiteY7" fmla="*/ 312963 h 375557"/>
              <a:gd name="connsiteX8" fmla="*/ 190500 w 4816934"/>
              <a:gd name="connsiteY8" fmla="*/ 261257 h 375557"/>
              <a:gd name="connsiteX9" fmla="*/ 0 w 4816934"/>
              <a:gd name="connsiteY9" fmla="*/ 146945 h 375557"/>
              <a:gd name="connsiteX10" fmla="*/ 310249 w 4816934"/>
              <a:gd name="connsiteY10" fmla="*/ 62594 h 375557"/>
              <a:gd name="connsiteX0" fmla="*/ 321154 w 4827839"/>
              <a:gd name="connsiteY0" fmla="*/ 62594 h 375557"/>
              <a:gd name="connsiteX1" fmla="*/ 383748 w 4827839"/>
              <a:gd name="connsiteY1" fmla="*/ 0 h 375557"/>
              <a:gd name="connsiteX2" fmla="*/ 4765245 w 4827839"/>
              <a:gd name="connsiteY2" fmla="*/ 0 h 375557"/>
              <a:gd name="connsiteX3" fmla="*/ 4827839 w 4827839"/>
              <a:gd name="connsiteY3" fmla="*/ 62594 h 375557"/>
              <a:gd name="connsiteX4" fmla="*/ 4827839 w 4827839"/>
              <a:gd name="connsiteY4" fmla="*/ 312963 h 375557"/>
              <a:gd name="connsiteX5" fmla="*/ 4765245 w 4827839"/>
              <a:gd name="connsiteY5" fmla="*/ 375557 h 375557"/>
              <a:gd name="connsiteX6" fmla="*/ 383748 w 4827839"/>
              <a:gd name="connsiteY6" fmla="*/ 375557 h 375557"/>
              <a:gd name="connsiteX7" fmla="*/ 321154 w 4827839"/>
              <a:gd name="connsiteY7" fmla="*/ 312963 h 375557"/>
              <a:gd name="connsiteX8" fmla="*/ 0 w 4827839"/>
              <a:gd name="connsiteY8" fmla="*/ 321173 h 375557"/>
              <a:gd name="connsiteX9" fmla="*/ 10905 w 4827839"/>
              <a:gd name="connsiteY9" fmla="*/ 146945 h 375557"/>
              <a:gd name="connsiteX10" fmla="*/ 321154 w 4827839"/>
              <a:gd name="connsiteY10" fmla="*/ 62594 h 375557"/>
              <a:gd name="connsiteX0" fmla="*/ 321154 w 4827839"/>
              <a:gd name="connsiteY0" fmla="*/ 62594 h 375557"/>
              <a:gd name="connsiteX1" fmla="*/ 383748 w 4827839"/>
              <a:gd name="connsiteY1" fmla="*/ 0 h 375557"/>
              <a:gd name="connsiteX2" fmla="*/ 4765245 w 4827839"/>
              <a:gd name="connsiteY2" fmla="*/ 0 h 375557"/>
              <a:gd name="connsiteX3" fmla="*/ 4827839 w 4827839"/>
              <a:gd name="connsiteY3" fmla="*/ 62594 h 375557"/>
              <a:gd name="connsiteX4" fmla="*/ 4827839 w 4827839"/>
              <a:gd name="connsiteY4" fmla="*/ 312963 h 375557"/>
              <a:gd name="connsiteX5" fmla="*/ 4765245 w 4827839"/>
              <a:gd name="connsiteY5" fmla="*/ 375557 h 375557"/>
              <a:gd name="connsiteX6" fmla="*/ 383748 w 4827839"/>
              <a:gd name="connsiteY6" fmla="*/ 375557 h 375557"/>
              <a:gd name="connsiteX7" fmla="*/ 321154 w 4827839"/>
              <a:gd name="connsiteY7" fmla="*/ 312963 h 375557"/>
              <a:gd name="connsiteX8" fmla="*/ 0 w 4827839"/>
              <a:gd name="connsiteY8" fmla="*/ 321173 h 375557"/>
              <a:gd name="connsiteX9" fmla="*/ 38122 w 4827839"/>
              <a:gd name="connsiteY9" fmla="*/ 97924 h 375557"/>
              <a:gd name="connsiteX10" fmla="*/ 321154 w 4827839"/>
              <a:gd name="connsiteY10" fmla="*/ 62594 h 375557"/>
              <a:gd name="connsiteX0" fmla="*/ 283032 w 4789717"/>
              <a:gd name="connsiteY0" fmla="*/ 62594 h 375557"/>
              <a:gd name="connsiteX1" fmla="*/ 345626 w 4789717"/>
              <a:gd name="connsiteY1" fmla="*/ 0 h 375557"/>
              <a:gd name="connsiteX2" fmla="*/ 4727123 w 4789717"/>
              <a:gd name="connsiteY2" fmla="*/ 0 h 375557"/>
              <a:gd name="connsiteX3" fmla="*/ 4789717 w 4789717"/>
              <a:gd name="connsiteY3" fmla="*/ 62594 h 375557"/>
              <a:gd name="connsiteX4" fmla="*/ 4789717 w 4789717"/>
              <a:gd name="connsiteY4" fmla="*/ 312963 h 375557"/>
              <a:gd name="connsiteX5" fmla="*/ 4727123 w 4789717"/>
              <a:gd name="connsiteY5" fmla="*/ 375557 h 375557"/>
              <a:gd name="connsiteX6" fmla="*/ 345626 w 4789717"/>
              <a:gd name="connsiteY6" fmla="*/ 375557 h 375557"/>
              <a:gd name="connsiteX7" fmla="*/ 283032 w 4789717"/>
              <a:gd name="connsiteY7" fmla="*/ 312963 h 375557"/>
              <a:gd name="connsiteX8" fmla="*/ 21756 w 4789717"/>
              <a:gd name="connsiteY8" fmla="*/ 315726 h 375557"/>
              <a:gd name="connsiteX9" fmla="*/ 0 w 4789717"/>
              <a:gd name="connsiteY9" fmla="*/ 97924 h 375557"/>
              <a:gd name="connsiteX10" fmla="*/ 283032 w 4789717"/>
              <a:gd name="connsiteY10" fmla="*/ 62594 h 375557"/>
              <a:gd name="connsiteX0" fmla="*/ 261276 w 4767961"/>
              <a:gd name="connsiteY0" fmla="*/ 62594 h 375557"/>
              <a:gd name="connsiteX1" fmla="*/ 323870 w 4767961"/>
              <a:gd name="connsiteY1" fmla="*/ 0 h 375557"/>
              <a:gd name="connsiteX2" fmla="*/ 4705367 w 4767961"/>
              <a:gd name="connsiteY2" fmla="*/ 0 h 375557"/>
              <a:gd name="connsiteX3" fmla="*/ 4767961 w 4767961"/>
              <a:gd name="connsiteY3" fmla="*/ 62594 h 375557"/>
              <a:gd name="connsiteX4" fmla="*/ 4767961 w 4767961"/>
              <a:gd name="connsiteY4" fmla="*/ 312963 h 375557"/>
              <a:gd name="connsiteX5" fmla="*/ 4705367 w 4767961"/>
              <a:gd name="connsiteY5" fmla="*/ 375557 h 375557"/>
              <a:gd name="connsiteX6" fmla="*/ 323870 w 4767961"/>
              <a:gd name="connsiteY6" fmla="*/ 375557 h 375557"/>
              <a:gd name="connsiteX7" fmla="*/ 261276 w 4767961"/>
              <a:gd name="connsiteY7" fmla="*/ 312963 h 375557"/>
              <a:gd name="connsiteX8" fmla="*/ 0 w 4767961"/>
              <a:gd name="connsiteY8" fmla="*/ 315726 h 375557"/>
              <a:gd name="connsiteX9" fmla="*/ 92557 w 4767961"/>
              <a:gd name="connsiteY9" fmla="*/ 81583 h 375557"/>
              <a:gd name="connsiteX10" fmla="*/ 261276 w 4767961"/>
              <a:gd name="connsiteY10" fmla="*/ 62594 h 375557"/>
              <a:gd name="connsiteX0" fmla="*/ 168719 w 4675404"/>
              <a:gd name="connsiteY0" fmla="*/ 62594 h 375557"/>
              <a:gd name="connsiteX1" fmla="*/ 231313 w 4675404"/>
              <a:gd name="connsiteY1" fmla="*/ 0 h 375557"/>
              <a:gd name="connsiteX2" fmla="*/ 4612810 w 4675404"/>
              <a:gd name="connsiteY2" fmla="*/ 0 h 375557"/>
              <a:gd name="connsiteX3" fmla="*/ 4675404 w 4675404"/>
              <a:gd name="connsiteY3" fmla="*/ 62594 h 375557"/>
              <a:gd name="connsiteX4" fmla="*/ 4675404 w 4675404"/>
              <a:gd name="connsiteY4" fmla="*/ 312963 h 375557"/>
              <a:gd name="connsiteX5" fmla="*/ 4612810 w 4675404"/>
              <a:gd name="connsiteY5" fmla="*/ 375557 h 375557"/>
              <a:gd name="connsiteX6" fmla="*/ 231313 w 4675404"/>
              <a:gd name="connsiteY6" fmla="*/ 375557 h 375557"/>
              <a:gd name="connsiteX7" fmla="*/ 168719 w 4675404"/>
              <a:gd name="connsiteY7" fmla="*/ 312963 h 375557"/>
              <a:gd name="connsiteX8" fmla="*/ 59855 w 4675404"/>
              <a:gd name="connsiteY8" fmla="*/ 315726 h 375557"/>
              <a:gd name="connsiteX9" fmla="*/ 0 w 4675404"/>
              <a:gd name="connsiteY9" fmla="*/ 81583 h 375557"/>
              <a:gd name="connsiteX10" fmla="*/ 168719 w 4675404"/>
              <a:gd name="connsiteY10" fmla="*/ 62594 h 375557"/>
              <a:gd name="connsiteX0" fmla="*/ 119183 w 4625868"/>
              <a:gd name="connsiteY0" fmla="*/ 62594 h 375557"/>
              <a:gd name="connsiteX1" fmla="*/ 181777 w 4625868"/>
              <a:gd name="connsiteY1" fmla="*/ 0 h 375557"/>
              <a:gd name="connsiteX2" fmla="*/ 4563274 w 4625868"/>
              <a:gd name="connsiteY2" fmla="*/ 0 h 375557"/>
              <a:gd name="connsiteX3" fmla="*/ 4625868 w 4625868"/>
              <a:gd name="connsiteY3" fmla="*/ 62594 h 375557"/>
              <a:gd name="connsiteX4" fmla="*/ 4625868 w 4625868"/>
              <a:gd name="connsiteY4" fmla="*/ 312963 h 375557"/>
              <a:gd name="connsiteX5" fmla="*/ 4563274 w 4625868"/>
              <a:gd name="connsiteY5" fmla="*/ 375557 h 375557"/>
              <a:gd name="connsiteX6" fmla="*/ 181777 w 4625868"/>
              <a:gd name="connsiteY6" fmla="*/ 375557 h 375557"/>
              <a:gd name="connsiteX7" fmla="*/ 119183 w 4625868"/>
              <a:gd name="connsiteY7" fmla="*/ 312963 h 375557"/>
              <a:gd name="connsiteX8" fmla="*/ 10319 w 4625868"/>
              <a:gd name="connsiteY8" fmla="*/ 315726 h 375557"/>
              <a:gd name="connsiteX9" fmla="*/ 0 w 4625868"/>
              <a:gd name="connsiteY9" fmla="*/ 77770 h 375557"/>
              <a:gd name="connsiteX10" fmla="*/ 119183 w 4625868"/>
              <a:gd name="connsiteY10" fmla="*/ 62594 h 375557"/>
              <a:gd name="connsiteX0" fmla="*/ 119183 w 4625868"/>
              <a:gd name="connsiteY0" fmla="*/ 127411 h 375557"/>
              <a:gd name="connsiteX1" fmla="*/ 181777 w 4625868"/>
              <a:gd name="connsiteY1" fmla="*/ 0 h 375557"/>
              <a:gd name="connsiteX2" fmla="*/ 4563274 w 4625868"/>
              <a:gd name="connsiteY2" fmla="*/ 0 h 375557"/>
              <a:gd name="connsiteX3" fmla="*/ 4625868 w 4625868"/>
              <a:gd name="connsiteY3" fmla="*/ 62594 h 375557"/>
              <a:gd name="connsiteX4" fmla="*/ 4625868 w 4625868"/>
              <a:gd name="connsiteY4" fmla="*/ 312963 h 375557"/>
              <a:gd name="connsiteX5" fmla="*/ 4563274 w 4625868"/>
              <a:gd name="connsiteY5" fmla="*/ 375557 h 375557"/>
              <a:gd name="connsiteX6" fmla="*/ 181777 w 4625868"/>
              <a:gd name="connsiteY6" fmla="*/ 375557 h 375557"/>
              <a:gd name="connsiteX7" fmla="*/ 119183 w 4625868"/>
              <a:gd name="connsiteY7" fmla="*/ 312963 h 375557"/>
              <a:gd name="connsiteX8" fmla="*/ 10319 w 4625868"/>
              <a:gd name="connsiteY8" fmla="*/ 315726 h 375557"/>
              <a:gd name="connsiteX9" fmla="*/ 0 w 4625868"/>
              <a:gd name="connsiteY9" fmla="*/ 77770 h 375557"/>
              <a:gd name="connsiteX10" fmla="*/ 119183 w 4625868"/>
              <a:gd name="connsiteY10" fmla="*/ 127411 h 375557"/>
              <a:gd name="connsiteX0" fmla="*/ 119183 w 4625868"/>
              <a:gd name="connsiteY0" fmla="*/ 127411 h 375557"/>
              <a:gd name="connsiteX1" fmla="*/ 181777 w 4625868"/>
              <a:gd name="connsiteY1" fmla="*/ 0 h 375557"/>
              <a:gd name="connsiteX2" fmla="*/ 4563274 w 4625868"/>
              <a:gd name="connsiteY2" fmla="*/ 0 h 375557"/>
              <a:gd name="connsiteX3" fmla="*/ 4625868 w 4625868"/>
              <a:gd name="connsiteY3" fmla="*/ 62594 h 375557"/>
              <a:gd name="connsiteX4" fmla="*/ 4625868 w 4625868"/>
              <a:gd name="connsiteY4" fmla="*/ 312963 h 375557"/>
              <a:gd name="connsiteX5" fmla="*/ 4563274 w 4625868"/>
              <a:gd name="connsiteY5" fmla="*/ 375557 h 375557"/>
              <a:gd name="connsiteX6" fmla="*/ 181777 w 4625868"/>
              <a:gd name="connsiteY6" fmla="*/ 375557 h 375557"/>
              <a:gd name="connsiteX7" fmla="*/ 126803 w 4625868"/>
              <a:gd name="connsiteY7" fmla="*/ 240520 h 375557"/>
              <a:gd name="connsiteX8" fmla="*/ 10319 w 4625868"/>
              <a:gd name="connsiteY8" fmla="*/ 315726 h 375557"/>
              <a:gd name="connsiteX9" fmla="*/ 0 w 4625868"/>
              <a:gd name="connsiteY9" fmla="*/ 77770 h 375557"/>
              <a:gd name="connsiteX10" fmla="*/ 119183 w 4625868"/>
              <a:gd name="connsiteY10" fmla="*/ 127411 h 37555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4625868" h="375557">
                <a:moveTo>
                  <a:pt x="119183" y="127411"/>
                </a:moveTo>
                <a:cubicBezTo>
                  <a:pt x="119183" y="92841"/>
                  <a:pt x="147207" y="0"/>
                  <a:pt x="181777" y="0"/>
                </a:cubicBezTo>
                <a:lnTo>
                  <a:pt x="4563274" y="0"/>
                </a:lnTo>
                <a:cubicBezTo>
                  <a:pt x="4597844" y="0"/>
                  <a:pt x="4625868" y="28024"/>
                  <a:pt x="4625868" y="62594"/>
                </a:cubicBezTo>
                <a:lnTo>
                  <a:pt x="4625868" y="312963"/>
                </a:lnTo>
                <a:cubicBezTo>
                  <a:pt x="4625868" y="347533"/>
                  <a:pt x="4597844" y="375557"/>
                  <a:pt x="4563274" y="375557"/>
                </a:cubicBezTo>
                <a:lnTo>
                  <a:pt x="181777" y="375557"/>
                </a:lnTo>
                <a:cubicBezTo>
                  <a:pt x="147207" y="375557"/>
                  <a:pt x="126803" y="275090"/>
                  <a:pt x="126803" y="240520"/>
                </a:cubicBezTo>
                <a:lnTo>
                  <a:pt x="10319" y="315726"/>
                </a:lnTo>
                <a:lnTo>
                  <a:pt x="0" y="77770"/>
                </a:lnTo>
                <a:lnTo>
                  <a:pt x="119183" y="127411"/>
                </a:lnTo>
                <a:close/>
              </a:path>
            </a:pathLst>
          </a:cu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indent="76200"/>
            <a:r>
              <a:rPr lang="zh-TW" sz="1200" kern="100">
                <a:effectLst/>
                <a:ea typeface="新細明體" panose="02020500000000000000" pitchFamily="18" charset="-120"/>
                <a:cs typeface="Times New Roman" panose="02020603050405020304" pitchFamily="18" charset="0"/>
              </a:rPr>
              <a:t>帳號    密碼 </a:t>
            </a:r>
            <a:r>
              <a:rPr lang="en-US" sz="1200" kern="100">
                <a:effectLst/>
                <a:ea typeface="新細明體" panose="02020500000000000000" pitchFamily="18" charset="-120"/>
                <a:cs typeface="Times New Roman" panose="02020603050405020304" pitchFamily="18" charset="0"/>
              </a:rPr>
              <a:t>   port     </a:t>
            </a:r>
            <a:r>
              <a:rPr lang="zh-TW" sz="1200" kern="100">
                <a:effectLst/>
                <a:ea typeface="新細明體" panose="02020500000000000000" pitchFamily="18" charset="-120"/>
                <a:cs typeface="Times New Roman" panose="02020603050405020304" pitchFamily="18" charset="0"/>
              </a:rPr>
              <a:t>服務器</a:t>
            </a:r>
          </a:p>
        </xdr:txBody>
      </xdr:sp>
      <xdr:sp macro="" textlink="">
        <xdr:nvSpPr>
          <xdr:cNvPr id="20" name="手繪多邊形: 圖案 19">
            <a:extLst>
              <a:ext uri="{FF2B5EF4-FFF2-40B4-BE49-F238E27FC236}">
                <a16:creationId xmlns:a16="http://schemas.microsoft.com/office/drawing/2014/main" id="{DCCF09F3-F948-4643-AF8C-522FBDB88A96}"/>
              </a:ext>
            </a:extLst>
          </xdr:cNvPr>
          <xdr:cNvSpPr/>
        </xdr:nvSpPr>
        <xdr:spPr>
          <a:xfrm>
            <a:off x="445213" y="31805"/>
            <a:ext cx="229909" cy="204716"/>
          </a:xfrm>
          <a:custGeom>
            <a:avLst/>
            <a:gdLst>
              <a:gd name="connsiteX0" fmla="*/ 84890 w 453390"/>
              <a:gd name="connsiteY0" fmla="*/ 0 h 263525"/>
              <a:gd name="connsiteX1" fmla="*/ 453390 w 453390"/>
              <a:gd name="connsiteY1" fmla="*/ 0 h 263525"/>
              <a:gd name="connsiteX2" fmla="*/ 453390 w 453390"/>
              <a:gd name="connsiteY2" fmla="*/ 263525 h 263525"/>
              <a:gd name="connsiteX3" fmla="*/ 84890 w 453390"/>
              <a:gd name="connsiteY3" fmla="*/ 263525 h 263525"/>
              <a:gd name="connsiteX4" fmla="*/ 59217 w 453390"/>
              <a:gd name="connsiteY4" fmla="*/ 168771 h 263525"/>
              <a:gd name="connsiteX5" fmla="*/ 4819 w 453390"/>
              <a:gd name="connsiteY5" fmla="*/ 221542 h 263525"/>
              <a:gd name="connsiteX6" fmla="*/ 0 w 453390"/>
              <a:gd name="connsiteY6" fmla="*/ 54571 h 263525"/>
              <a:gd name="connsiteX7" fmla="*/ 55658 w 453390"/>
              <a:gd name="connsiteY7" fmla="*/ 89403 h 263525"/>
              <a:gd name="connsiteX8" fmla="*/ 84890 w 453390"/>
              <a:gd name="connsiteY8" fmla="*/ 0 h 2635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453390" h="263525">
                <a:moveTo>
                  <a:pt x="84890" y="0"/>
                </a:moveTo>
                <a:lnTo>
                  <a:pt x="453390" y="0"/>
                </a:lnTo>
                <a:lnTo>
                  <a:pt x="453390" y="263525"/>
                </a:lnTo>
                <a:lnTo>
                  <a:pt x="84890" y="263525"/>
                </a:lnTo>
                <a:cubicBezTo>
                  <a:pt x="68745" y="263525"/>
                  <a:pt x="59217" y="193028"/>
                  <a:pt x="59217" y="168771"/>
                </a:cubicBezTo>
                <a:lnTo>
                  <a:pt x="4819" y="221542"/>
                </a:lnTo>
                <a:lnTo>
                  <a:pt x="0" y="54571"/>
                </a:lnTo>
                <a:lnTo>
                  <a:pt x="55658" y="89403"/>
                </a:lnTo>
                <a:cubicBezTo>
                  <a:pt x="55658" y="65146"/>
                  <a:pt x="68745" y="0"/>
                  <a:pt x="84890" y="0"/>
                </a:cubicBezTo>
                <a:close/>
              </a:path>
            </a:pathLst>
          </a:cu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indent="73025"/>
            <a:r>
              <a:rPr lang="en-US" sz="500" kern="100">
                <a:solidFill>
                  <a:srgbClr val="FFFFFF"/>
                </a:solidFill>
                <a:effectLst/>
                <a:ea typeface="新細明體" panose="02020500000000000000" pitchFamily="18" charset="-120"/>
                <a:cs typeface="Times New Roman" panose="02020603050405020304" pitchFamily="18" charset="0"/>
              </a:rPr>
              <a:t>“  “</a:t>
            </a:r>
            <a:endParaRPr lang="zh-TW" sz="1200" kern="100">
              <a:effectLst/>
              <a:ea typeface="新細明體" panose="02020500000000000000" pitchFamily="18" charset="-120"/>
              <a:cs typeface="Times New Roman" panose="02020603050405020304" pitchFamily="18" charset="0"/>
            </a:endParaRPr>
          </a:p>
        </xdr:txBody>
      </xdr:sp>
      <xdr:sp macro="" textlink="">
        <xdr:nvSpPr>
          <xdr:cNvPr id="21" name="手繪多邊形: 圖案 20">
            <a:extLst>
              <a:ext uri="{FF2B5EF4-FFF2-40B4-BE49-F238E27FC236}">
                <a16:creationId xmlns:a16="http://schemas.microsoft.com/office/drawing/2014/main" id="{40293A35-E0AA-4491-8232-FC5B7EAE8223}"/>
              </a:ext>
            </a:extLst>
          </xdr:cNvPr>
          <xdr:cNvSpPr/>
        </xdr:nvSpPr>
        <xdr:spPr>
          <a:xfrm>
            <a:off x="1025048" y="23853"/>
            <a:ext cx="246222" cy="204716"/>
          </a:xfrm>
          <a:custGeom>
            <a:avLst/>
            <a:gdLst>
              <a:gd name="connsiteX0" fmla="*/ 84890 w 453390"/>
              <a:gd name="connsiteY0" fmla="*/ 0 h 263525"/>
              <a:gd name="connsiteX1" fmla="*/ 453390 w 453390"/>
              <a:gd name="connsiteY1" fmla="*/ 0 h 263525"/>
              <a:gd name="connsiteX2" fmla="*/ 453390 w 453390"/>
              <a:gd name="connsiteY2" fmla="*/ 263525 h 263525"/>
              <a:gd name="connsiteX3" fmla="*/ 84890 w 453390"/>
              <a:gd name="connsiteY3" fmla="*/ 263525 h 263525"/>
              <a:gd name="connsiteX4" fmla="*/ 59217 w 453390"/>
              <a:gd name="connsiteY4" fmla="*/ 168771 h 263525"/>
              <a:gd name="connsiteX5" fmla="*/ 4819 w 453390"/>
              <a:gd name="connsiteY5" fmla="*/ 221542 h 263525"/>
              <a:gd name="connsiteX6" fmla="*/ 0 w 453390"/>
              <a:gd name="connsiteY6" fmla="*/ 54571 h 263525"/>
              <a:gd name="connsiteX7" fmla="*/ 55658 w 453390"/>
              <a:gd name="connsiteY7" fmla="*/ 89403 h 263525"/>
              <a:gd name="connsiteX8" fmla="*/ 84890 w 453390"/>
              <a:gd name="connsiteY8" fmla="*/ 0 h 2635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453390" h="263525">
                <a:moveTo>
                  <a:pt x="84890" y="0"/>
                </a:moveTo>
                <a:lnTo>
                  <a:pt x="453390" y="0"/>
                </a:lnTo>
                <a:lnTo>
                  <a:pt x="453390" y="263525"/>
                </a:lnTo>
                <a:lnTo>
                  <a:pt x="84890" y="263525"/>
                </a:lnTo>
                <a:cubicBezTo>
                  <a:pt x="68745" y="263525"/>
                  <a:pt x="59217" y="193028"/>
                  <a:pt x="59217" y="168771"/>
                </a:cubicBezTo>
                <a:lnTo>
                  <a:pt x="4819" y="221542"/>
                </a:lnTo>
                <a:lnTo>
                  <a:pt x="0" y="54571"/>
                </a:lnTo>
                <a:lnTo>
                  <a:pt x="55658" y="89403"/>
                </a:lnTo>
                <a:cubicBezTo>
                  <a:pt x="55658" y="65146"/>
                  <a:pt x="68745" y="0"/>
                  <a:pt x="84890" y="0"/>
                </a:cubicBezTo>
                <a:close/>
              </a:path>
            </a:pathLst>
          </a:cu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indent="73025"/>
            <a:r>
              <a:rPr lang="en-US" sz="500" kern="100">
                <a:solidFill>
                  <a:srgbClr val="FFFFFF"/>
                </a:solidFill>
                <a:effectLst/>
                <a:ea typeface="新細明體" panose="02020500000000000000" pitchFamily="18" charset="-120"/>
                <a:cs typeface="Times New Roman" panose="02020603050405020304" pitchFamily="18" charset="0"/>
              </a:rPr>
              <a:t>“  “</a:t>
            </a:r>
            <a:endParaRPr lang="zh-TW" sz="1200" kern="100">
              <a:effectLst/>
              <a:ea typeface="新細明體" panose="02020500000000000000" pitchFamily="18" charset="-120"/>
              <a:cs typeface="Times New Roman" panose="02020603050405020304" pitchFamily="18" charset="0"/>
            </a:endParaRPr>
          </a:p>
        </xdr:txBody>
      </xdr:sp>
      <xdr:sp macro="" textlink="">
        <xdr:nvSpPr>
          <xdr:cNvPr id="22" name="手繪多邊形: 圖案 21">
            <a:extLst>
              <a:ext uri="{FF2B5EF4-FFF2-40B4-BE49-F238E27FC236}">
                <a16:creationId xmlns:a16="http://schemas.microsoft.com/office/drawing/2014/main" id="{BE78B819-ED7B-4D76-8DC4-FD887F560E15}"/>
              </a:ext>
            </a:extLst>
          </xdr:cNvPr>
          <xdr:cNvSpPr/>
        </xdr:nvSpPr>
        <xdr:spPr>
          <a:xfrm>
            <a:off x="1587232" y="7951"/>
            <a:ext cx="332292" cy="238540"/>
          </a:xfrm>
          <a:custGeom>
            <a:avLst/>
            <a:gdLst>
              <a:gd name="connsiteX0" fmla="*/ 84890 w 453390"/>
              <a:gd name="connsiteY0" fmla="*/ 0 h 263525"/>
              <a:gd name="connsiteX1" fmla="*/ 453390 w 453390"/>
              <a:gd name="connsiteY1" fmla="*/ 0 h 263525"/>
              <a:gd name="connsiteX2" fmla="*/ 453390 w 453390"/>
              <a:gd name="connsiteY2" fmla="*/ 263525 h 263525"/>
              <a:gd name="connsiteX3" fmla="*/ 84890 w 453390"/>
              <a:gd name="connsiteY3" fmla="*/ 263525 h 263525"/>
              <a:gd name="connsiteX4" fmla="*/ 59217 w 453390"/>
              <a:gd name="connsiteY4" fmla="*/ 168771 h 263525"/>
              <a:gd name="connsiteX5" fmla="*/ 4819 w 453390"/>
              <a:gd name="connsiteY5" fmla="*/ 221542 h 263525"/>
              <a:gd name="connsiteX6" fmla="*/ 0 w 453390"/>
              <a:gd name="connsiteY6" fmla="*/ 54571 h 263525"/>
              <a:gd name="connsiteX7" fmla="*/ 55658 w 453390"/>
              <a:gd name="connsiteY7" fmla="*/ 89403 h 263525"/>
              <a:gd name="connsiteX8" fmla="*/ 84890 w 453390"/>
              <a:gd name="connsiteY8" fmla="*/ 0 h 2635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453390" h="263525">
                <a:moveTo>
                  <a:pt x="84890" y="0"/>
                </a:moveTo>
                <a:lnTo>
                  <a:pt x="453390" y="0"/>
                </a:lnTo>
                <a:lnTo>
                  <a:pt x="453390" y="263525"/>
                </a:lnTo>
                <a:lnTo>
                  <a:pt x="84890" y="263525"/>
                </a:lnTo>
                <a:cubicBezTo>
                  <a:pt x="68745" y="263525"/>
                  <a:pt x="59217" y="193028"/>
                  <a:pt x="59217" y="168771"/>
                </a:cubicBezTo>
                <a:lnTo>
                  <a:pt x="4819" y="221542"/>
                </a:lnTo>
                <a:lnTo>
                  <a:pt x="0" y="54571"/>
                </a:lnTo>
                <a:lnTo>
                  <a:pt x="55658" y="89403"/>
                </a:lnTo>
                <a:cubicBezTo>
                  <a:pt x="55658" y="65146"/>
                  <a:pt x="68745" y="0"/>
                  <a:pt x="84890" y="0"/>
                </a:cubicBezTo>
                <a:close/>
              </a:path>
            </a:pathLst>
          </a:cu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indent="73025"/>
            <a:r>
              <a:rPr lang="en-US" sz="900" kern="100">
                <a:solidFill>
                  <a:srgbClr val="FFFFFF"/>
                </a:solidFill>
                <a:effectLst/>
                <a:ea typeface="新細明體" panose="02020500000000000000" pitchFamily="18" charset="-120"/>
                <a:cs typeface="Times New Roman" panose="02020603050405020304" pitchFamily="18" charset="0"/>
              </a:rPr>
              <a:t>8883</a:t>
            </a:r>
            <a:endParaRPr lang="zh-TW" sz="1200" kern="100">
              <a:effectLst/>
              <a:ea typeface="新細明體" panose="02020500000000000000" pitchFamily="18" charset="-120"/>
              <a:cs typeface="Times New Roman" panose="02020603050405020304" pitchFamily="18" charset="0"/>
            </a:endParaRPr>
          </a:p>
        </xdr:txBody>
      </xdr:sp>
      <xdr:sp macro="" textlink="">
        <xdr:nvSpPr>
          <xdr:cNvPr id="23" name="手繪多邊形: 圖案 22">
            <a:extLst>
              <a:ext uri="{FF2B5EF4-FFF2-40B4-BE49-F238E27FC236}">
                <a16:creationId xmlns:a16="http://schemas.microsoft.com/office/drawing/2014/main" id="{B8F81E24-CA1E-447B-B399-86DE20893F06}"/>
              </a:ext>
            </a:extLst>
          </xdr:cNvPr>
          <xdr:cNvSpPr/>
        </xdr:nvSpPr>
        <xdr:spPr>
          <a:xfrm>
            <a:off x="2416095" y="31805"/>
            <a:ext cx="246222" cy="204716"/>
          </a:xfrm>
          <a:custGeom>
            <a:avLst/>
            <a:gdLst>
              <a:gd name="connsiteX0" fmla="*/ 84890 w 453390"/>
              <a:gd name="connsiteY0" fmla="*/ 0 h 263525"/>
              <a:gd name="connsiteX1" fmla="*/ 453390 w 453390"/>
              <a:gd name="connsiteY1" fmla="*/ 0 h 263525"/>
              <a:gd name="connsiteX2" fmla="*/ 453390 w 453390"/>
              <a:gd name="connsiteY2" fmla="*/ 263525 h 263525"/>
              <a:gd name="connsiteX3" fmla="*/ 84890 w 453390"/>
              <a:gd name="connsiteY3" fmla="*/ 263525 h 263525"/>
              <a:gd name="connsiteX4" fmla="*/ 59217 w 453390"/>
              <a:gd name="connsiteY4" fmla="*/ 168771 h 263525"/>
              <a:gd name="connsiteX5" fmla="*/ 4819 w 453390"/>
              <a:gd name="connsiteY5" fmla="*/ 221542 h 263525"/>
              <a:gd name="connsiteX6" fmla="*/ 0 w 453390"/>
              <a:gd name="connsiteY6" fmla="*/ 54571 h 263525"/>
              <a:gd name="connsiteX7" fmla="*/ 55658 w 453390"/>
              <a:gd name="connsiteY7" fmla="*/ 89403 h 263525"/>
              <a:gd name="connsiteX8" fmla="*/ 84890 w 453390"/>
              <a:gd name="connsiteY8" fmla="*/ 0 h 2635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453390" h="263525">
                <a:moveTo>
                  <a:pt x="84890" y="0"/>
                </a:moveTo>
                <a:lnTo>
                  <a:pt x="453390" y="0"/>
                </a:lnTo>
                <a:lnTo>
                  <a:pt x="453390" y="263525"/>
                </a:lnTo>
                <a:lnTo>
                  <a:pt x="84890" y="263525"/>
                </a:lnTo>
                <a:cubicBezTo>
                  <a:pt x="68745" y="263525"/>
                  <a:pt x="59217" y="193028"/>
                  <a:pt x="59217" y="168771"/>
                </a:cubicBezTo>
                <a:lnTo>
                  <a:pt x="4819" y="221542"/>
                </a:lnTo>
                <a:lnTo>
                  <a:pt x="0" y="54571"/>
                </a:lnTo>
                <a:lnTo>
                  <a:pt x="55658" y="89403"/>
                </a:lnTo>
                <a:cubicBezTo>
                  <a:pt x="55658" y="65146"/>
                  <a:pt x="68745" y="0"/>
                  <a:pt x="84890" y="0"/>
                </a:cubicBezTo>
                <a:close/>
              </a:path>
            </a:pathLst>
          </a:cu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indent="73025"/>
            <a:r>
              <a:rPr lang="en-US" sz="500" kern="100">
                <a:solidFill>
                  <a:srgbClr val="FFFFFF"/>
                </a:solidFill>
                <a:effectLst/>
                <a:ea typeface="新細明體" panose="02020500000000000000" pitchFamily="18" charset="-120"/>
                <a:cs typeface="Times New Roman" panose="02020603050405020304" pitchFamily="18" charset="0"/>
              </a:rPr>
              <a:t>“  “</a:t>
            </a:r>
            <a:endParaRPr lang="zh-TW" sz="1200" kern="100">
              <a:effectLst/>
              <a:ea typeface="新細明體" panose="02020500000000000000" pitchFamily="18" charset="-12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12</xdr:row>
      <xdr:rowOff>0</xdr:rowOff>
    </xdr:from>
    <xdr:to>
      <xdr:col>11</xdr:col>
      <xdr:colOff>279400</xdr:colOff>
      <xdr:row>14</xdr:row>
      <xdr:rowOff>9264</xdr:rowOff>
    </xdr:to>
    <xdr:sp macro="" textlink="">
      <xdr:nvSpPr>
        <xdr:cNvPr id="2" name="圓角矩形 4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9018494" y="2474259"/>
          <a:ext cx="2717800" cy="421640"/>
        </a:xfrm>
        <a:custGeom>
          <a:avLst/>
          <a:gdLst>
            <a:gd name="connsiteX0" fmla="*/ 0 w 4424680"/>
            <a:gd name="connsiteY0" fmla="*/ 60115 h 360680"/>
            <a:gd name="connsiteX1" fmla="*/ 60115 w 4424680"/>
            <a:gd name="connsiteY1" fmla="*/ 0 h 360680"/>
            <a:gd name="connsiteX2" fmla="*/ 4364565 w 4424680"/>
            <a:gd name="connsiteY2" fmla="*/ 0 h 360680"/>
            <a:gd name="connsiteX3" fmla="*/ 4424680 w 4424680"/>
            <a:gd name="connsiteY3" fmla="*/ 60115 h 360680"/>
            <a:gd name="connsiteX4" fmla="*/ 4424680 w 4424680"/>
            <a:gd name="connsiteY4" fmla="*/ 300565 h 360680"/>
            <a:gd name="connsiteX5" fmla="*/ 4364565 w 4424680"/>
            <a:gd name="connsiteY5" fmla="*/ 360680 h 360680"/>
            <a:gd name="connsiteX6" fmla="*/ 60115 w 4424680"/>
            <a:gd name="connsiteY6" fmla="*/ 360680 h 360680"/>
            <a:gd name="connsiteX7" fmla="*/ 0 w 4424680"/>
            <a:gd name="connsiteY7" fmla="*/ 300565 h 360680"/>
            <a:gd name="connsiteX8" fmla="*/ 0 w 4424680"/>
            <a:gd name="connsiteY8" fmla="*/ 60115 h 360680"/>
            <a:gd name="connsiteX0" fmla="*/ 0 w 4424680"/>
            <a:gd name="connsiteY0" fmla="*/ 60115 h 360680"/>
            <a:gd name="connsiteX1" fmla="*/ 60115 w 4424680"/>
            <a:gd name="connsiteY1" fmla="*/ 0 h 360680"/>
            <a:gd name="connsiteX2" fmla="*/ 279400 w 4424680"/>
            <a:gd name="connsiteY2" fmla="*/ 0 h 360680"/>
            <a:gd name="connsiteX3" fmla="*/ 4364565 w 4424680"/>
            <a:gd name="connsiteY3" fmla="*/ 0 h 360680"/>
            <a:gd name="connsiteX4" fmla="*/ 4424680 w 4424680"/>
            <a:gd name="connsiteY4" fmla="*/ 60115 h 360680"/>
            <a:gd name="connsiteX5" fmla="*/ 4424680 w 4424680"/>
            <a:gd name="connsiteY5" fmla="*/ 300565 h 360680"/>
            <a:gd name="connsiteX6" fmla="*/ 4364565 w 4424680"/>
            <a:gd name="connsiteY6" fmla="*/ 360680 h 360680"/>
            <a:gd name="connsiteX7" fmla="*/ 60115 w 4424680"/>
            <a:gd name="connsiteY7" fmla="*/ 360680 h 360680"/>
            <a:gd name="connsiteX8" fmla="*/ 0 w 4424680"/>
            <a:gd name="connsiteY8" fmla="*/ 300565 h 360680"/>
            <a:gd name="connsiteX9" fmla="*/ 0 w 4424680"/>
            <a:gd name="connsiteY9" fmla="*/ 60115 h 360680"/>
            <a:gd name="connsiteX0" fmla="*/ 0 w 4424680"/>
            <a:gd name="connsiteY0" fmla="*/ 60115 h 360680"/>
            <a:gd name="connsiteX1" fmla="*/ 60115 w 4424680"/>
            <a:gd name="connsiteY1" fmla="*/ 0 h 360680"/>
            <a:gd name="connsiteX2" fmla="*/ 4364565 w 4424680"/>
            <a:gd name="connsiteY2" fmla="*/ 0 h 360680"/>
            <a:gd name="connsiteX3" fmla="*/ 4424680 w 4424680"/>
            <a:gd name="connsiteY3" fmla="*/ 60115 h 360680"/>
            <a:gd name="connsiteX4" fmla="*/ 4424680 w 4424680"/>
            <a:gd name="connsiteY4" fmla="*/ 300565 h 360680"/>
            <a:gd name="connsiteX5" fmla="*/ 4364565 w 4424680"/>
            <a:gd name="connsiteY5" fmla="*/ 360680 h 360680"/>
            <a:gd name="connsiteX6" fmla="*/ 60115 w 4424680"/>
            <a:gd name="connsiteY6" fmla="*/ 360680 h 360680"/>
            <a:gd name="connsiteX7" fmla="*/ 0 w 4424680"/>
            <a:gd name="connsiteY7" fmla="*/ 300565 h 360680"/>
            <a:gd name="connsiteX8" fmla="*/ 0 w 4424680"/>
            <a:gd name="connsiteY8" fmla="*/ 60115 h 360680"/>
            <a:gd name="connsiteX0" fmla="*/ 0 w 4424680"/>
            <a:gd name="connsiteY0" fmla="*/ 60115 h 360680"/>
            <a:gd name="connsiteX1" fmla="*/ 60115 w 4424680"/>
            <a:gd name="connsiteY1" fmla="*/ 0 h 360680"/>
            <a:gd name="connsiteX2" fmla="*/ 350520 w 4424680"/>
            <a:gd name="connsiteY2" fmla="*/ 0 h 360680"/>
            <a:gd name="connsiteX3" fmla="*/ 4364565 w 4424680"/>
            <a:gd name="connsiteY3" fmla="*/ 0 h 360680"/>
            <a:gd name="connsiteX4" fmla="*/ 4424680 w 4424680"/>
            <a:gd name="connsiteY4" fmla="*/ 60115 h 360680"/>
            <a:gd name="connsiteX5" fmla="*/ 4424680 w 4424680"/>
            <a:gd name="connsiteY5" fmla="*/ 300565 h 360680"/>
            <a:gd name="connsiteX6" fmla="*/ 4364565 w 4424680"/>
            <a:gd name="connsiteY6" fmla="*/ 360680 h 360680"/>
            <a:gd name="connsiteX7" fmla="*/ 60115 w 4424680"/>
            <a:gd name="connsiteY7" fmla="*/ 360680 h 360680"/>
            <a:gd name="connsiteX8" fmla="*/ 0 w 4424680"/>
            <a:gd name="connsiteY8" fmla="*/ 300565 h 360680"/>
            <a:gd name="connsiteX9" fmla="*/ 0 w 4424680"/>
            <a:gd name="connsiteY9" fmla="*/ 60115 h 360680"/>
            <a:gd name="connsiteX0" fmla="*/ 0 w 4424680"/>
            <a:gd name="connsiteY0" fmla="*/ 121075 h 421640"/>
            <a:gd name="connsiteX1" fmla="*/ 60115 w 4424680"/>
            <a:gd name="connsiteY1" fmla="*/ 60960 h 421640"/>
            <a:gd name="connsiteX2" fmla="*/ 350520 w 4424680"/>
            <a:gd name="connsiteY2" fmla="*/ 60960 h 421640"/>
            <a:gd name="connsiteX3" fmla="*/ 4364565 w 4424680"/>
            <a:gd name="connsiteY3" fmla="*/ 60960 h 421640"/>
            <a:gd name="connsiteX4" fmla="*/ 4424680 w 4424680"/>
            <a:gd name="connsiteY4" fmla="*/ 121075 h 421640"/>
            <a:gd name="connsiteX5" fmla="*/ 4424680 w 4424680"/>
            <a:gd name="connsiteY5" fmla="*/ 361525 h 421640"/>
            <a:gd name="connsiteX6" fmla="*/ 4364565 w 4424680"/>
            <a:gd name="connsiteY6" fmla="*/ 421640 h 421640"/>
            <a:gd name="connsiteX7" fmla="*/ 60115 w 4424680"/>
            <a:gd name="connsiteY7" fmla="*/ 421640 h 421640"/>
            <a:gd name="connsiteX8" fmla="*/ 0 w 4424680"/>
            <a:gd name="connsiteY8" fmla="*/ 361525 h 421640"/>
            <a:gd name="connsiteX9" fmla="*/ 0 w 4424680"/>
            <a:gd name="connsiteY9" fmla="*/ 121075 h 421640"/>
            <a:gd name="connsiteX0" fmla="*/ 0 w 4424680"/>
            <a:gd name="connsiteY0" fmla="*/ 121075 h 421640"/>
            <a:gd name="connsiteX1" fmla="*/ 60115 w 4424680"/>
            <a:gd name="connsiteY1" fmla="*/ 60960 h 421640"/>
            <a:gd name="connsiteX2" fmla="*/ 350520 w 4424680"/>
            <a:gd name="connsiteY2" fmla="*/ 60960 h 421640"/>
            <a:gd name="connsiteX3" fmla="*/ 4364565 w 4424680"/>
            <a:gd name="connsiteY3" fmla="*/ 60960 h 421640"/>
            <a:gd name="connsiteX4" fmla="*/ 4424680 w 4424680"/>
            <a:gd name="connsiteY4" fmla="*/ 121075 h 421640"/>
            <a:gd name="connsiteX5" fmla="*/ 4424680 w 4424680"/>
            <a:gd name="connsiteY5" fmla="*/ 361525 h 421640"/>
            <a:gd name="connsiteX6" fmla="*/ 4364565 w 4424680"/>
            <a:gd name="connsiteY6" fmla="*/ 421640 h 421640"/>
            <a:gd name="connsiteX7" fmla="*/ 330200 w 4424680"/>
            <a:gd name="connsiteY7" fmla="*/ 421640 h 421640"/>
            <a:gd name="connsiteX8" fmla="*/ 60115 w 4424680"/>
            <a:gd name="connsiteY8" fmla="*/ 421640 h 421640"/>
            <a:gd name="connsiteX9" fmla="*/ 0 w 4424680"/>
            <a:gd name="connsiteY9" fmla="*/ 361525 h 421640"/>
            <a:gd name="connsiteX10" fmla="*/ 0 w 4424680"/>
            <a:gd name="connsiteY10" fmla="*/ 121075 h 421640"/>
            <a:gd name="connsiteX0" fmla="*/ 0 w 4424680"/>
            <a:gd name="connsiteY0" fmla="*/ 60115 h 360680"/>
            <a:gd name="connsiteX1" fmla="*/ 60115 w 4424680"/>
            <a:gd name="connsiteY1" fmla="*/ 0 h 360680"/>
            <a:gd name="connsiteX2" fmla="*/ 350520 w 4424680"/>
            <a:gd name="connsiteY2" fmla="*/ 0 h 360680"/>
            <a:gd name="connsiteX3" fmla="*/ 4364565 w 4424680"/>
            <a:gd name="connsiteY3" fmla="*/ 0 h 360680"/>
            <a:gd name="connsiteX4" fmla="*/ 4424680 w 4424680"/>
            <a:gd name="connsiteY4" fmla="*/ 60115 h 360680"/>
            <a:gd name="connsiteX5" fmla="*/ 4424680 w 4424680"/>
            <a:gd name="connsiteY5" fmla="*/ 300565 h 360680"/>
            <a:gd name="connsiteX6" fmla="*/ 4364565 w 4424680"/>
            <a:gd name="connsiteY6" fmla="*/ 360680 h 360680"/>
            <a:gd name="connsiteX7" fmla="*/ 330200 w 4424680"/>
            <a:gd name="connsiteY7" fmla="*/ 360680 h 360680"/>
            <a:gd name="connsiteX8" fmla="*/ 60115 w 4424680"/>
            <a:gd name="connsiteY8" fmla="*/ 360680 h 360680"/>
            <a:gd name="connsiteX9" fmla="*/ 0 w 4424680"/>
            <a:gd name="connsiteY9" fmla="*/ 300565 h 360680"/>
            <a:gd name="connsiteX10" fmla="*/ 0 w 4424680"/>
            <a:gd name="connsiteY10" fmla="*/ 60115 h 360680"/>
            <a:gd name="connsiteX0" fmla="*/ 0 w 4424680"/>
            <a:gd name="connsiteY0" fmla="*/ 60115 h 421640"/>
            <a:gd name="connsiteX1" fmla="*/ 60115 w 4424680"/>
            <a:gd name="connsiteY1" fmla="*/ 0 h 421640"/>
            <a:gd name="connsiteX2" fmla="*/ 350520 w 4424680"/>
            <a:gd name="connsiteY2" fmla="*/ 0 h 421640"/>
            <a:gd name="connsiteX3" fmla="*/ 4364565 w 4424680"/>
            <a:gd name="connsiteY3" fmla="*/ 0 h 421640"/>
            <a:gd name="connsiteX4" fmla="*/ 4424680 w 4424680"/>
            <a:gd name="connsiteY4" fmla="*/ 60115 h 421640"/>
            <a:gd name="connsiteX5" fmla="*/ 4424680 w 4424680"/>
            <a:gd name="connsiteY5" fmla="*/ 300565 h 421640"/>
            <a:gd name="connsiteX6" fmla="*/ 4364565 w 4424680"/>
            <a:gd name="connsiteY6" fmla="*/ 360680 h 421640"/>
            <a:gd name="connsiteX7" fmla="*/ 330200 w 4424680"/>
            <a:gd name="connsiteY7" fmla="*/ 360680 h 421640"/>
            <a:gd name="connsiteX8" fmla="*/ 60115 w 4424680"/>
            <a:gd name="connsiteY8" fmla="*/ 360680 h 421640"/>
            <a:gd name="connsiteX9" fmla="*/ 0 w 4424680"/>
            <a:gd name="connsiteY9" fmla="*/ 300565 h 421640"/>
            <a:gd name="connsiteX10" fmla="*/ 0 w 4424680"/>
            <a:gd name="connsiteY10" fmla="*/ 60115 h 4216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4424680" h="421640">
              <a:moveTo>
                <a:pt x="0" y="60115"/>
              </a:moveTo>
              <a:cubicBezTo>
                <a:pt x="0" y="26914"/>
                <a:pt x="26914" y="0"/>
                <a:pt x="60115" y="0"/>
              </a:cubicBezTo>
              <a:cubicBezTo>
                <a:pt x="156917" y="0"/>
                <a:pt x="207998" y="121920"/>
                <a:pt x="350520" y="0"/>
              </a:cubicBezTo>
              <a:lnTo>
                <a:pt x="4364565" y="0"/>
              </a:lnTo>
              <a:cubicBezTo>
                <a:pt x="4397766" y="0"/>
                <a:pt x="4424680" y="26914"/>
                <a:pt x="4424680" y="60115"/>
              </a:cubicBezTo>
              <a:lnTo>
                <a:pt x="4424680" y="300565"/>
              </a:lnTo>
              <a:cubicBezTo>
                <a:pt x="4424680" y="333766"/>
                <a:pt x="4397766" y="360680"/>
                <a:pt x="4364565" y="360680"/>
              </a:cubicBezTo>
              <a:lnTo>
                <a:pt x="330200" y="360680"/>
              </a:lnTo>
              <a:cubicBezTo>
                <a:pt x="138572" y="497840"/>
                <a:pt x="150143" y="360680"/>
                <a:pt x="60115" y="360680"/>
              </a:cubicBezTo>
              <a:cubicBezTo>
                <a:pt x="26914" y="360680"/>
                <a:pt x="0" y="333766"/>
                <a:pt x="0" y="300565"/>
              </a:cubicBezTo>
              <a:lnTo>
                <a:pt x="0" y="60115"/>
              </a:ln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>
            <a:spcAft>
              <a:spcPts val="0"/>
            </a:spcAft>
          </a:pPr>
          <a:r>
            <a:rPr lang="en-US" sz="1200" kern="100"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[</a:t>
          </a:r>
          <a:r>
            <a:rPr lang="zh-TW" sz="1200" kern="100"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接收</a:t>
          </a:r>
          <a:r>
            <a:rPr lang="en-US" sz="1200" kern="100"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]Arduion</a:t>
          </a:r>
          <a:r>
            <a:rPr lang="zh-TW" sz="1200" kern="100"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傳來的收貨人資料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10</xdr:col>
      <xdr:colOff>279400</xdr:colOff>
      <xdr:row>7</xdr:row>
      <xdr:rowOff>9263</xdr:rowOff>
    </xdr:to>
    <xdr:sp macro="" textlink="">
      <xdr:nvSpPr>
        <xdr:cNvPr id="2" name="圓角矩形 4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8408894" y="1030941"/>
          <a:ext cx="2717800" cy="421640"/>
        </a:xfrm>
        <a:custGeom>
          <a:avLst/>
          <a:gdLst>
            <a:gd name="connsiteX0" fmla="*/ 0 w 4424680"/>
            <a:gd name="connsiteY0" fmla="*/ 60115 h 360680"/>
            <a:gd name="connsiteX1" fmla="*/ 60115 w 4424680"/>
            <a:gd name="connsiteY1" fmla="*/ 0 h 360680"/>
            <a:gd name="connsiteX2" fmla="*/ 4364565 w 4424680"/>
            <a:gd name="connsiteY2" fmla="*/ 0 h 360680"/>
            <a:gd name="connsiteX3" fmla="*/ 4424680 w 4424680"/>
            <a:gd name="connsiteY3" fmla="*/ 60115 h 360680"/>
            <a:gd name="connsiteX4" fmla="*/ 4424680 w 4424680"/>
            <a:gd name="connsiteY4" fmla="*/ 300565 h 360680"/>
            <a:gd name="connsiteX5" fmla="*/ 4364565 w 4424680"/>
            <a:gd name="connsiteY5" fmla="*/ 360680 h 360680"/>
            <a:gd name="connsiteX6" fmla="*/ 60115 w 4424680"/>
            <a:gd name="connsiteY6" fmla="*/ 360680 h 360680"/>
            <a:gd name="connsiteX7" fmla="*/ 0 w 4424680"/>
            <a:gd name="connsiteY7" fmla="*/ 300565 h 360680"/>
            <a:gd name="connsiteX8" fmla="*/ 0 w 4424680"/>
            <a:gd name="connsiteY8" fmla="*/ 60115 h 360680"/>
            <a:gd name="connsiteX0" fmla="*/ 0 w 4424680"/>
            <a:gd name="connsiteY0" fmla="*/ 60115 h 360680"/>
            <a:gd name="connsiteX1" fmla="*/ 60115 w 4424680"/>
            <a:gd name="connsiteY1" fmla="*/ 0 h 360680"/>
            <a:gd name="connsiteX2" fmla="*/ 279400 w 4424680"/>
            <a:gd name="connsiteY2" fmla="*/ 0 h 360680"/>
            <a:gd name="connsiteX3" fmla="*/ 4364565 w 4424680"/>
            <a:gd name="connsiteY3" fmla="*/ 0 h 360680"/>
            <a:gd name="connsiteX4" fmla="*/ 4424680 w 4424680"/>
            <a:gd name="connsiteY4" fmla="*/ 60115 h 360680"/>
            <a:gd name="connsiteX5" fmla="*/ 4424680 w 4424680"/>
            <a:gd name="connsiteY5" fmla="*/ 300565 h 360680"/>
            <a:gd name="connsiteX6" fmla="*/ 4364565 w 4424680"/>
            <a:gd name="connsiteY6" fmla="*/ 360680 h 360680"/>
            <a:gd name="connsiteX7" fmla="*/ 60115 w 4424680"/>
            <a:gd name="connsiteY7" fmla="*/ 360680 h 360680"/>
            <a:gd name="connsiteX8" fmla="*/ 0 w 4424680"/>
            <a:gd name="connsiteY8" fmla="*/ 300565 h 360680"/>
            <a:gd name="connsiteX9" fmla="*/ 0 w 4424680"/>
            <a:gd name="connsiteY9" fmla="*/ 60115 h 360680"/>
            <a:gd name="connsiteX0" fmla="*/ 0 w 4424680"/>
            <a:gd name="connsiteY0" fmla="*/ 60115 h 360680"/>
            <a:gd name="connsiteX1" fmla="*/ 60115 w 4424680"/>
            <a:gd name="connsiteY1" fmla="*/ 0 h 360680"/>
            <a:gd name="connsiteX2" fmla="*/ 4364565 w 4424680"/>
            <a:gd name="connsiteY2" fmla="*/ 0 h 360680"/>
            <a:gd name="connsiteX3" fmla="*/ 4424680 w 4424680"/>
            <a:gd name="connsiteY3" fmla="*/ 60115 h 360680"/>
            <a:gd name="connsiteX4" fmla="*/ 4424680 w 4424680"/>
            <a:gd name="connsiteY4" fmla="*/ 300565 h 360680"/>
            <a:gd name="connsiteX5" fmla="*/ 4364565 w 4424680"/>
            <a:gd name="connsiteY5" fmla="*/ 360680 h 360680"/>
            <a:gd name="connsiteX6" fmla="*/ 60115 w 4424680"/>
            <a:gd name="connsiteY6" fmla="*/ 360680 h 360680"/>
            <a:gd name="connsiteX7" fmla="*/ 0 w 4424680"/>
            <a:gd name="connsiteY7" fmla="*/ 300565 h 360680"/>
            <a:gd name="connsiteX8" fmla="*/ 0 w 4424680"/>
            <a:gd name="connsiteY8" fmla="*/ 60115 h 360680"/>
            <a:gd name="connsiteX0" fmla="*/ 0 w 4424680"/>
            <a:gd name="connsiteY0" fmla="*/ 60115 h 360680"/>
            <a:gd name="connsiteX1" fmla="*/ 60115 w 4424680"/>
            <a:gd name="connsiteY1" fmla="*/ 0 h 360680"/>
            <a:gd name="connsiteX2" fmla="*/ 350520 w 4424680"/>
            <a:gd name="connsiteY2" fmla="*/ 0 h 360680"/>
            <a:gd name="connsiteX3" fmla="*/ 4364565 w 4424680"/>
            <a:gd name="connsiteY3" fmla="*/ 0 h 360680"/>
            <a:gd name="connsiteX4" fmla="*/ 4424680 w 4424680"/>
            <a:gd name="connsiteY4" fmla="*/ 60115 h 360680"/>
            <a:gd name="connsiteX5" fmla="*/ 4424680 w 4424680"/>
            <a:gd name="connsiteY5" fmla="*/ 300565 h 360680"/>
            <a:gd name="connsiteX6" fmla="*/ 4364565 w 4424680"/>
            <a:gd name="connsiteY6" fmla="*/ 360680 h 360680"/>
            <a:gd name="connsiteX7" fmla="*/ 60115 w 4424680"/>
            <a:gd name="connsiteY7" fmla="*/ 360680 h 360680"/>
            <a:gd name="connsiteX8" fmla="*/ 0 w 4424680"/>
            <a:gd name="connsiteY8" fmla="*/ 300565 h 360680"/>
            <a:gd name="connsiteX9" fmla="*/ 0 w 4424680"/>
            <a:gd name="connsiteY9" fmla="*/ 60115 h 360680"/>
            <a:gd name="connsiteX0" fmla="*/ 0 w 4424680"/>
            <a:gd name="connsiteY0" fmla="*/ 121075 h 421640"/>
            <a:gd name="connsiteX1" fmla="*/ 60115 w 4424680"/>
            <a:gd name="connsiteY1" fmla="*/ 60960 h 421640"/>
            <a:gd name="connsiteX2" fmla="*/ 350520 w 4424680"/>
            <a:gd name="connsiteY2" fmla="*/ 60960 h 421640"/>
            <a:gd name="connsiteX3" fmla="*/ 4364565 w 4424680"/>
            <a:gd name="connsiteY3" fmla="*/ 60960 h 421640"/>
            <a:gd name="connsiteX4" fmla="*/ 4424680 w 4424680"/>
            <a:gd name="connsiteY4" fmla="*/ 121075 h 421640"/>
            <a:gd name="connsiteX5" fmla="*/ 4424680 w 4424680"/>
            <a:gd name="connsiteY5" fmla="*/ 361525 h 421640"/>
            <a:gd name="connsiteX6" fmla="*/ 4364565 w 4424680"/>
            <a:gd name="connsiteY6" fmla="*/ 421640 h 421640"/>
            <a:gd name="connsiteX7" fmla="*/ 60115 w 4424680"/>
            <a:gd name="connsiteY7" fmla="*/ 421640 h 421640"/>
            <a:gd name="connsiteX8" fmla="*/ 0 w 4424680"/>
            <a:gd name="connsiteY8" fmla="*/ 361525 h 421640"/>
            <a:gd name="connsiteX9" fmla="*/ 0 w 4424680"/>
            <a:gd name="connsiteY9" fmla="*/ 121075 h 421640"/>
            <a:gd name="connsiteX0" fmla="*/ 0 w 4424680"/>
            <a:gd name="connsiteY0" fmla="*/ 121075 h 421640"/>
            <a:gd name="connsiteX1" fmla="*/ 60115 w 4424680"/>
            <a:gd name="connsiteY1" fmla="*/ 60960 h 421640"/>
            <a:gd name="connsiteX2" fmla="*/ 350520 w 4424680"/>
            <a:gd name="connsiteY2" fmla="*/ 60960 h 421640"/>
            <a:gd name="connsiteX3" fmla="*/ 4364565 w 4424680"/>
            <a:gd name="connsiteY3" fmla="*/ 60960 h 421640"/>
            <a:gd name="connsiteX4" fmla="*/ 4424680 w 4424680"/>
            <a:gd name="connsiteY4" fmla="*/ 121075 h 421640"/>
            <a:gd name="connsiteX5" fmla="*/ 4424680 w 4424680"/>
            <a:gd name="connsiteY5" fmla="*/ 361525 h 421640"/>
            <a:gd name="connsiteX6" fmla="*/ 4364565 w 4424680"/>
            <a:gd name="connsiteY6" fmla="*/ 421640 h 421640"/>
            <a:gd name="connsiteX7" fmla="*/ 330200 w 4424680"/>
            <a:gd name="connsiteY7" fmla="*/ 421640 h 421640"/>
            <a:gd name="connsiteX8" fmla="*/ 60115 w 4424680"/>
            <a:gd name="connsiteY8" fmla="*/ 421640 h 421640"/>
            <a:gd name="connsiteX9" fmla="*/ 0 w 4424680"/>
            <a:gd name="connsiteY9" fmla="*/ 361525 h 421640"/>
            <a:gd name="connsiteX10" fmla="*/ 0 w 4424680"/>
            <a:gd name="connsiteY10" fmla="*/ 121075 h 421640"/>
            <a:gd name="connsiteX0" fmla="*/ 0 w 4424680"/>
            <a:gd name="connsiteY0" fmla="*/ 60115 h 360680"/>
            <a:gd name="connsiteX1" fmla="*/ 60115 w 4424680"/>
            <a:gd name="connsiteY1" fmla="*/ 0 h 360680"/>
            <a:gd name="connsiteX2" fmla="*/ 350520 w 4424680"/>
            <a:gd name="connsiteY2" fmla="*/ 0 h 360680"/>
            <a:gd name="connsiteX3" fmla="*/ 4364565 w 4424680"/>
            <a:gd name="connsiteY3" fmla="*/ 0 h 360680"/>
            <a:gd name="connsiteX4" fmla="*/ 4424680 w 4424680"/>
            <a:gd name="connsiteY4" fmla="*/ 60115 h 360680"/>
            <a:gd name="connsiteX5" fmla="*/ 4424680 w 4424680"/>
            <a:gd name="connsiteY5" fmla="*/ 300565 h 360680"/>
            <a:gd name="connsiteX6" fmla="*/ 4364565 w 4424680"/>
            <a:gd name="connsiteY6" fmla="*/ 360680 h 360680"/>
            <a:gd name="connsiteX7" fmla="*/ 330200 w 4424680"/>
            <a:gd name="connsiteY7" fmla="*/ 360680 h 360680"/>
            <a:gd name="connsiteX8" fmla="*/ 60115 w 4424680"/>
            <a:gd name="connsiteY8" fmla="*/ 360680 h 360680"/>
            <a:gd name="connsiteX9" fmla="*/ 0 w 4424680"/>
            <a:gd name="connsiteY9" fmla="*/ 300565 h 360680"/>
            <a:gd name="connsiteX10" fmla="*/ 0 w 4424680"/>
            <a:gd name="connsiteY10" fmla="*/ 60115 h 360680"/>
            <a:gd name="connsiteX0" fmla="*/ 0 w 4424680"/>
            <a:gd name="connsiteY0" fmla="*/ 60115 h 421640"/>
            <a:gd name="connsiteX1" fmla="*/ 60115 w 4424680"/>
            <a:gd name="connsiteY1" fmla="*/ 0 h 421640"/>
            <a:gd name="connsiteX2" fmla="*/ 350520 w 4424680"/>
            <a:gd name="connsiteY2" fmla="*/ 0 h 421640"/>
            <a:gd name="connsiteX3" fmla="*/ 4364565 w 4424680"/>
            <a:gd name="connsiteY3" fmla="*/ 0 h 421640"/>
            <a:gd name="connsiteX4" fmla="*/ 4424680 w 4424680"/>
            <a:gd name="connsiteY4" fmla="*/ 60115 h 421640"/>
            <a:gd name="connsiteX5" fmla="*/ 4424680 w 4424680"/>
            <a:gd name="connsiteY5" fmla="*/ 300565 h 421640"/>
            <a:gd name="connsiteX6" fmla="*/ 4364565 w 4424680"/>
            <a:gd name="connsiteY6" fmla="*/ 360680 h 421640"/>
            <a:gd name="connsiteX7" fmla="*/ 330200 w 4424680"/>
            <a:gd name="connsiteY7" fmla="*/ 360680 h 421640"/>
            <a:gd name="connsiteX8" fmla="*/ 60115 w 4424680"/>
            <a:gd name="connsiteY8" fmla="*/ 360680 h 421640"/>
            <a:gd name="connsiteX9" fmla="*/ 0 w 4424680"/>
            <a:gd name="connsiteY9" fmla="*/ 300565 h 421640"/>
            <a:gd name="connsiteX10" fmla="*/ 0 w 4424680"/>
            <a:gd name="connsiteY10" fmla="*/ 60115 h 4216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4424680" h="421640">
              <a:moveTo>
                <a:pt x="0" y="60115"/>
              </a:moveTo>
              <a:cubicBezTo>
                <a:pt x="0" y="26914"/>
                <a:pt x="26914" y="0"/>
                <a:pt x="60115" y="0"/>
              </a:cubicBezTo>
              <a:cubicBezTo>
                <a:pt x="156917" y="0"/>
                <a:pt x="207998" y="121920"/>
                <a:pt x="350520" y="0"/>
              </a:cubicBezTo>
              <a:lnTo>
                <a:pt x="4364565" y="0"/>
              </a:lnTo>
              <a:cubicBezTo>
                <a:pt x="4397766" y="0"/>
                <a:pt x="4424680" y="26914"/>
                <a:pt x="4424680" y="60115"/>
              </a:cubicBezTo>
              <a:lnTo>
                <a:pt x="4424680" y="300565"/>
              </a:lnTo>
              <a:cubicBezTo>
                <a:pt x="4424680" y="333766"/>
                <a:pt x="4397766" y="360680"/>
                <a:pt x="4364565" y="360680"/>
              </a:cubicBezTo>
              <a:lnTo>
                <a:pt x="330200" y="360680"/>
              </a:lnTo>
              <a:cubicBezTo>
                <a:pt x="138572" y="497840"/>
                <a:pt x="150143" y="360680"/>
                <a:pt x="60115" y="360680"/>
              </a:cubicBezTo>
              <a:cubicBezTo>
                <a:pt x="26914" y="360680"/>
                <a:pt x="0" y="333766"/>
                <a:pt x="0" y="300565"/>
              </a:cubicBezTo>
              <a:lnTo>
                <a:pt x="0" y="60115"/>
              </a:ln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>
            <a:spcAft>
              <a:spcPts val="0"/>
            </a:spcAft>
          </a:pPr>
          <a:r>
            <a:rPr lang="zh-TW" sz="1200" kern="100"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發送</a:t>
          </a:r>
          <a:r>
            <a:rPr lang="en-US" sz="1200" kern="100"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LINE</a:t>
          </a:r>
          <a:r>
            <a:rPr lang="zh-TW" sz="1200" kern="100"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通知收貨人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555812</xdr:colOff>
      <xdr:row>6</xdr:row>
      <xdr:rowOff>179295</xdr:rowOff>
    </xdr:from>
    <xdr:to>
      <xdr:col>11</xdr:col>
      <xdr:colOff>225612</xdr:colOff>
      <xdr:row>8</xdr:row>
      <xdr:rowOff>188558</xdr:rowOff>
    </xdr:to>
    <xdr:sp macro="" textlink="">
      <xdr:nvSpPr>
        <xdr:cNvPr id="2" name="圓角矩形 4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8964706" y="1416424"/>
          <a:ext cx="2717800" cy="421640"/>
        </a:xfrm>
        <a:custGeom>
          <a:avLst/>
          <a:gdLst>
            <a:gd name="connsiteX0" fmla="*/ 0 w 4424680"/>
            <a:gd name="connsiteY0" fmla="*/ 60115 h 360680"/>
            <a:gd name="connsiteX1" fmla="*/ 60115 w 4424680"/>
            <a:gd name="connsiteY1" fmla="*/ 0 h 360680"/>
            <a:gd name="connsiteX2" fmla="*/ 4364565 w 4424680"/>
            <a:gd name="connsiteY2" fmla="*/ 0 h 360680"/>
            <a:gd name="connsiteX3" fmla="*/ 4424680 w 4424680"/>
            <a:gd name="connsiteY3" fmla="*/ 60115 h 360680"/>
            <a:gd name="connsiteX4" fmla="*/ 4424680 w 4424680"/>
            <a:gd name="connsiteY4" fmla="*/ 300565 h 360680"/>
            <a:gd name="connsiteX5" fmla="*/ 4364565 w 4424680"/>
            <a:gd name="connsiteY5" fmla="*/ 360680 h 360680"/>
            <a:gd name="connsiteX6" fmla="*/ 60115 w 4424680"/>
            <a:gd name="connsiteY6" fmla="*/ 360680 h 360680"/>
            <a:gd name="connsiteX7" fmla="*/ 0 w 4424680"/>
            <a:gd name="connsiteY7" fmla="*/ 300565 h 360680"/>
            <a:gd name="connsiteX8" fmla="*/ 0 w 4424680"/>
            <a:gd name="connsiteY8" fmla="*/ 60115 h 360680"/>
            <a:gd name="connsiteX0" fmla="*/ 0 w 4424680"/>
            <a:gd name="connsiteY0" fmla="*/ 60115 h 360680"/>
            <a:gd name="connsiteX1" fmla="*/ 60115 w 4424680"/>
            <a:gd name="connsiteY1" fmla="*/ 0 h 360680"/>
            <a:gd name="connsiteX2" fmla="*/ 279400 w 4424680"/>
            <a:gd name="connsiteY2" fmla="*/ 0 h 360680"/>
            <a:gd name="connsiteX3" fmla="*/ 4364565 w 4424680"/>
            <a:gd name="connsiteY3" fmla="*/ 0 h 360680"/>
            <a:gd name="connsiteX4" fmla="*/ 4424680 w 4424680"/>
            <a:gd name="connsiteY4" fmla="*/ 60115 h 360680"/>
            <a:gd name="connsiteX5" fmla="*/ 4424680 w 4424680"/>
            <a:gd name="connsiteY5" fmla="*/ 300565 h 360680"/>
            <a:gd name="connsiteX6" fmla="*/ 4364565 w 4424680"/>
            <a:gd name="connsiteY6" fmla="*/ 360680 h 360680"/>
            <a:gd name="connsiteX7" fmla="*/ 60115 w 4424680"/>
            <a:gd name="connsiteY7" fmla="*/ 360680 h 360680"/>
            <a:gd name="connsiteX8" fmla="*/ 0 w 4424680"/>
            <a:gd name="connsiteY8" fmla="*/ 300565 h 360680"/>
            <a:gd name="connsiteX9" fmla="*/ 0 w 4424680"/>
            <a:gd name="connsiteY9" fmla="*/ 60115 h 360680"/>
            <a:gd name="connsiteX0" fmla="*/ 0 w 4424680"/>
            <a:gd name="connsiteY0" fmla="*/ 60115 h 360680"/>
            <a:gd name="connsiteX1" fmla="*/ 60115 w 4424680"/>
            <a:gd name="connsiteY1" fmla="*/ 0 h 360680"/>
            <a:gd name="connsiteX2" fmla="*/ 4364565 w 4424680"/>
            <a:gd name="connsiteY2" fmla="*/ 0 h 360680"/>
            <a:gd name="connsiteX3" fmla="*/ 4424680 w 4424680"/>
            <a:gd name="connsiteY3" fmla="*/ 60115 h 360680"/>
            <a:gd name="connsiteX4" fmla="*/ 4424680 w 4424680"/>
            <a:gd name="connsiteY4" fmla="*/ 300565 h 360680"/>
            <a:gd name="connsiteX5" fmla="*/ 4364565 w 4424680"/>
            <a:gd name="connsiteY5" fmla="*/ 360680 h 360680"/>
            <a:gd name="connsiteX6" fmla="*/ 60115 w 4424680"/>
            <a:gd name="connsiteY6" fmla="*/ 360680 h 360680"/>
            <a:gd name="connsiteX7" fmla="*/ 0 w 4424680"/>
            <a:gd name="connsiteY7" fmla="*/ 300565 h 360680"/>
            <a:gd name="connsiteX8" fmla="*/ 0 w 4424680"/>
            <a:gd name="connsiteY8" fmla="*/ 60115 h 360680"/>
            <a:gd name="connsiteX0" fmla="*/ 0 w 4424680"/>
            <a:gd name="connsiteY0" fmla="*/ 60115 h 360680"/>
            <a:gd name="connsiteX1" fmla="*/ 60115 w 4424680"/>
            <a:gd name="connsiteY1" fmla="*/ 0 h 360680"/>
            <a:gd name="connsiteX2" fmla="*/ 350520 w 4424680"/>
            <a:gd name="connsiteY2" fmla="*/ 0 h 360680"/>
            <a:gd name="connsiteX3" fmla="*/ 4364565 w 4424680"/>
            <a:gd name="connsiteY3" fmla="*/ 0 h 360680"/>
            <a:gd name="connsiteX4" fmla="*/ 4424680 w 4424680"/>
            <a:gd name="connsiteY4" fmla="*/ 60115 h 360680"/>
            <a:gd name="connsiteX5" fmla="*/ 4424680 w 4424680"/>
            <a:gd name="connsiteY5" fmla="*/ 300565 h 360680"/>
            <a:gd name="connsiteX6" fmla="*/ 4364565 w 4424680"/>
            <a:gd name="connsiteY6" fmla="*/ 360680 h 360680"/>
            <a:gd name="connsiteX7" fmla="*/ 60115 w 4424680"/>
            <a:gd name="connsiteY7" fmla="*/ 360680 h 360680"/>
            <a:gd name="connsiteX8" fmla="*/ 0 w 4424680"/>
            <a:gd name="connsiteY8" fmla="*/ 300565 h 360680"/>
            <a:gd name="connsiteX9" fmla="*/ 0 w 4424680"/>
            <a:gd name="connsiteY9" fmla="*/ 60115 h 360680"/>
            <a:gd name="connsiteX0" fmla="*/ 0 w 4424680"/>
            <a:gd name="connsiteY0" fmla="*/ 121075 h 421640"/>
            <a:gd name="connsiteX1" fmla="*/ 60115 w 4424680"/>
            <a:gd name="connsiteY1" fmla="*/ 60960 h 421640"/>
            <a:gd name="connsiteX2" fmla="*/ 350520 w 4424680"/>
            <a:gd name="connsiteY2" fmla="*/ 60960 h 421640"/>
            <a:gd name="connsiteX3" fmla="*/ 4364565 w 4424680"/>
            <a:gd name="connsiteY3" fmla="*/ 60960 h 421640"/>
            <a:gd name="connsiteX4" fmla="*/ 4424680 w 4424680"/>
            <a:gd name="connsiteY4" fmla="*/ 121075 h 421640"/>
            <a:gd name="connsiteX5" fmla="*/ 4424680 w 4424680"/>
            <a:gd name="connsiteY5" fmla="*/ 361525 h 421640"/>
            <a:gd name="connsiteX6" fmla="*/ 4364565 w 4424680"/>
            <a:gd name="connsiteY6" fmla="*/ 421640 h 421640"/>
            <a:gd name="connsiteX7" fmla="*/ 60115 w 4424680"/>
            <a:gd name="connsiteY7" fmla="*/ 421640 h 421640"/>
            <a:gd name="connsiteX8" fmla="*/ 0 w 4424680"/>
            <a:gd name="connsiteY8" fmla="*/ 361525 h 421640"/>
            <a:gd name="connsiteX9" fmla="*/ 0 w 4424680"/>
            <a:gd name="connsiteY9" fmla="*/ 121075 h 421640"/>
            <a:gd name="connsiteX0" fmla="*/ 0 w 4424680"/>
            <a:gd name="connsiteY0" fmla="*/ 121075 h 421640"/>
            <a:gd name="connsiteX1" fmla="*/ 60115 w 4424680"/>
            <a:gd name="connsiteY1" fmla="*/ 60960 h 421640"/>
            <a:gd name="connsiteX2" fmla="*/ 350520 w 4424680"/>
            <a:gd name="connsiteY2" fmla="*/ 60960 h 421640"/>
            <a:gd name="connsiteX3" fmla="*/ 4364565 w 4424680"/>
            <a:gd name="connsiteY3" fmla="*/ 60960 h 421640"/>
            <a:gd name="connsiteX4" fmla="*/ 4424680 w 4424680"/>
            <a:gd name="connsiteY4" fmla="*/ 121075 h 421640"/>
            <a:gd name="connsiteX5" fmla="*/ 4424680 w 4424680"/>
            <a:gd name="connsiteY5" fmla="*/ 361525 h 421640"/>
            <a:gd name="connsiteX6" fmla="*/ 4364565 w 4424680"/>
            <a:gd name="connsiteY6" fmla="*/ 421640 h 421640"/>
            <a:gd name="connsiteX7" fmla="*/ 330200 w 4424680"/>
            <a:gd name="connsiteY7" fmla="*/ 421640 h 421640"/>
            <a:gd name="connsiteX8" fmla="*/ 60115 w 4424680"/>
            <a:gd name="connsiteY8" fmla="*/ 421640 h 421640"/>
            <a:gd name="connsiteX9" fmla="*/ 0 w 4424680"/>
            <a:gd name="connsiteY9" fmla="*/ 361525 h 421640"/>
            <a:gd name="connsiteX10" fmla="*/ 0 w 4424680"/>
            <a:gd name="connsiteY10" fmla="*/ 121075 h 421640"/>
            <a:gd name="connsiteX0" fmla="*/ 0 w 4424680"/>
            <a:gd name="connsiteY0" fmla="*/ 60115 h 360680"/>
            <a:gd name="connsiteX1" fmla="*/ 60115 w 4424680"/>
            <a:gd name="connsiteY1" fmla="*/ 0 h 360680"/>
            <a:gd name="connsiteX2" fmla="*/ 350520 w 4424680"/>
            <a:gd name="connsiteY2" fmla="*/ 0 h 360680"/>
            <a:gd name="connsiteX3" fmla="*/ 4364565 w 4424680"/>
            <a:gd name="connsiteY3" fmla="*/ 0 h 360680"/>
            <a:gd name="connsiteX4" fmla="*/ 4424680 w 4424680"/>
            <a:gd name="connsiteY4" fmla="*/ 60115 h 360680"/>
            <a:gd name="connsiteX5" fmla="*/ 4424680 w 4424680"/>
            <a:gd name="connsiteY5" fmla="*/ 300565 h 360680"/>
            <a:gd name="connsiteX6" fmla="*/ 4364565 w 4424680"/>
            <a:gd name="connsiteY6" fmla="*/ 360680 h 360680"/>
            <a:gd name="connsiteX7" fmla="*/ 330200 w 4424680"/>
            <a:gd name="connsiteY7" fmla="*/ 360680 h 360680"/>
            <a:gd name="connsiteX8" fmla="*/ 60115 w 4424680"/>
            <a:gd name="connsiteY8" fmla="*/ 360680 h 360680"/>
            <a:gd name="connsiteX9" fmla="*/ 0 w 4424680"/>
            <a:gd name="connsiteY9" fmla="*/ 300565 h 360680"/>
            <a:gd name="connsiteX10" fmla="*/ 0 w 4424680"/>
            <a:gd name="connsiteY10" fmla="*/ 60115 h 360680"/>
            <a:gd name="connsiteX0" fmla="*/ 0 w 4424680"/>
            <a:gd name="connsiteY0" fmla="*/ 60115 h 421640"/>
            <a:gd name="connsiteX1" fmla="*/ 60115 w 4424680"/>
            <a:gd name="connsiteY1" fmla="*/ 0 h 421640"/>
            <a:gd name="connsiteX2" fmla="*/ 350520 w 4424680"/>
            <a:gd name="connsiteY2" fmla="*/ 0 h 421640"/>
            <a:gd name="connsiteX3" fmla="*/ 4364565 w 4424680"/>
            <a:gd name="connsiteY3" fmla="*/ 0 h 421640"/>
            <a:gd name="connsiteX4" fmla="*/ 4424680 w 4424680"/>
            <a:gd name="connsiteY4" fmla="*/ 60115 h 421640"/>
            <a:gd name="connsiteX5" fmla="*/ 4424680 w 4424680"/>
            <a:gd name="connsiteY5" fmla="*/ 300565 h 421640"/>
            <a:gd name="connsiteX6" fmla="*/ 4364565 w 4424680"/>
            <a:gd name="connsiteY6" fmla="*/ 360680 h 421640"/>
            <a:gd name="connsiteX7" fmla="*/ 330200 w 4424680"/>
            <a:gd name="connsiteY7" fmla="*/ 360680 h 421640"/>
            <a:gd name="connsiteX8" fmla="*/ 60115 w 4424680"/>
            <a:gd name="connsiteY8" fmla="*/ 360680 h 421640"/>
            <a:gd name="connsiteX9" fmla="*/ 0 w 4424680"/>
            <a:gd name="connsiteY9" fmla="*/ 300565 h 421640"/>
            <a:gd name="connsiteX10" fmla="*/ 0 w 4424680"/>
            <a:gd name="connsiteY10" fmla="*/ 60115 h 4216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4424680" h="421640">
              <a:moveTo>
                <a:pt x="0" y="60115"/>
              </a:moveTo>
              <a:cubicBezTo>
                <a:pt x="0" y="26914"/>
                <a:pt x="26914" y="0"/>
                <a:pt x="60115" y="0"/>
              </a:cubicBezTo>
              <a:cubicBezTo>
                <a:pt x="156917" y="0"/>
                <a:pt x="207998" y="121920"/>
                <a:pt x="350520" y="0"/>
              </a:cubicBezTo>
              <a:lnTo>
                <a:pt x="4364565" y="0"/>
              </a:lnTo>
              <a:cubicBezTo>
                <a:pt x="4397766" y="0"/>
                <a:pt x="4424680" y="26914"/>
                <a:pt x="4424680" y="60115"/>
              </a:cubicBezTo>
              <a:lnTo>
                <a:pt x="4424680" y="300565"/>
              </a:lnTo>
              <a:cubicBezTo>
                <a:pt x="4424680" y="333766"/>
                <a:pt x="4397766" y="360680"/>
                <a:pt x="4364565" y="360680"/>
              </a:cubicBezTo>
              <a:lnTo>
                <a:pt x="330200" y="360680"/>
              </a:lnTo>
              <a:cubicBezTo>
                <a:pt x="138572" y="497840"/>
                <a:pt x="150143" y="360680"/>
                <a:pt x="60115" y="360680"/>
              </a:cubicBezTo>
              <a:cubicBezTo>
                <a:pt x="26914" y="360680"/>
                <a:pt x="0" y="333766"/>
                <a:pt x="0" y="300565"/>
              </a:cubicBezTo>
              <a:lnTo>
                <a:pt x="0" y="60115"/>
              </a:ln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>
            <a:spcAft>
              <a:spcPts val="0"/>
            </a:spcAft>
          </a:pPr>
          <a:r>
            <a:rPr lang="en-US" sz="1200" kern="100"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[</a:t>
          </a:r>
          <a:r>
            <a:rPr lang="zh-TW" sz="1200" kern="100"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接收</a:t>
          </a:r>
          <a:r>
            <a:rPr lang="en-US" sz="1200" kern="100"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]Arduino</a:t>
          </a:r>
          <a:r>
            <a:rPr lang="zh-TW" sz="1200" kern="100"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傳來的</a:t>
          </a:r>
          <a:r>
            <a:rPr lang="en-US" sz="1200" kern="100"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GPS</a:t>
          </a:r>
          <a:r>
            <a:rPr lang="zh-TW" sz="1200" kern="100"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座標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11</xdr:col>
      <xdr:colOff>146050</xdr:colOff>
      <xdr:row>9</xdr:row>
      <xdr:rowOff>9264</xdr:rowOff>
    </xdr:to>
    <xdr:sp macro="" textlink="">
      <xdr:nvSpPr>
        <xdr:cNvPr id="2" name="圓角矩形 4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9018494" y="1443318"/>
          <a:ext cx="2584450" cy="421640"/>
        </a:xfrm>
        <a:custGeom>
          <a:avLst/>
          <a:gdLst>
            <a:gd name="connsiteX0" fmla="*/ 0 w 4424680"/>
            <a:gd name="connsiteY0" fmla="*/ 60115 h 360680"/>
            <a:gd name="connsiteX1" fmla="*/ 60115 w 4424680"/>
            <a:gd name="connsiteY1" fmla="*/ 0 h 360680"/>
            <a:gd name="connsiteX2" fmla="*/ 4364565 w 4424680"/>
            <a:gd name="connsiteY2" fmla="*/ 0 h 360680"/>
            <a:gd name="connsiteX3" fmla="*/ 4424680 w 4424680"/>
            <a:gd name="connsiteY3" fmla="*/ 60115 h 360680"/>
            <a:gd name="connsiteX4" fmla="*/ 4424680 w 4424680"/>
            <a:gd name="connsiteY4" fmla="*/ 300565 h 360680"/>
            <a:gd name="connsiteX5" fmla="*/ 4364565 w 4424680"/>
            <a:gd name="connsiteY5" fmla="*/ 360680 h 360680"/>
            <a:gd name="connsiteX6" fmla="*/ 60115 w 4424680"/>
            <a:gd name="connsiteY6" fmla="*/ 360680 h 360680"/>
            <a:gd name="connsiteX7" fmla="*/ 0 w 4424680"/>
            <a:gd name="connsiteY7" fmla="*/ 300565 h 360680"/>
            <a:gd name="connsiteX8" fmla="*/ 0 w 4424680"/>
            <a:gd name="connsiteY8" fmla="*/ 60115 h 360680"/>
            <a:gd name="connsiteX0" fmla="*/ 0 w 4424680"/>
            <a:gd name="connsiteY0" fmla="*/ 60115 h 360680"/>
            <a:gd name="connsiteX1" fmla="*/ 60115 w 4424680"/>
            <a:gd name="connsiteY1" fmla="*/ 0 h 360680"/>
            <a:gd name="connsiteX2" fmla="*/ 279400 w 4424680"/>
            <a:gd name="connsiteY2" fmla="*/ 0 h 360680"/>
            <a:gd name="connsiteX3" fmla="*/ 4364565 w 4424680"/>
            <a:gd name="connsiteY3" fmla="*/ 0 h 360680"/>
            <a:gd name="connsiteX4" fmla="*/ 4424680 w 4424680"/>
            <a:gd name="connsiteY4" fmla="*/ 60115 h 360680"/>
            <a:gd name="connsiteX5" fmla="*/ 4424680 w 4424680"/>
            <a:gd name="connsiteY5" fmla="*/ 300565 h 360680"/>
            <a:gd name="connsiteX6" fmla="*/ 4364565 w 4424680"/>
            <a:gd name="connsiteY6" fmla="*/ 360680 h 360680"/>
            <a:gd name="connsiteX7" fmla="*/ 60115 w 4424680"/>
            <a:gd name="connsiteY7" fmla="*/ 360680 h 360680"/>
            <a:gd name="connsiteX8" fmla="*/ 0 w 4424680"/>
            <a:gd name="connsiteY8" fmla="*/ 300565 h 360680"/>
            <a:gd name="connsiteX9" fmla="*/ 0 w 4424680"/>
            <a:gd name="connsiteY9" fmla="*/ 60115 h 360680"/>
            <a:gd name="connsiteX0" fmla="*/ 0 w 4424680"/>
            <a:gd name="connsiteY0" fmla="*/ 60115 h 360680"/>
            <a:gd name="connsiteX1" fmla="*/ 60115 w 4424680"/>
            <a:gd name="connsiteY1" fmla="*/ 0 h 360680"/>
            <a:gd name="connsiteX2" fmla="*/ 4364565 w 4424680"/>
            <a:gd name="connsiteY2" fmla="*/ 0 h 360680"/>
            <a:gd name="connsiteX3" fmla="*/ 4424680 w 4424680"/>
            <a:gd name="connsiteY3" fmla="*/ 60115 h 360680"/>
            <a:gd name="connsiteX4" fmla="*/ 4424680 w 4424680"/>
            <a:gd name="connsiteY4" fmla="*/ 300565 h 360680"/>
            <a:gd name="connsiteX5" fmla="*/ 4364565 w 4424680"/>
            <a:gd name="connsiteY5" fmla="*/ 360680 h 360680"/>
            <a:gd name="connsiteX6" fmla="*/ 60115 w 4424680"/>
            <a:gd name="connsiteY6" fmla="*/ 360680 h 360680"/>
            <a:gd name="connsiteX7" fmla="*/ 0 w 4424680"/>
            <a:gd name="connsiteY7" fmla="*/ 300565 h 360680"/>
            <a:gd name="connsiteX8" fmla="*/ 0 w 4424680"/>
            <a:gd name="connsiteY8" fmla="*/ 60115 h 360680"/>
            <a:gd name="connsiteX0" fmla="*/ 0 w 4424680"/>
            <a:gd name="connsiteY0" fmla="*/ 60115 h 360680"/>
            <a:gd name="connsiteX1" fmla="*/ 60115 w 4424680"/>
            <a:gd name="connsiteY1" fmla="*/ 0 h 360680"/>
            <a:gd name="connsiteX2" fmla="*/ 350520 w 4424680"/>
            <a:gd name="connsiteY2" fmla="*/ 0 h 360680"/>
            <a:gd name="connsiteX3" fmla="*/ 4364565 w 4424680"/>
            <a:gd name="connsiteY3" fmla="*/ 0 h 360680"/>
            <a:gd name="connsiteX4" fmla="*/ 4424680 w 4424680"/>
            <a:gd name="connsiteY4" fmla="*/ 60115 h 360680"/>
            <a:gd name="connsiteX5" fmla="*/ 4424680 w 4424680"/>
            <a:gd name="connsiteY5" fmla="*/ 300565 h 360680"/>
            <a:gd name="connsiteX6" fmla="*/ 4364565 w 4424680"/>
            <a:gd name="connsiteY6" fmla="*/ 360680 h 360680"/>
            <a:gd name="connsiteX7" fmla="*/ 60115 w 4424680"/>
            <a:gd name="connsiteY7" fmla="*/ 360680 h 360680"/>
            <a:gd name="connsiteX8" fmla="*/ 0 w 4424680"/>
            <a:gd name="connsiteY8" fmla="*/ 300565 h 360680"/>
            <a:gd name="connsiteX9" fmla="*/ 0 w 4424680"/>
            <a:gd name="connsiteY9" fmla="*/ 60115 h 360680"/>
            <a:gd name="connsiteX0" fmla="*/ 0 w 4424680"/>
            <a:gd name="connsiteY0" fmla="*/ 121075 h 421640"/>
            <a:gd name="connsiteX1" fmla="*/ 60115 w 4424680"/>
            <a:gd name="connsiteY1" fmla="*/ 60960 h 421640"/>
            <a:gd name="connsiteX2" fmla="*/ 350520 w 4424680"/>
            <a:gd name="connsiteY2" fmla="*/ 60960 h 421640"/>
            <a:gd name="connsiteX3" fmla="*/ 4364565 w 4424680"/>
            <a:gd name="connsiteY3" fmla="*/ 60960 h 421640"/>
            <a:gd name="connsiteX4" fmla="*/ 4424680 w 4424680"/>
            <a:gd name="connsiteY4" fmla="*/ 121075 h 421640"/>
            <a:gd name="connsiteX5" fmla="*/ 4424680 w 4424680"/>
            <a:gd name="connsiteY5" fmla="*/ 361525 h 421640"/>
            <a:gd name="connsiteX6" fmla="*/ 4364565 w 4424680"/>
            <a:gd name="connsiteY6" fmla="*/ 421640 h 421640"/>
            <a:gd name="connsiteX7" fmla="*/ 60115 w 4424680"/>
            <a:gd name="connsiteY7" fmla="*/ 421640 h 421640"/>
            <a:gd name="connsiteX8" fmla="*/ 0 w 4424680"/>
            <a:gd name="connsiteY8" fmla="*/ 361525 h 421640"/>
            <a:gd name="connsiteX9" fmla="*/ 0 w 4424680"/>
            <a:gd name="connsiteY9" fmla="*/ 121075 h 421640"/>
            <a:gd name="connsiteX0" fmla="*/ 0 w 4424680"/>
            <a:gd name="connsiteY0" fmla="*/ 121075 h 421640"/>
            <a:gd name="connsiteX1" fmla="*/ 60115 w 4424680"/>
            <a:gd name="connsiteY1" fmla="*/ 60960 h 421640"/>
            <a:gd name="connsiteX2" fmla="*/ 350520 w 4424680"/>
            <a:gd name="connsiteY2" fmla="*/ 60960 h 421640"/>
            <a:gd name="connsiteX3" fmla="*/ 4364565 w 4424680"/>
            <a:gd name="connsiteY3" fmla="*/ 60960 h 421640"/>
            <a:gd name="connsiteX4" fmla="*/ 4424680 w 4424680"/>
            <a:gd name="connsiteY4" fmla="*/ 121075 h 421640"/>
            <a:gd name="connsiteX5" fmla="*/ 4424680 w 4424680"/>
            <a:gd name="connsiteY5" fmla="*/ 361525 h 421640"/>
            <a:gd name="connsiteX6" fmla="*/ 4364565 w 4424680"/>
            <a:gd name="connsiteY6" fmla="*/ 421640 h 421640"/>
            <a:gd name="connsiteX7" fmla="*/ 330200 w 4424680"/>
            <a:gd name="connsiteY7" fmla="*/ 421640 h 421640"/>
            <a:gd name="connsiteX8" fmla="*/ 60115 w 4424680"/>
            <a:gd name="connsiteY8" fmla="*/ 421640 h 421640"/>
            <a:gd name="connsiteX9" fmla="*/ 0 w 4424680"/>
            <a:gd name="connsiteY9" fmla="*/ 361525 h 421640"/>
            <a:gd name="connsiteX10" fmla="*/ 0 w 4424680"/>
            <a:gd name="connsiteY10" fmla="*/ 121075 h 421640"/>
            <a:gd name="connsiteX0" fmla="*/ 0 w 4424680"/>
            <a:gd name="connsiteY0" fmla="*/ 60115 h 360680"/>
            <a:gd name="connsiteX1" fmla="*/ 60115 w 4424680"/>
            <a:gd name="connsiteY1" fmla="*/ 0 h 360680"/>
            <a:gd name="connsiteX2" fmla="*/ 350520 w 4424680"/>
            <a:gd name="connsiteY2" fmla="*/ 0 h 360680"/>
            <a:gd name="connsiteX3" fmla="*/ 4364565 w 4424680"/>
            <a:gd name="connsiteY3" fmla="*/ 0 h 360680"/>
            <a:gd name="connsiteX4" fmla="*/ 4424680 w 4424680"/>
            <a:gd name="connsiteY4" fmla="*/ 60115 h 360680"/>
            <a:gd name="connsiteX5" fmla="*/ 4424680 w 4424680"/>
            <a:gd name="connsiteY5" fmla="*/ 300565 h 360680"/>
            <a:gd name="connsiteX6" fmla="*/ 4364565 w 4424680"/>
            <a:gd name="connsiteY6" fmla="*/ 360680 h 360680"/>
            <a:gd name="connsiteX7" fmla="*/ 330200 w 4424680"/>
            <a:gd name="connsiteY7" fmla="*/ 360680 h 360680"/>
            <a:gd name="connsiteX8" fmla="*/ 60115 w 4424680"/>
            <a:gd name="connsiteY8" fmla="*/ 360680 h 360680"/>
            <a:gd name="connsiteX9" fmla="*/ 0 w 4424680"/>
            <a:gd name="connsiteY9" fmla="*/ 300565 h 360680"/>
            <a:gd name="connsiteX10" fmla="*/ 0 w 4424680"/>
            <a:gd name="connsiteY10" fmla="*/ 60115 h 360680"/>
            <a:gd name="connsiteX0" fmla="*/ 0 w 4424680"/>
            <a:gd name="connsiteY0" fmla="*/ 60115 h 421640"/>
            <a:gd name="connsiteX1" fmla="*/ 60115 w 4424680"/>
            <a:gd name="connsiteY1" fmla="*/ 0 h 421640"/>
            <a:gd name="connsiteX2" fmla="*/ 350520 w 4424680"/>
            <a:gd name="connsiteY2" fmla="*/ 0 h 421640"/>
            <a:gd name="connsiteX3" fmla="*/ 4364565 w 4424680"/>
            <a:gd name="connsiteY3" fmla="*/ 0 h 421640"/>
            <a:gd name="connsiteX4" fmla="*/ 4424680 w 4424680"/>
            <a:gd name="connsiteY4" fmla="*/ 60115 h 421640"/>
            <a:gd name="connsiteX5" fmla="*/ 4424680 w 4424680"/>
            <a:gd name="connsiteY5" fmla="*/ 300565 h 421640"/>
            <a:gd name="connsiteX6" fmla="*/ 4364565 w 4424680"/>
            <a:gd name="connsiteY6" fmla="*/ 360680 h 421640"/>
            <a:gd name="connsiteX7" fmla="*/ 330200 w 4424680"/>
            <a:gd name="connsiteY7" fmla="*/ 360680 h 421640"/>
            <a:gd name="connsiteX8" fmla="*/ 60115 w 4424680"/>
            <a:gd name="connsiteY8" fmla="*/ 360680 h 421640"/>
            <a:gd name="connsiteX9" fmla="*/ 0 w 4424680"/>
            <a:gd name="connsiteY9" fmla="*/ 300565 h 421640"/>
            <a:gd name="connsiteX10" fmla="*/ 0 w 4424680"/>
            <a:gd name="connsiteY10" fmla="*/ 60115 h 4216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4424680" h="421640">
              <a:moveTo>
                <a:pt x="0" y="60115"/>
              </a:moveTo>
              <a:cubicBezTo>
                <a:pt x="0" y="26914"/>
                <a:pt x="26914" y="0"/>
                <a:pt x="60115" y="0"/>
              </a:cubicBezTo>
              <a:cubicBezTo>
                <a:pt x="156917" y="0"/>
                <a:pt x="207998" y="121920"/>
                <a:pt x="350520" y="0"/>
              </a:cubicBezTo>
              <a:lnTo>
                <a:pt x="4364565" y="0"/>
              </a:lnTo>
              <a:cubicBezTo>
                <a:pt x="4397766" y="0"/>
                <a:pt x="4424680" y="26914"/>
                <a:pt x="4424680" y="60115"/>
              </a:cubicBezTo>
              <a:lnTo>
                <a:pt x="4424680" y="300565"/>
              </a:lnTo>
              <a:cubicBezTo>
                <a:pt x="4424680" y="333766"/>
                <a:pt x="4397766" y="360680"/>
                <a:pt x="4364565" y="360680"/>
              </a:cubicBezTo>
              <a:lnTo>
                <a:pt x="330200" y="360680"/>
              </a:lnTo>
              <a:cubicBezTo>
                <a:pt x="138572" y="497840"/>
                <a:pt x="150143" y="360680"/>
                <a:pt x="60115" y="360680"/>
              </a:cubicBezTo>
              <a:cubicBezTo>
                <a:pt x="26914" y="360680"/>
                <a:pt x="0" y="333766"/>
                <a:pt x="0" y="300565"/>
              </a:cubicBezTo>
              <a:lnTo>
                <a:pt x="0" y="60115"/>
              </a:ln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>
            <a:spcAft>
              <a:spcPts val="0"/>
            </a:spcAft>
          </a:pPr>
          <a:r>
            <a:rPr lang="en-US" sz="1200" kern="100"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[</a:t>
          </a:r>
          <a:r>
            <a:rPr lang="zh-TW" sz="1200" kern="100"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發佈</a:t>
          </a:r>
          <a:r>
            <a:rPr lang="en-US" sz="1200" kern="100"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]MQTT</a:t>
          </a:r>
          <a:r>
            <a:rPr lang="zh-TW" sz="1200" kern="100"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主題：</a:t>
          </a:r>
          <a:r>
            <a:rPr lang="en-US" sz="900" kern="100"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TOPIC_CAR_GPS</a:t>
          </a:r>
          <a:endParaRPr lang="zh-TW" sz="1200" kern="100">
            <a:effectLst/>
            <a:ea typeface="新細明體" panose="02020500000000000000" pitchFamily="18" charset="-12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1152525</xdr:colOff>
      <xdr:row>6</xdr:row>
      <xdr:rowOff>66675</xdr:rowOff>
    </xdr:from>
    <xdr:to>
      <xdr:col>8</xdr:col>
      <xdr:colOff>259080</xdr:colOff>
      <xdr:row>10</xdr:row>
      <xdr:rowOff>60325</xdr:rowOff>
    </xdr:to>
    <xdr:sp macro="" textlink="">
      <xdr:nvSpPr>
        <xdr:cNvPr id="2" name="手繪多邊形: 圖案 1">
          <a:extLst>
            <a:ext uri="{FF2B5EF4-FFF2-40B4-BE49-F238E27FC236}">
              <a16:creationId xmlns:a16="http://schemas.microsoft.com/office/drawing/2014/main" id="{8D101F40-6676-4B27-98B0-41EF7CA6312F}"/>
            </a:ext>
          </a:extLst>
        </xdr:cNvPr>
        <xdr:cNvSpPr/>
      </xdr:nvSpPr>
      <xdr:spPr>
        <a:xfrm>
          <a:off x="7524750" y="1323975"/>
          <a:ext cx="1706880" cy="831850"/>
        </a:xfrm>
        <a:custGeom>
          <a:avLst/>
          <a:gdLst>
            <a:gd name="connsiteX0" fmla="*/ 66099 w 1606550"/>
            <a:gd name="connsiteY0" fmla="*/ 0 h 831850"/>
            <a:gd name="connsiteX1" fmla="*/ 1540451 w 1606550"/>
            <a:gd name="connsiteY1" fmla="*/ 0 h 831850"/>
            <a:gd name="connsiteX2" fmla="*/ 1606550 w 1606550"/>
            <a:gd name="connsiteY2" fmla="*/ 66099 h 831850"/>
            <a:gd name="connsiteX3" fmla="*/ 1606550 w 1606550"/>
            <a:gd name="connsiteY3" fmla="*/ 346710 h 831850"/>
            <a:gd name="connsiteX4" fmla="*/ 553720 w 1606550"/>
            <a:gd name="connsiteY4" fmla="*/ 346710 h 831850"/>
            <a:gd name="connsiteX5" fmla="*/ 263315 w 1606550"/>
            <a:gd name="connsiteY5" fmla="*/ 346710 h 831850"/>
            <a:gd name="connsiteX6" fmla="*/ 203200 w 1606550"/>
            <a:gd name="connsiteY6" fmla="*/ 406825 h 831850"/>
            <a:gd name="connsiteX7" fmla="*/ 203200 w 1606550"/>
            <a:gd name="connsiteY7" fmla="*/ 647275 h 831850"/>
            <a:gd name="connsiteX8" fmla="*/ 263315 w 1606550"/>
            <a:gd name="connsiteY8" fmla="*/ 707390 h 831850"/>
            <a:gd name="connsiteX9" fmla="*/ 533400 w 1606550"/>
            <a:gd name="connsiteY9" fmla="*/ 707390 h 831850"/>
            <a:gd name="connsiteX10" fmla="*/ 1606550 w 1606550"/>
            <a:gd name="connsiteY10" fmla="*/ 707390 h 831850"/>
            <a:gd name="connsiteX11" fmla="*/ 1606550 w 1606550"/>
            <a:gd name="connsiteY11" fmla="*/ 765751 h 831850"/>
            <a:gd name="connsiteX12" fmla="*/ 1540451 w 1606550"/>
            <a:gd name="connsiteY12" fmla="*/ 831850 h 831850"/>
            <a:gd name="connsiteX13" fmla="*/ 66099 w 1606550"/>
            <a:gd name="connsiteY13" fmla="*/ 831850 h 831850"/>
            <a:gd name="connsiteX14" fmla="*/ 0 w 1606550"/>
            <a:gd name="connsiteY14" fmla="*/ 765751 h 831850"/>
            <a:gd name="connsiteX15" fmla="*/ 0 w 1606550"/>
            <a:gd name="connsiteY15" fmla="*/ 66099 h 831850"/>
            <a:gd name="connsiteX16" fmla="*/ 66099 w 1606550"/>
            <a:gd name="connsiteY16" fmla="*/ 0 h 8318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</a:cxnLst>
          <a:rect l="l" t="t" r="r" b="b"/>
          <a:pathLst>
            <a:path w="1606550" h="831850">
              <a:moveTo>
                <a:pt x="66099" y="0"/>
              </a:moveTo>
              <a:lnTo>
                <a:pt x="1540451" y="0"/>
              </a:lnTo>
              <a:cubicBezTo>
                <a:pt x="1576956" y="0"/>
                <a:pt x="1606550" y="29594"/>
                <a:pt x="1606550" y="66099"/>
              </a:cubicBezTo>
              <a:lnTo>
                <a:pt x="1606550" y="346710"/>
              </a:lnTo>
              <a:lnTo>
                <a:pt x="553720" y="346710"/>
              </a:lnTo>
              <a:cubicBezTo>
                <a:pt x="411198" y="468630"/>
                <a:pt x="360117" y="346710"/>
                <a:pt x="263315" y="346710"/>
              </a:cubicBezTo>
              <a:cubicBezTo>
                <a:pt x="230114" y="346710"/>
                <a:pt x="203200" y="373624"/>
                <a:pt x="203200" y="406825"/>
              </a:cubicBezTo>
              <a:lnTo>
                <a:pt x="203200" y="647275"/>
              </a:lnTo>
              <a:cubicBezTo>
                <a:pt x="203200" y="680476"/>
                <a:pt x="230114" y="707390"/>
                <a:pt x="263315" y="707390"/>
              </a:cubicBezTo>
              <a:cubicBezTo>
                <a:pt x="353343" y="707390"/>
                <a:pt x="341772" y="844550"/>
                <a:pt x="533400" y="707390"/>
              </a:cubicBezTo>
              <a:lnTo>
                <a:pt x="1606550" y="707390"/>
              </a:lnTo>
              <a:lnTo>
                <a:pt x="1606550" y="765751"/>
              </a:lnTo>
              <a:cubicBezTo>
                <a:pt x="1606550" y="802256"/>
                <a:pt x="1576956" y="831850"/>
                <a:pt x="1540451" y="831850"/>
              </a:cubicBezTo>
              <a:lnTo>
                <a:pt x="66099" y="831850"/>
              </a:lnTo>
              <a:cubicBezTo>
                <a:pt x="29594" y="831850"/>
                <a:pt x="0" y="802256"/>
                <a:pt x="0" y="765751"/>
              </a:cubicBezTo>
              <a:lnTo>
                <a:pt x="0" y="66099"/>
              </a:lnTo>
              <a:cubicBezTo>
                <a:pt x="0" y="29594"/>
                <a:pt x="29594" y="0"/>
                <a:pt x="66099" y="0"/>
              </a:cubicBez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r>
            <a:rPr lang="zh-TW" sz="1200" kern="100">
              <a:solidFill>
                <a:srgbClr val="FFFFFF"/>
              </a:solidFill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接收</a:t>
          </a:r>
          <a:r>
            <a:rPr lang="en-US" sz="1200" kern="100">
              <a:solidFill>
                <a:srgbClr val="FFFFFF"/>
              </a:solidFill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Arduino</a:t>
          </a:r>
          <a:r>
            <a:rPr lang="zh-TW" sz="1200" kern="100">
              <a:solidFill>
                <a:srgbClr val="FFFFFF"/>
              </a:solidFill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訊息函數</a:t>
          </a:r>
          <a:endParaRPr lang="zh-TW" sz="1200" kern="100">
            <a:effectLst/>
            <a:ea typeface="新細明體" panose="02020500000000000000" pitchFamily="18" charset="-12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6</xdr:row>
      <xdr:rowOff>190500</xdr:rowOff>
    </xdr:from>
    <xdr:to>
      <xdr:col>8</xdr:col>
      <xdr:colOff>475615</xdr:colOff>
      <xdr:row>8</xdr:row>
      <xdr:rowOff>193040</xdr:rowOff>
    </xdr:to>
    <xdr:grpSp>
      <xdr:nvGrpSpPr>
        <xdr:cNvPr id="2" name="群組 1">
          <a:extLst>
            <a:ext uri="{FF2B5EF4-FFF2-40B4-BE49-F238E27FC236}">
              <a16:creationId xmlns:a16="http://schemas.microsoft.com/office/drawing/2014/main" id="{B24312E4-1A91-46F3-8EC7-5B5C1F929D18}"/>
            </a:ext>
          </a:extLst>
        </xdr:cNvPr>
        <xdr:cNvGrpSpPr/>
      </xdr:nvGrpSpPr>
      <xdr:grpSpPr>
        <a:xfrm>
          <a:off x="9877425" y="1447800"/>
          <a:ext cx="2342515" cy="421640"/>
          <a:chOff x="0" y="0"/>
          <a:chExt cx="1860550" cy="421640"/>
        </a:xfrm>
      </xdr:grpSpPr>
      <xdr:sp macro="" textlink="">
        <xdr:nvSpPr>
          <xdr:cNvPr id="3" name="圓角矩形 4">
            <a:extLst>
              <a:ext uri="{FF2B5EF4-FFF2-40B4-BE49-F238E27FC236}">
                <a16:creationId xmlns:a16="http://schemas.microsoft.com/office/drawing/2014/main" id="{97F24E61-9541-4F3A-A214-19D27AC8F289}"/>
              </a:ext>
            </a:extLst>
          </xdr:cNvPr>
          <xdr:cNvSpPr/>
        </xdr:nvSpPr>
        <xdr:spPr>
          <a:xfrm>
            <a:off x="0" y="0"/>
            <a:ext cx="1860550" cy="421640"/>
          </a:xfrm>
          <a:custGeom>
            <a:avLst/>
            <a:gdLst>
              <a:gd name="connsiteX0" fmla="*/ 0 w 4424680"/>
              <a:gd name="connsiteY0" fmla="*/ 60115 h 360680"/>
              <a:gd name="connsiteX1" fmla="*/ 60115 w 4424680"/>
              <a:gd name="connsiteY1" fmla="*/ 0 h 360680"/>
              <a:gd name="connsiteX2" fmla="*/ 4364565 w 4424680"/>
              <a:gd name="connsiteY2" fmla="*/ 0 h 360680"/>
              <a:gd name="connsiteX3" fmla="*/ 4424680 w 4424680"/>
              <a:gd name="connsiteY3" fmla="*/ 60115 h 360680"/>
              <a:gd name="connsiteX4" fmla="*/ 4424680 w 4424680"/>
              <a:gd name="connsiteY4" fmla="*/ 300565 h 360680"/>
              <a:gd name="connsiteX5" fmla="*/ 4364565 w 4424680"/>
              <a:gd name="connsiteY5" fmla="*/ 360680 h 360680"/>
              <a:gd name="connsiteX6" fmla="*/ 60115 w 4424680"/>
              <a:gd name="connsiteY6" fmla="*/ 360680 h 360680"/>
              <a:gd name="connsiteX7" fmla="*/ 0 w 4424680"/>
              <a:gd name="connsiteY7" fmla="*/ 300565 h 360680"/>
              <a:gd name="connsiteX8" fmla="*/ 0 w 4424680"/>
              <a:gd name="connsiteY8" fmla="*/ 60115 h 360680"/>
              <a:gd name="connsiteX0" fmla="*/ 0 w 4424680"/>
              <a:gd name="connsiteY0" fmla="*/ 60115 h 360680"/>
              <a:gd name="connsiteX1" fmla="*/ 60115 w 4424680"/>
              <a:gd name="connsiteY1" fmla="*/ 0 h 360680"/>
              <a:gd name="connsiteX2" fmla="*/ 279400 w 4424680"/>
              <a:gd name="connsiteY2" fmla="*/ 0 h 360680"/>
              <a:gd name="connsiteX3" fmla="*/ 4364565 w 4424680"/>
              <a:gd name="connsiteY3" fmla="*/ 0 h 360680"/>
              <a:gd name="connsiteX4" fmla="*/ 4424680 w 4424680"/>
              <a:gd name="connsiteY4" fmla="*/ 60115 h 360680"/>
              <a:gd name="connsiteX5" fmla="*/ 4424680 w 4424680"/>
              <a:gd name="connsiteY5" fmla="*/ 300565 h 360680"/>
              <a:gd name="connsiteX6" fmla="*/ 4364565 w 4424680"/>
              <a:gd name="connsiteY6" fmla="*/ 360680 h 360680"/>
              <a:gd name="connsiteX7" fmla="*/ 60115 w 4424680"/>
              <a:gd name="connsiteY7" fmla="*/ 360680 h 360680"/>
              <a:gd name="connsiteX8" fmla="*/ 0 w 4424680"/>
              <a:gd name="connsiteY8" fmla="*/ 300565 h 360680"/>
              <a:gd name="connsiteX9" fmla="*/ 0 w 4424680"/>
              <a:gd name="connsiteY9" fmla="*/ 60115 h 360680"/>
              <a:gd name="connsiteX0" fmla="*/ 0 w 4424680"/>
              <a:gd name="connsiteY0" fmla="*/ 60115 h 360680"/>
              <a:gd name="connsiteX1" fmla="*/ 60115 w 4424680"/>
              <a:gd name="connsiteY1" fmla="*/ 0 h 360680"/>
              <a:gd name="connsiteX2" fmla="*/ 4364565 w 4424680"/>
              <a:gd name="connsiteY2" fmla="*/ 0 h 360680"/>
              <a:gd name="connsiteX3" fmla="*/ 4424680 w 4424680"/>
              <a:gd name="connsiteY3" fmla="*/ 60115 h 360680"/>
              <a:gd name="connsiteX4" fmla="*/ 4424680 w 4424680"/>
              <a:gd name="connsiteY4" fmla="*/ 300565 h 360680"/>
              <a:gd name="connsiteX5" fmla="*/ 4364565 w 4424680"/>
              <a:gd name="connsiteY5" fmla="*/ 360680 h 360680"/>
              <a:gd name="connsiteX6" fmla="*/ 60115 w 4424680"/>
              <a:gd name="connsiteY6" fmla="*/ 360680 h 360680"/>
              <a:gd name="connsiteX7" fmla="*/ 0 w 4424680"/>
              <a:gd name="connsiteY7" fmla="*/ 300565 h 360680"/>
              <a:gd name="connsiteX8" fmla="*/ 0 w 4424680"/>
              <a:gd name="connsiteY8" fmla="*/ 60115 h 360680"/>
              <a:gd name="connsiteX0" fmla="*/ 0 w 4424680"/>
              <a:gd name="connsiteY0" fmla="*/ 60115 h 360680"/>
              <a:gd name="connsiteX1" fmla="*/ 60115 w 4424680"/>
              <a:gd name="connsiteY1" fmla="*/ 0 h 360680"/>
              <a:gd name="connsiteX2" fmla="*/ 350520 w 4424680"/>
              <a:gd name="connsiteY2" fmla="*/ 0 h 360680"/>
              <a:gd name="connsiteX3" fmla="*/ 4364565 w 4424680"/>
              <a:gd name="connsiteY3" fmla="*/ 0 h 360680"/>
              <a:gd name="connsiteX4" fmla="*/ 4424680 w 4424680"/>
              <a:gd name="connsiteY4" fmla="*/ 60115 h 360680"/>
              <a:gd name="connsiteX5" fmla="*/ 4424680 w 4424680"/>
              <a:gd name="connsiteY5" fmla="*/ 300565 h 360680"/>
              <a:gd name="connsiteX6" fmla="*/ 4364565 w 4424680"/>
              <a:gd name="connsiteY6" fmla="*/ 360680 h 360680"/>
              <a:gd name="connsiteX7" fmla="*/ 60115 w 4424680"/>
              <a:gd name="connsiteY7" fmla="*/ 360680 h 360680"/>
              <a:gd name="connsiteX8" fmla="*/ 0 w 4424680"/>
              <a:gd name="connsiteY8" fmla="*/ 300565 h 360680"/>
              <a:gd name="connsiteX9" fmla="*/ 0 w 4424680"/>
              <a:gd name="connsiteY9" fmla="*/ 60115 h 360680"/>
              <a:gd name="connsiteX0" fmla="*/ 0 w 4424680"/>
              <a:gd name="connsiteY0" fmla="*/ 121075 h 421640"/>
              <a:gd name="connsiteX1" fmla="*/ 60115 w 4424680"/>
              <a:gd name="connsiteY1" fmla="*/ 60960 h 421640"/>
              <a:gd name="connsiteX2" fmla="*/ 350520 w 4424680"/>
              <a:gd name="connsiteY2" fmla="*/ 60960 h 421640"/>
              <a:gd name="connsiteX3" fmla="*/ 4364565 w 4424680"/>
              <a:gd name="connsiteY3" fmla="*/ 60960 h 421640"/>
              <a:gd name="connsiteX4" fmla="*/ 4424680 w 4424680"/>
              <a:gd name="connsiteY4" fmla="*/ 121075 h 421640"/>
              <a:gd name="connsiteX5" fmla="*/ 4424680 w 4424680"/>
              <a:gd name="connsiteY5" fmla="*/ 361525 h 421640"/>
              <a:gd name="connsiteX6" fmla="*/ 4364565 w 4424680"/>
              <a:gd name="connsiteY6" fmla="*/ 421640 h 421640"/>
              <a:gd name="connsiteX7" fmla="*/ 60115 w 4424680"/>
              <a:gd name="connsiteY7" fmla="*/ 421640 h 421640"/>
              <a:gd name="connsiteX8" fmla="*/ 0 w 4424680"/>
              <a:gd name="connsiteY8" fmla="*/ 361525 h 421640"/>
              <a:gd name="connsiteX9" fmla="*/ 0 w 4424680"/>
              <a:gd name="connsiteY9" fmla="*/ 121075 h 421640"/>
              <a:gd name="connsiteX0" fmla="*/ 0 w 4424680"/>
              <a:gd name="connsiteY0" fmla="*/ 121075 h 421640"/>
              <a:gd name="connsiteX1" fmla="*/ 60115 w 4424680"/>
              <a:gd name="connsiteY1" fmla="*/ 60960 h 421640"/>
              <a:gd name="connsiteX2" fmla="*/ 350520 w 4424680"/>
              <a:gd name="connsiteY2" fmla="*/ 60960 h 421640"/>
              <a:gd name="connsiteX3" fmla="*/ 4364565 w 4424680"/>
              <a:gd name="connsiteY3" fmla="*/ 60960 h 421640"/>
              <a:gd name="connsiteX4" fmla="*/ 4424680 w 4424680"/>
              <a:gd name="connsiteY4" fmla="*/ 121075 h 421640"/>
              <a:gd name="connsiteX5" fmla="*/ 4424680 w 4424680"/>
              <a:gd name="connsiteY5" fmla="*/ 361525 h 421640"/>
              <a:gd name="connsiteX6" fmla="*/ 4364565 w 4424680"/>
              <a:gd name="connsiteY6" fmla="*/ 421640 h 421640"/>
              <a:gd name="connsiteX7" fmla="*/ 330200 w 4424680"/>
              <a:gd name="connsiteY7" fmla="*/ 421640 h 421640"/>
              <a:gd name="connsiteX8" fmla="*/ 60115 w 4424680"/>
              <a:gd name="connsiteY8" fmla="*/ 421640 h 421640"/>
              <a:gd name="connsiteX9" fmla="*/ 0 w 4424680"/>
              <a:gd name="connsiteY9" fmla="*/ 361525 h 421640"/>
              <a:gd name="connsiteX10" fmla="*/ 0 w 4424680"/>
              <a:gd name="connsiteY10" fmla="*/ 121075 h 421640"/>
              <a:gd name="connsiteX0" fmla="*/ 0 w 4424680"/>
              <a:gd name="connsiteY0" fmla="*/ 60115 h 360680"/>
              <a:gd name="connsiteX1" fmla="*/ 60115 w 4424680"/>
              <a:gd name="connsiteY1" fmla="*/ 0 h 360680"/>
              <a:gd name="connsiteX2" fmla="*/ 350520 w 4424680"/>
              <a:gd name="connsiteY2" fmla="*/ 0 h 360680"/>
              <a:gd name="connsiteX3" fmla="*/ 4364565 w 4424680"/>
              <a:gd name="connsiteY3" fmla="*/ 0 h 360680"/>
              <a:gd name="connsiteX4" fmla="*/ 4424680 w 4424680"/>
              <a:gd name="connsiteY4" fmla="*/ 60115 h 360680"/>
              <a:gd name="connsiteX5" fmla="*/ 4424680 w 4424680"/>
              <a:gd name="connsiteY5" fmla="*/ 300565 h 360680"/>
              <a:gd name="connsiteX6" fmla="*/ 4364565 w 4424680"/>
              <a:gd name="connsiteY6" fmla="*/ 360680 h 360680"/>
              <a:gd name="connsiteX7" fmla="*/ 330200 w 4424680"/>
              <a:gd name="connsiteY7" fmla="*/ 360680 h 360680"/>
              <a:gd name="connsiteX8" fmla="*/ 60115 w 4424680"/>
              <a:gd name="connsiteY8" fmla="*/ 360680 h 360680"/>
              <a:gd name="connsiteX9" fmla="*/ 0 w 4424680"/>
              <a:gd name="connsiteY9" fmla="*/ 300565 h 360680"/>
              <a:gd name="connsiteX10" fmla="*/ 0 w 4424680"/>
              <a:gd name="connsiteY10" fmla="*/ 60115 h 360680"/>
              <a:gd name="connsiteX0" fmla="*/ 0 w 4424680"/>
              <a:gd name="connsiteY0" fmla="*/ 60115 h 421640"/>
              <a:gd name="connsiteX1" fmla="*/ 60115 w 4424680"/>
              <a:gd name="connsiteY1" fmla="*/ 0 h 421640"/>
              <a:gd name="connsiteX2" fmla="*/ 350520 w 4424680"/>
              <a:gd name="connsiteY2" fmla="*/ 0 h 421640"/>
              <a:gd name="connsiteX3" fmla="*/ 4364565 w 4424680"/>
              <a:gd name="connsiteY3" fmla="*/ 0 h 421640"/>
              <a:gd name="connsiteX4" fmla="*/ 4424680 w 4424680"/>
              <a:gd name="connsiteY4" fmla="*/ 60115 h 421640"/>
              <a:gd name="connsiteX5" fmla="*/ 4424680 w 4424680"/>
              <a:gd name="connsiteY5" fmla="*/ 300565 h 421640"/>
              <a:gd name="connsiteX6" fmla="*/ 4364565 w 4424680"/>
              <a:gd name="connsiteY6" fmla="*/ 360680 h 421640"/>
              <a:gd name="connsiteX7" fmla="*/ 330200 w 4424680"/>
              <a:gd name="connsiteY7" fmla="*/ 360680 h 421640"/>
              <a:gd name="connsiteX8" fmla="*/ 60115 w 4424680"/>
              <a:gd name="connsiteY8" fmla="*/ 360680 h 421640"/>
              <a:gd name="connsiteX9" fmla="*/ 0 w 4424680"/>
              <a:gd name="connsiteY9" fmla="*/ 300565 h 421640"/>
              <a:gd name="connsiteX10" fmla="*/ 0 w 4424680"/>
              <a:gd name="connsiteY10" fmla="*/ 60115 h 42164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4424680" h="421640">
                <a:moveTo>
                  <a:pt x="0" y="60115"/>
                </a:moveTo>
                <a:cubicBezTo>
                  <a:pt x="0" y="26914"/>
                  <a:pt x="26914" y="0"/>
                  <a:pt x="60115" y="0"/>
                </a:cubicBezTo>
                <a:cubicBezTo>
                  <a:pt x="156917" y="0"/>
                  <a:pt x="207998" y="121920"/>
                  <a:pt x="350520" y="0"/>
                </a:cubicBezTo>
                <a:lnTo>
                  <a:pt x="4364565" y="0"/>
                </a:lnTo>
                <a:cubicBezTo>
                  <a:pt x="4397766" y="0"/>
                  <a:pt x="4424680" y="26914"/>
                  <a:pt x="4424680" y="60115"/>
                </a:cubicBezTo>
                <a:lnTo>
                  <a:pt x="4424680" y="300565"/>
                </a:lnTo>
                <a:cubicBezTo>
                  <a:pt x="4424680" y="333766"/>
                  <a:pt x="4397766" y="360680"/>
                  <a:pt x="4364565" y="360680"/>
                </a:cubicBezTo>
                <a:lnTo>
                  <a:pt x="330200" y="360680"/>
                </a:lnTo>
                <a:cubicBezTo>
                  <a:pt x="138572" y="497840"/>
                  <a:pt x="150143" y="360680"/>
                  <a:pt x="60115" y="360680"/>
                </a:cubicBezTo>
                <a:cubicBezTo>
                  <a:pt x="26914" y="360680"/>
                  <a:pt x="0" y="333766"/>
                  <a:pt x="0" y="300565"/>
                </a:cubicBezTo>
                <a:lnTo>
                  <a:pt x="0" y="60115"/>
                </a:lnTo>
                <a:close/>
              </a:path>
            </a:pathLst>
          </a:cu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r>
              <a:rPr lang="en-US" sz="1200" kern="100">
                <a:effectLst/>
                <a:ea typeface="新細明體" panose="02020500000000000000" pitchFamily="18" charset="-120"/>
                <a:cs typeface="Times New Roman" panose="02020603050405020304" pitchFamily="18" charset="0"/>
              </a:rPr>
              <a:t>[</a:t>
            </a:r>
            <a:r>
              <a:rPr lang="zh-TW" sz="1200" kern="100">
                <a:effectLst/>
                <a:ea typeface="新細明體" panose="02020500000000000000" pitchFamily="18" charset="-120"/>
                <a:cs typeface="Times New Roman" panose="02020603050405020304" pitchFamily="18" charset="0"/>
              </a:rPr>
              <a:t>訂閱</a:t>
            </a:r>
            <a:r>
              <a:rPr lang="en-US" sz="1200" kern="100">
                <a:effectLst/>
                <a:ea typeface="新細明體" panose="02020500000000000000" pitchFamily="18" charset="-120"/>
                <a:cs typeface="Times New Roman" panose="02020603050405020304" pitchFamily="18" charset="0"/>
              </a:rPr>
              <a:t>]MQTT</a:t>
            </a:r>
            <a:r>
              <a:rPr lang="zh-TW" sz="1200" kern="100">
                <a:effectLst/>
                <a:ea typeface="新細明體" panose="02020500000000000000" pitchFamily="18" charset="-120"/>
                <a:cs typeface="Times New Roman" panose="02020603050405020304" pitchFamily="18" charset="0"/>
              </a:rPr>
              <a:t>主題</a:t>
            </a:r>
          </a:p>
        </xdr:txBody>
      </xdr:sp>
      <xdr:grpSp>
        <xdr:nvGrpSpPr>
          <xdr:cNvPr id="4" name="群組 3">
            <a:extLst>
              <a:ext uri="{FF2B5EF4-FFF2-40B4-BE49-F238E27FC236}">
                <a16:creationId xmlns:a16="http://schemas.microsoft.com/office/drawing/2014/main" id="{5AA07844-DD9F-4FA9-8D35-BF6965E1E5FE}"/>
              </a:ext>
            </a:extLst>
          </xdr:cNvPr>
          <xdr:cNvGrpSpPr/>
        </xdr:nvGrpSpPr>
        <xdr:grpSpPr>
          <a:xfrm>
            <a:off x="1200150" y="82550"/>
            <a:ext cx="452755" cy="238125"/>
            <a:chOff x="0" y="0"/>
            <a:chExt cx="453225" cy="238539"/>
          </a:xfrm>
        </xdr:grpSpPr>
        <xdr:sp macro="" textlink="">
          <xdr:nvSpPr>
            <xdr:cNvPr id="5" name="圓角矩形 51">
              <a:extLst>
                <a:ext uri="{FF2B5EF4-FFF2-40B4-BE49-F238E27FC236}">
                  <a16:creationId xmlns:a16="http://schemas.microsoft.com/office/drawing/2014/main" id="{9BBE00AA-E377-4E9B-A671-B8A76E91342C}"/>
                </a:ext>
              </a:extLst>
            </xdr:cNvPr>
            <xdr:cNvSpPr/>
          </xdr:nvSpPr>
          <xdr:spPr>
            <a:xfrm>
              <a:off x="0" y="0"/>
              <a:ext cx="453225" cy="238539"/>
            </a:xfrm>
            <a:prstGeom prst="roundRect">
              <a:avLst/>
            </a:prstGeom>
          </xdr:spPr>
          <xdr:style>
            <a:lnRef idx="2">
              <a:schemeClr val="accent4"/>
            </a:lnRef>
            <a:fillRef idx="1">
              <a:schemeClr val="lt1"/>
            </a:fillRef>
            <a:effectRef idx="0">
              <a:schemeClr val="accent4"/>
            </a:effectRef>
            <a:fontRef idx="minor">
              <a:schemeClr val="dk1"/>
            </a:fontRef>
          </xdr:style>
          <xdr:txBody>
            <a:bodyPr rot="0" spcFirstLastPara="0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indent="76200"/>
              <a:r>
                <a:rPr lang="en-US" sz="1200" b="1" kern="100">
                  <a:effectLst/>
                  <a:ea typeface="新細明體" panose="02020500000000000000" pitchFamily="18" charset="-120"/>
                  <a:cs typeface="Times New Roman" panose="02020603050405020304" pitchFamily="18" charset="0"/>
                </a:rPr>
                <a:t> </a:t>
              </a:r>
              <a:endParaRPr lang="zh-TW" sz="1200" kern="100">
                <a:effectLst/>
                <a:ea typeface="新細明體" panose="02020500000000000000" pitchFamily="18" charset="-12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" name="等腰三角形 5">
              <a:extLst>
                <a:ext uri="{FF2B5EF4-FFF2-40B4-BE49-F238E27FC236}">
                  <a16:creationId xmlns:a16="http://schemas.microsoft.com/office/drawing/2014/main" id="{A64E0ADA-B761-4809-BA67-C04BFCF1B42A}"/>
                </a:ext>
              </a:extLst>
            </xdr:cNvPr>
            <xdr:cNvSpPr/>
          </xdr:nvSpPr>
          <xdr:spPr>
            <a:xfrm rot="10800000">
              <a:off x="246491" y="71562"/>
              <a:ext cx="174928" cy="143123"/>
            </a:xfrm>
            <a:prstGeom prst="triangle">
              <a:avLst/>
            </a:prstGeom>
          </xdr:spPr>
          <xdr:style>
            <a:lnRef idx="3">
              <a:schemeClr val="lt1"/>
            </a:lnRef>
            <a:fillRef idx="1">
              <a:schemeClr val="accent4"/>
            </a:fillRef>
            <a:effectRef idx="1">
              <a:schemeClr val="accent4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zh-TW" altLang="en-US"/>
            </a:p>
          </xdr:txBody>
        </xdr: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8</xdr:row>
      <xdr:rowOff>30480</xdr:rowOff>
    </xdr:from>
    <xdr:to>
      <xdr:col>8</xdr:col>
      <xdr:colOff>29210</xdr:colOff>
      <xdr:row>12</xdr:row>
      <xdr:rowOff>39370</xdr:rowOff>
    </xdr:to>
    <xdr:sp macro="" textlink="">
      <xdr:nvSpPr>
        <xdr:cNvPr id="3" name="手繪多邊形: 圖案 2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6492240" y="1676400"/>
          <a:ext cx="1606550" cy="831850"/>
        </a:xfrm>
        <a:custGeom>
          <a:avLst/>
          <a:gdLst>
            <a:gd name="connsiteX0" fmla="*/ 66099 w 1606550"/>
            <a:gd name="connsiteY0" fmla="*/ 0 h 831850"/>
            <a:gd name="connsiteX1" fmla="*/ 1540451 w 1606550"/>
            <a:gd name="connsiteY1" fmla="*/ 0 h 831850"/>
            <a:gd name="connsiteX2" fmla="*/ 1606550 w 1606550"/>
            <a:gd name="connsiteY2" fmla="*/ 66099 h 831850"/>
            <a:gd name="connsiteX3" fmla="*/ 1606550 w 1606550"/>
            <a:gd name="connsiteY3" fmla="*/ 346710 h 831850"/>
            <a:gd name="connsiteX4" fmla="*/ 553720 w 1606550"/>
            <a:gd name="connsiteY4" fmla="*/ 346710 h 831850"/>
            <a:gd name="connsiteX5" fmla="*/ 263315 w 1606550"/>
            <a:gd name="connsiteY5" fmla="*/ 346710 h 831850"/>
            <a:gd name="connsiteX6" fmla="*/ 203200 w 1606550"/>
            <a:gd name="connsiteY6" fmla="*/ 406825 h 831850"/>
            <a:gd name="connsiteX7" fmla="*/ 203200 w 1606550"/>
            <a:gd name="connsiteY7" fmla="*/ 647275 h 831850"/>
            <a:gd name="connsiteX8" fmla="*/ 263315 w 1606550"/>
            <a:gd name="connsiteY8" fmla="*/ 707390 h 831850"/>
            <a:gd name="connsiteX9" fmla="*/ 533400 w 1606550"/>
            <a:gd name="connsiteY9" fmla="*/ 707390 h 831850"/>
            <a:gd name="connsiteX10" fmla="*/ 1606550 w 1606550"/>
            <a:gd name="connsiteY10" fmla="*/ 707390 h 831850"/>
            <a:gd name="connsiteX11" fmla="*/ 1606550 w 1606550"/>
            <a:gd name="connsiteY11" fmla="*/ 765751 h 831850"/>
            <a:gd name="connsiteX12" fmla="*/ 1540451 w 1606550"/>
            <a:gd name="connsiteY12" fmla="*/ 831850 h 831850"/>
            <a:gd name="connsiteX13" fmla="*/ 66099 w 1606550"/>
            <a:gd name="connsiteY13" fmla="*/ 831850 h 831850"/>
            <a:gd name="connsiteX14" fmla="*/ 0 w 1606550"/>
            <a:gd name="connsiteY14" fmla="*/ 765751 h 831850"/>
            <a:gd name="connsiteX15" fmla="*/ 0 w 1606550"/>
            <a:gd name="connsiteY15" fmla="*/ 66099 h 831850"/>
            <a:gd name="connsiteX16" fmla="*/ 66099 w 1606550"/>
            <a:gd name="connsiteY16" fmla="*/ 0 h 8318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</a:cxnLst>
          <a:rect l="l" t="t" r="r" b="b"/>
          <a:pathLst>
            <a:path w="1606550" h="831850">
              <a:moveTo>
                <a:pt x="66099" y="0"/>
              </a:moveTo>
              <a:lnTo>
                <a:pt x="1540451" y="0"/>
              </a:lnTo>
              <a:cubicBezTo>
                <a:pt x="1576956" y="0"/>
                <a:pt x="1606550" y="29594"/>
                <a:pt x="1606550" y="66099"/>
              </a:cubicBezTo>
              <a:lnTo>
                <a:pt x="1606550" y="346710"/>
              </a:lnTo>
              <a:lnTo>
                <a:pt x="553720" y="346710"/>
              </a:lnTo>
              <a:cubicBezTo>
                <a:pt x="411198" y="468630"/>
                <a:pt x="360117" y="346710"/>
                <a:pt x="263315" y="346710"/>
              </a:cubicBezTo>
              <a:cubicBezTo>
                <a:pt x="230114" y="346710"/>
                <a:pt x="203200" y="373624"/>
                <a:pt x="203200" y="406825"/>
              </a:cubicBezTo>
              <a:lnTo>
                <a:pt x="203200" y="647275"/>
              </a:lnTo>
              <a:cubicBezTo>
                <a:pt x="203200" y="680476"/>
                <a:pt x="230114" y="707390"/>
                <a:pt x="263315" y="707390"/>
              </a:cubicBezTo>
              <a:cubicBezTo>
                <a:pt x="353343" y="707390"/>
                <a:pt x="341772" y="844550"/>
                <a:pt x="533400" y="707390"/>
              </a:cubicBezTo>
              <a:lnTo>
                <a:pt x="1606550" y="707390"/>
              </a:lnTo>
              <a:lnTo>
                <a:pt x="1606550" y="765751"/>
              </a:lnTo>
              <a:cubicBezTo>
                <a:pt x="1606550" y="802256"/>
                <a:pt x="1576956" y="831850"/>
                <a:pt x="1540451" y="831850"/>
              </a:cubicBezTo>
              <a:lnTo>
                <a:pt x="66099" y="831850"/>
              </a:lnTo>
              <a:cubicBezTo>
                <a:pt x="29594" y="831850"/>
                <a:pt x="0" y="802256"/>
                <a:pt x="0" y="765751"/>
              </a:cubicBezTo>
              <a:lnTo>
                <a:pt x="0" y="66099"/>
              </a:lnTo>
              <a:cubicBezTo>
                <a:pt x="0" y="29594"/>
                <a:pt x="29594" y="0"/>
                <a:pt x="66099" y="0"/>
              </a:cubicBez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spcAft>
              <a:spcPts val="0"/>
            </a:spcAft>
          </a:pPr>
          <a:r>
            <a:rPr lang="en-US" sz="1200" kern="100">
              <a:solidFill>
                <a:srgbClr val="FFFFFF"/>
              </a:solidFill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MQTT</a:t>
          </a:r>
          <a:r>
            <a:rPr lang="zh-TW" sz="1200" kern="100">
              <a:solidFill>
                <a:srgbClr val="FFFFFF"/>
              </a:solidFill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回覆函數</a:t>
          </a:r>
          <a:endParaRPr lang="zh-TW" sz="1200" kern="100">
            <a:effectLst/>
            <a:ea typeface="新細明體" panose="02020500000000000000" pitchFamily="18" charset="-12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</xdr:col>
      <xdr:colOff>1536700</xdr:colOff>
      <xdr:row>8</xdr:row>
      <xdr:rowOff>57337</xdr:rowOff>
    </xdr:to>
    <xdr:grpSp>
      <xdr:nvGrpSpPr>
        <xdr:cNvPr id="7" name="群組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pSpPr/>
      </xdr:nvGrpSpPr>
      <xdr:grpSpPr>
        <a:xfrm>
          <a:off x="2207559" y="1490382"/>
          <a:ext cx="1536700" cy="270249"/>
          <a:chOff x="0" y="0"/>
          <a:chExt cx="1536700" cy="263525"/>
        </a:xfrm>
      </xdr:grpSpPr>
      <xdr:sp macro="" textlink="">
        <xdr:nvSpPr>
          <xdr:cNvPr id="8" name="圓角矩形 48">
            <a:extLst>
              <a:ext uri="{FF2B5EF4-FFF2-40B4-BE49-F238E27FC236}">
                <a16:creationId xmlns:a16="http://schemas.microsoft.com/office/drawing/2014/main" id="{00000000-0008-0000-0900-000008000000}"/>
              </a:ext>
            </a:extLst>
          </xdr:cNvPr>
          <xdr:cNvSpPr/>
        </xdr:nvSpPr>
        <xdr:spPr>
          <a:xfrm>
            <a:off x="0" y="0"/>
            <a:ext cx="1536700" cy="263525"/>
          </a:xfrm>
          <a:custGeom>
            <a:avLst/>
            <a:gdLst>
              <a:gd name="connsiteX0" fmla="*/ 0 w 4506685"/>
              <a:gd name="connsiteY0" fmla="*/ 62594 h 375557"/>
              <a:gd name="connsiteX1" fmla="*/ 62594 w 4506685"/>
              <a:gd name="connsiteY1" fmla="*/ 0 h 375557"/>
              <a:gd name="connsiteX2" fmla="*/ 4444091 w 4506685"/>
              <a:gd name="connsiteY2" fmla="*/ 0 h 375557"/>
              <a:gd name="connsiteX3" fmla="*/ 4506685 w 4506685"/>
              <a:gd name="connsiteY3" fmla="*/ 62594 h 375557"/>
              <a:gd name="connsiteX4" fmla="*/ 4506685 w 4506685"/>
              <a:gd name="connsiteY4" fmla="*/ 312963 h 375557"/>
              <a:gd name="connsiteX5" fmla="*/ 4444091 w 4506685"/>
              <a:gd name="connsiteY5" fmla="*/ 375557 h 375557"/>
              <a:gd name="connsiteX6" fmla="*/ 62594 w 4506685"/>
              <a:gd name="connsiteY6" fmla="*/ 375557 h 375557"/>
              <a:gd name="connsiteX7" fmla="*/ 0 w 4506685"/>
              <a:gd name="connsiteY7" fmla="*/ 312963 h 375557"/>
              <a:gd name="connsiteX8" fmla="*/ 0 w 4506685"/>
              <a:gd name="connsiteY8" fmla="*/ 62594 h 375557"/>
              <a:gd name="connsiteX0" fmla="*/ 0 w 4506685"/>
              <a:gd name="connsiteY0" fmla="*/ 62594 h 375557"/>
              <a:gd name="connsiteX1" fmla="*/ 62594 w 4506685"/>
              <a:gd name="connsiteY1" fmla="*/ 0 h 375557"/>
              <a:gd name="connsiteX2" fmla="*/ 4444091 w 4506685"/>
              <a:gd name="connsiteY2" fmla="*/ 0 h 375557"/>
              <a:gd name="connsiteX3" fmla="*/ 4506685 w 4506685"/>
              <a:gd name="connsiteY3" fmla="*/ 62594 h 375557"/>
              <a:gd name="connsiteX4" fmla="*/ 4506685 w 4506685"/>
              <a:gd name="connsiteY4" fmla="*/ 312963 h 375557"/>
              <a:gd name="connsiteX5" fmla="*/ 4444091 w 4506685"/>
              <a:gd name="connsiteY5" fmla="*/ 375557 h 375557"/>
              <a:gd name="connsiteX6" fmla="*/ 62594 w 4506685"/>
              <a:gd name="connsiteY6" fmla="*/ 375557 h 375557"/>
              <a:gd name="connsiteX7" fmla="*/ 0 w 4506685"/>
              <a:gd name="connsiteY7" fmla="*/ 312963 h 375557"/>
              <a:gd name="connsiteX8" fmla="*/ 5443 w 4506685"/>
              <a:gd name="connsiteY8" fmla="*/ 163286 h 375557"/>
              <a:gd name="connsiteX9" fmla="*/ 0 w 4506685"/>
              <a:gd name="connsiteY9" fmla="*/ 62594 h 375557"/>
              <a:gd name="connsiteX0" fmla="*/ 310249 w 4816934"/>
              <a:gd name="connsiteY0" fmla="*/ 62594 h 375557"/>
              <a:gd name="connsiteX1" fmla="*/ 372843 w 4816934"/>
              <a:gd name="connsiteY1" fmla="*/ 0 h 375557"/>
              <a:gd name="connsiteX2" fmla="*/ 4754340 w 4816934"/>
              <a:gd name="connsiteY2" fmla="*/ 0 h 375557"/>
              <a:gd name="connsiteX3" fmla="*/ 4816934 w 4816934"/>
              <a:gd name="connsiteY3" fmla="*/ 62594 h 375557"/>
              <a:gd name="connsiteX4" fmla="*/ 4816934 w 4816934"/>
              <a:gd name="connsiteY4" fmla="*/ 312963 h 375557"/>
              <a:gd name="connsiteX5" fmla="*/ 4754340 w 4816934"/>
              <a:gd name="connsiteY5" fmla="*/ 375557 h 375557"/>
              <a:gd name="connsiteX6" fmla="*/ 372843 w 4816934"/>
              <a:gd name="connsiteY6" fmla="*/ 375557 h 375557"/>
              <a:gd name="connsiteX7" fmla="*/ 310249 w 4816934"/>
              <a:gd name="connsiteY7" fmla="*/ 312963 h 375557"/>
              <a:gd name="connsiteX8" fmla="*/ 0 w 4816934"/>
              <a:gd name="connsiteY8" fmla="*/ 146945 h 375557"/>
              <a:gd name="connsiteX9" fmla="*/ 310249 w 4816934"/>
              <a:gd name="connsiteY9" fmla="*/ 62594 h 375557"/>
              <a:gd name="connsiteX0" fmla="*/ 310249 w 4816934"/>
              <a:gd name="connsiteY0" fmla="*/ 62594 h 375557"/>
              <a:gd name="connsiteX1" fmla="*/ 372843 w 4816934"/>
              <a:gd name="connsiteY1" fmla="*/ 0 h 375557"/>
              <a:gd name="connsiteX2" fmla="*/ 4754340 w 4816934"/>
              <a:gd name="connsiteY2" fmla="*/ 0 h 375557"/>
              <a:gd name="connsiteX3" fmla="*/ 4816934 w 4816934"/>
              <a:gd name="connsiteY3" fmla="*/ 62594 h 375557"/>
              <a:gd name="connsiteX4" fmla="*/ 4816934 w 4816934"/>
              <a:gd name="connsiteY4" fmla="*/ 312963 h 375557"/>
              <a:gd name="connsiteX5" fmla="*/ 4754340 w 4816934"/>
              <a:gd name="connsiteY5" fmla="*/ 375557 h 375557"/>
              <a:gd name="connsiteX6" fmla="*/ 372843 w 4816934"/>
              <a:gd name="connsiteY6" fmla="*/ 375557 h 375557"/>
              <a:gd name="connsiteX7" fmla="*/ 310249 w 4816934"/>
              <a:gd name="connsiteY7" fmla="*/ 312963 h 375557"/>
              <a:gd name="connsiteX8" fmla="*/ 190500 w 4816934"/>
              <a:gd name="connsiteY8" fmla="*/ 261257 h 375557"/>
              <a:gd name="connsiteX9" fmla="*/ 0 w 4816934"/>
              <a:gd name="connsiteY9" fmla="*/ 146945 h 375557"/>
              <a:gd name="connsiteX10" fmla="*/ 310249 w 4816934"/>
              <a:gd name="connsiteY10" fmla="*/ 62594 h 375557"/>
              <a:gd name="connsiteX0" fmla="*/ 321154 w 4827839"/>
              <a:gd name="connsiteY0" fmla="*/ 62594 h 375557"/>
              <a:gd name="connsiteX1" fmla="*/ 383748 w 4827839"/>
              <a:gd name="connsiteY1" fmla="*/ 0 h 375557"/>
              <a:gd name="connsiteX2" fmla="*/ 4765245 w 4827839"/>
              <a:gd name="connsiteY2" fmla="*/ 0 h 375557"/>
              <a:gd name="connsiteX3" fmla="*/ 4827839 w 4827839"/>
              <a:gd name="connsiteY3" fmla="*/ 62594 h 375557"/>
              <a:gd name="connsiteX4" fmla="*/ 4827839 w 4827839"/>
              <a:gd name="connsiteY4" fmla="*/ 312963 h 375557"/>
              <a:gd name="connsiteX5" fmla="*/ 4765245 w 4827839"/>
              <a:gd name="connsiteY5" fmla="*/ 375557 h 375557"/>
              <a:gd name="connsiteX6" fmla="*/ 383748 w 4827839"/>
              <a:gd name="connsiteY6" fmla="*/ 375557 h 375557"/>
              <a:gd name="connsiteX7" fmla="*/ 321154 w 4827839"/>
              <a:gd name="connsiteY7" fmla="*/ 312963 h 375557"/>
              <a:gd name="connsiteX8" fmla="*/ 0 w 4827839"/>
              <a:gd name="connsiteY8" fmla="*/ 321173 h 375557"/>
              <a:gd name="connsiteX9" fmla="*/ 10905 w 4827839"/>
              <a:gd name="connsiteY9" fmla="*/ 146945 h 375557"/>
              <a:gd name="connsiteX10" fmla="*/ 321154 w 4827839"/>
              <a:gd name="connsiteY10" fmla="*/ 62594 h 375557"/>
              <a:gd name="connsiteX0" fmla="*/ 321154 w 4827839"/>
              <a:gd name="connsiteY0" fmla="*/ 62594 h 375557"/>
              <a:gd name="connsiteX1" fmla="*/ 383748 w 4827839"/>
              <a:gd name="connsiteY1" fmla="*/ 0 h 375557"/>
              <a:gd name="connsiteX2" fmla="*/ 4765245 w 4827839"/>
              <a:gd name="connsiteY2" fmla="*/ 0 h 375557"/>
              <a:gd name="connsiteX3" fmla="*/ 4827839 w 4827839"/>
              <a:gd name="connsiteY3" fmla="*/ 62594 h 375557"/>
              <a:gd name="connsiteX4" fmla="*/ 4827839 w 4827839"/>
              <a:gd name="connsiteY4" fmla="*/ 312963 h 375557"/>
              <a:gd name="connsiteX5" fmla="*/ 4765245 w 4827839"/>
              <a:gd name="connsiteY5" fmla="*/ 375557 h 375557"/>
              <a:gd name="connsiteX6" fmla="*/ 383748 w 4827839"/>
              <a:gd name="connsiteY6" fmla="*/ 375557 h 375557"/>
              <a:gd name="connsiteX7" fmla="*/ 321154 w 4827839"/>
              <a:gd name="connsiteY7" fmla="*/ 312963 h 375557"/>
              <a:gd name="connsiteX8" fmla="*/ 0 w 4827839"/>
              <a:gd name="connsiteY8" fmla="*/ 321173 h 375557"/>
              <a:gd name="connsiteX9" fmla="*/ 38122 w 4827839"/>
              <a:gd name="connsiteY9" fmla="*/ 97924 h 375557"/>
              <a:gd name="connsiteX10" fmla="*/ 321154 w 4827839"/>
              <a:gd name="connsiteY10" fmla="*/ 62594 h 375557"/>
              <a:gd name="connsiteX0" fmla="*/ 283032 w 4789717"/>
              <a:gd name="connsiteY0" fmla="*/ 62594 h 375557"/>
              <a:gd name="connsiteX1" fmla="*/ 345626 w 4789717"/>
              <a:gd name="connsiteY1" fmla="*/ 0 h 375557"/>
              <a:gd name="connsiteX2" fmla="*/ 4727123 w 4789717"/>
              <a:gd name="connsiteY2" fmla="*/ 0 h 375557"/>
              <a:gd name="connsiteX3" fmla="*/ 4789717 w 4789717"/>
              <a:gd name="connsiteY3" fmla="*/ 62594 h 375557"/>
              <a:gd name="connsiteX4" fmla="*/ 4789717 w 4789717"/>
              <a:gd name="connsiteY4" fmla="*/ 312963 h 375557"/>
              <a:gd name="connsiteX5" fmla="*/ 4727123 w 4789717"/>
              <a:gd name="connsiteY5" fmla="*/ 375557 h 375557"/>
              <a:gd name="connsiteX6" fmla="*/ 345626 w 4789717"/>
              <a:gd name="connsiteY6" fmla="*/ 375557 h 375557"/>
              <a:gd name="connsiteX7" fmla="*/ 283032 w 4789717"/>
              <a:gd name="connsiteY7" fmla="*/ 312963 h 375557"/>
              <a:gd name="connsiteX8" fmla="*/ 21756 w 4789717"/>
              <a:gd name="connsiteY8" fmla="*/ 315726 h 375557"/>
              <a:gd name="connsiteX9" fmla="*/ 0 w 4789717"/>
              <a:gd name="connsiteY9" fmla="*/ 97924 h 375557"/>
              <a:gd name="connsiteX10" fmla="*/ 283032 w 4789717"/>
              <a:gd name="connsiteY10" fmla="*/ 62594 h 375557"/>
              <a:gd name="connsiteX0" fmla="*/ 261276 w 4767961"/>
              <a:gd name="connsiteY0" fmla="*/ 62594 h 375557"/>
              <a:gd name="connsiteX1" fmla="*/ 323870 w 4767961"/>
              <a:gd name="connsiteY1" fmla="*/ 0 h 375557"/>
              <a:gd name="connsiteX2" fmla="*/ 4705367 w 4767961"/>
              <a:gd name="connsiteY2" fmla="*/ 0 h 375557"/>
              <a:gd name="connsiteX3" fmla="*/ 4767961 w 4767961"/>
              <a:gd name="connsiteY3" fmla="*/ 62594 h 375557"/>
              <a:gd name="connsiteX4" fmla="*/ 4767961 w 4767961"/>
              <a:gd name="connsiteY4" fmla="*/ 312963 h 375557"/>
              <a:gd name="connsiteX5" fmla="*/ 4705367 w 4767961"/>
              <a:gd name="connsiteY5" fmla="*/ 375557 h 375557"/>
              <a:gd name="connsiteX6" fmla="*/ 323870 w 4767961"/>
              <a:gd name="connsiteY6" fmla="*/ 375557 h 375557"/>
              <a:gd name="connsiteX7" fmla="*/ 261276 w 4767961"/>
              <a:gd name="connsiteY7" fmla="*/ 312963 h 375557"/>
              <a:gd name="connsiteX8" fmla="*/ 0 w 4767961"/>
              <a:gd name="connsiteY8" fmla="*/ 315726 h 375557"/>
              <a:gd name="connsiteX9" fmla="*/ 92557 w 4767961"/>
              <a:gd name="connsiteY9" fmla="*/ 81583 h 375557"/>
              <a:gd name="connsiteX10" fmla="*/ 261276 w 4767961"/>
              <a:gd name="connsiteY10" fmla="*/ 62594 h 375557"/>
              <a:gd name="connsiteX0" fmla="*/ 168719 w 4675404"/>
              <a:gd name="connsiteY0" fmla="*/ 62594 h 375557"/>
              <a:gd name="connsiteX1" fmla="*/ 231313 w 4675404"/>
              <a:gd name="connsiteY1" fmla="*/ 0 h 375557"/>
              <a:gd name="connsiteX2" fmla="*/ 4612810 w 4675404"/>
              <a:gd name="connsiteY2" fmla="*/ 0 h 375557"/>
              <a:gd name="connsiteX3" fmla="*/ 4675404 w 4675404"/>
              <a:gd name="connsiteY3" fmla="*/ 62594 h 375557"/>
              <a:gd name="connsiteX4" fmla="*/ 4675404 w 4675404"/>
              <a:gd name="connsiteY4" fmla="*/ 312963 h 375557"/>
              <a:gd name="connsiteX5" fmla="*/ 4612810 w 4675404"/>
              <a:gd name="connsiteY5" fmla="*/ 375557 h 375557"/>
              <a:gd name="connsiteX6" fmla="*/ 231313 w 4675404"/>
              <a:gd name="connsiteY6" fmla="*/ 375557 h 375557"/>
              <a:gd name="connsiteX7" fmla="*/ 168719 w 4675404"/>
              <a:gd name="connsiteY7" fmla="*/ 312963 h 375557"/>
              <a:gd name="connsiteX8" fmla="*/ 59855 w 4675404"/>
              <a:gd name="connsiteY8" fmla="*/ 315726 h 375557"/>
              <a:gd name="connsiteX9" fmla="*/ 0 w 4675404"/>
              <a:gd name="connsiteY9" fmla="*/ 81583 h 375557"/>
              <a:gd name="connsiteX10" fmla="*/ 168719 w 4675404"/>
              <a:gd name="connsiteY10" fmla="*/ 62594 h 375557"/>
              <a:gd name="connsiteX0" fmla="*/ 119183 w 4625868"/>
              <a:gd name="connsiteY0" fmla="*/ 62594 h 375557"/>
              <a:gd name="connsiteX1" fmla="*/ 181777 w 4625868"/>
              <a:gd name="connsiteY1" fmla="*/ 0 h 375557"/>
              <a:gd name="connsiteX2" fmla="*/ 4563274 w 4625868"/>
              <a:gd name="connsiteY2" fmla="*/ 0 h 375557"/>
              <a:gd name="connsiteX3" fmla="*/ 4625868 w 4625868"/>
              <a:gd name="connsiteY3" fmla="*/ 62594 h 375557"/>
              <a:gd name="connsiteX4" fmla="*/ 4625868 w 4625868"/>
              <a:gd name="connsiteY4" fmla="*/ 312963 h 375557"/>
              <a:gd name="connsiteX5" fmla="*/ 4563274 w 4625868"/>
              <a:gd name="connsiteY5" fmla="*/ 375557 h 375557"/>
              <a:gd name="connsiteX6" fmla="*/ 181777 w 4625868"/>
              <a:gd name="connsiteY6" fmla="*/ 375557 h 375557"/>
              <a:gd name="connsiteX7" fmla="*/ 119183 w 4625868"/>
              <a:gd name="connsiteY7" fmla="*/ 312963 h 375557"/>
              <a:gd name="connsiteX8" fmla="*/ 10319 w 4625868"/>
              <a:gd name="connsiteY8" fmla="*/ 315726 h 375557"/>
              <a:gd name="connsiteX9" fmla="*/ 0 w 4625868"/>
              <a:gd name="connsiteY9" fmla="*/ 77770 h 375557"/>
              <a:gd name="connsiteX10" fmla="*/ 119183 w 4625868"/>
              <a:gd name="connsiteY10" fmla="*/ 62594 h 375557"/>
              <a:gd name="connsiteX0" fmla="*/ 119183 w 4625868"/>
              <a:gd name="connsiteY0" fmla="*/ 127411 h 375557"/>
              <a:gd name="connsiteX1" fmla="*/ 181777 w 4625868"/>
              <a:gd name="connsiteY1" fmla="*/ 0 h 375557"/>
              <a:gd name="connsiteX2" fmla="*/ 4563274 w 4625868"/>
              <a:gd name="connsiteY2" fmla="*/ 0 h 375557"/>
              <a:gd name="connsiteX3" fmla="*/ 4625868 w 4625868"/>
              <a:gd name="connsiteY3" fmla="*/ 62594 h 375557"/>
              <a:gd name="connsiteX4" fmla="*/ 4625868 w 4625868"/>
              <a:gd name="connsiteY4" fmla="*/ 312963 h 375557"/>
              <a:gd name="connsiteX5" fmla="*/ 4563274 w 4625868"/>
              <a:gd name="connsiteY5" fmla="*/ 375557 h 375557"/>
              <a:gd name="connsiteX6" fmla="*/ 181777 w 4625868"/>
              <a:gd name="connsiteY6" fmla="*/ 375557 h 375557"/>
              <a:gd name="connsiteX7" fmla="*/ 119183 w 4625868"/>
              <a:gd name="connsiteY7" fmla="*/ 312963 h 375557"/>
              <a:gd name="connsiteX8" fmla="*/ 10319 w 4625868"/>
              <a:gd name="connsiteY8" fmla="*/ 315726 h 375557"/>
              <a:gd name="connsiteX9" fmla="*/ 0 w 4625868"/>
              <a:gd name="connsiteY9" fmla="*/ 77770 h 375557"/>
              <a:gd name="connsiteX10" fmla="*/ 119183 w 4625868"/>
              <a:gd name="connsiteY10" fmla="*/ 127411 h 375557"/>
              <a:gd name="connsiteX0" fmla="*/ 119183 w 4625868"/>
              <a:gd name="connsiteY0" fmla="*/ 127411 h 375557"/>
              <a:gd name="connsiteX1" fmla="*/ 181777 w 4625868"/>
              <a:gd name="connsiteY1" fmla="*/ 0 h 375557"/>
              <a:gd name="connsiteX2" fmla="*/ 4563274 w 4625868"/>
              <a:gd name="connsiteY2" fmla="*/ 0 h 375557"/>
              <a:gd name="connsiteX3" fmla="*/ 4625868 w 4625868"/>
              <a:gd name="connsiteY3" fmla="*/ 62594 h 375557"/>
              <a:gd name="connsiteX4" fmla="*/ 4625868 w 4625868"/>
              <a:gd name="connsiteY4" fmla="*/ 312963 h 375557"/>
              <a:gd name="connsiteX5" fmla="*/ 4563274 w 4625868"/>
              <a:gd name="connsiteY5" fmla="*/ 375557 h 375557"/>
              <a:gd name="connsiteX6" fmla="*/ 181777 w 4625868"/>
              <a:gd name="connsiteY6" fmla="*/ 375557 h 375557"/>
              <a:gd name="connsiteX7" fmla="*/ 126803 w 4625868"/>
              <a:gd name="connsiteY7" fmla="*/ 240520 h 375557"/>
              <a:gd name="connsiteX8" fmla="*/ 10319 w 4625868"/>
              <a:gd name="connsiteY8" fmla="*/ 315726 h 375557"/>
              <a:gd name="connsiteX9" fmla="*/ 0 w 4625868"/>
              <a:gd name="connsiteY9" fmla="*/ 77770 h 375557"/>
              <a:gd name="connsiteX10" fmla="*/ 119183 w 4625868"/>
              <a:gd name="connsiteY10" fmla="*/ 127411 h 37555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4625868" h="375557">
                <a:moveTo>
                  <a:pt x="119183" y="127411"/>
                </a:moveTo>
                <a:cubicBezTo>
                  <a:pt x="119183" y="92841"/>
                  <a:pt x="147207" y="0"/>
                  <a:pt x="181777" y="0"/>
                </a:cubicBezTo>
                <a:lnTo>
                  <a:pt x="4563274" y="0"/>
                </a:lnTo>
                <a:cubicBezTo>
                  <a:pt x="4597844" y="0"/>
                  <a:pt x="4625868" y="28024"/>
                  <a:pt x="4625868" y="62594"/>
                </a:cubicBezTo>
                <a:lnTo>
                  <a:pt x="4625868" y="312963"/>
                </a:lnTo>
                <a:cubicBezTo>
                  <a:pt x="4625868" y="347533"/>
                  <a:pt x="4597844" y="375557"/>
                  <a:pt x="4563274" y="375557"/>
                </a:cubicBezTo>
                <a:lnTo>
                  <a:pt x="181777" y="375557"/>
                </a:lnTo>
                <a:cubicBezTo>
                  <a:pt x="147207" y="375557"/>
                  <a:pt x="126803" y="275090"/>
                  <a:pt x="126803" y="240520"/>
                </a:cubicBezTo>
                <a:lnTo>
                  <a:pt x="10319" y="315726"/>
                </a:lnTo>
                <a:lnTo>
                  <a:pt x="0" y="77770"/>
                </a:lnTo>
                <a:lnTo>
                  <a:pt x="119183" y="127411"/>
                </a:lnTo>
                <a:close/>
              </a:path>
            </a:pathLst>
          </a:cu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indent="76200">
              <a:spcAft>
                <a:spcPts val="0"/>
              </a:spcAft>
            </a:pPr>
            <a:r>
              <a:rPr lang="en-US" sz="1200" kern="100">
                <a:effectLst/>
                <a:ea typeface="新細明體" panose="02020500000000000000" pitchFamily="18" charset="-120"/>
                <a:cs typeface="Times New Roman" panose="02020603050405020304" pitchFamily="18" charset="0"/>
              </a:rPr>
              <a:t>MQTT</a:t>
            </a:r>
            <a:r>
              <a:rPr lang="zh-TW" sz="1200" kern="100">
                <a:effectLst/>
                <a:ea typeface="新細明體" panose="02020500000000000000" pitchFamily="18" charset="-120"/>
                <a:cs typeface="Times New Roman" panose="02020603050405020304" pitchFamily="18" charset="0"/>
              </a:rPr>
              <a:t>主題是</a:t>
            </a:r>
          </a:p>
        </xdr:txBody>
      </xdr:sp>
      <xdr:grpSp>
        <xdr:nvGrpSpPr>
          <xdr:cNvPr id="9" name="群組 8">
            <a:extLst>
              <a:ext uri="{FF2B5EF4-FFF2-40B4-BE49-F238E27FC236}">
                <a16:creationId xmlns:a16="http://schemas.microsoft.com/office/drawing/2014/main" id="{00000000-0008-0000-0900-000009000000}"/>
              </a:ext>
            </a:extLst>
          </xdr:cNvPr>
          <xdr:cNvGrpSpPr/>
        </xdr:nvGrpSpPr>
        <xdr:grpSpPr>
          <a:xfrm>
            <a:off x="1041400" y="6350"/>
            <a:ext cx="452755" cy="238125"/>
            <a:chOff x="0" y="0"/>
            <a:chExt cx="453225" cy="238539"/>
          </a:xfrm>
        </xdr:grpSpPr>
        <xdr:sp macro="" textlink="">
          <xdr:nvSpPr>
            <xdr:cNvPr id="10" name="圓角矩形 9">
              <a:extLst>
                <a:ext uri="{FF2B5EF4-FFF2-40B4-BE49-F238E27FC236}">
                  <a16:creationId xmlns:a16="http://schemas.microsoft.com/office/drawing/2014/main" id="{00000000-0008-0000-0900-00000A000000}"/>
                </a:ext>
              </a:extLst>
            </xdr:cNvPr>
            <xdr:cNvSpPr/>
          </xdr:nvSpPr>
          <xdr:spPr>
            <a:xfrm>
              <a:off x="0" y="0"/>
              <a:ext cx="453225" cy="238539"/>
            </a:xfrm>
            <a:prstGeom prst="roundRect">
              <a:avLst/>
            </a:prstGeom>
          </xdr:spPr>
          <xdr:style>
            <a:lnRef idx="2">
              <a:schemeClr val="accent4"/>
            </a:lnRef>
            <a:fillRef idx="1">
              <a:schemeClr val="lt1"/>
            </a:fillRef>
            <a:effectRef idx="0">
              <a:schemeClr val="accent4"/>
            </a:effectRef>
            <a:fontRef idx="minor">
              <a:schemeClr val="dk1"/>
            </a:fontRef>
          </xdr:style>
          <xdr:txBody>
            <a:bodyPr rot="0" spcFirstLastPara="0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indent="76200">
                <a:spcAft>
                  <a:spcPts val="0"/>
                </a:spcAft>
              </a:pPr>
              <a:r>
                <a:rPr lang="en-US" sz="1200" b="1" kern="100">
                  <a:effectLst/>
                  <a:ea typeface="新細明體" panose="02020500000000000000" pitchFamily="18" charset="-120"/>
                  <a:cs typeface="Times New Roman" panose="02020603050405020304" pitchFamily="18" charset="0"/>
                </a:rPr>
                <a:t> </a:t>
              </a:r>
              <a:endParaRPr lang="zh-TW" sz="1200" kern="100">
                <a:effectLst/>
                <a:ea typeface="新細明體" panose="02020500000000000000" pitchFamily="18" charset="-12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1" name="等腰三角形 10">
              <a:extLst>
                <a:ext uri="{FF2B5EF4-FFF2-40B4-BE49-F238E27FC236}">
                  <a16:creationId xmlns:a16="http://schemas.microsoft.com/office/drawing/2014/main" id="{00000000-0008-0000-0900-00000B000000}"/>
                </a:ext>
              </a:extLst>
            </xdr:cNvPr>
            <xdr:cNvSpPr/>
          </xdr:nvSpPr>
          <xdr:spPr>
            <a:xfrm rot="10800000">
              <a:off x="246491" y="71562"/>
              <a:ext cx="174928" cy="143123"/>
            </a:xfrm>
            <a:prstGeom prst="triangle">
              <a:avLst/>
            </a:prstGeom>
          </xdr:spPr>
          <xdr:style>
            <a:lnRef idx="3">
              <a:schemeClr val="lt1"/>
            </a:lnRef>
            <a:fillRef idx="1">
              <a:schemeClr val="accent4"/>
            </a:fillRef>
            <a:effectRef idx="1">
              <a:schemeClr val="accent4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zh-TW" altLang="en-US"/>
            </a:p>
          </xdr:txBody>
        </xdr:sp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251012</xdr:colOff>
      <xdr:row>6</xdr:row>
      <xdr:rowOff>134471</xdr:rowOff>
    </xdr:from>
    <xdr:to>
      <xdr:col>10</xdr:col>
      <xdr:colOff>397062</xdr:colOff>
      <xdr:row>8</xdr:row>
      <xdr:rowOff>143734</xdr:rowOff>
    </xdr:to>
    <xdr:sp macro="" textlink="">
      <xdr:nvSpPr>
        <xdr:cNvPr id="7" name="圓角矩形 4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>
          <a:off x="8659906" y="1371600"/>
          <a:ext cx="2584450" cy="421640"/>
        </a:xfrm>
        <a:custGeom>
          <a:avLst/>
          <a:gdLst>
            <a:gd name="connsiteX0" fmla="*/ 0 w 4424680"/>
            <a:gd name="connsiteY0" fmla="*/ 60115 h 360680"/>
            <a:gd name="connsiteX1" fmla="*/ 60115 w 4424680"/>
            <a:gd name="connsiteY1" fmla="*/ 0 h 360680"/>
            <a:gd name="connsiteX2" fmla="*/ 4364565 w 4424680"/>
            <a:gd name="connsiteY2" fmla="*/ 0 h 360680"/>
            <a:gd name="connsiteX3" fmla="*/ 4424680 w 4424680"/>
            <a:gd name="connsiteY3" fmla="*/ 60115 h 360680"/>
            <a:gd name="connsiteX4" fmla="*/ 4424680 w 4424680"/>
            <a:gd name="connsiteY4" fmla="*/ 300565 h 360680"/>
            <a:gd name="connsiteX5" fmla="*/ 4364565 w 4424680"/>
            <a:gd name="connsiteY5" fmla="*/ 360680 h 360680"/>
            <a:gd name="connsiteX6" fmla="*/ 60115 w 4424680"/>
            <a:gd name="connsiteY6" fmla="*/ 360680 h 360680"/>
            <a:gd name="connsiteX7" fmla="*/ 0 w 4424680"/>
            <a:gd name="connsiteY7" fmla="*/ 300565 h 360680"/>
            <a:gd name="connsiteX8" fmla="*/ 0 w 4424680"/>
            <a:gd name="connsiteY8" fmla="*/ 60115 h 360680"/>
            <a:gd name="connsiteX0" fmla="*/ 0 w 4424680"/>
            <a:gd name="connsiteY0" fmla="*/ 60115 h 360680"/>
            <a:gd name="connsiteX1" fmla="*/ 60115 w 4424680"/>
            <a:gd name="connsiteY1" fmla="*/ 0 h 360680"/>
            <a:gd name="connsiteX2" fmla="*/ 279400 w 4424680"/>
            <a:gd name="connsiteY2" fmla="*/ 0 h 360680"/>
            <a:gd name="connsiteX3" fmla="*/ 4364565 w 4424680"/>
            <a:gd name="connsiteY3" fmla="*/ 0 h 360680"/>
            <a:gd name="connsiteX4" fmla="*/ 4424680 w 4424680"/>
            <a:gd name="connsiteY4" fmla="*/ 60115 h 360680"/>
            <a:gd name="connsiteX5" fmla="*/ 4424680 w 4424680"/>
            <a:gd name="connsiteY5" fmla="*/ 300565 h 360680"/>
            <a:gd name="connsiteX6" fmla="*/ 4364565 w 4424680"/>
            <a:gd name="connsiteY6" fmla="*/ 360680 h 360680"/>
            <a:gd name="connsiteX7" fmla="*/ 60115 w 4424680"/>
            <a:gd name="connsiteY7" fmla="*/ 360680 h 360680"/>
            <a:gd name="connsiteX8" fmla="*/ 0 w 4424680"/>
            <a:gd name="connsiteY8" fmla="*/ 300565 h 360680"/>
            <a:gd name="connsiteX9" fmla="*/ 0 w 4424680"/>
            <a:gd name="connsiteY9" fmla="*/ 60115 h 360680"/>
            <a:gd name="connsiteX0" fmla="*/ 0 w 4424680"/>
            <a:gd name="connsiteY0" fmla="*/ 60115 h 360680"/>
            <a:gd name="connsiteX1" fmla="*/ 60115 w 4424680"/>
            <a:gd name="connsiteY1" fmla="*/ 0 h 360680"/>
            <a:gd name="connsiteX2" fmla="*/ 4364565 w 4424680"/>
            <a:gd name="connsiteY2" fmla="*/ 0 h 360680"/>
            <a:gd name="connsiteX3" fmla="*/ 4424680 w 4424680"/>
            <a:gd name="connsiteY3" fmla="*/ 60115 h 360680"/>
            <a:gd name="connsiteX4" fmla="*/ 4424680 w 4424680"/>
            <a:gd name="connsiteY4" fmla="*/ 300565 h 360680"/>
            <a:gd name="connsiteX5" fmla="*/ 4364565 w 4424680"/>
            <a:gd name="connsiteY5" fmla="*/ 360680 h 360680"/>
            <a:gd name="connsiteX6" fmla="*/ 60115 w 4424680"/>
            <a:gd name="connsiteY6" fmla="*/ 360680 h 360680"/>
            <a:gd name="connsiteX7" fmla="*/ 0 w 4424680"/>
            <a:gd name="connsiteY7" fmla="*/ 300565 h 360680"/>
            <a:gd name="connsiteX8" fmla="*/ 0 w 4424680"/>
            <a:gd name="connsiteY8" fmla="*/ 60115 h 360680"/>
            <a:gd name="connsiteX0" fmla="*/ 0 w 4424680"/>
            <a:gd name="connsiteY0" fmla="*/ 60115 h 360680"/>
            <a:gd name="connsiteX1" fmla="*/ 60115 w 4424680"/>
            <a:gd name="connsiteY1" fmla="*/ 0 h 360680"/>
            <a:gd name="connsiteX2" fmla="*/ 350520 w 4424680"/>
            <a:gd name="connsiteY2" fmla="*/ 0 h 360680"/>
            <a:gd name="connsiteX3" fmla="*/ 4364565 w 4424680"/>
            <a:gd name="connsiteY3" fmla="*/ 0 h 360680"/>
            <a:gd name="connsiteX4" fmla="*/ 4424680 w 4424680"/>
            <a:gd name="connsiteY4" fmla="*/ 60115 h 360680"/>
            <a:gd name="connsiteX5" fmla="*/ 4424680 w 4424680"/>
            <a:gd name="connsiteY5" fmla="*/ 300565 h 360680"/>
            <a:gd name="connsiteX6" fmla="*/ 4364565 w 4424680"/>
            <a:gd name="connsiteY6" fmla="*/ 360680 h 360680"/>
            <a:gd name="connsiteX7" fmla="*/ 60115 w 4424680"/>
            <a:gd name="connsiteY7" fmla="*/ 360680 h 360680"/>
            <a:gd name="connsiteX8" fmla="*/ 0 w 4424680"/>
            <a:gd name="connsiteY8" fmla="*/ 300565 h 360680"/>
            <a:gd name="connsiteX9" fmla="*/ 0 w 4424680"/>
            <a:gd name="connsiteY9" fmla="*/ 60115 h 360680"/>
            <a:gd name="connsiteX0" fmla="*/ 0 w 4424680"/>
            <a:gd name="connsiteY0" fmla="*/ 121075 h 421640"/>
            <a:gd name="connsiteX1" fmla="*/ 60115 w 4424680"/>
            <a:gd name="connsiteY1" fmla="*/ 60960 h 421640"/>
            <a:gd name="connsiteX2" fmla="*/ 350520 w 4424680"/>
            <a:gd name="connsiteY2" fmla="*/ 60960 h 421640"/>
            <a:gd name="connsiteX3" fmla="*/ 4364565 w 4424680"/>
            <a:gd name="connsiteY3" fmla="*/ 60960 h 421640"/>
            <a:gd name="connsiteX4" fmla="*/ 4424680 w 4424680"/>
            <a:gd name="connsiteY4" fmla="*/ 121075 h 421640"/>
            <a:gd name="connsiteX5" fmla="*/ 4424680 w 4424680"/>
            <a:gd name="connsiteY5" fmla="*/ 361525 h 421640"/>
            <a:gd name="connsiteX6" fmla="*/ 4364565 w 4424680"/>
            <a:gd name="connsiteY6" fmla="*/ 421640 h 421640"/>
            <a:gd name="connsiteX7" fmla="*/ 60115 w 4424680"/>
            <a:gd name="connsiteY7" fmla="*/ 421640 h 421640"/>
            <a:gd name="connsiteX8" fmla="*/ 0 w 4424680"/>
            <a:gd name="connsiteY8" fmla="*/ 361525 h 421640"/>
            <a:gd name="connsiteX9" fmla="*/ 0 w 4424680"/>
            <a:gd name="connsiteY9" fmla="*/ 121075 h 421640"/>
            <a:gd name="connsiteX0" fmla="*/ 0 w 4424680"/>
            <a:gd name="connsiteY0" fmla="*/ 121075 h 421640"/>
            <a:gd name="connsiteX1" fmla="*/ 60115 w 4424680"/>
            <a:gd name="connsiteY1" fmla="*/ 60960 h 421640"/>
            <a:gd name="connsiteX2" fmla="*/ 350520 w 4424680"/>
            <a:gd name="connsiteY2" fmla="*/ 60960 h 421640"/>
            <a:gd name="connsiteX3" fmla="*/ 4364565 w 4424680"/>
            <a:gd name="connsiteY3" fmla="*/ 60960 h 421640"/>
            <a:gd name="connsiteX4" fmla="*/ 4424680 w 4424680"/>
            <a:gd name="connsiteY4" fmla="*/ 121075 h 421640"/>
            <a:gd name="connsiteX5" fmla="*/ 4424680 w 4424680"/>
            <a:gd name="connsiteY5" fmla="*/ 361525 h 421640"/>
            <a:gd name="connsiteX6" fmla="*/ 4364565 w 4424680"/>
            <a:gd name="connsiteY6" fmla="*/ 421640 h 421640"/>
            <a:gd name="connsiteX7" fmla="*/ 330200 w 4424680"/>
            <a:gd name="connsiteY7" fmla="*/ 421640 h 421640"/>
            <a:gd name="connsiteX8" fmla="*/ 60115 w 4424680"/>
            <a:gd name="connsiteY8" fmla="*/ 421640 h 421640"/>
            <a:gd name="connsiteX9" fmla="*/ 0 w 4424680"/>
            <a:gd name="connsiteY9" fmla="*/ 361525 h 421640"/>
            <a:gd name="connsiteX10" fmla="*/ 0 w 4424680"/>
            <a:gd name="connsiteY10" fmla="*/ 121075 h 421640"/>
            <a:gd name="connsiteX0" fmla="*/ 0 w 4424680"/>
            <a:gd name="connsiteY0" fmla="*/ 60115 h 360680"/>
            <a:gd name="connsiteX1" fmla="*/ 60115 w 4424680"/>
            <a:gd name="connsiteY1" fmla="*/ 0 h 360680"/>
            <a:gd name="connsiteX2" fmla="*/ 350520 w 4424680"/>
            <a:gd name="connsiteY2" fmla="*/ 0 h 360680"/>
            <a:gd name="connsiteX3" fmla="*/ 4364565 w 4424680"/>
            <a:gd name="connsiteY3" fmla="*/ 0 h 360680"/>
            <a:gd name="connsiteX4" fmla="*/ 4424680 w 4424680"/>
            <a:gd name="connsiteY4" fmla="*/ 60115 h 360680"/>
            <a:gd name="connsiteX5" fmla="*/ 4424680 w 4424680"/>
            <a:gd name="connsiteY5" fmla="*/ 300565 h 360680"/>
            <a:gd name="connsiteX6" fmla="*/ 4364565 w 4424680"/>
            <a:gd name="connsiteY6" fmla="*/ 360680 h 360680"/>
            <a:gd name="connsiteX7" fmla="*/ 330200 w 4424680"/>
            <a:gd name="connsiteY7" fmla="*/ 360680 h 360680"/>
            <a:gd name="connsiteX8" fmla="*/ 60115 w 4424680"/>
            <a:gd name="connsiteY8" fmla="*/ 360680 h 360680"/>
            <a:gd name="connsiteX9" fmla="*/ 0 w 4424680"/>
            <a:gd name="connsiteY9" fmla="*/ 300565 h 360680"/>
            <a:gd name="connsiteX10" fmla="*/ 0 w 4424680"/>
            <a:gd name="connsiteY10" fmla="*/ 60115 h 360680"/>
            <a:gd name="connsiteX0" fmla="*/ 0 w 4424680"/>
            <a:gd name="connsiteY0" fmla="*/ 60115 h 421640"/>
            <a:gd name="connsiteX1" fmla="*/ 60115 w 4424680"/>
            <a:gd name="connsiteY1" fmla="*/ 0 h 421640"/>
            <a:gd name="connsiteX2" fmla="*/ 350520 w 4424680"/>
            <a:gd name="connsiteY2" fmla="*/ 0 h 421640"/>
            <a:gd name="connsiteX3" fmla="*/ 4364565 w 4424680"/>
            <a:gd name="connsiteY3" fmla="*/ 0 h 421640"/>
            <a:gd name="connsiteX4" fmla="*/ 4424680 w 4424680"/>
            <a:gd name="connsiteY4" fmla="*/ 60115 h 421640"/>
            <a:gd name="connsiteX5" fmla="*/ 4424680 w 4424680"/>
            <a:gd name="connsiteY5" fmla="*/ 300565 h 421640"/>
            <a:gd name="connsiteX6" fmla="*/ 4364565 w 4424680"/>
            <a:gd name="connsiteY6" fmla="*/ 360680 h 421640"/>
            <a:gd name="connsiteX7" fmla="*/ 330200 w 4424680"/>
            <a:gd name="connsiteY7" fmla="*/ 360680 h 421640"/>
            <a:gd name="connsiteX8" fmla="*/ 60115 w 4424680"/>
            <a:gd name="connsiteY8" fmla="*/ 360680 h 421640"/>
            <a:gd name="connsiteX9" fmla="*/ 0 w 4424680"/>
            <a:gd name="connsiteY9" fmla="*/ 300565 h 421640"/>
            <a:gd name="connsiteX10" fmla="*/ 0 w 4424680"/>
            <a:gd name="connsiteY10" fmla="*/ 60115 h 4216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4424680" h="421640">
              <a:moveTo>
                <a:pt x="0" y="60115"/>
              </a:moveTo>
              <a:cubicBezTo>
                <a:pt x="0" y="26914"/>
                <a:pt x="26914" y="0"/>
                <a:pt x="60115" y="0"/>
              </a:cubicBezTo>
              <a:cubicBezTo>
                <a:pt x="156917" y="0"/>
                <a:pt x="207998" y="121920"/>
                <a:pt x="350520" y="0"/>
              </a:cubicBezTo>
              <a:lnTo>
                <a:pt x="4364565" y="0"/>
              </a:lnTo>
              <a:cubicBezTo>
                <a:pt x="4397766" y="0"/>
                <a:pt x="4424680" y="26914"/>
                <a:pt x="4424680" y="60115"/>
              </a:cubicBezTo>
              <a:lnTo>
                <a:pt x="4424680" y="300565"/>
              </a:lnTo>
              <a:cubicBezTo>
                <a:pt x="4424680" y="333766"/>
                <a:pt x="4397766" y="360680"/>
                <a:pt x="4364565" y="360680"/>
              </a:cubicBezTo>
              <a:lnTo>
                <a:pt x="330200" y="360680"/>
              </a:lnTo>
              <a:cubicBezTo>
                <a:pt x="138572" y="497840"/>
                <a:pt x="150143" y="360680"/>
                <a:pt x="60115" y="360680"/>
              </a:cubicBezTo>
              <a:cubicBezTo>
                <a:pt x="26914" y="360680"/>
                <a:pt x="0" y="333766"/>
                <a:pt x="0" y="300565"/>
              </a:cubicBezTo>
              <a:lnTo>
                <a:pt x="0" y="60115"/>
              </a:ln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>
            <a:spcAft>
              <a:spcPts val="0"/>
            </a:spcAft>
          </a:pPr>
          <a:r>
            <a:rPr lang="en-US" sz="1200" kern="100"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[</a:t>
          </a:r>
          <a:r>
            <a:rPr lang="zh-TW" sz="1200" kern="100"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傳送</a:t>
          </a:r>
          <a:r>
            <a:rPr lang="en-US" sz="1200" kern="100"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]</a:t>
          </a:r>
          <a:r>
            <a:rPr lang="zh-TW" sz="1200" kern="100"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至</a:t>
          </a:r>
          <a:r>
            <a:rPr lang="en-US" sz="1200" kern="100"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Arduino </a:t>
          </a:r>
          <a:r>
            <a:rPr lang="zh-TW" sz="1200" kern="100"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類型：</a:t>
          </a:r>
          <a:r>
            <a:rPr lang="en-US" sz="1200" kern="100"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MAP_SET</a:t>
          </a:r>
          <a:endParaRPr lang="zh-TW" sz="1200" kern="100">
            <a:effectLst/>
            <a:ea typeface="新細明體" panose="02020500000000000000" pitchFamily="18" charset="-12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11</xdr:col>
      <xdr:colOff>146050</xdr:colOff>
      <xdr:row>8</xdr:row>
      <xdr:rowOff>9263</xdr:rowOff>
    </xdr:to>
    <xdr:sp macro="" textlink="">
      <xdr:nvSpPr>
        <xdr:cNvPr id="2" name="圓角矩形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9018494" y="1237129"/>
          <a:ext cx="2584450" cy="421640"/>
        </a:xfrm>
        <a:custGeom>
          <a:avLst/>
          <a:gdLst>
            <a:gd name="connsiteX0" fmla="*/ 0 w 4424680"/>
            <a:gd name="connsiteY0" fmla="*/ 60115 h 360680"/>
            <a:gd name="connsiteX1" fmla="*/ 60115 w 4424680"/>
            <a:gd name="connsiteY1" fmla="*/ 0 h 360680"/>
            <a:gd name="connsiteX2" fmla="*/ 4364565 w 4424680"/>
            <a:gd name="connsiteY2" fmla="*/ 0 h 360680"/>
            <a:gd name="connsiteX3" fmla="*/ 4424680 w 4424680"/>
            <a:gd name="connsiteY3" fmla="*/ 60115 h 360680"/>
            <a:gd name="connsiteX4" fmla="*/ 4424680 w 4424680"/>
            <a:gd name="connsiteY4" fmla="*/ 300565 h 360680"/>
            <a:gd name="connsiteX5" fmla="*/ 4364565 w 4424680"/>
            <a:gd name="connsiteY5" fmla="*/ 360680 h 360680"/>
            <a:gd name="connsiteX6" fmla="*/ 60115 w 4424680"/>
            <a:gd name="connsiteY6" fmla="*/ 360680 h 360680"/>
            <a:gd name="connsiteX7" fmla="*/ 0 w 4424680"/>
            <a:gd name="connsiteY7" fmla="*/ 300565 h 360680"/>
            <a:gd name="connsiteX8" fmla="*/ 0 w 4424680"/>
            <a:gd name="connsiteY8" fmla="*/ 60115 h 360680"/>
            <a:gd name="connsiteX0" fmla="*/ 0 w 4424680"/>
            <a:gd name="connsiteY0" fmla="*/ 60115 h 360680"/>
            <a:gd name="connsiteX1" fmla="*/ 60115 w 4424680"/>
            <a:gd name="connsiteY1" fmla="*/ 0 h 360680"/>
            <a:gd name="connsiteX2" fmla="*/ 279400 w 4424680"/>
            <a:gd name="connsiteY2" fmla="*/ 0 h 360680"/>
            <a:gd name="connsiteX3" fmla="*/ 4364565 w 4424680"/>
            <a:gd name="connsiteY3" fmla="*/ 0 h 360680"/>
            <a:gd name="connsiteX4" fmla="*/ 4424680 w 4424680"/>
            <a:gd name="connsiteY4" fmla="*/ 60115 h 360680"/>
            <a:gd name="connsiteX5" fmla="*/ 4424680 w 4424680"/>
            <a:gd name="connsiteY5" fmla="*/ 300565 h 360680"/>
            <a:gd name="connsiteX6" fmla="*/ 4364565 w 4424680"/>
            <a:gd name="connsiteY6" fmla="*/ 360680 h 360680"/>
            <a:gd name="connsiteX7" fmla="*/ 60115 w 4424680"/>
            <a:gd name="connsiteY7" fmla="*/ 360680 h 360680"/>
            <a:gd name="connsiteX8" fmla="*/ 0 w 4424680"/>
            <a:gd name="connsiteY8" fmla="*/ 300565 h 360680"/>
            <a:gd name="connsiteX9" fmla="*/ 0 w 4424680"/>
            <a:gd name="connsiteY9" fmla="*/ 60115 h 360680"/>
            <a:gd name="connsiteX0" fmla="*/ 0 w 4424680"/>
            <a:gd name="connsiteY0" fmla="*/ 60115 h 360680"/>
            <a:gd name="connsiteX1" fmla="*/ 60115 w 4424680"/>
            <a:gd name="connsiteY1" fmla="*/ 0 h 360680"/>
            <a:gd name="connsiteX2" fmla="*/ 4364565 w 4424680"/>
            <a:gd name="connsiteY2" fmla="*/ 0 h 360680"/>
            <a:gd name="connsiteX3" fmla="*/ 4424680 w 4424680"/>
            <a:gd name="connsiteY3" fmla="*/ 60115 h 360680"/>
            <a:gd name="connsiteX4" fmla="*/ 4424680 w 4424680"/>
            <a:gd name="connsiteY4" fmla="*/ 300565 h 360680"/>
            <a:gd name="connsiteX5" fmla="*/ 4364565 w 4424680"/>
            <a:gd name="connsiteY5" fmla="*/ 360680 h 360680"/>
            <a:gd name="connsiteX6" fmla="*/ 60115 w 4424680"/>
            <a:gd name="connsiteY6" fmla="*/ 360680 h 360680"/>
            <a:gd name="connsiteX7" fmla="*/ 0 w 4424680"/>
            <a:gd name="connsiteY7" fmla="*/ 300565 h 360680"/>
            <a:gd name="connsiteX8" fmla="*/ 0 w 4424680"/>
            <a:gd name="connsiteY8" fmla="*/ 60115 h 360680"/>
            <a:gd name="connsiteX0" fmla="*/ 0 w 4424680"/>
            <a:gd name="connsiteY0" fmla="*/ 60115 h 360680"/>
            <a:gd name="connsiteX1" fmla="*/ 60115 w 4424680"/>
            <a:gd name="connsiteY1" fmla="*/ 0 h 360680"/>
            <a:gd name="connsiteX2" fmla="*/ 350520 w 4424680"/>
            <a:gd name="connsiteY2" fmla="*/ 0 h 360680"/>
            <a:gd name="connsiteX3" fmla="*/ 4364565 w 4424680"/>
            <a:gd name="connsiteY3" fmla="*/ 0 h 360680"/>
            <a:gd name="connsiteX4" fmla="*/ 4424680 w 4424680"/>
            <a:gd name="connsiteY4" fmla="*/ 60115 h 360680"/>
            <a:gd name="connsiteX5" fmla="*/ 4424680 w 4424680"/>
            <a:gd name="connsiteY5" fmla="*/ 300565 h 360680"/>
            <a:gd name="connsiteX6" fmla="*/ 4364565 w 4424680"/>
            <a:gd name="connsiteY6" fmla="*/ 360680 h 360680"/>
            <a:gd name="connsiteX7" fmla="*/ 60115 w 4424680"/>
            <a:gd name="connsiteY7" fmla="*/ 360680 h 360680"/>
            <a:gd name="connsiteX8" fmla="*/ 0 w 4424680"/>
            <a:gd name="connsiteY8" fmla="*/ 300565 h 360680"/>
            <a:gd name="connsiteX9" fmla="*/ 0 w 4424680"/>
            <a:gd name="connsiteY9" fmla="*/ 60115 h 360680"/>
            <a:gd name="connsiteX0" fmla="*/ 0 w 4424680"/>
            <a:gd name="connsiteY0" fmla="*/ 121075 h 421640"/>
            <a:gd name="connsiteX1" fmla="*/ 60115 w 4424680"/>
            <a:gd name="connsiteY1" fmla="*/ 60960 h 421640"/>
            <a:gd name="connsiteX2" fmla="*/ 350520 w 4424680"/>
            <a:gd name="connsiteY2" fmla="*/ 60960 h 421640"/>
            <a:gd name="connsiteX3" fmla="*/ 4364565 w 4424680"/>
            <a:gd name="connsiteY3" fmla="*/ 60960 h 421640"/>
            <a:gd name="connsiteX4" fmla="*/ 4424680 w 4424680"/>
            <a:gd name="connsiteY4" fmla="*/ 121075 h 421640"/>
            <a:gd name="connsiteX5" fmla="*/ 4424680 w 4424680"/>
            <a:gd name="connsiteY5" fmla="*/ 361525 h 421640"/>
            <a:gd name="connsiteX6" fmla="*/ 4364565 w 4424680"/>
            <a:gd name="connsiteY6" fmla="*/ 421640 h 421640"/>
            <a:gd name="connsiteX7" fmla="*/ 60115 w 4424680"/>
            <a:gd name="connsiteY7" fmla="*/ 421640 h 421640"/>
            <a:gd name="connsiteX8" fmla="*/ 0 w 4424680"/>
            <a:gd name="connsiteY8" fmla="*/ 361525 h 421640"/>
            <a:gd name="connsiteX9" fmla="*/ 0 w 4424680"/>
            <a:gd name="connsiteY9" fmla="*/ 121075 h 421640"/>
            <a:gd name="connsiteX0" fmla="*/ 0 w 4424680"/>
            <a:gd name="connsiteY0" fmla="*/ 121075 h 421640"/>
            <a:gd name="connsiteX1" fmla="*/ 60115 w 4424680"/>
            <a:gd name="connsiteY1" fmla="*/ 60960 h 421640"/>
            <a:gd name="connsiteX2" fmla="*/ 350520 w 4424680"/>
            <a:gd name="connsiteY2" fmla="*/ 60960 h 421640"/>
            <a:gd name="connsiteX3" fmla="*/ 4364565 w 4424680"/>
            <a:gd name="connsiteY3" fmla="*/ 60960 h 421640"/>
            <a:gd name="connsiteX4" fmla="*/ 4424680 w 4424680"/>
            <a:gd name="connsiteY4" fmla="*/ 121075 h 421640"/>
            <a:gd name="connsiteX5" fmla="*/ 4424680 w 4424680"/>
            <a:gd name="connsiteY5" fmla="*/ 361525 h 421640"/>
            <a:gd name="connsiteX6" fmla="*/ 4364565 w 4424680"/>
            <a:gd name="connsiteY6" fmla="*/ 421640 h 421640"/>
            <a:gd name="connsiteX7" fmla="*/ 330200 w 4424680"/>
            <a:gd name="connsiteY7" fmla="*/ 421640 h 421640"/>
            <a:gd name="connsiteX8" fmla="*/ 60115 w 4424680"/>
            <a:gd name="connsiteY8" fmla="*/ 421640 h 421640"/>
            <a:gd name="connsiteX9" fmla="*/ 0 w 4424680"/>
            <a:gd name="connsiteY9" fmla="*/ 361525 h 421640"/>
            <a:gd name="connsiteX10" fmla="*/ 0 w 4424680"/>
            <a:gd name="connsiteY10" fmla="*/ 121075 h 421640"/>
            <a:gd name="connsiteX0" fmla="*/ 0 w 4424680"/>
            <a:gd name="connsiteY0" fmla="*/ 60115 h 360680"/>
            <a:gd name="connsiteX1" fmla="*/ 60115 w 4424680"/>
            <a:gd name="connsiteY1" fmla="*/ 0 h 360680"/>
            <a:gd name="connsiteX2" fmla="*/ 350520 w 4424680"/>
            <a:gd name="connsiteY2" fmla="*/ 0 h 360680"/>
            <a:gd name="connsiteX3" fmla="*/ 4364565 w 4424680"/>
            <a:gd name="connsiteY3" fmla="*/ 0 h 360680"/>
            <a:gd name="connsiteX4" fmla="*/ 4424680 w 4424680"/>
            <a:gd name="connsiteY4" fmla="*/ 60115 h 360680"/>
            <a:gd name="connsiteX5" fmla="*/ 4424680 w 4424680"/>
            <a:gd name="connsiteY5" fmla="*/ 300565 h 360680"/>
            <a:gd name="connsiteX6" fmla="*/ 4364565 w 4424680"/>
            <a:gd name="connsiteY6" fmla="*/ 360680 h 360680"/>
            <a:gd name="connsiteX7" fmla="*/ 330200 w 4424680"/>
            <a:gd name="connsiteY7" fmla="*/ 360680 h 360680"/>
            <a:gd name="connsiteX8" fmla="*/ 60115 w 4424680"/>
            <a:gd name="connsiteY8" fmla="*/ 360680 h 360680"/>
            <a:gd name="connsiteX9" fmla="*/ 0 w 4424680"/>
            <a:gd name="connsiteY9" fmla="*/ 300565 h 360680"/>
            <a:gd name="connsiteX10" fmla="*/ 0 w 4424680"/>
            <a:gd name="connsiteY10" fmla="*/ 60115 h 360680"/>
            <a:gd name="connsiteX0" fmla="*/ 0 w 4424680"/>
            <a:gd name="connsiteY0" fmla="*/ 60115 h 421640"/>
            <a:gd name="connsiteX1" fmla="*/ 60115 w 4424680"/>
            <a:gd name="connsiteY1" fmla="*/ 0 h 421640"/>
            <a:gd name="connsiteX2" fmla="*/ 350520 w 4424680"/>
            <a:gd name="connsiteY2" fmla="*/ 0 h 421640"/>
            <a:gd name="connsiteX3" fmla="*/ 4364565 w 4424680"/>
            <a:gd name="connsiteY3" fmla="*/ 0 h 421640"/>
            <a:gd name="connsiteX4" fmla="*/ 4424680 w 4424680"/>
            <a:gd name="connsiteY4" fmla="*/ 60115 h 421640"/>
            <a:gd name="connsiteX5" fmla="*/ 4424680 w 4424680"/>
            <a:gd name="connsiteY5" fmla="*/ 300565 h 421640"/>
            <a:gd name="connsiteX6" fmla="*/ 4364565 w 4424680"/>
            <a:gd name="connsiteY6" fmla="*/ 360680 h 421640"/>
            <a:gd name="connsiteX7" fmla="*/ 330200 w 4424680"/>
            <a:gd name="connsiteY7" fmla="*/ 360680 h 421640"/>
            <a:gd name="connsiteX8" fmla="*/ 60115 w 4424680"/>
            <a:gd name="connsiteY8" fmla="*/ 360680 h 421640"/>
            <a:gd name="connsiteX9" fmla="*/ 0 w 4424680"/>
            <a:gd name="connsiteY9" fmla="*/ 300565 h 421640"/>
            <a:gd name="connsiteX10" fmla="*/ 0 w 4424680"/>
            <a:gd name="connsiteY10" fmla="*/ 60115 h 4216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4424680" h="421640">
              <a:moveTo>
                <a:pt x="0" y="60115"/>
              </a:moveTo>
              <a:cubicBezTo>
                <a:pt x="0" y="26914"/>
                <a:pt x="26914" y="0"/>
                <a:pt x="60115" y="0"/>
              </a:cubicBezTo>
              <a:cubicBezTo>
                <a:pt x="156917" y="0"/>
                <a:pt x="207998" y="121920"/>
                <a:pt x="350520" y="0"/>
              </a:cubicBezTo>
              <a:lnTo>
                <a:pt x="4364565" y="0"/>
              </a:lnTo>
              <a:cubicBezTo>
                <a:pt x="4397766" y="0"/>
                <a:pt x="4424680" y="26914"/>
                <a:pt x="4424680" y="60115"/>
              </a:cubicBezTo>
              <a:lnTo>
                <a:pt x="4424680" y="300565"/>
              </a:lnTo>
              <a:cubicBezTo>
                <a:pt x="4424680" y="333766"/>
                <a:pt x="4397766" y="360680"/>
                <a:pt x="4364565" y="360680"/>
              </a:cubicBezTo>
              <a:lnTo>
                <a:pt x="330200" y="360680"/>
              </a:lnTo>
              <a:cubicBezTo>
                <a:pt x="138572" y="497840"/>
                <a:pt x="150143" y="360680"/>
                <a:pt x="60115" y="360680"/>
              </a:cubicBezTo>
              <a:cubicBezTo>
                <a:pt x="26914" y="360680"/>
                <a:pt x="0" y="333766"/>
                <a:pt x="0" y="300565"/>
              </a:cubicBezTo>
              <a:lnTo>
                <a:pt x="0" y="60115"/>
              </a:ln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>
            <a:spcAft>
              <a:spcPts val="0"/>
            </a:spcAft>
          </a:pPr>
          <a:r>
            <a:rPr lang="en-US" sz="1200" kern="100"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[</a:t>
          </a:r>
          <a:r>
            <a:rPr lang="zh-TW" sz="1200" kern="100"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發佈</a:t>
          </a:r>
          <a:r>
            <a:rPr lang="en-US" sz="1200" kern="100"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]MQTT</a:t>
          </a:r>
          <a:r>
            <a:rPr lang="zh-TW" sz="1200" kern="100"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主題：</a:t>
          </a:r>
          <a:r>
            <a:rPr lang="en-US" sz="900" kern="100"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CAR_STANDBY</a:t>
          </a:r>
          <a:endParaRPr lang="zh-TW" sz="1200" kern="100">
            <a:effectLst/>
            <a:ea typeface="新細明體" panose="02020500000000000000" pitchFamily="18" charset="-12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</xdr:row>
      <xdr:rowOff>0</xdr:rowOff>
    </xdr:from>
    <xdr:to>
      <xdr:col>11</xdr:col>
      <xdr:colOff>279400</xdr:colOff>
      <xdr:row>11</xdr:row>
      <xdr:rowOff>9263</xdr:rowOff>
    </xdr:to>
    <xdr:sp macro="" textlink="">
      <xdr:nvSpPr>
        <xdr:cNvPr id="2" name="圓角矩形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9018494" y="1855694"/>
          <a:ext cx="2717800" cy="421640"/>
        </a:xfrm>
        <a:custGeom>
          <a:avLst/>
          <a:gdLst>
            <a:gd name="connsiteX0" fmla="*/ 0 w 4424680"/>
            <a:gd name="connsiteY0" fmla="*/ 60115 h 360680"/>
            <a:gd name="connsiteX1" fmla="*/ 60115 w 4424680"/>
            <a:gd name="connsiteY1" fmla="*/ 0 h 360680"/>
            <a:gd name="connsiteX2" fmla="*/ 4364565 w 4424680"/>
            <a:gd name="connsiteY2" fmla="*/ 0 h 360680"/>
            <a:gd name="connsiteX3" fmla="*/ 4424680 w 4424680"/>
            <a:gd name="connsiteY3" fmla="*/ 60115 h 360680"/>
            <a:gd name="connsiteX4" fmla="*/ 4424680 w 4424680"/>
            <a:gd name="connsiteY4" fmla="*/ 300565 h 360680"/>
            <a:gd name="connsiteX5" fmla="*/ 4364565 w 4424680"/>
            <a:gd name="connsiteY5" fmla="*/ 360680 h 360680"/>
            <a:gd name="connsiteX6" fmla="*/ 60115 w 4424680"/>
            <a:gd name="connsiteY6" fmla="*/ 360680 h 360680"/>
            <a:gd name="connsiteX7" fmla="*/ 0 w 4424680"/>
            <a:gd name="connsiteY7" fmla="*/ 300565 h 360680"/>
            <a:gd name="connsiteX8" fmla="*/ 0 w 4424680"/>
            <a:gd name="connsiteY8" fmla="*/ 60115 h 360680"/>
            <a:gd name="connsiteX0" fmla="*/ 0 w 4424680"/>
            <a:gd name="connsiteY0" fmla="*/ 60115 h 360680"/>
            <a:gd name="connsiteX1" fmla="*/ 60115 w 4424680"/>
            <a:gd name="connsiteY1" fmla="*/ 0 h 360680"/>
            <a:gd name="connsiteX2" fmla="*/ 279400 w 4424680"/>
            <a:gd name="connsiteY2" fmla="*/ 0 h 360680"/>
            <a:gd name="connsiteX3" fmla="*/ 4364565 w 4424680"/>
            <a:gd name="connsiteY3" fmla="*/ 0 h 360680"/>
            <a:gd name="connsiteX4" fmla="*/ 4424680 w 4424680"/>
            <a:gd name="connsiteY4" fmla="*/ 60115 h 360680"/>
            <a:gd name="connsiteX5" fmla="*/ 4424680 w 4424680"/>
            <a:gd name="connsiteY5" fmla="*/ 300565 h 360680"/>
            <a:gd name="connsiteX6" fmla="*/ 4364565 w 4424680"/>
            <a:gd name="connsiteY6" fmla="*/ 360680 h 360680"/>
            <a:gd name="connsiteX7" fmla="*/ 60115 w 4424680"/>
            <a:gd name="connsiteY7" fmla="*/ 360680 h 360680"/>
            <a:gd name="connsiteX8" fmla="*/ 0 w 4424680"/>
            <a:gd name="connsiteY8" fmla="*/ 300565 h 360680"/>
            <a:gd name="connsiteX9" fmla="*/ 0 w 4424680"/>
            <a:gd name="connsiteY9" fmla="*/ 60115 h 360680"/>
            <a:gd name="connsiteX0" fmla="*/ 0 w 4424680"/>
            <a:gd name="connsiteY0" fmla="*/ 60115 h 360680"/>
            <a:gd name="connsiteX1" fmla="*/ 60115 w 4424680"/>
            <a:gd name="connsiteY1" fmla="*/ 0 h 360680"/>
            <a:gd name="connsiteX2" fmla="*/ 4364565 w 4424680"/>
            <a:gd name="connsiteY2" fmla="*/ 0 h 360680"/>
            <a:gd name="connsiteX3" fmla="*/ 4424680 w 4424680"/>
            <a:gd name="connsiteY3" fmla="*/ 60115 h 360680"/>
            <a:gd name="connsiteX4" fmla="*/ 4424680 w 4424680"/>
            <a:gd name="connsiteY4" fmla="*/ 300565 h 360680"/>
            <a:gd name="connsiteX5" fmla="*/ 4364565 w 4424680"/>
            <a:gd name="connsiteY5" fmla="*/ 360680 h 360680"/>
            <a:gd name="connsiteX6" fmla="*/ 60115 w 4424680"/>
            <a:gd name="connsiteY6" fmla="*/ 360680 h 360680"/>
            <a:gd name="connsiteX7" fmla="*/ 0 w 4424680"/>
            <a:gd name="connsiteY7" fmla="*/ 300565 h 360680"/>
            <a:gd name="connsiteX8" fmla="*/ 0 w 4424680"/>
            <a:gd name="connsiteY8" fmla="*/ 60115 h 360680"/>
            <a:gd name="connsiteX0" fmla="*/ 0 w 4424680"/>
            <a:gd name="connsiteY0" fmla="*/ 60115 h 360680"/>
            <a:gd name="connsiteX1" fmla="*/ 60115 w 4424680"/>
            <a:gd name="connsiteY1" fmla="*/ 0 h 360680"/>
            <a:gd name="connsiteX2" fmla="*/ 350520 w 4424680"/>
            <a:gd name="connsiteY2" fmla="*/ 0 h 360680"/>
            <a:gd name="connsiteX3" fmla="*/ 4364565 w 4424680"/>
            <a:gd name="connsiteY3" fmla="*/ 0 h 360680"/>
            <a:gd name="connsiteX4" fmla="*/ 4424680 w 4424680"/>
            <a:gd name="connsiteY4" fmla="*/ 60115 h 360680"/>
            <a:gd name="connsiteX5" fmla="*/ 4424680 w 4424680"/>
            <a:gd name="connsiteY5" fmla="*/ 300565 h 360680"/>
            <a:gd name="connsiteX6" fmla="*/ 4364565 w 4424680"/>
            <a:gd name="connsiteY6" fmla="*/ 360680 h 360680"/>
            <a:gd name="connsiteX7" fmla="*/ 60115 w 4424680"/>
            <a:gd name="connsiteY7" fmla="*/ 360680 h 360680"/>
            <a:gd name="connsiteX8" fmla="*/ 0 w 4424680"/>
            <a:gd name="connsiteY8" fmla="*/ 300565 h 360680"/>
            <a:gd name="connsiteX9" fmla="*/ 0 w 4424680"/>
            <a:gd name="connsiteY9" fmla="*/ 60115 h 360680"/>
            <a:gd name="connsiteX0" fmla="*/ 0 w 4424680"/>
            <a:gd name="connsiteY0" fmla="*/ 121075 h 421640"/>
            <a:gd name="connsiteX1" fmla="*/ 60115 w 4424680"/>
            <a:gd name="connsiteY1" fmla="*/ 60960 h 421640"/>
            <a:gd name="connsiteX2" fmla="*/ 350520 w 4424680"/>
            <a:gd name="connsiteY2" fmla="*/ 60960 h 421640"/>
            <a:gd name="connsiteX3" fmla="*/ 4364565 w 4424680"/>
            <a:gd name="connsiteY3" fmla="*/ 60960 h 421640"/>
            <a:gd name="connsiteX4" fmla="*/ 4424680 w 4424680"/>
            <a:gd name="connsiteY4" fmla="*/ 121075 h 421640"/>
            <a:gd name="connsiteX5" fmla="*/ 4424680 w 4424680"/>
            <a:gd name="connsiteY5" fmla="*/ 361525 h 421640"/>
            <a:gd name="connsiteX6" fmla="*/ 4364565 w 4424680"/>
            <a:gd name="connsiteY6" fmla="*/ 421640 h 421640"/>
            <a:gd name="connsiteX7" fmla="*/ 60115 w 4424680"/>
            <a:gd name="connsiteY7" fmla="*/ 421640 h 421640"/>
            <a:gd name="connsiteX8" fmla="*/ 0 w 4424680"/>
            <a:gd name="connsiteY8" fmla="*/ 361525 h 421640"/>
            <a:gd name="connsiteX9" fmla="*/ 0 w 4424680"/>
            <a:gd name="connsiteY9" fmla="*/ 121075 h 421640"/>
            <a:gd name="connsiteX0" fmla="*/ 0 w 4424680"/>
            <a:gd name="connsiteY0" fmla="*/ 121075 h 421640"/>
            <a:gd name="connsiteX1" fmla="*/ 60115 w 4424680"/>
            <a:gd name="connsiteY1" fmla="*/ 60960 h 421640"/>
            <a:gd name="connsiteX2" fmla="*/ 350520 w 4424680"/>
            <a:gd name="connsiteY2" fmla="*/ 60960 h 421640"/>
            <a:gd name="connsiteX3" fmla="*/ 4364565 w 4424680"/>
            <a:gd name="connsiteY3" fmla="*/ 60960 h 421640"/>
            <a:gd name="connsiteX4" fmla="*/ 4424680 w 4424680"/>
            <a:gd name="connsiteY4" fmla="*/ 121075 h 421640"/>
            <a:gd name="connsiteX5" fmla="*/ 4424680 w 4424680"/>
            <a:gd name="connsiteY5" fmla="*/ 361525 h 421640"/>
            <a:gd name="connsiteX6" fmla="*/ 4364565 w 4424680"/>
            <a:gd name="connsiteY6" fmla="*/ 421640 h 421640"/>
            <a:gd name="connsiteX7" fmla="*/ 330200 w 4424680"/>
            <a:gd name="connsiteY7" fmla="*/ 421640 h 421640"/>
            <a:gd name="connsiteX8" fmla="*/ 60115 w 4424680"/>
            <a:gd name="connsiteY8" fmla="*/ 421640 h 421640"/>
            <a:gd name="connsiteX9" fmla="*/ 0 w 4424680"/>
            <a:gd name="connsiteY9" fmla="*/ 361525 h 421640"/>
            <a:gd name="connsiteX10" fmla="*/ 0 w 4424680"/>
            <a:gd name="connsiteY10" fmla="*/ 121075 h 421640"/>
            <a:gd name="connsiteX0" fmla="*/ 0 w 4424680"/>
            <a:gd name="connsiteY0" fmla="*/ 60115 h 360680"/>
            <a:gd name="connsiteX1" fmla="*/ 60115 w 4424680"/>
            <a:gd name="connsiteY1" fmla="*/ 0 h 360680"/>
            <a:gd name="connsiteX2" fmla="*/ 350520 w 4424680"/>
            <a:gd name="connsiteY2" fmla="*/ 0 h 360680"/>
            <a:gd name="connsiteX3" fmla="*/ 4364565 w 4424680"/>
            <a:gd name="connsiteY3" fmla="*/ 0 h 360680"/>
            <a:gd name="connsiteX4" fmla="*/ 4424680 w 4424680"/>
            <a:gd name="connsiteY4" fmla="*/ 60115 h 360680"/>
            <a:gd name="connsiteX5" fmla="*/ 4424680 w 4424680"/>
            <a:gd name="connsiteY5" fmla="*/ 300565 h 360680"/>
            <a:gd name="connsiteX6" fmla="*/ 4364565 w 4424680"/>
            <a:gd name="connsiteY6" fmla="*/ 360680 h 360680"/>
            <a:gd name="connsiteX7" fmla="*/ 330200 w 4424680"/>
            <a:gd name="connsiteY7" fmla="*/ 360680 h 360680"/>
            <a:gd name="connsiteX8" fmla="*/ 60115 w 4424680"/>
            <a:gd name="connsiteY8" fmla="*/ 360680 h 360680"/>
            <a:gd name="connsiteX9" fmla="*/ 0 w 4424680"/>
            <a:gd name="connsiteY9" fmla="*/ 300565 h 360680"/>
            <a:gd name="connsiteX10" fmla="*/ 0 w 4424680"/>
            <a:gd name="connsiteY10" fmla="*/ 60115 h 360680"/>
            <a:gd name="connsiteX0" fmla="*/ 0 w 4424680"/>
            <a:gd name="connsiteY0" fmla="*/ 60115 h 421640"/>
            <a:gd name="connsiteX1" fmla="*/ 60115 w 4424680"/>
            <a:gd name="connsiteY1" fmla="*/ 0 h 421640"/>
            <a:gd name="connsiteX2" fmla="*/ 350520 w 4424680"/>
            <a:gd name="connsiteY2" fmla="*/ 0 h 421640"/>
            <a:gd name="connsiteX3" fmla="*/ 4364565 w 4424680"/>
            <a:gd name="connsiteY3" fmla="*/ 0 h 421640"/>
            <a:gd name="connsiteX4" fmla="*/ 4424680 w 4424680"/>
            <a:gd name="connsiteY4" fmla="*/ 60115 h 421640"/>
            <a:gd name="connsiteX5" fmla="*/ 4424680 w 4424680"/>
            <a:gd name="connsiteY5" fmla="*/ 300565 h 421640"/>
            <a:gd name="connsiteX6" fmla="*/ 4364565 w 4424680"/>
            <a:gd name="connsiteY6" fmla="*/ 360680 h 421640"/>
            <a:gd name="connsiteX7" fmla="*/ 330200 w 4424680"/>
            <a:gd name="connsiteY7" fmla="*/ 360680 h 421640"/>
            <a:gd name="connsiteX8" fmla="*/ 60115 w 4424680"/>
            <a:gd name="connsiteY8" fmla="*/ 360680 h 421640"/>
            <a:gd name="connsiteX9" fmla="*/ 0 w 4424680"/>
            <a:gd name="connsiteY9" fmla="*/ 300565 h 421640"/>
            <a:gd name="connsiteX10" fmla="*/ 0 w 4424680"/>
            <a:gd name="connsiteY10" fmla="*/ 60115 h 4216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4424680" h="421640">
              <a:moveTo>
                <a:pt x="0" y="60115"/>
              </a:moveTo>
              <a:cubicBezTo>
                <a:pt x="0" y="26914"/>
                <a:pt x="26914" y="0"/>
                <a:pt x="60115" y="0"/>
              </a:cubicBezTo>
              <a:cubicBezTo>
                <a:pt x="156917" y="0"/>
                <a:pt x="207998" y="121920"/>
                <a:pt x="350520" y="0"/>
              </a:cubicBezTo>
              <a:lnTo>
                <a:pt x="4364565" y="0"/>
              </a:lnTo>
              <a:cubicBezTo>
                <a:pt x="4397766" y="0"/>
                <a:pt x="4424680" y="26914"/>
                <a:pt x="4424680" y="60115"/>
              </a:cubicBezTo>
              <a:lnTo>
                <a:pt x="4424680" y="300565"/>
              </a:lnTo>
              <a:cubicBezTo>
                <a:pt x="4424680" y="333766"/>
                <a:pt x="4397766" y="360680"/>
                <a:pt x="4364565" y="360680"/>
              </a:cubicBezTo>
              <a:lnTo>
                <a:pt x="330200" y="360680"/>
              </a:lnTo>
              <a:cubicBezTo>
                <a:pt x="138572" y="497840"/>
                <a:pt x="150143" y="360680"/>
                <a:pt x="60115" y="360680"/>
              </a:cubicBezTo>
              <a:cubicBezTo>
                <a:pt x="26914" y="360680"/>
                <a:pt x="0" y="333766"/>
                <a:pt x="0" y="300565"/>
              </a:cubicBezTo>
              <a:lnTo>
                <a:pt x="0" y="60115"/>
              </a:ln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>
            <a:spcAft>
              <a:spcPts val="0"/>
            </a:spcAft>
          </a:pPr>
          <a:r>
            <a:rPr lang="en-US" sz="1200" kern="100"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[</a:t>
          </a:r>
          <a:r>
            <a:rPr lang="zh-TW" sz="1200" kern="100"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傳送</a:t>
          </a:r>
          <a:r>
            <a:rPr lang="en-US" sz="1200" kern="100"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]</a:t>
          </a:r>
          <a:r>
            <a:rPr lang="zh-TW" sz="1200" kern="100"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至</a:t>
          </a:r>
          <a:r>
            <a:rPr lang="en-US" sz="1200" kern="100"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Arduino </a:t>
          </a:r>
          <a:r>
            <a:rPr lang="zh-TW" sz="1200" kern="100"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類型：</a:t>
          </a:r>
          <a:r>
            <a:rPr lang="en-US" sz="1200" kern="100"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GOODS_LOAD</a:t>
          </a:r>
          <a:endParaRPr lang="zh-TW" sz="1200" kern="100">
            <a:effectLst/>
            <a:ea typeface="新細明體" panose="02020500000000000000" pitchFamily="18" charset="-12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1622611</xdr:colOff>
      <xdr:row>10</xdr:row>
      <xdr:rowOff>188260</xdr:rowOff>
    </xdr:from>
    <xdr:to>
      <xdr:col>1</xdr:col>
      <xdr:colOff>1524746</xdr:colOff>
      <xdr:row>12</xdr:row>
      <xdr:rowOff>39408</xdr:rowOff>
    </xdr:to>
    <xdr:grpSp>
      <xdr:nvGrpSpPr>
        <xdr:cNvPr id="2" name="群組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pSpPr/>
      </xdr:nvGrpSpPr>
      <xdr:grpSpPr>
        <a:xfrm>
          <a:off x="1622611" y="2317378"/>
          <a:ext cx="2109694" cy="276971"/>
          <a:chOff x="0" y="0"/>
          <a:chExt cx="1892300" cy="263525"/>
        </a:xfrm>
      </xdr:grpSpPr>
      <xdr:sp macro="" textlink="">
        <xdr:nvSpPr>
          <xdr:cNvPr id="3" name="圓角矩形 48">
            <a:extLst>
              <a:ext uri="{FF2B5EF4-FFF2-40B4-BE49-F238E27FC236}">
                <a16:creationId xmlns:a16="http://schemas.microsoft.com/office/drawing/2014/main" id="{00000000-0008-0000-0D00-000003000000}"/>
              </a:ext>
            </a:extLst>
          </xdr:cNvPr>
          <xdr:cNvSpPr/>
        </xdr:nvSpPr>
        <xdr:spPr>
          <a:xfrm>
            <a:off x="0" y="0"/>
            <a:ext cx="1892300" cy="263525"/>
          </a:xfrm>
          <a:custGeom>
            <a:avLst/>
            <a:gdLst>
              <a:gd name="connsiteX0" fmla="*/ 0 w 4506685"/>
              <a:gd name="connsiteY0" fmla="*/ 62594 h 375557"/>
              <a:gd name="connsiteX1" fmla="*/ 62594 w 4506685"/>
              <a:gd name="connsiteY1" fmla="*/ 0 h 375557"/>
              <a:gd name="connsiteX2" fmla="*/ 4444091 w 4506685"/>
              <a:gd name="connsiteY2" fmla="*/ 0 h 375557"/>
              <a:gd name="connsiteX3" fmla="*/ 4506685 w 4506685"/>
              <a:gd name="connsiteY3" fmla="*/ 62594 h 375557"/>
              <a:gd name="connsiteX4" fmla="*/ 4506685 w 4506685"/>
              <a:gd name="connsiteY4" fmla="*/ 312963 h 375557"/>
              <a:gd name="connsiteX5" fmla="*/ 4444091 w 4506685"/>
              <a:gd name="connsiteY5" fmla="*/ 375557 h 375557"/>
              <a:gd name="connsiteX6" fmla="*/ 62594 w 4506685"/>
              <a:gd name="connsiteY6" fmla="*/ 375557 h 375557"/>
              <a:gd name="connsiteX7" fmla="*/ 0 w 4506685"/>
              <a:gd name="connsiteY7" fmla="*/ 312963 h 375557"/>
              <a:gd name="connsiteX8" fmla="*/ 0 w 4506685"/>
              <a:gd name="connsiteY8" fmla="*/ 62594 h 375557"/>
              <a:gd name="connsiteX0" fmla="*/ 0 w 4506685"/>
              <a:gd name="connsiteY0" fmla="*/ 62594 h 375557"/>
              <a:gd name="connsiteX1" fmla="*/ 62594 w 4506685"/>
              <a:gd name="connsiteY1" fmla="*/ 0 h 375557"/>
              <a:gd name="connsiteX2" fmla="*/ 4444091 w 4506685"/>
              <a:gd name="connsiteY2" fmla="*/ 0 h 375557"/>
              <a:gd name="connsiteX3" fmla="*/ 4506685 w 4506685"/>
              <a:gd name="connsiteY3" fmla="*/ 62594 h 375557"/>
              <a:gd name="connsiteX4" fmla="*/ 4506685 w 4506685"/>
              <a:gd name="connsiteY4" fmla="*/ 312963 h 375557"/>
              <a:gd name="connsiteX5" fmla="*/ 4444091 w 4506685"/>
              <a:gd name="connsiteY5" fmla="*/ 375557 h 375557"/>
              <a:gd name="connsiteX6" fmla="*/ 62594 w 4506685"/>
              <a:gd name="connsiteY6" fmla="*/ 375557 h 375557"/>
              <a:gd name="connsiteX7" fmla="*/ 0 w 4506685"/>
              <a:gd name="connsiteY7" fmla="*/ 312963 h 375557"/>
              <a:gd name="connsiteX8" fmla="*/ 5443 w 4506685"/>
              <a:gd name="connsiteY8" fmla="*/ 163286 h 375557"/>
              <a:gd name="connsiteX9" fmla="*/ 0 w 4506685"/>
              <a:gd name="connsiteY9" fmla="*/ 62594 h 375557"/>
              <a:gd name="connsiteX0" fmla="*/ 310249 w 4816934"/>
              <a:gd name="connsiteY0" fmla="*/ 62594 h 375557"/>
              <a:gd name="connsiteX1" fmla="*/ 372843 w 4816934"/>
              <a:gd name="connsiteY1" fmla="*/ 0 h 375557"/>
              <a:gd name="connsiteX2" fmla="*/ 4754340 w 4816934"/>
              <a:gd name="connsiteY2" fmla="*/ 0 h 375557"/>
              <a:gd name="connsiteX3" fmla="*/ 4816934 w 4816934"/>
              <a:gd name="connsiteY3" fmla="*/ 62594 h 375557"/>
              <a:gd name="connsiteX4" fmla="*/ 4816934 w 4816934"/>
              <a:gd name="connsiteY4" fmla="*/ 312963 h 375557"/>
              <a:gd name="connsiteX5" fmla="*/ 4754340 w 4816934"/>
              <a:gd name="connsiteY5" fmla="*/ 375557 h 375557"/>
              <a:gd name="connsiteX6" fmla="*/ 372843 w 4816934"/>
              <a:gd name="connsiteY6" fmla="*/ 375557 h 375557"/>
              <a:gd name="connsiteX7" fmla="*/ 310249 w 4816934"/>
              <a:gd name="connsiteY7" fmla="*/ 312963 h 375557"/>
              <a:gd name="connsiteX8" fmla="*/ 0 w 4816934"/>
              <a:gd name="connsiteY8" fmla="*/ 146945 h 375557"/>
              <a:gd name="connsiteX9" fmla="*/ 310249 w 4816934"/>
              <a:gd name="connsiteY9" fmla="*/ 62594 h 375557"/>
              <a:gd name="connsiteX0" fmla="*/ 310249 w 4816934"/>
              <a:gd name="connsiteY0" fmla="*/ 62594 h 375557"/>
              <a:gd name="connsiteX1" fmla="*/ 372843 w 4816934"/>
              <a:gd name="connsiteY1" fmla="*/ 0 h 375557"/>
              <a:gd name="connsiteX2" fmla="*/ 4754340 w 4816934"/>
              <a:gd name="connsiteY2" fmla="*/ 0 h 375557"/>
              <a:gd name="connsiteX3" fmla="*/ 4816934 w 4816934"/>
              <a:gd name="connsiteY3" fmla="*/ 62594 h 375557"/>
              <a:gd name="connsiteX4" fmla="*/ 4816934 w 4816934"/>
              <a:gd name="connsiteY4" fmla="*/ 312963 h 375557"/>
              <a:gd name="connsiteX5" fmla="*/ 4754340 w 4816934"/>
              <a:gd name="connsiteY5" fmla="*/ 375557 h 375557"/>
              <a:gd name="connsiteX6" fmla="*/ 372843 w 4816934"/>
              <a:gd name="connsiteY6" fmla="*/ 375557 h 375557"/>
              <a:gd name="connsiteX7" fmla="*/ 310249 w 4816934"/>
              <a:gd name="connsiteY7" fmla="*/ 312963 h 375557"/>
              <a:gd name="connsiteX8" fmla="*/ 190500 w 4816934"/>
              <a:gd name="connsiteY8" fmla="*/ 261257 h 375557"/>
              <a:gd name="connsiteX9" fmla="*/ 0 w 4816934"/>
              <a:gd name="connsiteY9" fmla="*/ 146945 h 375557"/>
              <a:gd name="connsiteX10" fmla="*/ 310249 w 4816934"/>
              <a:gd name="connsiteY10" fmla="*/ 62594 h 375557"/>
              <a:gd name="connsiteX0" fmla="*/ 321154 w 4827839"/>
              <a:gd name="connsiteY0" fmla="*/ 62594 h 375557"/>
              <a:gd name="connsiteX1" fmla="*/ 383748 w 4827839"/>
              <a:gd name="connsiteY1" fmla="*/ 0 h 375557"/>
              <a:gd name="connsiteX2" fmla="*/ 4765245 w 4827839"/>
              <a:gd name="connsiteY2" fmla="*/ 0 h 375557"/>
              <a:gd name="connsiteX3" fmla="*/ 4827839 w 4827839"/>
              <a:gd name="connsiteY3" fmla="*/ 62594 h 375557"/>
              <a:gd name="connsiteX4" fmla="*/ 4827839 w 4827839"/>
              <a:gd name="connsiteY4" fmla="*/ 312963 h 375557"/>
              <a:gd name="connsiteX5" fmla="*/ 4765245 w 4827839"/>
              <a:gd name="connsiteY5" fmla="*/ 375557 h 375557"/>
              <a:gd name="connsiteX6" fmla="*/ 383748 w 4827839"/>
              <a:gd name="connsiteY6" fmla="*/ 375557 h 375557"/>
              <a:gd name="connsiteX7" fmla="*/ 321154 w 4827839"/>
              <a:gd name="connsiteY7" fmla="*/ 312963 h 375557"/>
              <a:gd name="connsiteX8" fmla="*/ 0 w 4827839"/>
              <a:gd name="connsiteY8" fmla="*/ 321173 h 375557"/>
              <a:gd name="connsiteX9" fmla="*/ 10905 w 4827839"/>
              <a:gd name="connsiteY9" fmla="*/ 146945 h 375557"/>
              <a:gd name="connsiteX10" fmla="*/ 321154 w 4827839"/>
              <a:gd name="connsiteY10" fmla="*/ 62594 h 375557"/>
              <a:gd name="connsiteX0" fmla="*/ 321154 w 4827839"/>
              <a:gd name="connsiteY0" fmla="*/ 62594 h 375557"/>
              <a:gd name="connsiteX1" fmla="*/ 383748 w 4827839"/>
              <a:gd name="connsiteY1" fmla="*/ 0 h 375557"/>
              <a:gd name="connsiteX2" fmla="*/ 4765245 w 4827839"/>
              <a:gd name="connsiteY2" fmla="*/ 0 h 375557"/>
              <a:gd name="connsiteX3" fmla="*/ 4827839 w 4827839"/>
              <a:gd name="connsiteY3" fmla="*/ 62594 h 375557"/>
              <a:gd name="connsiteX4" fmla="*/ 4827839 w 4827839"/>
              <a:gd name="connsiteY4" fmla="*/ 312963 h 375557"/>
              <a:gd name="connsiteX5" fmla="*/ 4765245 w 4827839"/>
              <a:gd name="connsiteY5" fmla="*/ 375557 h 375557"/>
              <a:gd name="connsiteX6" fmla="*/ 383748 w 4827839"/>
              <a:gd name="connsiteY6" fmla="*/ 375557 h 375557"/>
              <a:gd name="connsiteX7" fmla="*/ 321154 w 4827839"/>
              <a:gd name="connsiteY7" fmla="*/ 312963 h 375557"/>
              <a:gd name="connsiteX8" fmla="*/ 0 w 4827839"/>
              <a:gd name="connsiteY8" fmla="*/ 321173 h 375557"/>
              <a:gd name="connsiteX9" fmla="*/ 38122 w 4827839"/>
              <a:gd name="connsiteY9" fmla="*/ 97924 h 375557"/>
              <a:gd name="connsiteX10" fmla="*/ 321154 w 4827839"/>
              <a:gd name="connsiteY10" fmla="*/ 62594 h 375557"/>
              <a:gd name="connsiteX0" fmla="*/ 283032 w 4789717"/>
              <a:gd name="connsiteY0" fmla="*/ 62594 h 375557"/>
              <a:gd name="connsiteX1" fmla="*/ 345626 w 4789717"/>
              <a:gd name="connsiteY1" fmla="*/ 0 h 375557"/>
              <a:gd name="connsiteX2" fmla="*/ 4727123 w 4789717"/>
              <a:gd name="connsiteY2" fmla="*/ 0 h 375557"/>
              <a:gd name="connsiteX3" fmla="*/ 4789717 w 4789717"/>
              <a:gd name="connsiteY3" fmla="*/ 62594 h 375557"/>
              <a:gd name="connsiteX4" fmla="*/ 4789717 w 4789717"/>
              <a:gd name="connsiteY4" fmla="*/ 312963 h 375557"/>
              <a:gd name="connsiteX5" fmla="*/ 4727123 w 4789717"/>
              <a:gd name="connsiteY5" fmla="*/ 375557 h 375557"/>
              <a:gd name="connsiteX6" fmla="*/ 345626 w 4789717"/>
              <a:gd name="connsiteY6" fmla="*/ 375557 h 375557"/>
              <a:gd name="connsiteX7" fmla="*/ 283032 w 4789717"/>
              <a:gd name="connsiteY7" fmla="*/ 312963 h 375557"/>
              <a:gd name="connsiteX8" fmla="*/ 21756 w 4789717"/>
              <a:gd name="connsiteY8" fmla="*/ 315726 h 375557"/>
              <a:gd name="connsiteX9" fmla="*/ 0 w 4789717"/>
              <a:gd name="connsiteY9" fmla="*/ 97924 h 375557"/>
              <a:gd name="connsiteX10" fmla="*/ 283032 w 4789717"/>
              <a:gd name="connsiteY10" fmla="*/ 62594 h 375557"/>
              <a:gd name="connsiteX0" fmla="*/ 261276 w 4767961"/>
              <a:gd name="connsiteY0" fmla="*/ 62594 h 375557"/>
              <a:gd name="connsiteX1" fmla="*/ 323870 w 4767961"/>
              <a:gd name="connsiteY1" fmla="*/ 0 h 375557"/>
              <a:gd name="connsiteX2" fmla="*/ 4705367 w 4767961"/>
              <a:gd name="connsiteY2" fmla="*/ 0 h 375557"/>
              <a:gd name="connsiteX3" fmla="*/ 4767961 w 4767961"/>
              <a:gd name="connsiteY3" fmla="*/ 62594 h 375557"/>
              <a:gd name="connsiteX4" fmla="*/ 4767961 w 4767961"/>
              <a:gd name="connsiteY4" fmla="*/ 312963 h 375557"/>
              <a:gd name="connsiteX5" fmla="*/ 4705367 w 4767961"/>
              <a:gd name="connsiteY5" fmla="*/ 375557 h 375557"/>
              <a:gd name="connsiteX6" fmla="*/ 323870 w 4767961"/>
              <a:gd name="connsiteY6" fmla="*/ 375557 h 375557"/>
              <a:gd name="connsiteX7" fmla="*/ 261276 w 4767961"/>
              <a:gd name="connsiteY7" fmla="*/ 312963 h 375557"/>
              <a:gd name="connsiteX8" fmla="*/ 0 w 4767961"/>
              <a:gd name="connsiteY8" fmla="*/ 315726 h 375557"/>
              <a:gd name="connsiteX9" fmla="*/ 92557 w 4767961"/>
              <a:gd name="connsiteY9" fmla="*/ 81583 h 375557"/>
              <a:gd name="connsiteX10" fmla="*/ 261276 w 4767961"/>
              <a:gd name="connsiteY10" fmla="*/ 62594 h 375557"/>
              <a:gd name="connsiteX0" fmla="*/ 168719 w 4675404"/>
              <a:gd name="connsiteY0" fmla="*/ 62594 h 375557"/>
              <a:gd name="connsiteX1" fmla="*/ 231313 w 4675404"/>
              <a:gd name="connsiteY1" fmla="*/ 0 h 375557"/>
              <a:gd name="connsiteX2" fmla="*/ 4612810 w 4675404"/>
              <a:gd name="connsiteY2" fmla="*/ 0 h 375557"/>
              <a:gd name="connsiteX3" fmla="*/ 4675404 w 4675404"/>
              <a:gd name="connsiteY3" fmla="*/ 62594 h 375557"/>
              <a:gd name="connsiteX4" fmla="*/ 4675404 w 4675404"/>
              <a:gd name="connsiteY4" fmla="*/ 312963 h 375557"/>
              <a:gd name="connsiteX5" fmla="*/ 4612810 w 4675404"/>
              <a:gd name="connsiteY5" fmla="*/ 375557 h 375557"/>
              <a:gd name="connsiteX6" fmla="*/ 231313 w 4675404"/>
              <a:gd name="connsiteY6" fmla="*/ 375557 h 375557"/>
              <a:gd name="connsiteX7" fmla="*/ 168719 w 4675404"/>
              <a:gd name="connsiteY7" fmla="*/ 312963 h 375557"/>
              <a:gd name="connsiteX8" fmla="*/ 59855 w 4675404"/>
              <a:gd name="connsiteY8" fmla="*/ 315726 h 375557"/>
              <a:gd name="connsiteX9" fmla="*/ 0 w 4675404"/>
              <a:gd name="connsiteY9" fmla="*/ 81583 h 375557"/>
              <a:gd name="connsiteX10" fmla="*/ 168719 w 4675404"/>
              <a:gd name="connsiteY10" fmla="*/ 62594 h 375557"/>
              <a:gd name="connsiteX0" fmla="*/ 119183 w 4625868"/>
              <a:gd name="connsiteY0" fmla="*/ 62594 h 375557"/>
              <a:gd name="connsiteX1" fmla="*/ 181777 w 4625868"/>
              <a:gd name="connsiteY1" fmla="*/ 0 h 375557"/>
              <a:gd name="connsiteX2" fmla="*/ 4563274 w 4625868"/>
              <a:gd name="connsiteY2" fmla="*/ 0 h 375557"/>
              <a:gd name="connsiteX3" fmla="*/ 4625868 w 4625868"/>
              <a:gd name="connsiteY3" fmla="*/ 62594 h 375557"/>
              <a:gd name="connsiteX4" fmla="*/ 4625868 w 4625868"/>
              <a:gd name="connsiteY4" fmla="*/ 312963 h 375557"/>
              <a:gd name="connsiteX5" fmla="*/ 4563274 w 4625868"/>
              <a:gd name="connsiteY5" fmla="*/ 375557 h 375557"/>
              <a:gd name="connsiteX6" fmla="*/ 181777 w 4625868"/>
              <a:gd name="connsiteY6" fmla="*/ 375557 h 375557"/>
              <a:gd name="connsiteX7" fmla="*/ 119183 w 4625868"/>
              <a:gd name="connsiteY7" fmla="*/ 312963 h 375557"/>
              <a:gd name="connsiteX8" fmla="*/ 10319 w 4625868"/>
              <a:gd name="connsiteY8" fmla="*/ 315726 h 375557"/>
              <a:gd name="connsiteX9" fmla="*/ 0 w 4625868"/>
              <a:gd name="connsiteY9" fmla="*/ 77770 h 375557"/>
              <a:gd name="connsiteX10" fmla="*/ 119183 w 4625868"/>
              <a:gd name="connsiteY10" fmla="*/ 62594 h 375557"/>
              <a:gd name="connsiteX0" fmla="*/ 119183 w 4625868"/>
              <a:gd name="connsiteY0" fmla="*/ 127411 h 375557"/>
              <a:gd name="connsiteX1" fmla="*/ 181777 w 4625868"/>
              <a:gd name="connsiteY1" fmla="*/ 0 h 375557"/>
              <a:gd name="connsiteX2" fmla="*/ 4563274 w 4625868"/>
              <a:gd name="connsiteY2" fmla="*/ 0 h 375557"/>
              <a:gd name="connsiteX3" fmla="*/ 4625868 w 4625868"/>
              <a:gd name="connsiteY3" fmla="*/ 62594 h 375557"/>
              <a:gd name="connsiteX4" fmla="*/ 4625868 w 4625868"/>
              <a:gd name="connsiteY4" fmla="*/ 312963 h 375557"/>
              <a:gd name="connsiteX5" fmla="*/ 4563274 w 4625868"/>
              <a:gd name="connsiteY5" fmla="*/ 375557 h 375557"/>
              <a:gd name="connsiteX6" fmla="*/ 181777 w 4625868"/>
              <a:gd name="connsiteY6" fmla="*/ 375557 h 375557"/>
              <a:gd name="connsiteX7" fmla="*/ 119183 w 4625868"/>
              <a:gd name="connsiteY7" fmla="*/ 312963 h 375557"/>
              <a:gd name="connsiteX8" fmla="*/ 10319 w 4625868"/>
              <a:gd name="connsiteY8" fmla="*/ 315726 h 375557"/>
              <a:gd name="connsiteX9" fmla="*/ 0 w 4625868"/>
              <a:gd name="connsiteY9" fmla="*/ 77770 h 375557"/>
              <a:gd name="connsiteX10" fmla="*/ 119183 w 4625868"/>
              <a:gd name="connsiteY10" fmla="*/ 127411 h 375557"/>
              <a:gd name="connsiteX0" fmla="*/ 119183 w 4625868"/>
              <a:gd name="connsiteY0" fmla="*/ 127411 h 375557"/>
              <a:gd name="connsiteX1" fmla="*/ 181777 w 4625868"/>
              <a:gd name="connsiteY1" fmla="*/ 0 h 375557"/>
              <a:gd name="connsiteX2" fmla="*/ 4563274 w 4625868"/>
              <a:gd name="connsiteY2" fmla="*/ 0 h 375557"/>
              <a:gd name="connsiteX3" fmla="*/ 4625868 w 4625868"/>
              <a:gd name="connsiteY3" fmla="*/ 62594 h 375557"/>
              <a:gd name="connsiteX4" fmla="*/ 4625868 w 4625868"/>
              <a:gd name="connsiteY4" fmla="*/ 312963 h 375557"/>
              <a:gd name="connsiteX5" fmla="*/ 4563274 w 4625868"/>
              <a:gd name="connsiteY5" fmla="*/ 375557 h 375557"/>
              <a:gd name="connsiteX6" fmla="*/ 181777 w 4625868"/>
              <a:gd name="connsiteY6" fmla="*/ 375557 h 375557"/>
              <a:gd name="connsiteX7" fmla="*/ 126803 w 4625868"/>
              <a:gd name="connsiteY7" fmla="*/ 240520 h 375557"/>
              <a:gd name="connsiteX8" fmla="*/ 10319 w 4625868"/>
              <a:gd name="connsiteY8" fmla="*/ 315726 h 375557"/>
              <a:gd name="connsiteX9" fmla="*/ 0 w 4625868"/>
              <a:gd name="connsiteY9" fmla="*/ 77770 h 375557"/>
              <a:gd name="connsiteX10" fmla="*/ 119183 w 4625868"/>
              <a:gd name="connsiteY10" fmla="*/ 127411 h 37555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4625868" h="375557">
                <a:moveTo>
                  <a:pt x="119183" y="127411"/>
                </a:moveTo>
                <a:cubicBezTo>
                  <a:pt x="119183" y="92841"/>
                  <a:pt x="147207" y="0"/>
                  <a:pt x="181777" y="0"/>
                </a:cubicBezTo>
                <a:lnTo>
                  <a:pt x="4563274" y="0"/>
                </a:lnTo>
                <a:cubicBezTo>
                  <a:pt x="4597844" y="0"/>
                  <a:pt x="4625868" y="28024"/>
                  <a:pt x="4625868" y="62594"/>
                </a:cubicBezTo>
                <a:lnTo>
                  <a:pt x="4625868" y="312963"/>
                </a:lnTo>
                <a:cubicBezTo>
                  <a:pt x="4625868" y="347533"/>
                  <a:pt x="4597844" y="375557"/>
                  <a:pt x="4563274" y="375557"/>
                </a:cubicBezTo>
                <a:lnTo>
                  <a:pt x="181777" y="375557"/>
                </a:lnTo>
                <a:cubicBezTo>
                  <a:pt x="147207" y="375557"/>
                  <a:pt x="126803" y="275090"/>
                  <a:pt x="126803" y="240520"/>
                </a:cubicBezTo>
                <a:lnTo>
                  <a:pt x="10319" y="315726"/>
                </a:lnTo>
                <a:lnTo>
                  <a:pt x="0" y="77770"/>
                </a:lnTo>
                <a:lnTo>
                  <a:pt x="119183" y="127411"/>
                </a:lnTo>
                <a:close/>
              </a:path>
            </a:pathLst>
          </a:cu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indent="76200">
              <a:spcAft>
                <a:spcPts val="0"/>
              </a:spcAft>
            </a:pPr>
            <a:r>
              <a:rPr lang="en-US" sz="1200" kern="100">
                <a:effectLst/>
                <a:ea typeface="新細明體" panose="02020500000000000000" pitchFamily="18" charset="-120"/>
                <a:cs typeface="Times New Roman" panose="02020603050405020304" pitchFamily="18" charset="0"/>
              </a:rPr>
              <a:t>Arduino</a:t>
            </a:r>
            <a:r>
              <a:rPr lang="zh-TW" sz="1200" kern="100">
                <a:effectLst/>
                <a:ea typeface="新細明體" panose="02020500000000000000" pitchFamily="18" charset="-120"/>
                <a:cs typeface="Times New Roman" panose="02020603050405020304" pitchFamily="18" charset="0"/>
              </a:rPr>
              <a:t>傳來類型是</a:t>
            </a:r>
          </a:p>
        </xdr:txBody>
      </xdr:sp>
      <xdr:grpSp>
        <xdr:nvGrpSpPr>
          <xdr:cNvPr id="4" name="群組 3">
            <a:extLst>
              <a:ext uri="{FF2B5EF4-FFF2-40B4-BE49-F238E27FC236}">
                <a16:creationId xmlns:a16="http://schemas.microsoft.com/office/drawing/2014/main" id="{00000000-0008-0000-0D00-000004000000}"/>
              </a:ext>
            </a:extLst>
          </xdr:cNvPr>
          <xdr:cNvGrpSpPr/>
        </xdr:nvGrpSpPr>
        <xdr:grpSpPr>
          <a:xfrm>
            <a:off x="1371600" y="12700"/>
            <a:ext cx="452755" cy="238125"/>
            <a:chOff x="0" y="0"/>
            <a:chExt cx="453225" cy="238539"/>
          </a:xfrm>
        </xdr:grpSpPr>
        <xdr:sp macro="" textlink="">
          <xdr:nvSpPr>
            <xdr:cNvPr id="5" name="圓角矩形 4">
              <a:extLst>
                <a:ext uri="{FF2B5EF4-FFF2-40B4-BE49-F238E27FC236}">
                  <a16:creationId xmlns:a16="http://schemas.microsoft.com/office/drawing/2014/main" id="{00000000-0008-0000-0D00-000005000000}"/>
                </a:ext>
              </a:extLst>
            </xdr:cNvPr>
            <xdr:cNvSpPr/>
          </xdr:nvSpPr>
          <xdr:spPr>
            <a:xfrm>
              <a:off x="0" y="0"/>
              <a:ext cx="453225" cy="238539"/>
            </a:xfrm>
            <a:prstGeom prst="roundRect">
              <a:avLst/>
            </a:prstGeom>
          </xdr:spPr>
          <xdr:style>
            <a:lnRef idx="2">
              <a:schemeClr val="accent4"/>
            </a:lnRef>
            <a:fillRef idx="1">
              <a:schemeClr val="lt1"/>
            </a:fillRef>
            <a:effectRef idx="0">
              <a:schemeClr val="accent4"/>
            </a:effectRef>
            <a:fontRef idx="minor">
              <a:schemeClr val="dk1"/>
            </a:fontRef>
          </xdr:style>
          <xdr:txBody>
            <a:bodyPr rot="0" spcFirstLastPara="0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indent="76200">
                <a:spcAft>
                  <a:spcPts val="0"/>
                </a:spcAft>
              </a:pPr>
              <a:r>
                <a:rPr lang="en-US" sz="1200" b="1" kern="100">
                  <a:effectLst/>
                  <a:ea typeface="新細明體" panose="02020500000000000000" pitchFamily="18" charset="-120"/>
                  <a:cs typeface="Times New Roman" panose="02020603050405020304" pitchFamily="18" charset="0"/>
                </a:rPr>
                <a:t> </a:t>
              </a:r>
              <a:endParaRPr lang="zh-TW" sz="1200" kern="100">
                <a:effectLst/>
                <a:ea typeface="新細明體" panose="02020500000000000000" pitchFamily="18" charset="-12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" name="等腰三角形 5">
              <a:extLst>
                <a:ext uri="{FF2B5EF4-FFF2-40B4-BE49-F238E27FC236}">
                  <a16:creationId xmlns:a16="http://schemas.microsoft.com/office/drawing/2014/main" id="{00000000-0008-0000-0D00-000006000000}"/>
                </a:ext>
              </a:extLst>
            </xdr:cNvPr>
            <xdr:cNvSpPr/>
          </xdr:nvSpPr>
          <xdr:spPr>
            <a:xfrm rot="10800000">
              <a:off x="246491" y="71562"/>
              <a:ext cx="174928" cy="143123"/>
            </a:xfrm>
            <a:prstGeom prst="triangle">
              <a:avLst/>
            </a:prstGeom>
          </xdr:spPr>
          <xdr:style>
            <a:lnRef idx="3">
              <a:schemeClr val="lt1"/>
            </a:lnRef>
            <a:fillRef idx="1">
              <a:schemeClr val="accent4"/>
            </a:fillRef>
            <a:effectRef idx="1">
              <a:schemeClr val="accent4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zh-TW" altLang="en-US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zoomScale="115" zoomScaleNormal="115" workbookViewId="0">
      <selection activeCell="B13" sqref="B13"/>
    </sheetView>
  </sheetViews>
  <sheetFormatPr defaultRowHeight="16.5"/>
  <cols>
    <col min="1" max="1" width="29" customWidth="1"/>
    <col min="2" max="2" width="21.5" bestFit="1" customWidth="1"/>
  </cols>
  <sheetData>
    <row r="1" spans="1:3" ht="17.25" thickBot="1">
      <c r="A1" t="s">
        <v>6</v>
      </c>
      <c r="B1" t="s">
        <v>5</v>
      </c>
      <c r="C1" t="s">
        <v>206</v>
      </c>
    </row>
    <row r="2" spans="1:3" ht="17.25" thickBot="1">
      <c r="A2" s="17" t="s">
        <v>238</v>
      </c>
      <c r="B2" s="20" t="s">
        <v>19</v>
      </c>
      <c r="C2" s="42" t="s">
        <v>234</v>
      </c>
    </row>
    <row r="3" spans="1:3" ht="17.25" thickBot="1">
      <c r="A3" s="28" t="s">
        <v>239</v>
      </c>
      <c r="B3" s="20" t="s">
        <v>20</v>
      </c>
      <c r="C3" s="42" t="s">
        <v>235</v>
      </c>
    </row>
    <row r="4" spans="1:3" ht="17.25" thickBot="1">
      <c r="A4" s="28" t="s">
        <v>240</v>
      </c>
      <c r="B4" s="20" t="s">
        <v>21</v>
      </c>
      <c r="C4" s="42" t="s">
        <v>236</v>
      </c>
    </row>
    <row r="5" spans="1:3" ht="17.25" thickBot="1">
      <c r="A5" s="28" t="s">
        <v>241</v>
      </c>
      <c r="B5" s="20" t="s">
        <v>215</v>
      </c>
      <c r="C5" s="42" t="s">
        <v>237</v>
      </c>
    </row>
    <row r="6" spans="1:3" ht="17.25" thickBot="1">
      <c r="A6" s="28" t="s">
        <v>242</v>
      </c>
      <c r="B6" s="21" t="s">
        <v>216</v>
      </c>
    </row>
    <row r="7" spans="1:3">
      <c r="A7" s="28" t="s">
        <v>243</v>
      </c>
      <c r="B7" s="20" t="s">
        <v>217</v>
      </c>
    </row>
    <row r="8" spans="1:3">
      <c r="A8" s="28" t="s">
        <v>244</v>
      </c>
      <c r="B8" s="20" t="s">
        <v>218</v>
      </c>
    </row>
    <row r="9" spans="1:3">
      <c r="A9" s="28" t="s">
        <v>245</v>
      </c>
      <c r="B9" s="20" t="s">
        <v>219</v>
      </c>
    </row>
    <row r="10" spans="1:3">
      <c r="A10" s="28" t="s">
        <v>246</v>
      </c>
      <c r="B10" s="20" t="s">
        <v>220</v>
      </c>
    </row>
    <row r="11" spans="1:3">
      <c r="A11" s="28" t="s">
        <v>247</v>
      </c>
      <c r="B11" s="20" t="s">
        <v>221</v>
      </c>
    </row>
    <row r="12" spans="1:3">
      <c r="A12" s="28" t="s">
        <v>248</v>
      </c>
      <c r="B12" s="20" t="s">
        <v>222</v>
      </c>
    </row>
    <row r="13" spans="1:3">
      <c r="A13" s="28" t="s">
        <v>249</v>
      </c>
    </row>
    <row r="14" spans="1:3">
      <c r="A14" s="28" t="s">
        <v>250</v>
      </c>
    </row>
    <row r="15" spans="1:3">
      <c r="A15" s="28" t="s">
        <v>251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8"/>
  <sheetViews>
    <sheetView topLeftCell="C1" workbookViewId="0">
      <selection activeCell="F6" sqref="F6"/>
    </sheetView>
  </sheetViews>
  <sheetFormatPr defaultRowHeight="16.5"/>
  <cols>
    <col min="1" max="1" width="38.25" customWidth="1"/>
    <col min="2" max="2" width="19.25" customWidth="1"/>
    <col min="3" max="3" width="17" customWidth="1"/>
    <col min="5" max="5" width="1" style="36" customWidth="1"/>
    <col min="6" max="6" width="32.875" customWidth="1"/>
    <col min="7" max="7" width="10.5" customWidth="1"/>
    <col min="8" max="8" width="26.25" customWidth="1"/>
  </cols>
  <sheetData>
    <row r="1" spans="1:9">
      <c r="A1" t="s">
        <v>15</v>
      </c>
      <c r="C1" t="s">
        <v>10</v>
      </c>
      <c r="D1" s="8" t="str">
        <f>"Blockly.Arduino.setups_['"&amp;D2&amp;"'] = '"&amp;D3&amp;"';"</f>
        <v>Blockly.Arduino.setups_['_08imi_esp32car_submqtt'] = '';</v>
      </c>
      <c r="E1" s="34"/>
      <c r="F1" t="s">
        <v>1</v>
      </c>
      <c r="H1" t="s">
        <v>10</v>
      </c>
      <c r="I1" s="8" t="str">
        <f>"Blockly.Arduino.setups_['"&amp;I2&amp;"'+"&amp;I4&amp;"] = "&amp;I3&amp;";"</f>
        <v>Blockly.Arduino.setups_['_08imi_esp32car_submqtt'+dropdown_mqtt_topic] = 'client.subscribe('+dropdown_mqtt_topic+');\n';</v>
      </c>
    </row>
    <row r="2" spans="1:9">
      <c r="A2" s="24"/>
      <c r="B2" s="27" t="str">
        <f>IF(NOT(ISBLANK(A2)),A2&amp;"\n","")</f>
        <v/>
      </c>
      <c r="C2" s="4" t="s">
        <v>9</v>
      </c>
      <c r="D2" s="5" t="str">
        <f>變數!$A$5</f>
        <v>_08imi_esp32car_submqtt</v>
      </c>
      <c r="E2" s="35"/>
      <c r="F2" s="14" t="s">
        <v>213</v>
      </c>
      <c r="G2" s="27" t="str">
        <f>IF(NOT(ISBLANK(F2)),F2,"")</f>
        <v>'client.subscribe('+dropdown_mqtt_topic+');\n'</v>
      </c>
      <c r="H2" s="4" t="s">
        <v>9</v>
      </c>
      <c r="I2" s="5" t="str">
        <f>變數!$A$5</f>
        <v>_08imi_esp32car_submqtt</v>
      </c>
    </row>
    <row r="3" spans="1:9">
      <c r="A3" s="23"/>
      <c r="B3" s="27" t="str">
        <f t="shared" ref="B3:B66" si="0">IF(NOT(ISBLANK(A3)),A3&amp;"\n","")</f>
        <v/>
      </c>
      <c r="C3" s="5" t="s">
        <v>151</v>
      </c>
      <c r="D3" s="5" t="str">
        <f>B2&amp;B3&amp;B4&amp;B5&amp;B6&amp;B7&amp;B8&amp;B9&amp;B10&amp;B11&amp;B12&amp;B13&amp;B14&amp;B15&amp;B16&amp;B17&amp;B18&amp;B19&amp;B20&amp;B21&amp;B22&amp;B23&amp;B24&amp;B25&amp;B26&amp;B27&amp;B28&amp;B29&amp;B30&amp;B31&amp;B32&amp;B33&amp;B34&amp;B35&amp;B36&amp;B37&amp;B38&amp;B39&amp;B40&amp;B41&amp;B42&amp;B43&amp;B44&amp;B45&amp;B46&amp;B47&amp;B48&amp;B49&amp;B50&amp;B51&amp;B52&amp;B53&amp;B54&amp;B55&amp;B56&amp;B57&amp;B58&amp;B59&amp;B60&amp;B61&amp;B62&amp;B63&amp;B64&amp;B65&amp;B66&amp;B67&amp;B68&amp;B69&amp;B70&amp;B71&amp;B72&amp;B73&amp;B74&amp;B75&amp;B76&amp;B77&amp;B78&amp;B79&amp;B80&amp;B81&amp;B82&amp;B83&amp;B84&amp;B85&amp;B86&amp;B87&amp;B88</f>
        <v/>
      </c>
      <c r="E3" s="35"/>
      <c r="F3" s="10"/>
      <c r="G3" s="27" t="str">
        <f t="shared" ref="G3:G66" si="1">IF(NOT(ISBLANK(F3)),F3,"")</f>
        <v/>
      </c>
      <c r="H3" s="5" t="s">
        <v>151</v>
      </c>
      <c r="I3" s="5" t="str">
        <f>G2&amp;G3&amp;G4&amp;G5&amp;G6&amp;G7&amp;G8&amp;G9&amp;G10&amp;G11&amp;G12&amp;G13&amp;G14&amp;G15&amp;G16&amp;G17&amp;G18&amp;G19&amp;G20&amp;G21&amp;G22&amp;G23&amp;G24&amp;G25&amp;G26&amp;G27&amp;G28&amp;G29&amp;G30&amp;G31&amp;G32&amp;G33&amp;G34&amp;G35&amp;G36&amp;G37&amp;G38&amp;G39&amp;G40&amp;G41&amp;G42&amp;G43&amp;G44&amp;G45&amp;G46&amp;G47&amp;G48&amp;G49&amp;G50&amp;G51&amp;G52&amp;G53&amp;G54&amp;G55&amp;G56&amp;G57&amp;G58&amp;G59&amp;G60&amp;G61&amp;G62&amp;G63&amp;G64&amp;G65&amp;G66&amp;G67&amp;G68&amp;G69&amp;G70&amp;G71&amp;G72&amp;G73&amp;G74&amp;G75&amp;G76&amp;G77&amp;G78&amp;G79&amp;G80&amp;G81&amp;G82&amp;G83&amp;G84&amp;G85&amp;G86&amp;G87&amp;G88</f>
        <v>'client.subscribe('+dropdown_mqtt_topic+');\n'</v>
      </c>
    </row>
    <row r="4" spans="1:9">
      <c r="A4" s="23"/>
      <c r="B4" s="27" t="str">
        <f t="shared" si="0"/>
        <v/>
      </c>
      <c r="F4" s="18"/>
      <c r="G4" s="27" t="str">
        <f t="shared" si="1"/>
        <v/>
      </c>
      <c r="H4" s="4" t="s">
        <v>155</v>
      </c>
      <c r="I4" s="4" t="str">
        <f>變數!$B$11</f>
        <v>dropdown_mqtt_topic</v>
      </c>
    </row>
    <row r="5" spans="1:9">
      <c r="A5" s="23"/>
      <c r="B5" s="27" t="str">
        <f t="shared" si="0"/>
        <v/>
      </c>
      <c r="F5" s="10"/>
      <c r="G5" s="27" t="str">
        <f t="shared" si="1"/>
        <v/>
      </c>
      <c r="H5" s="4" t="s">
        <v>156</v>
      </c>
      <c r="I5" s="4"/>
    </row>
    <row r="6" spans="1:9">
      <c r="A6" s="23"/>
      <c r="B6" s="27" t="str">
        <f t="shared" si="0"/>
        <v/>
      </c>
      <c r="F6" s="10"/>
      <c r="G6" s="27" t="str">
        <f t="shared" si="1"/>
        <v/>
      </c>
      <c r="H6" s="4" t="s">
        <v>157</v>
      </c>
      <c r="I6" s="4"/>
    </row>
    <row r="7" spans="1:9">
      <c r="A7" s="23"/>
      <c r="B7" s="27" t="str">
        <f t="shared" si="0"/>
        <v/>
      </c>
      <c r="F7" s="10"/>
      <c r="G7" s="27" t="str">
        <f t="shared" si="1"/>
        <v/>
      </c>
      <c r="H7" s="33"/>
    </row>
    <row r="8" spans="1:9">
      <c r="A8" s="24"/>
      <c r="B8" s="27" t="str">
        <f t="shared" si="0"/>
        <v/>
      </c>
      <c r="F8" s="10"/>
      <c r="G8" s="27" t="str">
        <f t="shared" si="1"/>
        <v/>
      </c>
      <c r="H8" s="32"/>
    </row>
    <row r="9" spans="1:9">
      <c r="A9" s="24"/>
      <c r="B9" s="27" t="str">
        <f t="shared" si="0"/>
        <v/>
      </c>
      <c r="F9" s="10"/>
      <c r="G9" s="27" t="str">
        <f t="shared" si="1"/>
        <v/>
      </c>
      <c r="H9" s="33"/>
    </row>
    <row r="10" spans="1:9">
      <c r="A10" s="23"/>
      <c r="B10" s="27" t="str">
        <f t="shared" si="0"/>
        <v/>
      </c>
      <c r="F10" s="10"/>
      <c r="G10" s="27" t="str">
        <f t="shared" si="1"/>
        <v/>
      </c>
      <c r="H10" s="32"/>
    </row>
    <row r="11" spans="1:9">
      <c r="A11" s="23"/>
      <c r="B11" s="27" t="str">
        <f t="shared" si="0"/>
        <v/>
      </c>
      <c r="F11" s="10"/>
      <c r="G11" s="27" t="str">
        <f t="shared" si="1"/>
        <v/>
      </c>
      <c r="H11" s="33"/>
    </row>
    <row r="12" spans="1:9">
      <c r="A12" s="23"/>
      <c r="B12" s="27" t="str">
        <f t="shared" si="0"/>
        <v/>
      </c>
      <c r="F12" s="10"/>
      <c r="G12" s="27" t="str">
        <f t="shared" si="1"/>
        <v/>
      </c>
      <c r="H12" s="32"/>
    </row>
    <row r="13" spans="1:9">
      <c r="A13" s="23"/>
      <c r="B13" s="27" t="str">
        <f t="shared" si="0"/>
        <v/>
      </c>
      <c r="F13" s="10"/>
      <c r="G13" s="27" t="str">
        <f t="shared" si="1"/>
        <v/>
      </c>
      <c r="H13" s="9"/>
    </row>
    <row r="14" spans="1:9">
      <c r="A14" s="23"/>
      <c r="B14" s="27" t="str">
        <f t="shared" si="0"/>
        <v/>
      </c>
      <c r="F14" s="10"/>
      <c r="G14" s="27" t="str">
        <f t="shared" si="1"/>
        <v/>
      </c>
      <c r="H14" s="9"/>
    </row>
    <row r="15" spans="1:9">
      <c r="A15" s="23"/>
      <c r="B15" s="27" t="str">
        <f t="shared" si="0"/>
        <v/>
      </c>
      <c r="F15" s="10"/>
      <c r="G15" s="27" t="str">
        <f t="shared" si="1"/>
        <v/>
      </c>
      <c r="H15" s="9"/>
    </row>
    <row r="16" spans="1:9">
      <c r="A16" s="3"/>
      <c r="B16" s="27" t="str">
        <f t="shared" si="0"/>
        <v/>
      </c>
      <c r="F16" s="10"/>
      <c r="G16" s="27" t="str">
        <f t="shared" si="1"/>
        <v/>
      </c>
      <c r="H16" s="9"/>
    </row>
    <row r="17" spans="1:8">
      <c r="A17" s="3"/>
      <c r="B17" s="27" t="str">
        <f t="shared" si="0"/>
        <v/>
      </c>
      <c r="F17" s="10"/>
      <c r="G17" s="27" t="str">
        <f t="shared" si="1"/>
        <v/>
      </c>
      <c r="H17" s="9"/>
    </row>
    <row r="18" spans="1:8">
      <c r="A18" s="3"/>
      <c r="B18" s="27" t="str">
        <f t="shared" si="0"/>
        <v/>
      </c>
      <c r="F18" s="10"/>
      <c r="G18" s="27" t="str">
        <f t="shared" si="1"/>
        <v/>
      </c>
      <c r="H18" s="9"/>
    </row>
    <row r="19" spans="1:8">
      <c r="A19" s="3"/>
      <c r="B19" s="27" t="str">
        <f t="shared" si="0"/>
        <v/>
      </c>
      <c r="F19" s="10"/>
      <c r="G19" s="27" t="str">
        <f t="shared" si="1"/>
        <v/>
      </c>
      <c r="H19" s="9"/>
    </row>
    <row r="20" spans="1:8">
      <c r="A20" s="3"/>
      <c r="B20" s="27" t="str">
        <f t="shared" si="0"/>
        <v/>
      </c>
      <c r="F20" s="10"/>
      <c r="G20" s="27" t="str">
        <f t="shared" si="1"/>
        <v/>
      </c>
      <c r="H20" s="9"/>
    </row>
    <row r="21" spans="1:8">
      <c r="A21" s="3"/>
      <c r="B21" s="27" t="str">
        <f t="shared" si="0"/>
        <v/>
      </c>
      <c r="F21" s="10"/>
      <c r="G21" s="27" t="str">
        <f t="shared" si="1"/>
        <v/>
      </c>
      <c r="H21" s="9"/>
    </row>
    <row r="22" spans="1:8">
      <c r="A22" s="3"/>
      <c r="B22" s="27" t="str">
        <f t="shared" si="0"/>
        <v/>
      </c>
      <c r="F22" s="10"/>
      <c r="G22" s="27" t="str">
        <f t="shared" si="1"/>
        <v/>
      </c>
    </row>
    <row r="23" spans="1:8">
      <c r="A23" s="3"/>
      <c r="B23" s="27" t="str">
        <f t="shared" si="0"/>
        <v/>
      </c>
      <c r="F23" s="2"/>
      <c r="G23" s="27" t="str">
        <f t="shared" si="1"/>
        <v/>
      </c>
    </row>
    <row r="24" spans="1:8">
      <c r="A24" s="3"/>
      <c r="B24" s="27" t="str">
        <f t="shared" si="0"/>
        <v/>
      </c>
      <c r="F24" s="2"/>
      <c r="G24" s="27" t="str">
        <f t="shared" si="1"/>
        <v/>
      </c>
    </row>
    <row r="25" spans="1:8">
      <c r="A25" s="3"/>
      <c r="B25" s="27" t="str">
        <f t="shared" si="0"/>
        <v/>
      </c>
      <c r="F25" s="2"/>
      <c r="G25" s="27" t="str">
        <f t="shared" si="1"/>
        <v/>
      </c>
    </row>
    <row r="26" spans="1:8">
      <c r="A26" s="3"/>
      <c r="B26" s="27" t="str">
        <f t="shared" si="0"/>
        <v/>
      </c>
      <c r="F26" s="2"/>
      <c r="G26" s="27" t="str">
        <f t="shared" si="1"/>
        <v/>
      </c>
    </row>
    <row r="27" spans="1:8">
      <c r="A27" s="3"/>
      <c r="B27" s="27" t="str">
        <f t="shared" si="0"/>
        <v/>
      </c>
      <c r="F27" s="2"/>
      <c r="G27" s="27" t="str">
        <f t="shared" si="1"/>
        <v/>
      </c>
    </row>
    <row r="28" spans="1:8">
      <c r="A28" s="3"/>
      <c r="B28" s="27" t="str">
        <f t="shared" si="0"/>
        <v/>
      </c>
      <c r="F28" s="2"/>
      <c r="G28" s="27" t="str">
        <f t="shared" si="1"/>
        <v/>
      </c>
    </row>
    <row r="29" spans="1:8">
      <c r="A29" s="3"/>
      <c r="B29" s="27" t="str">
        <f t="shared" si="0"/>
        <v/>
      </c>
      <c r="F29" s="2"/>
      <c r="G29" s="27" t="str">
        <f t="shared" si="1"/>
        <v/>
      </c>
    </row>
    <row r="30" spans="1:8">
      <c r="A30" s="3"/>
      <c r="B30" s="27" t="str">
        <f t="shared" si="0"/>
        <v/>
      </c>
      <c r="F30" s="2"/>
      <c r="G30" s="27" t="str">
        <f t="shared" si="1"/>
        <v/>
      </c>
    </row>
    <row r="31" spans="1:8">
      <c r="A31" s="3"/>
      <c r="B31" s="27" t="str">
        <f t="shared" si="0"/>
        <v/>
      </c>
      <c r="F31" s="2"/>
      <c r="G31" s="27" t="str">
        <f t="shared" si="1"/>
        <v/>
      </c>
    </row>
    <row r="32" spans="1:8">
      <c r="A32" s="3"/>
      <c r="B32" s="27" t="str">
        <f t="shared" si="0"/>
        <v/>
      </c>
      <c r="F32" s="2"/>
      <c r="G32" s="27" t="str">
        <f t="shared" si="1"/>
        <v/>
      </c>
    </row>
    <row r="33" spans="1:7">
      <c r="A33" s="3"/>
      <c r="B33" s="27" t="str">
        <f t="shared" si="0"/>
        <v/>
      </c>
      <c r="F33" s="2"/>
      <c r="G33" s="27" t="str">
        <f t="shared" si="1"/>
        <v/>
      </c>
    </row>
    <row r="34" spans="1:7">
      <c r="A34" s="3"/>
      <c r="B34" s="27" t="str">
        <f t="shared" si="0"/>
        <v/>
      </c>
      <c r="F34" s="2"/>
      <c r="G34" s="27" t="str">
        <f t="shared" si="1"/>
        <v/>
      </c>
    </row>
    <row r="35" spans="1:7">
      <c r="A35" s="3"/>
      <c r="B35" s="27" t="str">
        <f t="shared" si="0"/>
        <v/>
      </c>
      <c r="F35" s="2"/>
      <c r="G35" s="27" t="str">
        <f t="shared" si="1"/>
        <v/>
      </c>
    </row>
    <row r="36" spans="1:7">
      <c r="A36" s="3"/>
      <c r="B36" s="27" t="str">
        <f t="shared" si="0"/>
        <v/>
      </c>
      <c r="F36" s="2"/>
      <c r="G36" s="27" t="str">
        <f t="shared" si="1"/>
        <v/>
      </c>
    </row>
    <row r="37" spans="1:7">
      <c r="A37" s="3"/>
      <c r="B37" s="27" t="str">
        <f t="shared" si="0"/>
        <v/>
      </c>
      <c r="F37" s="2"/>
      <c r="G37" s="27" t="str">
        <f t="shared" si="1"/>
        <v/>
      </c>
    </row>
    <row r="38" spans="1:7">
      <c r="A38" s="3"/>
      <c r="B38" s="27" t="str">
        <f t="shared" si="0"/>
        <v/>
      </c>
      <c r="F38" s="2"/>
      <c r="G38" s="27" t="str">
        <f t="shared" si="1"/>
        <v/>
      </c>
    </row>
    <row r="39" spans="1:7">
      <c r="A39" s="3"/>
      <c r="B39" s="27" t="str">
        <f t="shared" si="0"/>
        <v/>
      </c>
      <c r="F39" s="2"/>
      <c r="G39" s="27" t="str">
        <f t="shared" si="1"/>
        <v/>
      </c>
    </row>
    <row r="40" spans="1:7">
      <c r="A40" s="3"/>
      <c r="B40" s="27" t="str">
        <f t="shared" si="0"/>
        <v/>
      </c>
      <c r="F40" s="2"/>
      <c r="G40" s="27" t="str">
        <f t="shared" si="1"/>
        <v/>
      </c>
    </row>
    <row r="41" spans="1:7">
      <c r="A41" s="3"/>
      <c r="B41" s="27" t="str">
        <f t="shared" si="0"/>
        <v/>
      </c>
      <c r="F41" s="2"/>
      <c r="G41" s="27" t="str">
        <f t="shared" si="1"/>
        <v/>
      </c>
    </row>
    <row r="42" spans="1:7">
      <c r="A42" s="3"/>
      <c r="B42" s="27" t="str">
        <f t="shared" si="0"/>
        <v/>
      </c>
      <c r="F42" s="2"/>
      <c r="G42" s="27" t="str">
        <f t="shared" si="1"/>
        <v/>
      </c>
    </row>
    <row r="43" spans="1:7">
      <c r="A43" s="3"/>
      <c r="B43" s="27" t="str">
        <f t="shared" si="0"/>
        <v/>
      </c>
      <c r="F43" s="2"/>
      <c r="G43" s="27" t="str">
        <f t="shared" si="1"/>
        <v/>
      </c>
    </row>
    <row r="44" spans="1:7">
      <c r="A44" s="3"/>
      <c r="B44" s="27" t="str">
        <f t="shared" si="0"/>
        <v/>
      </c>
      <c r="F44" s="2"/>
      <c r="G44" s="27" t="str">
        <f t="shared" si="1"/>
        <v/>
      </c>
    </row>
    <row r="45" spans="1:7">
      <c r="A45" s="3"/>
      <c r="B45" s="27" t="str">
        <f t="shared" si="0"/>
        <v/>
      </c>
      <c r="F45" s="2"/>
      <c r="G45" s="27" t="str">
        <f t="shared" si="1"/>
        <v/>
      </c>
    </row>
    <row r="46" spans="1:7">
      <c r="A46" s="3"/>
      <c r="B46" s="27" t="str">
        <f t="shared" si="0"/>
        <v/>
      </c>
      <c r="F46" s="2"/>
      <c r="G46" s="27" t="str">
        <f t="shared" si="1"/>
        <v/>
      </c>
    </row>
    <row r="47" spans="1:7">
      <c r="A47" s="3"/>
      <c r="B47" s="27" t="str">
        <f t="shared" si="0"/>
        <v/>
      </c>
      <c r="F47" s="2"/>
      <c r="G47" s="27" t="str">
        <f t="shared" si="1"/>
        <v/>
      </c>
    </row>
    <row r="48" spans="1:7">
      <c r="A48" s="3"/>
      <c r="B48" s="27" t="str">
        <f t="shared" si="0"/>
        <v/>
      </c>
      <c r="F48" s="2"/>
      <c r="G48" s="27" t="str">
        <f t="shared" si="1"/>
        <v/>
      </c>
    </row>
    <row r="49" spans="1:7">
      <c r="A49" s="3"/>
      <c r="B49" s="27" t="str">
        <f t="shared" si="0"/>
        <v/>
      </c>
      <c r="F49" s="2"/>
      <c r="G49" s="27" t="str">
        <f t="shared" si="1"/>
        <v/>
      </c>
    </row>
    <row r="50" spans="1:7">
      <c r="A50" s="3"/>
      <c r="B50" s="27" t="str">
        <f t="shared" si="0"/>
        <v/>
      </c>
      <c r="F50" s="2"/>
      <c r="G50" s="27" t="str">
        <f t="shared" si="1"/>
        <v/>
      </c>
    </row>
    <row r="51" spans="1:7">
      <c r="A51" s="3"/>
      <c r="B51" s="27" t="str">
        <f t="shared" si="0"/>
        <v/>
      </c>
      <c r="F51" s="2"/>
      <c r="G51" s="27" t="str">
        <f t="shared" si="1"/>
        <v/>
      </c>
    </row>
    <row r="52" spans="1:7">
      <c r="A52" s="3"/>
      <c r="B52" s="27" t="str">
        <f t="shared" si="0"/>
        <v/>
      </c>
      <c r="F52" s="2"/>
      <c r="G52" s="27" t="str">
        <f t="shared" si="1"/>
        <v/>
      </c>
    </row>
    <row r="53" spans="1:7">
      <c r="A53" s="3"/>
      <c r="B53" s="27" t="str">
        <f t="shared" si="0"/>
        <v/>
      </c>
      <c r="F53" s="2"/>
      <c r="G53" s="27" t="str">
        <f t="shared" si="1"/>
        <v/>
      </c>
    </row>
    <row r="54" spans="1:7">
      <c r="A54" s="3"/>
      <c r="B54" s="27" t="str">
        <f t="shared" si="0"/>
        <v/>
      </c>
      <c r="F54" s="2"/>
      <c r="G54" s="27" t="str">
        <f t="shared" si="1"/>
        <v/>
      </c>
    </row>
    <row r="55" spans="1:7">
      <c r="A55" s="3"/>
      <c r="B55" s="27" t="str">
        <f t="shared" si="0"/>
        <v/>
      </c>
      <c r="F55" s="2"/>
      <c r="G55" s="27" t="str">
        <f t="shared" si="1"/>
        <v/>
      </c>
    </row>
    <row r="56" spans="1:7">
      <c r="A56" s="3"/>
      <c r="B56" s="27" t="str">
        <f t="shared" si="0"/>
        <v/>
      </c>
      <c r="F56" s="2"/>
      <c r="G56" s="27" t="str">
        <f t="shared" si="1"/>
        <v/>
      </c>
    </row>
    <row r="57" spans="1:7">
      <c r="A57" s="3"/>
      <c r="B57" s="27" t="str">
        <f t="shared" si="0"/>
        <v/>
      </c>
      <c r="F57" s="2"/>
      <c r="G57" s="27" t="str">
        <f t="shared" si="1"/>
        <v/>
      </c>
    </row>
    <row r="58" spans="1:7">
      <c r="A58" s="3"/>
      <c r="B58" s="27" t="str">
        <f t="shared" si="0"/>
        <v/>
      </c>
      <c r="F58" s="2"/>
      <c r="G58" s="27" t="str">
        <f t="shared" si="1"/>
        <v/>
      </c>
    </row>
    <row r="59" spans="1:7">
      <c r="A59" s="3"/>
      <c r="B59" s="27" t="str">
        <f t="shared" si="0"/>
        <v/>
      </c>
      <c r="F59" s="2"/>
      <c r="G59" s="27" t="str">
        <f t="shared" si="1"/>
        <v/>
      </c>
    </row>
    <row r="60" spans="1:7">
      <c r="A60" s="3"/>
      <c r="B60" s="27" t="str">
        <f t="shared" si="0"/>
        <v/>
      </c>
      <c r="F60" s="2"/>
      <c r="G60" s="27" t="str">
        <f t="shared" si="1"/>
        <v/>
      </c>
    </row>
    <row r="61" spans="1:7">
      <c r="A61" s="3"/>
      <c r="B61" s="27" t="str">
        <f t="shared" si="0"/>
        <v/>
      </c>
      <c r="F61" s="2"/>
      <c r="G61" s="27" t="str">
        <f t="shared" si="1"/>
        <v/>
      </c>
    </row>
    <row r="62" spans="1:7">
      <c r="A62" s="3"/>
      <c r="B62" s="27" t="str">
        <f t="shared" si="0"/>
        <v/>
      </c>
      <c r="F62" s="2"/>
      <c r="G62" s="27" t="str">
        <f t="shared" si="1"/>
        <v/>
      </c>
    </row>
    <row r="63" spans="1:7">
      <c r="A63" s="3"/>
      <c r="B63" s="27" t="str">
        <f t="shared" si="0"/>
        <v/>
      </c>
      <c r="F63" s="2"/>
      <c r="G63" s="27" t="str">
        <f t="shared" si="1"/>
        <v/>
      </c>
    </row>
    <row r="64" spans="1:7">
      <c r="A64" s="3"/>
      <c r="B64" s="27" t="str">
        <f t="shared" si="0"/>
        <v/>
      </c>
      <c r="F64" s="2"/>
      <c r="G64" s="27" t="str">
        <f t="shared" si="1"/>
        <v/>
      </c>
    </row>
    <row r="65" spans="1:7">
      <c r="A65" s="3"/>
      <c r="B65" s="27" t="str">
        <f t="shared" si="0"/>
        <v/>
      </c>
      <c r="F65" s="2"/>
      <c r="G65" s="27" t="str">
        <f t="shared" si="1"/>
        <v/>
      </c>
    </row>
    <row r="66" spans="1:7">
      <c r="A66" s="3"/>
      <c r="B66" s="27" t="str">
        <f t="shared" si="0"/>
        <v/>
      </c>
      <c r="F66" s="2"/>
      <c r="G66" s="27" t="str">
        <f t="shared" si="1"/>
        <v/>
      </c>
    </row>
    <row r="67" spans="1:7">
      <c r="A67" s="3"/>
      <c r="B67" s="27" t="str">
        <f t="shared" ref="B67:B88" si="2">IF(NOT(ISBLANK(A67)),A67&amp;"\n","")</f>
        <v/>
      </c>
      <c r="F67" s="2"/>
      <c r="G67" s="27" t="str">
        <f t="shared" ref="G67:G88" si="3">IF(NOT(ISBLANK(F67)),F67,"")</f>
        <v/>
      </c>
    </row>
    <row r="68" spans="1:7">
      <c r="A68" s="3"/>
      <c r="B68" s="27" t="str">
        <f t="shared" si="2"/>
        <v/>
      </c>
      <c r="F68" s="2"/>
      <c r="G68" s="27" t="str">
        <f t="shared" si="3"/>
        <v/>
      </c>
    </row>
    <row r="69" spans="1:7">
      <c r="A69" s="3"/>
      <c r="B69" s="27" t="str">
        <f t="shared" si="2"/>
        <v/>
      </c>
      <c r="F69" s="2"/>
      <c r="G69" s="27" t="str">
        <f t="shared" si="3"/>
        <v/>
      </c>
    </row>
    <row r="70" spans="1:7">
      <c r="A70" s="3"/>
      <c r="B70" s="27" t="str">
        <f t="shared" si="2"/>
        <v/>
      </c>
      <c r="F70" s="2"/>
      <c r="G70" s="27" t="str">
        <f t="shared" si="3"/>
        <v/>
      </c>
    </row>
    <row r="71" spans="1:7">
      <c r="A71" s="3"/>
      <c r="B71" s="27" t="str">
        <f t="shared" si="2"/>
        <v/>
      </c>
      <c r="F71" s="2"/>
      <c r="G71" s="27" t="str">
        <f t="shared" si="3"/>
        <v/>
      </c>
    </row>
    <row r="72" spans="1:7">
      <c r="A72" s="3"/>
      <c r="B72" s="27" t="str">
        <f t="shared" si="2"/>
        <v/>
      </c>
      <c r="F72" s="2"/>
      <c r="G72" s="27" t="str">
        <f t="shared" si="3"/>
        <v/>
      </c>
    </row>
    <row r="73" spans="1:7">
      <c r="A73" s="3"/>
      <c r="B73" s="27" t="str">
        <f t="shared" si="2"/>
        <v/>
      </c>
      <c r="F73" s="2"/>
      <c r="G73" s="27" t="str">
        <f t="shared" si="3"/>
        <v/>
      </c>
    </row>
    <row r="74" spans="1:7">
      <c r="A74" s="3"/>
      <c r="B74" s="27" t="str">
        <f t="shared" si="2"/>
        <v/>
      </c>
      <c r="F74" s="2"/>
      <c r="G74" s="27" t="str">
        <f t="shared" si="3"/>
        <v/>
      </c>
    </row>
    <row r="75" spans="1:7">
      <c r="A75" s="3"/>
      <c r="B75" s="27" t="str">
        <f t="shared" si="2"/>
        <v/>
      </c>
      <c r="F75" s="2"/>
      <c r="G75" s="27" t="str">
        <f t="shared" si="3"/>
        <v/>
      </c>
    </row>
    <row r="76" spans="1:7">
      <c r="A76" s="3"/>
      <c r="B76" s="27" t="str">
        <f t="shared" si="2"/>
        <v/>
      </c>
      <c r="F76" s="2"/>
      <c r="G76" s="27" t="str">
        <f t="shared" si="3"/>
        <v/>
      </c>
    </row>
    <row r="77" spans="1:7">
      <c r="A77" s="3"/>
      <c r="B77" s="27" t="str">
        <f t="shared" si="2"/>
        <v/>
      </c>
      <c r="F77" s="2"/>
      <c r="G77" s="27" t="str">
        <f t="shared" si="3"/>
        <v/>
      </c>
    </row>
    <row r="78" spans="1:7">
      <c r="A78" s="3"/>
      <c r="B78" s="27" t="str">
        <f t="shared" si="2"/>
        <v/>
      </c>
      <c r="F78" s="2"/>
      <c r="G78" s="27" t="str">
        <f t="shared" si="3"/>
        <v/>
      </c>
    </row>
    <row r="79" spans="1:7">
      <c r="A79" s="3"/>
      <c r="B79" s="27" t="str">
        <f t="shared" si="2"/>
        <v/>
      </c>
      <c r="F79" s="2"/>
      <c r="G79" s="27" t="str">
        <f t="shared" si="3"/>
        <v/>
      </c>
    </row>
    <row r="80" spans="1:7">
      <c r="A80" s="3"/>
      <c r="B80" s="27" t="str">
        <f t="shared" si="2"/>
        <v/>
      </c>
      <c r="F80" s="2"/>
      <c r="G80" s="27" t="str">
        <f t="shared" si="3"/>
        <v/>
      </c>
    </row>
    <row r="81" spans="1:7">
      <c r="A81" s="3"/>
      <c r="B81" s="27" t="str">
        <f t="shared" si="2"/>
        <v/>
      </c>
      <c r="F81" s="2"/>
      <c r="G81" s="27" t="str">
        <f t="shared" si="3"/>
        <v/>
      </c>
    </row>
    <row r="82" spans="1:7">
      <c r="A82" s="3"/>
      <c r="B82" s="27" t="str">
        <f t="shared" si="2"/>
        <v/>
      </c>
      <c r="F82" s="2"/>
      <c r="G82" s="27" t="str">
        <f t="shared" si="3"/>
        <v/>
      </c>
    </row>
    <row r="83" spans="1:7">
      <c r="A83" s="3"/>
      <c r="B83" s="27" t="str">
        <f t="shared" si="2"/>
        <v/>
      </c>
      <c r="F83" s="2"/>
      <c r="G83" s="27" t="str">
        <f t="shared" si="3"/>
        <v/>
      </c>
    </row>
    <row r="84" spans="1:7">
      <c r="A84" s="3"/>
      <c r="B84" s="27" t="str">
        <f t="shared" si="2"/>
        <v/>
      </c>
      <c r="F84" s="2"/>
      <c r="G84" s="27" t="str">
        <f t="shared" si="3"/>
        <v/>
      </c>
    </row>
    <row r="85" spans="1:7">
      <c r="A85" s="3"/>
      <c r="B85" s="27" t="str">
        <f t="shared" si="2"/>
        <v/>
      </c>
      <c r="F85" s="2"/>
      <c r="G85" s="27" t="str">
        <f t="shared" si="3"/>
        <v/>
      </c>
    </row>
    <row r="86" spans="1:7">
      <c r="A86" s="3"/>
      <c r="B86" s="27" t="str">
        <f t="shared" si="2"/>
        <v/>
      </c>
      <c r="F86" s="2"/>
      <c r="G86" s="27" t="str">
        <f t="shared" si="3"/>
        <v/>
      </c>
    </row>
    <row r="87" spans="1:7">
      <c r="A87" s="3"/>
      <c r="B87" s="27" t="str">
        <f t="shared" si="2"/>
        <v/>
      </c>
      <c r="F87" s="2"/>
      <c r="G87" s="27" t="str">
        <f t="shared" si="3"/>
        <v/>
      </c>
    </row>
    <row r="88" spans="1:7">
      <c r="A88" s="3"/>
      <c r="B88" s="27" t="str">
        <f t="shared" si="2"/>
        <v/>
      </c>
      <c r="F88" s="2"/>
      <c r="G88" s="27" t="str">
        <f t="shared" si="3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88"/>
  <sheetViews>
    <sheetView workbookViewId="0">
      <selection activeCell="G5" sqref="G5"/>
    </sheetView>
  </sheetViews>
  <sheetFormatPr defaultRowHeight="16.5"/>
  <cols>
    <col min="1" max="1" width="22" customWidth="1"/>
    <col min="2" max="2" width="6" customWidth="1"/>
    <col min="3" max="3" width="21.25" style="3" customWidth="1"/>
    <col min="4" max="4" width="7.625" customWidth="1"/>
    <col min="5" max="5" width="20.5" style="3" customWidth="1"/>
    <col min="6" max="6" width="6.25" customWidth="1"/>
    <col min="7" max="7" width="17.75" customWidth="1"/>
    <col min="8" max="8" width="16.375" customWidth="1"/>
  </cols>
  <sheetData>
    <row r="1" spans="1:12">
      <c r="A1" t="s">
        <v>140</v>
      </c>
      <c r="C1" s="3" t="s">
        <v>142</v>
      </c>
      <c r="E1" s="3" t="s">
        <v>141</v>
      </c>
      <c r="G1" t="s">
        <v>10</v>
      </c>
      <c r="H1" s="8" t="str">
        <f>"Blockly.Arduino.functions_['"&amp;H2&amp;"'] = '"&amp;H3&amp;"' + "&amp;H4&amp;" + '"&amp;H5&amp;"';"</f>
        <v>Blockly.Arduino.functions_['_09imi_esp32car_mqttcallback_func'] = '//訂閱的主題回覆\n void callback(char* topic, byte* payload, unsigned int length) {\n   mqttGetMsg = "";\n   for (int i = 0; i &lt; length; i++) {\n     mqttGetMsg += (char)payload[i];\n   }\n   mqttGetMsg.trim();\n   Serial.println(String(topic));\n   Serial.println(mqttGetMsg);\n ' + statements_msg + '}\n ';</v>
      </c>
    </row>
    <row r="2" spans="1:12">
      <c r="A2" s="23" t="s">
        <v>158</v>
      </c>
      <c r="B2" s="27" t="str">
        <f>IF(NOT(ISBLANK(A2)),A2&amp;"\n ","")</f>
        <v xml:space="preserve">//訂閱的主題回覆\n </v>
      </c>
      <c r="C2" s="30" t="s">
        <v>149</v>
      </c>
      <c r="D2" s="27" t="str">
        <f>IF(NOT(ISBLANK(C2)),C2,"")</f>
        <v>statements_msg</v>
      </c>
      <c r="E2" s="23" t="s">
        <v>12</v>
      </c>
      <c r="F2" s="27" t="str">
        <f>IF(NOT(ISBLANK(E2)),E2&amp;"\n ","")</f>
        <v xml:space="preserve">}\n </v>
      </c>
      <c r="G2" s="4" t="s">
        <v>9</v>
      </c>
      <c r="H2" s="5" t="str">
        <f>變數!$A$6</f>
        <v>_09imi_esp32car_mqttcallback_func</v>
      </c>
    </row>
    <row r="3" spans="1:12">
      <c r="A3" s="23" t="s">
        <v>159</v>
      </c>
      <c r="B3" s="27" t="str">
        <f t="shared" ref="B3:B66" si="0">IF(NOT(ISBLANK(A3)),A3&amp;"\n ","")</f>
        <v xml:space="preserve">void callback(char* topic, byte* payload, unsigned int length) {\n </v>
      </c>
      <c r="C3" s="29"/>
      <c r="D3" s="27" t="str">
        <f t="shared" ref="D3:D66" si="1">IF(NOT(ISBLANK(C3)),C3,"")</f>
        <v/>
      </c>
      <c r="E3" s="23"/>
      <c r="F3" s="27" t="str">
        <f t="shared" ref="F3:F66" si="2">IF(NOT(ISBLANK(E3)),E3&amp;"\n ","")</f>
        <v/>
      </c>
      <c r="G3" s="5" t="s">
        <v>152</v>
      </c>
      <c r="H3" s="5" t="str">
        <f>B2&amp;B3&amp;B4&amp;B5&amp;B6&amp;B7&amp;B8&amp;B9&amp;B10&amp;B11&amp;B12&amp;B13&amp;B14&amp;B15&amp;B16&amp;B17&amp;B18&amp;B19&amp;B20&amp;B21&amp;B22&amp;B23&amp;B24&amp;B25&amp;B26&amp;B27&amp;B28&amp;B29&amp;B30&amp;B31&amp;B32&amp;B33&amp;B34&amp;B35&amp;B36&amp;B37&amp;B38&amp;B39&amp;B40&amp;B41&amp;B42&amp;B43&amp;B44&amp;B45&amp;B46&amp;B47&amp;B48&amp;B49&amp;B50&amp;B51&amp;B52&amp;B53&amp;B54&amp;B55&amp;B56&amp;B57&amp;B58&amp;B59&amp;B60&amp;B61&amp;B62&amp;B63&amp;B64&amp;B65&amp;B66&amp;B67&amp;B68&amp;B69&amp;B70&amp;B71&amp;B72&amp;B73&amp;B74&amp;B75&amp;B76&amp;B77&amp;B78&amp;B79&amp;B80&amp;B81&amp;B82&amp;B83&amp;B84&amp;B85&amp;B86&amp;B87&amp;B88</f>
        <v xml:space="preserve">//訂閱的主題回覆\n void callback(char* topic, byte* payload, unsigned int length) {\n   mqttGetMsg = "";\n   for (int i = 0; i &lt; length; i++) {\n     mqttGetMsg += (char)payload[i];\n   }\n   mqttGetMsg.trim();\n   Serial.println(String(topic));\n   Serial.println(mqttGetMsg);\n </v>
      </c>
      <c r="I3" s="31"/>
      <c r="J3" s="31"/>
      <c r="K3" s="31"/>
      <c r="L3" s="31"/>
    </row>
    <row r="4" spans="1:12">
      <c r="A4" s="23" t="s">
        <v>160</v>
      </c>
      <c r="B4" s="27" t="str">
        <f t="shared" si="0"/>
        <v xml:space="preserve">  mqttGetMsg = "";\n </v>
      </c>
      <c r="C4" s="29"/>
      <c r="D4" s="27" t="str">
        <f t="shared" si="1"/>
        <v/>
      </c>
      <c r="E4" s="29"/>
      <c r="F4" s="27" t="str">
        <f t="shared" si="2"/>
        <v/>
      </c>
      <c r="G4" s="5" t="s">
        <v>153</v>
      </c>
      <c r="H4" s="4" t="str">
        <f>D2</f>
        <v>statements_msg</v>
      </c>
    </row>
    <row r="5" spans="1:12">
      <c r="A5" s="23" t="s">
        <v>161</v>
      </c>
      <c r="B5" s="27" t="str">
        <f t="shared" si="0"/>
        <v xml:space="preserve">  for (int i = 0; i &lt; length; i++) {\n </v>
      </c>
      <c r="C5" s="29"/>
      <c r="D5" s="27" t="str">
        <f t="shared" si="1"/>
        <v/>
      </c>
      <c r="E5" s="29"/>
      <c r="F5" s="27" t="str">
        <f t="shared" si="2"/>
        <v/>
      </c>
      <c r="G5" s="5" t="s">
        <v>154</v>
      </c>
      <c r="H5" s="4" t="str">
        <f>F2&amp;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</f>
        <v xml:space="preserve">}\n </v>
      </c>
    </row>
    <row r="6" spans="1:12">
      <c r="A6" s="23" t="s">
        <v>162</v>
      </c>
      <c r="B6" s="27" t="str">
        <f t="shared" si="0"/>
        <v xml:space="preserve">    mqttGetMsg += (char)payload[i];\n </v>
      </c>
      <c r="C6" s="29"/>
      <c r="D6" s="27" t="str">
        <f t="shared" si="1"/>
        <v/>
      </c>
      <c r="E6" s="29"/>
      <c r="F6" s="27" t="str">
        <f t="shared" si="2"/>
        <v/>
      </c>
    </row>
    <row r="7" spans="1:12">
      <c r="A7" s="23" t="s">
        <v>11</v>
      </c>
      <c r="B7" s="27" t="str">
        <f t="shared" si="0"/>
        <v xml:space="preserve">  }\n </v>
      </c>
      <c r="C7" s="29"/>
      <c r="D7" s="27" t="str">
        <f t="shared" si="1"/>
        <v/>
      </c>
      <c r="E7" s="29"/>
      <c r="F7" s="27" t="str">
        <f t="shared" si="2"/>
        <v/>
      </c>
    </row>
    <row r="8" spans="1:12">
      <c r="A8" s="23" t="s">
        <v>163</v>
      </c>
      <c r="B8" s="27" t="str">
        <f t="shared" si="0"/>
        <v xml:space="preserve">  mqttGetMsg.trim();\n </v>
      </c>
      <c r="C8" s="29"/>
      <c r="D8" s="27" t="str">
        <f t="shared" si="1"/>
        <v/>
      </c>
      <c r="E8" s="29"/>
      <c r="F8" s="27" t="str">
        <f t="shared" si="2"/>
        <v/>
      </c>
    </row>
    <row r="9" spans="1:12">
      <c r="A9" s="23" t="s">
        <v>164</v>
      </c>
      <c r="B9" s="27" t="str">
        <f t="shared" si="0"/>
        <v xml:space="preserve">  Serial.println(String(topic));\n </v>
      </c>
      <c r="C9" s="29"/>
      <c r="D9" s="27" t="str">
        <f t="shared" si="1"/>
        <v/>
      </c>
      <c r="E9" s="29"/>
      <c r="F9" s="27" t="str">
        <f t="shared" si="2"/>
        <v/>
      </c>
    </row>
    <row r="10" spans="1:12">
      <c r="A10" s="23" t="s">
        <v>165</v>
      </c>
      <c r="B10" s="27" t="str">
        <f t="shared" si="0"/>
        <v xml:space="preserve">  Serial.println(mqttGetMsg);\n </v>
      </c>
      <c r="C10" s="29"/>
      <c r="D10" s="27" t="str">
        <f t="shared" si="1"/>
        <v/>
      </c>
      <c r="E10" s="29"/>
      <c r="F10" s="27" t="str">
        <f t="shared" si="2"/>
        <v/>
      </c>
    </row>
    <row r="11" spans="1:12">
      <c r="A11" s="23"/>
      <c r="B11" s="27" t="str">
        <f t="shared" si="0"/>
        <v/>
      </c>
      <c r="C11" s="29"/>
      <c r="D11" s="27" t="str">
        <f t="shared" si="1"/>
        <v/>
      </c>
      <c r="E11" s="29"/>
      <c r="F11" s="27" t="str">
        <f t="shared" si="2"/>
        <v/>
      </c>
    </row>
    <row r="12" spans="1:12">
      <c r="A12" s="23"/>
      <c r="B12" s="27" t="str">
        <f t="shared" si="0"/>
        <v/>
      </c>
      <c r="C12" s="29"/>
      <c r="D12" s="27" t="str">
        <f t="shared" si="1"/>
        <v/>
      </c>
      <c r="E12" s="29"/>
      <c r="F12" s="27" t="str">
        <f t="shared" si="2"/>
        <v/>
      </c>
    </row>
    <row r="13" spans="1:12">
      <c r="A13" s="23"/>
      <c r="B13" s="27" t="str">
        <f t="shared" si="0"/>
        <v/>
      </c>
      <c r="C13" s="29"/>
      <c r="D13" s="27" t="str">
        <f t="shared" si="1"/>
        <v/>
      </c>
      <c r="E13" s="29"/>
      <c r="F13" s="27" t="str">
        <f t="shared" si="2"/>
        <v/>
      </c>
    </row>
    <row r="14" spans="1:12">
      <c r="A14" s="23"/>
      <c r="B14" s="27" t="str">
        <f t="shared" si="0"/>
        <v/>
      </c>
      <c r="C14" s="29"/>
      <c r="D14" s="27" t="str">
        <f t="shared" si="1"/>
        <v/>
      </c>
      <c r="E14" s="29"/>
      <c r="F14" s="27" t="str">
        <f t="shared" si="2"/>
        <v/>
      </c>
    </row>
    <row r="15" spans="1:12">
      <c r="A15" s="23"/>
      <c r="B15" s="27" t="str">
        <f t="shared" si="0"/>
        <v/>
      </c>
      <c r="C15" s="29"/>
      <c r="D15" s="27" t="str">
        <f t="shared" si="1"/>
        <v/>
      </c>
      <c r="E15" s="29"/>
      <c r="F15" s="27" t="str">
        <f t="shared" si="2"/>
        <v/>
      </c>
    </row>
    <row r="16" spans="1:12">
      <c r="A16" s="24"/>
      <c r="B16" s="27" t="str">
        <f t="shared" si="0"/>
        <v/>
      </c>
      <c r="C16" s="29"/>
      <c r="D16" s="27" t="str">
        <f t="shared" si="1"/>
        <v/>
      </c>
      <c r="E16" s="29"/>
      <c r="F16" s="27" t="str">
        <f t="shared" si="2"/>
        <v/>
      </c>
    </row>
    <row r="17" spans="1:6">
      <c r="A17" s="23"/>
      <c r="B17" s="27" t="str">
        <f t="shared" si="0"/>
        <v/>
      </c>
      <c r="C17" s="29"/>
      <c r="D17" s="27" t="str">
        <f t="shared" si="1"/>
        <v/>
      </c>
      <c r="E17" s="29"/>
      <c r="F17" s="27" t="str">
        <f t="shared" si="2"/>
        <v/>
      </c>
    </row>
    <row r="18" spans="1:6">
      <c r="A18" s="23"/>
      <c r="B18" s="27" t="str">
        <f t="shared" si="0"/>
        <v/>
      </c>
      <c r="C18" s="29"/>
      <c r="D18" s="27" t="str">
        <f t="shared" si="1"/>
        <v/>
      </c>
      <c r="E18" s="29"/>
      <c r="F18" s="27" t="str">
        <f t="shared" si="2"/>
        <v/>
      </c>
    </row>
    <row r="19" spans="1:6">
      <c r="A19" s="23"/>
      <c r="B19" s="27" t="str">
        <f t="shared" si="0"/>
        <v/>
      </c>
      <c r="C19" s="29"/>
      <c r="D19" s="27" t="str">
        <f t="shared" si="1"/>
        <v/>
      </c>
      <c r="E19" s="29"/>
      <c r="F19" s="27" t="str">
        <f t="shared" si="2"/>
        <v/>
      </c>
    </row>
    <row r="20" spans="1:6">
      <c r="A20" s="23"/>
      <c r="B20" s="27" t="str">
        <f t="shared" si="0"/>
        <v/>
      </c>
      <c r="C20" s="29"/>
      <c r="D20" s="27" t="str">
        <f t="shared" si="1"/>
        <v/>
      </c>
      <c r="E20" s="29"/>
      <c r="F20" s="27" t="str">
        <f t="shared" si="2"/>
        <v/>
      </c>
    </row>
    <row r="21" spans="1:6">
      <c r="A21" s="23"/>
      <c r="B21" s="27" t="str">
        <f t="shared" si="0"/>
        <v/>
      </c>
      <c r="C21" s="29"/>
      <c r="D21" s="27" t="str">
        <f t="shared" si="1"/>
        <v/>
      </c>
      <c r="E21" s="29"/>
      <c r="F21" s="27" t="str">
        <f t="shared" si="2"/>
        <v/>
      </c>
    </row>
    <row r="22" spans="1:6">
      <c r="A22" s="23"/>
      <c r="B22" s="27" t="str">
        <f t="shared" si="0"/>
        <v/>
      </c>
      <c r="C22" s="29"/>
      <c r="D22" s="27" t="str">
        <f t="shared" si="1"/>
        <v/>
      </c>
      <c r="E22" s="29"/>
      <c r="F22" s="27" t="str">
        <f t="shared" si="2"/>
        <v/>
      </c>
    </row>
    <row r="23" spans="1:6">
      <c r="A23" s="23"/>
      <c r="B23" s="27" t="str">
        <f t="shared" si="0"/>
        <v/>
      </c>
      <c r="C23" s="29"/>
      <c r="D23" s="27" t="str">
        <f t="shared" si="1"/>
        <v/>
      </c>
      <c r="E23" s="29"/>
      <c r="F23" s="27" t="str">
        <f t="shared" si="2"/>
        <v/>
      </c>
    </row>
    <row r="24" spans="1:6">
      <c r="A24" s="23"/>
      <c r="B24" s="27" t="str">
        <f t="shared" si="0"/>
        <v/>
      </c>
      <c r="C24" s="29"/>
      <c r="D24" s="27" t="str">
        <f t="shared" si="1"/>
        <v/>
      </c>
      <c r="E24" s="29"/>
      <c r="F24" s="27" t="str">
        <f t="shared" si="2"/>
        <v/>
      </c>
    </row>
    <row r="25" spans="1:6">
      <c r="A25" s="23"/>
      <c r="B25" s="27" t="str">
        <f t="shared" si="0"/>
        <v/>
      </c>
      <c r="C25" s="29"/>
      <c r="D25" s="27" t="str">
        <f t="shared" si="1"/>
        <v/>
      </c>
      <c r="E25" s="29"/>
      <c r="F25" s="27" t="str">
        <f t="shared" si="2"/>
        <v/>
      </c>
    </row>
    <row r="26" spans="1:6">
      <c r="A26" s="23"/>
      <c r="B26" s="27" t="str">
        <f t="shared" si="0"/>
        <v/>
      </c>
      <c r="C26" s="29"/>
      <c r="D26" s="27" t="str">
        <f t="shared" si="1"/>
        <v/>
      </c>
      <c r="E26" s="29"/>
      <c r="F26" s="27" t="str">
        <f t="shared" si="2"/>
        <v/>
      </c>
    </row>
    <row r="27" spans="1:6">
      <c r="A27" s="23"/>
      <c r="B27" s="27" t="str">
        <f t="shared" si="0"/>
        <v/>
      </c>
      <c r="C27" s="29"/>
      <c r="D27" s="27" t="str">
        <f t="shared" si="1"/>
        <v/>
      </c>
      <c r="E27" s="29"/>
      <c r="F27" s="27" t="str">
        <f t="shared" si="2"/>
        <v/>
      </c>
    </row>
    <row r="28" spans="1:6">
      <c r="A28" s="23"/>
      <c r="B28" s="27" t="str">
        <f t="shared" si="0"/>
        <v/>
      </c>
      <c r="C28" s="29"/>
      <c r="D28" s="27" t="str">
        <f t="shared" si="1"/>
        <v/>
      </c>
      <c r="E28" s="29"/>
      <c r="F28" s="27" t="str">
        <f t="shared" si="2"/>
        <v/>
      </c>
    </row>
    <row r="29" spans="1:6">
      <c r="A29" s="23"/>
      <c r="B29" s="27" t="str">
        <f t="shared" si="0"/>
        <v/>
      </c>
      <c r="C29" s="29"/>
      <c r="D29" s="27" t="str">
        <f t="shared" si="1"/>
        <v/>
      </c>
      <c r="E29" s="29"/>
      <c r="F29" s="27" t="str">
        <f t="shared" si="2"/>
        <v/>
      </c>
    </row>
    <row r="30" spans="1:6">
      <c r="A30" s="23"/>
      <c r="B30" s="27" t="str">
        <f t="shared" si="0"/>
        <v/>
      </c>
      <c r="C30" s="29"/>
      <c r="D30" s="27" t="str">
        <f t="shared" si="1"/>
        <v/>
      </c>
      <c r="E30" s="29"/>
      <c r="F30" s="27" t="str">
        <f t="shared" si="2"/>
        <v/>
      </c>
    </row>
    <row r="31" spans="1:6">
      <c r="A31" s="23"/>
      <c r="B31" s="27" t="str">
        <f t="shared" si="0"/>
        <v/>
      </c>
      <c r="C31" s="29"/>
      <c r="D31" s="27" t="str">
        <f t="shared" si="1"/>
        <v/>
      </c>
      <c r="E31" s="29"/>
      <c r="F31" s="27" t="str">
        <f t="shared" si="2"/>
        <v/>
      </c>
    </row>
    <row r="32" spans="1:6">
      <c r="A32" s="23"/>
      <c r="B32" s="27" t="str">
        <f t="shared" si="0"/>
        <v/>
      </c>
      <c r="C32" s="29"/>
      <c r="D32" s="27" t="str">
        <f t="shared" si="1"/>
        <v/>
      </c>
      <c r="E32" s="29"/>
      <c r="F32" s="27" t="str">
        <f t="shared" si="2"/>
        <v/>
      </c>
    </row>
    <row r="33" spans="1:6">
      <c r="A33" s="23"/>
      <c r="B33" s="27" t="str">
        <f t="shared" si="0"/>
        <v/>
      </c>
      <c r="C33" s="29"/>
      <c r="D33" s="27" t="str">
        <f t="shared" si="1"/>
        <v/>
      </c>
      <c r="E33" s="29"/>
      <c r="F33" s="27" t="str">
        <f t="shared" si="2"/>
        <v/>
      </c>
    </row>
    <row r="34" spans="1:6">
      <c r="A34" s="23"/>
      <c r="B34" s="27" t="str">
        <f t="shared" si="0"/>
        <v/>
      </c>
      <c r="C34" s="29"/>
      <c r="D34" s="27" t="str">
        <f t="shared" si="1"/>
        <v/>
      </c>
      <c r="E34" s="29"/>
      <c r="F34" s="27" t="str">
        <f t="shared" si="2"/>
        <v/>
      </c>
    </row>
    <row r="35" spans="1:6">
      <c r="A35" s="23"/>
      <c r="B35" s="27" t="str">
        <f t="shared" si="0"/>
        <v/>
      </c>
      <c r="C35" s="29"/>
      <c r="D35" s="27" t="str">
        <f t="shared" si="1"/>
        <v/>
      </c>
      <c r="E35" s="29"/>
      <c r="F35" s="27" t="str">
        <f t="shared" si="2"/>
        <v/>
      </c>
    </row>
    <row r="36" spans="1:6">
      <c r="A36" s="23"/>
      <c r="B36" s="27" t="str">
        <f t="shared" si="0"/>
        <v/>
      </c>
      <c r="C36" s="29"/>
      <c r="D36" s="27" t="str">
        <f t="shared" si="1"/>
        <v/>
      </c>
      <c r="E36" s="29"/>
      <c r="F36" s="27" t="str">
        <f t="shared" si="2"/>
        <v/>
      </c>
    </row>
    <row r="37" spans="1:6">
      <c r="A37" s="23"/>
      <c r="B37" s="27" t="str">
        <f t="shared" si="0"/>
        <v/>
      </c>
      <c r="C37" s="29"/>
      <c r="D37" s="27" t="str">
        <f t="shared" si="1"/>
        <v/>
      </c>
      <c r="E37" s="29"/>
      <c r="F37" s="27" t="str">
        <f t="shared" si="2"/>
        <v/>
      </c>
    </row>
    <row r="38" spans="1:6">
      <c r="A38" s="23"/>
      <c r="B38" s="27" t="str">
        <f t="shared" si="0"/>
        <v/>
      </c>
      <c r="C38" s="29"/>
      <c r="D38" s="27" t="str">
        <f t="shared" si="1"/>
        <v/>
      </c>
      <c r="E38" s="29"/>
      <c r="F38" s="27" t="str">
        <f t="shared" si="2"/>
        <v/>
      </c>
    </row>
    <row r="39" spans="1:6">
      <c r="A39" s="3"/>
      <c r="B39" s="27" t="str">
        <f t="shared" si="0"/>
        <v/>
      </c>
      <c r="C39" s="29"/>
      <c r="D39" s="27" t="str">
        <f t="shared" si="1"/>
        <v/>
      </c>
      <c r="E39" s="29"/>
      <c r="F39" s="27" t="str">
        <f t="shared" si="2"/>
        <v/>
      </c>
    </row>
    <row r="40" spans="1:6">
      <c r="A40" s="23"/>
      <c r="B40" s="27" t="str">
        <f t="shared" si="0"/>
        <v/>
      </c>
      <c r="C40" s="29"/>
      <c r="D40" s="27" t="str">
        <f t="shared" si="1"/>
        <v/>
      </c>
      <c r="E40" s="29"/>
      <c r="F40" s="27" t="str">
        <f t="shared" si="2"/>
        <v/>
      </c>
    </row>
    <row r="41" spans="1:6">
      <c r="A41" s="23"/>
      <c r="B41" s="27" t="str">
        <f t="shared" si="0"/>
        <v/>
      </c>
      <c r="C41" s="29"/>
      <c r="D41" s="27" t="str">
        <f t="shared" si="1"/>
        <v/>
      </c>
      <c r="E41" s="29"/>
      <c r="F41" s="27" t="str">
        <f t="shared" si="2"/>
        <v/>
      </c>
    </row>
    <row r="42" spans="1:6">
      <c r="A42" s="23"/>
      <c r="B42" s="27" t="str">
        <f t="shared" si="0"/>
        <v/>
      </c>
      <c r="C42" s="29"/>
      <c r="D42" s="27" t="str">
        <f t="shared" si="1"/>
        <v/>
      </c>
      <c r="E42" s="29"/>
      <c r="F42" s="27" t="str">
        <f t="shared" si="2"/>
        <v/>
      </c>
    </row>
    <row r="43" spans="1:6">
      <c r="A43" s="23"/>
      <c r="B43" s="27" t="str">
        <f t="shared" si="0"/>
        <v/>
      </c>
      <c r="C43" s="29"/>
      <c r="D43" s="27" t="str">
        <f t="shared" si="1"/>
        <v/>
      </c>
      <c r="E43" s="29"/>
      <c r="F43" s="27" t="str">
        <f t="shared" si="2"/>
        <v/>
      </c>
    </row>
    <row r="44" spans="1:6">
      <c r="A44" s="23"/>
      <c r="B44" s="27" t="str">
        <f t="shared" si="0"/>
        <v/>
      </c>
      <c r="C44" s="29"/>
      <c r="D44" s="27" t="str">
        <f t="shared" si="1"/>
        <v/>
      </c>
      <c r="E44" s="29"/>
      <c r="F44" s="27" t="str">
        <f t="shared" si="2"/>
        <v/>
      </c>
    </row>
    <row r="45" spans="1:6">
      <c r="A45" s="23"/>
      <c r="B45" s="27" t="str">
        <f t="shared" si="0"/>
        <v/>
      </c>
      <c r="C45" s="29"/>
      <c r="D45" s="27" t="str">
        <f t="shared" si="1"/>
        <v/>
      </c>
      <c r="E45" s="29"/>
      <c r="F45" s="27" t="str">
        <f t="shared" si="2"/>
        <v/>
      </c>
    </row>
    <row r="46" spans="1:6">
      <c r="A46" s="23"/>
      <c r="B46" s="27" t="str">
        <f t="shared" si="0"/>
        <v/>
      </c>
      <c r="C46" s="29"/>
      <c r="D46" s="27" t="str">
        <f t="shared" si="1"/>
        <v/>
      </c>
      <c r="E46" s="29"/>
      <c r="F46" s="27" t="str">
        <f t="shared" si="2"/>
        <v/>
      </c>
    </row>
    <row r="47" spans="1:6">
      <c r="A47" s="23"/>
      <c r="B47" s="27" t="str">
        <f t="shared" si="0"/>
        <v/>
      </c>
      <c r="C47" s="29"/>
      <c r="D47" s="27" t="str">
        <f t="shared" si="1"/>
        <v/>
      </c>
      <c r="E47" s="29"/>
      <c r="F47" s="27" t="str">
        <f t="shared" si="2"/>
        <v/>
      </c>
    </row>
    <row r="48" spans="1:6">
      <c r="A48" s="23"/>
      <c r="B48" s="27" t="str">
        <f t="shared" si="0"/>
        <v/>
      </c>
      <c r="C48" s="29"/>
      <c r="D48" s="27" t="str">
        <f t="shared" si="1"/>
        <v/>
      </c>
      <c r="E48" s="29"/>
      <c r="F48" s="27" t="str">
        <f t="shared" si="2"/>
        <v/>
      </c>
    </row>
    <row r="49" spans="1:6">
      <c r="A49" s="23"/>
      <c r="B49" s="27" t="str">
        <f t="shared" si="0"/>
        <v/>
      </c>
      <c r="C49" s="29"/>
      <c r="D49" s="27" t="str">
        <f t="shared" si="1"/>
        <v/>
      </c>
      <c r="E49" s="29"/>
      <c r="F49" s="27" t="str">
        <f t="shared" si="2"/>
        <v/>
      </c>
    </row>
    <row r="50" spans="1:6">
      <c r="A50" s="23"/>
      <c r="B50" s="27" t="str">
        <f t="shared" si="0"/>
        <v/>
      </c>
      <c r="C50" s="29"/>
      <c r="D50" s="27" t="str">
        <f t="shared" si="1"/>
        <v/>
      </c>
      <c r="E50" s="29"/>
      <c r="F50" s="27" t="str">
        <f t="shared" si="2"/>
        <v/>
      </c>
    </row>
    <row r="51" spans="1:6">
      <c r="A51" s="23"/>
      <c r="B51" s="27" t="str">
        <f t="shared" si="0"/>
        <v/>
      </c>
      <c r="C51" s="29"/>
      <c r="D51" s="27" t="str">
        <f t="shared" si="1"/>
        <v/>
      </c>
      <c r="E51" s="29"/>
      <c r="F51" s="27" t="str">
        <f t="shared" si="2"/>
        <v/>
      </c>
    </row>
    <row r="52" spans="1:6">
      <c r="A52" s="23"/>
      <c r="B52" s="27" t="str">
        <f t="shared" si="0"/>
        <v/>
      </c>
      <c r="C52" s="29"/>
      <c r="D52" s="27" t="str">
        <f t="shared" si="1"/>
        <v/>
      </c>
      <c r="E52" s="29"/>
      <c r="F52" s="27" t="str">
        <f t="shared" si="2"/>
        <v/>
      </c>
    </row>
    <row r="53" spans="1:6">
      <c r="A53" s="23"/>
      <c r="B53" s="27" t="str">
        <f t="shared" si="0"/>
        <v/>
      </c>
      <c r="C53" s="29"/>
      <c r="D53" s="27" t="str">
        <f t="shared" si="1"/>
        <v/>
      </c>
      <c r="E53" s="29"/>
      <c r="F53" s="27" t="str">
        <f t="shared" si="2"/>
        <v/>
      </c>
    </row>
    <row r="54" spans="1:6">
      <c r="A54" s="23"/>
      <c r="B54" s="27" t="str">
        <f t="shared" si="0"/>
        <v/>
      </c>
      <c r="C54" s="29"/>
      <c r="D54" s="27" t="str">
        <f t="shared" si="1"/>
        <v/>
      </c>
      <c r="E54" s="29"/>
      <c r="F54" s="27" t="str">
        <f t="shared" si="2"/>
        <v/>
      </c>
    </row>
    <row r="55" spans="1:6">
      <c r="A55" s="23"/>
      <c r="B55" s="27" t="str">
        <f t="shared" si="0"/>
        <v/>
      </c>
      <c r="C55" s="29"/>
      <c r="D55" s="27" t="str">
        <f t="shared" si="1"/>
        <v/>
      </c>
      <c r="E55" s="29"/>
      <c r="F55" s="27" t="str">
        <f t="shared" si="2"/>
        <v/>
      </c>
    </row>
    <row r="56" spans="1:6">
      <c r="A56" s="23"/>
      <c r="B56" s="27" t="str">
        <f t="shared" si="0"/>
        <v/>
      </c>
      <c r="C56" s="29"/>
      <c r="D56" s="27" t="str">
        <f t="shared" si="1"/>
        <v/>
      </c>
      <c r="E56" s="29"/>
      <c r="F56" s="27" t="str">
        <f t="shared" si="2"/>
        <v/>
      </c>
    </row>
    <row r="57" spans="1:6">
      <c r="A57" s="23"/>
      <c r="B57" s="27" t="str">
        <f t="shared" si="0"/>
        <v/>
      </c>
      <c r="C57" s="29"/>
      <c r="D57" s="27" t="str">
        <f t="shared" si="1"/>
        <v/>
      </c>
      <c r="E57" s="29"/>
      <c r="F57" s="27" t="str">
        <f t="shared" si="2"/>
        <v/>
      </c>
    </row>
    <row r="58" spans="1:6">
      <c r="A58" s="23"/>
      <c r="B58" s="27" t="str">
        <f t="shared" si="0"/>
        <v/>
      </c>
      <c r="C58" s="29"/>
      <c r="D58" s="27" t="str">
        <f t="shared" si="1"/>
        <v/>
      </c>
      <c r="E58" s="29"/>
      <c r="F58" s="27" t="str">
        <f t="shared" si="2"/>
        <v/>
      </c>
    </row>
    <row r="59" spans="1:6">
      <c r="A59" s="3"/>
      <c r="B59" s="27" t="str">
        <f t="shared" si="0"/>
        <v/>
      </c>
      <c r="C59" s="29"/>
      <c r="D59" s="27" t="str">
        <f t="shared" si="1"/>
        <v/>
      </c>
      <c r="E59" s="29"/>
      <c r="F59" s="27" t="str">
        <f t="shared" si="2"/>
        <v/>
      </c>
    </row>
    <row r="60" spans="1:6">
      <c r="A60" s="23"/>
      <c r="B60" s="27" t="str">
        <f t="shared" si="0"/>
        <v/>
      </c>
      <c r="C60" s="29"/>
      <c r="D60" s="27" t="str">
        <f t="shared" si="1"/>
        <v/>
      </c>
      <c r="E60" s="29"/>
      <c r="F60" s="27" t="str">
        <f t="shared" si="2"/>
        <v/>
      </c>
    </row>
    <row r="61" spans="1:6">
      <c r="A61" s="23"/>
      <c r="B61" s="27" t="str">
        <f t="shared" si="0"/>
        <v/>
      </c>
      <c r="C61" s="29"/>
      <c r="D61" s="27" t="str">
        <f t="shared" si="1"/>
        <v/>
      </c>
      <c r="E61" s="29"/>
      <c r="F61" s="27" t="str">
        <f t="shared" si="2"/>
        <v/>
      </c>
    </row>
    <row r="62" spans="1:6">
      <c r="A62" s="23"/>
      <c r="B62" s="27" t="str">
        <f t="shared" si="0"/>
        <v/>
      </c>
      <c r="C62" s="29"/>
      <c r="D62" s="27" t="str">
        <f t="shared" si="1"/>
        <v/>
      </c>
      <c r="E62" s="29"/>
      <c r="F62" s="27" t="str">
        <f t="shared" si="2"/>
        <v/>
      </c>
    </row>
    <row r="63" spans="1:6">
      <c r="A63" s="23"/>
      <c r="B63" s="27" t="str">
        <f t="shared" si="0"/>
        <v/>
      </c>
      <c r="C63" s="29"/>
      <c r="D63" s="27" t="str">
        <f t="shared" si="1"/>
        <v/>
      </c>
      <c r="E63" s="29"/>
      <c r="F63" s="27" t="str">
        <f t="shared" si="2"/>
        <v/>
      </c>
    </row>
    <row r="64" spans="1:6">
      <c r="A64" s="3"/>
      <c r="B64" s="27" t="str">
        <f t="shared" si="0"/>
        <v/>
      </c>
      <c r="C64" s="29"/>
      <c r="D64" s="27" t="str">
        <f t="shared" si="1"/>
        <v/>
      </c>
      <c r="E64" s="29"/>
      <c r="F64" s="27" t="str">
        <f t="shared" si="2"/>
        <v/>
      </c>
    </row>
    <row r="65" spans="1:6">
      <c r="A65" s="3"/>
      <c r="B65" s="27" t="str">
        <f t="shared" si="0"/>
        <v/>
      </c>
      <c r="C65" s="29"/>
      <c r="D65" s="27" t="str">
        <f t="shared" si="1"/>
        <v/>
      </c>
      <c r="E65" s="29"/>
      <c r="F65" s="27" t="str">
        <f t="shared" si="2"/>
        <v/>
      </c>
    </row>
    <row r="66" spans="1:6">
      <c r="A66" s="3"/>
      <c r="B66" s="27" t="str">
        <f t="shared" si="0"/>
        <v/>
      </c>
      <c r="C66" s="29"/>
      <c r="D66" s="27" t="str">
        <f t="shared" si="1"/>
        <v/>
      </c>
      <c r="E66" s="29"/>
      <c r="F66" s="27" t="str">
        <f t="shared" si="2"/>
        <v/>
      </c>
    </row>
    <row r="67" spans="1:6">
      <c r="A67" s="3"/>
      <c r="B67" s="27" t="str">
        <f t="shared" ref="B67:B88" si="3">IF(NOT(ISBLANK(A67)),A67&amp;"\n ","")</f>
        <v/>
      </c>
      <c r="C67" s="29"/>
      <c r="D67" s="27" t="str">
        <f t="shared" ref="D67:D88" si="4">IF(NOT(ISBLANK(C67)),C67,"")</f>
        <v/>
      </c>
      <c r="E67" s="29"/>
      <c r="F67" s="27" t="str">
        <f t="shared" ref="F67:F88" si="5">IF(NOT(ISBLANK(E67)),E67&amp;"\n ","")</f>
        <v/>
      </c>
    </row>
    <row r="68" spans="1:6">
      <c r="A68" s="3"/>
      <c r="B68" s="27" t="str">
        <f t="shared" si="3"/>
        <v/>
      </c>
      <c r="C68" s="29"/>
      <c r="D68" s="27" t="str">
        <f t="shared" si="4"/>
        <v/>
      </c>
      <c r="E68" s="29"/>
      <c r="F68" s="27" t="str">
        <f t="shared" si="5"/>
        <v/>
      </c>
    </row>
    <row r="69" spans="1:6">
      <c r="A69" s="3"/>
      <c r="B69" s="27" t="str">
        <f t="shared" si="3"/>
        <v/>
      </c>
      <c r="C69" s="29"/>
      <c r="D69" s="27" t="str">
        <f t="shared" si="4"/>
        <v/>
      </c>
      <c r="E69" s="29"/>
      <c r="F69" s="27" t="str">
        <f t="shared" si="5"/>
        <v/>
      </c>
    </row>
    <row r="70" spans="1:6">
      <c r="A70" s="3"/>
      <c r="B70" s="27" t="str">
        <f t="shared" si="3"/>
        <v/>
      </c>
      <c r="C70" s="29"/>
      <c r="D70" s="27" t="str">
        <f t="shared" si="4"/>
        <v/>
      </c>
      <c r="E70" s="29"/>
      <c r="F70" s="27" t="str">
        <f t="shared" si="5"/>
        <v/>
      </c>
    </row>
    <row r="71" spans="1:6">
      <c r="A71" s="3"/>
      <c r="B71" s="27" t="str">
        <f t="shared" si="3"/>
        <v/>
      </c>
      <c r="C71" s="29"/>
      <c r="D71" s="27" t="str">
        <f t="shared" si="4"/>
        <v/>
      </c>
      <c r="E71" s="29"/>
      <c r="F71" s="27" t="str">
        <f t="shared" si="5"/>
        <v/>
      </c>
    </row>
    <row r="72" spans="1:6">
      <c r="A72" s="3"/>
      <c r="B72" s="27" t="str">
        <f t="shared" si="3"/>
        <v/>
      </c>
      <c r="C72" s="29"/>
      <c r="D72" s="27" t="str">
        <f t="shared" si="4"/>
        <v/>
      </c>
      <c r="E72" s="29"/>
      <c r="F72" s="27" t="str">
        <f t="shared" si="5"/>
        <v/>
      </c>
    </row>
    <row r="73" spans="1:6">
      <c r="A73" s="3"/>
      <c r="B73" s="27" t="str">
        <f t="shared" si="3"/>
        <v/>
      </c>
      <c r="C73" s="29"/>
      <c r="D73" s="27" t="str">
        <f t="shared" si="4"/>
        <v/>
      </c>
      <c r="E73" s="29"/>
      <c r="F73" s="27" t="str">
        <f t="shared" si="5"/>
        <v/>
      </c>
    </row>
    <row r="74" spans="1:6">
      <c r="A74" s="3"/>
      <c r="B74" s="27" t="str">
        <f t="shared" si="3"/>
        <v/>
      </c>
      <c r="C74" s="29"/>
      <c r="D74" s="27" t="str">
        <f t="shared" si="4"/>
        <v/>
      </c>
      <c r="E74" s="29"/>
      <c r="F74" s="27" t="str">
        <f t="shared" si="5"/>
        <v/>
      </c>
    </row>
    <row r="75" spans="1:6">
      <c r="A75" s="3"/>
      <c r="B75" s="27" t="str">
        <f t="shared" si="3"/>
        <v/>
      </c>
      <c r="C75" s="29"/>
      <c r="D75" s="27" t="str">
        <f t="shared" si="4"/>
        <v/>
      </c>
      <c r="E75" s="29"/>
      <c r="F75" s="27" t="str">
        <f t="shared" si="5"/>
        <v/>
      </c>
    </row>
    <row r="76" spans="1:6">
      <c r="A76" s="3"/>
      <c r="B76" s="27" t="str">
        <f t="shared" si="3"/>
        <v/>
      </c>
      <c r="C76" s="29"/>
      <c r="D76" s="27" t="str">
        <f t="shared" si="4"/>
        <v/>
      </c>
      <c r="E76" s="29"/>
      <c r="F76" s="27" t="str">
        <f t="shared" si="5"/>
        <v/>
      </c>
    </row>
    <row r="77" spans="1:6">
      <c r="A77" s="3"/>
      <c r="B77" s="27" t="str">
        <f t="shared" si="3"/>
        <v/>
      </c>
      <c r="C77" s="29"/>
      <c r="D77" s="27" t="str">
        <f t="shared" si="4"/>
        <v/>
      </c>
      <c r="E77" s="29"/>
      <c r="F77" s="27" t="str">
        <f t="shared" si="5"/>
        <v/>
      </c>
    </row>
    <row r="78" spans="1:6">
      <c r="A78" s="3"/>
      <c r="B78" s="27" t="str">
        <f t="shared" si="3"/>
        <v/>
      </c>
      <c r="C78" s="29"/>
      <c r="D78" s="27" t="str">
        <f t="shared" si="4"/>
        <v/>
      </c>
      <c r="E78" s="29"/>
      <c r="F78" s="27" t="str">
        <f t="shared" si="5"/>
        <v/>
      </c>
    </row>
    <row r="79" spans="1:6">
      <c r="A79" s="3"/>
      <c r="B79" s="27" t="str">
        <f t="shared" si="3"/>
        <v/>
      </c>
      <c r="C79" s="29"/>
      <c r="D79" s="27" t="str">
        <f t="shared" si="4"/>
        <v/>
      </c>
      <c r="E79" s="29"/>
      <c r="F79" s="27" t="str">
        <f t="shared" si="5"/>
        <v/>
      </c>
    </row>
    <row r="80" spans="1:6">
      <c r="A80" s="3"/>
      <c r="B80" s="27" t="str">
        <f t="shared" si="3"/>
        <v/>
      </c>
      <c r="C80" s="29"/>
      <c r="D80" s="27" t="str">
        <f t="shared" si="4"/>
        <v/>
      </c>
      <c r="E80" s="29"/>
      <c r="F80" s="27" t="str">
        <f t="shared" si="5"/>
        <v/>
      </c>
    </row>
    <row r="81" spans="1:6">
      <c r="A81" s="3"/>
      <c r="B81" s="27" t="str">
        <f t="shared" si="3"/>
        <v/>
      </c>
      <c r="C81" s="29"/>
      <c r="D81" s="27" t="str">
        <f t="shared" si="4"/>
        <v/>
      </c>
      <c r="E81" s="29"/>
      <c r="F81" s="27" t="str">
        <f t="shared" si="5"/>
        <v/>
      </c>
    </row>
    <row r="82" spans="1:6">
      <c r="A82" s="3"/>
      <c r="B82" s="27" t="str">
        <f t="shared" si="3"/>
        <v/>
      </c>
      <c r="C82" s="29"/>
      <c r="D82" s="27" t="str">
        <f t="shared" si="4"/>
        <v/>
      </c>
      <c r="E82" s="29"/>
      <c r="F82" s="27" t="str">
        <f t="shared" si="5"/>
        <v/>
      </c>
    </row>
    <row r="83" spans="1:6">
      <c r="A83" s="3"/>
      <c r="B83" s="27" t="str">
        <f t="shared" si="3"/>
        <v/>
      </c>
      <c r="C83" s="29"/>
      <c r="D83" s="27" t="str">
        <f t="shared" si="4"/>
        <v/>
      </c>
      <c r="E83" s="29"/>
      <c r="F83" s="27" t="str">
        <f t="shared" si="5"/>
        <v/>
      </c>
    </row>
    <row r="84" spans="1:6">
      <c r="A84" s="3"/>
      <c r="B84" s="27" t="str">
        <f t="shared" si="3"/>
        <v/>
      </c>
      <c r="C84" s="29"/>
      <c r="D84" s="27" t="str">
        <f t="shared" si="4"/>
        <v/>
      </c>
      <c r="E84" s="29"/>
      <c r="F84" s="27" t="str">
        <f t="shared" si="5"/>
        <v/>
      </c>
    </row>
    <row r="85" spans="1:6">
      <c r="A85" s="3"/>
      <c r="B85" s="27" t="str">
        <f t="shared" si="3"/>
        <v/>
      </c>
      <c r="C85" s="29"/>
      <c r="D85" s="27" t="str">
        <f t="shared" si="4"/>
        <v/>
      </c>
      <c r="E85" s="29"/>
      <c r="F85" s="27" t="str">
        <f t="shared" si="5"/>
        <v/>
      </c>
    </row>
    <row r="86" spans="1:6">
      <c r="A86" s="3"/>
      <c r="B86" s="27" t="str">
        <f t="shared" si="3"/>
        <v/>
      </c>
      <c r="C86" s="29"/>
      <c r="D86" s="27" t="str">
        <f t="shared" si="4"/>
        <v/>
      </c>
      <c r="E86" s="29"/>
      <c r="F86" s="27" t="str">
        <f t="shared" si="5"/>
        <v/>
      </c>
    </row>
    <row r="87" spans="1:6">
      <c r="A87" s="3"/>
      <c r="B87" s="27" t="str">
        <f t="shared" si="3"/>
        <v/>
      </c>
      <c r="C87" s="29"/>
      <c r="D87" s="27" t="str">
        <f t="shared" si="4"/>
        <v/>
      </c>
      <c r="E87" s="29"/>
      <c r="F87" s="27" t="str">
        <f t="shared" si="5"/>
        <v/>
      </c>
    </row>
    <row r="88" spans="1:6">
      <c r="A88" s="3"/>
      <c r="B88" s="27" t="str">
        <f t="shared" si="3"/>
        <v/>
      </c>
      <c r="C88" s="29"/>
      <c r="D88" s="27" t="str">
        <f t="shared" si="4"/>
        <v/>
      </c>
      <c r="E88" s="29"/>
      <c r="F88" s="27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88"/>
  <sheetViews>
    <sheetView zoomScale="85" zoomScaleNormal="85" workbookViewId="0">
      <selection activeCell="A6" sqref="A6"/>
    </sheetView>
  </sheetViews>
  <sheetFormatPr defaultRowHeight="16.5"/>
  <cols>
    <col min="1" max="1" width="29" customWidth="1"/>
    <col min="2" max="2" width="23.75" customWidth="1"/>
    <col min="4" max="4" width="6.5" style="38" customWidth="1"/>
    <col min="5" max="5" width="34.375" customWidth="1"/>
    <col min="6" max="6" width="20" customWidth="1"/>
  </cols>
  <sheetData>
    <row r="1" spans="1:7">
      <c r="A1" t="s">
        <v>166</v>
      </c>
      <c r="B1" t="s">
        <v>167</v>
      </c>
      <c r="C1" s="7" t="str">
        <f>"var code ="&amp;B2&amp;B3&amp;B4&amp;B5&amp;B6&amp;B7&amp;B8&amp;B9&amp;B10&amp;B11&amp;B12&amp;B13&amp;B14&amp;B15&amp;B16&amp;B17&amp;B18&amp;B19&amp;B20&amp;B21&amp;B22&amp;B23&amp;B24&amp;B25&amp;B26&amp;B27&amp;B28&amp;B29&amp;B30&amp;B31&amp;B32&amp;B33&amp;B34&amp;B35&amp;B36&amp;B37&amp;B38&amp;B39&amp;B40&amp;B41&amp;B42&amp;B43&amp;B44&amp;B45&amp;B46&amp;B47&amp;B48&amp;B49&amp;B50&amp;B51&amp;B52&amp;B53&amp;B54&amp;B55&amp;B56&amp;B57&amp;B58&amp;B59&amp;B60&amp;B61&amp;B62&amp;B63&amp;B64&amp;B65&amp;B66&amp;B67&amp;B68&amp;B69&amp;B70&amp;B71&amp;B72&amp;B73&amp;B74&amp;B75&amp;B76&amp;B77&amp;B78&amp;B79&amp;B80&amp;B81&amp;B82&amp;B83&amp;B84&amp;B85&amp;B86&amp;B87&amp;B88&amp;";"</f>
        <v>var code ='String(topic) ==' +dropdown_mqtt_topic;</v>
      </c>
      <c r="D1" s="38" t="s">
        <v>169</v>
      </c>
      <c r="E1" t="s">
        <v>166</v>
      </c>
      <c r="F1" t="s">
        <v>168</v>
      </c>
      <c r="G1" s="7" t="str">
        <f>"var code ='"&amp;F2&amp;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"';"</f>
        <v>var code ='';</v>
      </c>
    </row>
    <row r="2" spans="1:7">
      <c r="A2" s="14" t="s">
        <v>214</v>
      </c>
      <c r="B2" s="27" t="str">
        <f>IF(NOT(ISBLANK(A2)),A2,"")</f>
        <v>'String(topic) ==' +dropdown_mqtt_topic</v>
      </c>
      <c r="D2" s="39"/>
      <c r="E2" s="37"/>
      <c r="F2" s="27" t="str">
        <f>IF(NOT(ISBLANK(E2)),E2&amp;"\n ","")</f>
        <v/>
      </c>
    </row>
    <row r="3" spans="1:7">
      <c r="A3" s="23"/>
      <c r="B3" s="27" t="str">
        <f t="shared" ref="B3:B66" si="0">IF(NOT(ISBLANK(A3)),A3,"")</f>
        <v/>
      </c>
      <c r="D3" s="40"/>
      <c r="E3" s="23"/>
      <c r="F3" s="27" t="str">
        <f t="shared" ref="F3:F66" si="1">IF(NOT(ISBLANK(E3)),E3&amp;"\n ","")</f>
        <v/>
      </c>
    </row>
    <row r="4" spans="1:7">
      <c r="A4" s="24"/>
      <c r="B4" s="27" t="str">
        <f t="shared" si="0"/>
        <v/>
      </c>
      <c r="D4" s="39"/>
      <c r="E4" s="24"/>
      <c r="F4" s="27" t="str">
        <f t="shared" si="1"/>
        <v/>
      </c>
    </row>
    <row r="5" spans="1:7">
      <c r="A5" s="24"/>
      <c r="B5" s="27" t="str">
        <f t="shared" si="0"/>
        <v/>
      </c>
      <c r="D5" s="40"/>
      <c r="E5" s="24"/>
      <c r="F5" s="27" t="str">
        <f t="shared" si="1"/>
        <v/>
      </c>
    </row>
    <row r="6" spans="1:7">
      <c r="A6" s="23"/>
      <c r="B6" s="27" t="str">
        <f t="shared" si="0"/>
        <v/>
      </c>
      <c r="D6" s="40"/>
      <c r="E6" s="23"/>
      <c r="F6" s="27" t="str">
        <f t="shared" si="1"/>
        <v/>
      </c>
    </row>
    <row r="7" spans="1:7">
      <c r="A7" s="23"/>
      <c r="B7" s="27" t="str">
        <f t="shared" si="0"/>
        <v/>
      </c>
      <c r="D7" s="40"/>
      <c r="E7" s="23"/>
      <c r="F7" s="27" t="str">
        <f t="shared" si="1"/>
        <v/>
      </c>
    </row>
    <row r="8" spans="1:7">
      <c r="A8" s="23"/>
      <c r="B8" s="27" t="str">
        <f t="shared" si="0"/>
        <v/>
      </c>
      <c r="D8" s="40"/>
      <c r="E8" s="23"/>
      <c r="F8" s="27" t="str">
        <f t="shared" si="1"/>
        <v/>
      </c>
    </row>
    <row r="9" spans="1:7">
      <c r="A9" s="23"/>
      <c r="B9" s="27" t="str">
        <f t="shared" si="0"/>
        <v/>
      </c>
      <c r="D9" s="40"/>
      <c r="E9" s="23"/>
      <c r="F9" s="27" t="str">
        <f t="shared" si="1"/>
        <v/>
      </c>
    </row>
    <row r="10" spans="1:7">
      <c r="A10" s="23"/>
      <c r="B10" s="27" t="str">
        <f t="shared" si="0"/>
        <v/>
      </c>
      <c r="D10" s="40"/>
      <c r="E10" s="23"/>
      <c r="F10" s="27" t="str">
        <f t="shared" si="1"/>
        <v/>
      </c>
    </row>
    <row r="11" spans="1:7">
      <c r="A11" s="23"/>
      <c r="B11" s="27" t="str">
        <f t="shared" si="0"/>
        <v/>
      </c>
      <c r="D11" s="40"/>
      <c r="E11" s="23"/>
      <c r="F11" s="27" t="str">
        <f t="shared" si="1"/>
        <v/>
      </c>
    </row>
    <row r="12" spans="1:7">
      <c r="A12" s="23"/>
      <c r="B12" s="27" t="str">
        <f t="shared" si="0"/>
        <v/>
      </c>
      <c r="D12" s="40"/>
      <c r="E12" s="23"/>
      <c r="F12" s="27" t="str">
        <f t="shared" si="1"/>
        <v/>
      </c>
    </row>
    <row r="13" spans="1:7">
      <c r="A13" s="23"/>
      <c r="B13" s="27" t="str">
        <f t="shared" si="0"/>
        <v/>
      </c>
      <c r="D13" s="40"/>
      <c r="E13" s="23"/>
      <c r="F13" s="27" t="str">
        <f t="shared" si="1"/>
        <v/>
      </c>
    </row>
    <row r="14" spans="1:7">
      <c r="A14" s="23"/>
      <c r="B14" s="27" t="str">
        <f t="shared" si="0"/>
        <v/>
      </c>
      <c r="D14" s="40"/>
      <c r="E14" s="23"/>
      <c r="F14" s="27" t="str">
        <f t="shared" si="1"/>
        <v/>
      </c>
    </row>
    <row r="15" spans="1:7">
      <c r="A15" s="23"/>
      <c r="B15" s="27" t="str">
        <f t="shared" si="0"/>
        <v/>
      </c>
      <c r="E15" s="23"/>
      <c r="F15" s="27" t="str">
        <f t="shared" si="1"/>
        <v/>
      </c>
    </row>
    <row r="16" spans="1:7">
      <c r="A16" s="24"/>
      <c r="B16" s="27" t="str">
        <f t="shared" si="0"/>
        <v/>
      </c>
      <c r="E16" s="24"/>
      <c r="F16" s="27" t="str">
        <f t="shared" si="1"/>
        <v/>
      </c>
    </row>
    <row r="17" spans="1:6">
      <c r="A17" s="23"/>
      <c r="B17" s="27" t="str">
        <f t="shared" si="0"/>
        <v/>
      </c>
      <c r="E17" s="23"/>
      <c r="F17" s="27" t="str">
        <f t="shared" si="1"/>
        <v/>
      </c>
    </row>
    <row r="18" spans="1:6">
      <c r="A18" s="23"/>
      <c r="B18" s="27" t="str">
        <f t="shared" si="0"/>
        <v/>
      </c>
      <c r="E18" s="23"/>
      <c r="F18" s="27" t="str">
        <f t="shared" si="1"/>
        <v/>
      </c>
    </row>
    <row r="19" spans="1:6">
      <c r="A19" s="23"/>
      <c r="B19" s="27" t="str">
        <f t="shared" si="0"/>
        <v/>
      </c>
      <c r="E19" s="23"/>
      <c r="F19" s="27" t="str">
        <f t="shared" si="1"/>
        <v/>
      </c>
    </row>
    <row r="20" spans="1:6">
      <c r="A20" s="23"/>
      <c r="B20" s="27" t="str">
        <f t="shared" si="0"/>
        <v/>
      </c>
      <c r="E20" s="23"/>
      <c r="F20" s="27" t="str">
        <f t="shared" si="1"/>
        <v/>
      </c>
    </row>
    <row r="21" spans="1:6">
      <c r="A21" s="23"/>
      <c r="B21" s="27" t="str">
        <f t="shared" si="0"/>
        <v/>
      </c>
      <c r="E21" s="23"/>
      <c r="F21" s="27" t="str">
        <f t="shared" si="1"/>
        <v/>
      </c>
    </row>
    <row r="22" spans="1:6">
      <c r="A22" s="23"/>
      <c r="B22" s="27" t="str">
        <f t="shared" si="0"/>
        <v/>
      </c>
      <c r="E22" s="23"/>
      <c r="F22" s="27" t="str">
        <f t="shared" si="1"/>
        <v/>
      </c>
    </row>
    <row r="23" spans="1:6">
      <c r="A23" s="23"/>
      <c r="B23" s="27" t="str">
        <f t="shared" si="0"/>
        <v/>
      </c>
      <c r="E23" s="23"/>
      <c r="F23" s="27" t="str">
        <f t="shared" si="1"/>
        <v/>
      </c>
    </row>
    <row r="24" spans="1:6">
      <c r="A24" s="23"/>
      <c r="B24" s="27" t="str">
        <f t="shared" si="0"/>
        <v/>
      </c>
      <c r="E24" s="23"/>
      <c r="F24" s="27" t="str">
        <f t="shared" si="1"/>
        <v/>
      </c>
    </row>
    <row r="25" spans="1:6">
      <c r="A25" s="23"/>
      <c r="B25" s="27" t="str">
        <f t="shared" si="0"/>
        <v/>
      </c>
      <c r="E25" s="23"/>
      <c r="F25" s="27" t="str">
        <f t="shared" si="1"/>
        <v/>
      </c>
    </row>
    <row r="26" spans="1:6">
      <c r="A26" s="23"/>
      <c r="B26" s="27" t="str">
        <f t="shared" si="0"/>
        <v/>
      </c>
      <c r="E26" s="23"/>
      <c r="F26" s="27" t="str">
        <f t="shared" si="1"/>
        <v/>
      </c>
    </row>
    <row r="27" spans="1:6">
      <c r="A27" s="23"/>
      <c r="B27" s="27" t="str">
        <f t="shared" si="0"/>
        <v/>
      </c>
      <c r="E27" s="23"/>
      <c r="F27" s="27" t="str">
        <f t="shared" si="1"/>
        <v/>
      </c>
    </row>
    <row r="28" spans="1:6">
      <c r="A28" s="23"/>
      <c r="B28" s="27" t="str">
        <f t="shared" si="0"/>
        <v/>
      </c>
      <c r="E28" s="23"/>
      <c r="F28" s="27" t="str">
        <f t="shared" si="1"/>
        <v/>
      </c>
    </row>
    <row r="29" spans="1:6">
      <c r="A29" s="23"/>
      <c r="B29" s="27" t="str">
        <f t="shared" si="0"/>
        <v/>
      </c>
      <c r="E29" s="23"/>
      <c r="F29" s="27" t="str">
        <f t="shared" si="1"/>
        <v/>
      </c>
    </row>
    <row r="30" spans="1:6">
      <c r="A30" s="23"/>
      <c r="B30" s="27" t="str">
        <f t="shared" si="0"/>
        <v/>
      </c>
      <c r="E30" s="23"/>
      <c r="F30" s="27" t="str">
        <f t="shared" si="1"/>
        <v/>
      </c>
    </row>
    <row r="31" spans="1:6">
      <c r="A31" s="23"/>
      <c r="B31" s="27" t="str">
        <f t="shared" si="0"/>
        <v/>
      </c>
      <c r="E31" s="23"/>
      <c r="F31" s="27" t="str">
        <f t="shared" si="1"/>
        <v/>
      </c>
    </row>
    <row r="32" spans="1:6">
      <c r="A32" s="23"/>
      <c r="B32" s="27" t="str">
        <f t="shared" si="0"/>
        <v/>
      </c>
      <c r="E32" s="23"/>
      <c r="F32" s="27" t="str">
        <f t="shared" si="1"/>
        <v/>
      </c>
    </row>
    <row r="33" spans="1:6">
      <c r="A33" s="23"/>
      <c r="B33" s="27" t="str">
        <f t="shared" si="0"/>
        <v/>
      </c>
      <c r="E33" s="23"/>
      <c r="F33" s="27" t="str">
        <f t="shared" si="1"/>
        <v/>
      </c>
    </row>
    <row r="34" spans="1:6">
      <c r="A34" s="23"/>
      <c r="B34" s="27" t="str">
        <f t="shared" si="0"/>
        <v/>
      </c>
      <c r="E34" s="23"/>
      <c r="F34" s="27" t="str">
        <f t="shared" si="1"/>
        <v/>
      </c>
    </row>
    <row r="35" spans="1:6">
      <c r="A35" s="23"/>
      <c r="B35" s="27" t="str">
        <f t="shared" si="0"/>
        <v/>
      </c>
      <c r="E35" s="23"/>
      <c r="F35" s="27" t="str">
        <f t="shared" si="1"/>
        <v/>
      </c>
    </row>
    <row r="36" spans="1:6">
      <c r="A36" s="23"/>
      <c r="B36" s="27" t="str">
        <f t="shared" si="0"/>
        <v/>
      </c>
      <c r="E36" s="23"/>
      <c r="F36" s="27" t="str">
        <f t="shared" si="1"/>
        <v/>
      </c>
    </row>
    <row r="37" spans="1:6">
      <c r="A37" s="23"/>
      <c r="B37" s="27" t="str">
        <f t="shared" si="0"/>
        <v/>
      </c>
      <c r="E37" s="23"/>
      <c r="F37" s="27" t="str">
        <f t="shared" si="1"/>
        <v/>
      </c>
    </row>
    <row r="38" spans="1:6">
      <c r="A38" s="23"/>
      <c r="B38" s="27" t="str">
        <f t="shared" si="0"/>
        <v/>
      </c>
      <c r="E38" s="23"/>
      <c r="F38" s="27" t="str">
        <f t="shared" si="1"/>
        <v/>
      </c>
    </row>
    <row r="39" spans="1:6">
      <c r="A39" s="3"/>
      <c r="B39" s="27" t="str">
        <f t="shared" si="0"/>
        <v/>
      </c>
      <c r="E39" s="3"/>
      <c r="F39" s="27" t="str">
        <f t="shared" si="1"/>
        <v/>
      </c>
    </row>
    <row r="40" spans="1:6">
      <c r="A40" s="23"/>
      <c r="B40" s="27" t="str">
        <f t="shared" si="0"/>
        <v/>
      </c>
      <c r="E40" s="23"/>
      <c r="F40" s="27" t="str">
        <f t="shared" si="1"/>
        <v/>
      </c>
    </row>
    <row r="41" spans="1:6">
      <c r="A41" s="23"/>
      <c r="B41" s="27" t="str">
        <f t="shared" si="0"/>
        <v/>
      </c>
      <c r="E41" s="23"/>
      <c r="F41" s="27" t="str">
        <f t="shared" si="1"/>
        <v/>
      </c>
    </row>
    <row r="42" spans="1:6">
      <c r="A42" s="23"/>
      <c r="B42" s="27" t="str">
        <f t="shared" si="0"/>
        <v/>
      </c>
      <c r="E42" s="23"/>
      <c r="F42" s="27" t="str">
        <f t="shared" si="1"/>
        <v/>
      </c>
    </row>
    <row r="43" spans="1:6">
      <c r="A43" s="23"/>
      <c r="B43" s="27" t="str">
        <f t="shared" si="0"/>
        <v/>
      </c>
      <c r="E43" s="23"/>
      <c r="F43" s="27" t="str">
        <f t="shared" si="1"/>
        <v/>
      </c>
    </row>
    <row r="44" spans="1:6">
      <c r="A44" s="23"/>
      <c r="B44" s="27" t="str">
        <f t="shared" si="0"/>
        <v/>
      </c>
      <c r="E44" s="23"/>
      <c r="F44" s="27" t="str">
        <f t="shared" si="1"/>
        <v/>
      </c>
    </row>
    <row r="45" spans="1:6">
      <c r="A45" s="23"/>
      <c r="B45" s="27" t="str">
        <f t="shared" si="0"/>
        <v/>
      </c>
      <c r="E45" s="23"/>
      <c r="F45" s="27" t="str">
        <f t="shared" si="1"/>
        <v/>
      </c>
    </row>
    <row r="46" spans="1:6">
      <c r="A46" s="23"/>
      <c r="B46" s="27" t="str">
        <f t="shared" si="0"/>
        <v/>
      </c>
      <c r="E46" s="23"/>
      <c r="F46" s="27" t="str">
        <f t="shared" si="1"/>
        <v/>
      </c>
    </row>
    <row r="47" spans="1:6">
      <c r="A47" s="23"/>
      <c r="B47" s="27" t="str">
        <f t="shared" si="0"/>
        <v/>
      </c>
      <c r="E47" s="23"/>
      <c r="F47" s="27" t="str">
        <f t="shared" si="1"/>
        <v/>
      </c>
    </row>
    <row r="48" spans="1:6">
      <c r="A48" s="23"/>
      <c r="B48" s="27" t="str">
        <f t="shared" si="0"/>
        <v/>
      </c>
      <c r="E48" s="23"/>
      <c r="F48" s="27" t="str">
        <f t="shared" si="1"/>
        <v/>
      </c>
    </row>
    <row r="49" spans="1:6">
      <c r="A49" s="23"/>
      <c r="B49" s="27" t="str">
        <f t="shared" si="0"/>
        <v/>
      </c>
      <c r="E49" s="23"/>
      <c r="F49" s="27" t="str">
        <f t="shared" si="1"/>
        <v/>
      </c>
    </row>
    <row r="50" spans="1:6">
      <c r="A50" s="23"/>
      <c r="B50" s="27" t="str">
        <f t="shared" si="0"/>
        <v/>
      </c>
      <c r="E50" s="23"/>
      <c r="F50" s="27" t="str">
        <f t="shared" si="1"/>
        <v/>
      </c>
    </row>
    <row r="51" spans="1:6">
      <c r="A51" s="23"/>
      <c r="B51" s="27" t="str">
        <f t="shared" si="0"/>
        <v/>
      </c>
      <c r="E51" s="23"/>
      <c r="F51" s="27" t="str">
        <f t="shared" si="1"/>
        <v/>
      </c>
    </row>
    <row r="52" spans="1:6">
      <c r="A52" s="23"/>
      <c r="B52" s="27" t="str">
        <f t="shared" si="0"/>
        <v/>
      </c>
      <c r="E52" s="23"/>
      <c r="F52" s="27" t="str">
        <f t="shared" si="1"/>
        <v/>
      </c>
    </row>
    <row r="53" spans="1:6">
      <c r="A53" s="23"/>
      <c r="B53" s="27" t="str">
        <f t="shared" si="0"/>
        <v/>
      </c>
      <c r="E53" s="23"/>
      <c r="F53" s="27" t="str">
        <f t="shared" si="1"/>
        <v/>
      </c>
    </row>
    <row r="54" spans="1:6">
      <c r="A54" s="23"/>
      <c r="B54" s="27" t="str">
        <f t="shared" si="0"/>
        <v/>
      </c>
      <c r="E54" s="23"/>
      <c r="F54" s="27" t="str">
        <f t="shared" si="1"/>
        <v/>
      </c>
    </row>
    <row r="55" spans="1:6">
      <c r="A55" s="23"/>
      <c r="B55" s="27" t="str">
        <f t="shared" si="0"/>
        <v/>
      </c>
      <c r="E55" s="23"/>
      <c r="F55" s="27" t="str">
        <f t="shared" si="1"/>
        <v/>
      </c>
    </row>
    <row r="56" spans="1:6">
      <c r="A56" s="23"/>
      <c r="B56" s="27" t="str">
        <f t="shared" si="0"/>
        <v/>
      </c>
      <c r="E56" s="23"/>
      <c r="F56" s="27" t="str">
        <f t="shared" si="1"/>
        <v/>
      </c>
    </row>
    <row r="57" spans="1:6">
      <c r="A57" s="23"/>
      <c r="B57" s="27" t="str">
        <f t="shared" si="0"/>
        <v/>
      </c>
      <c r="E57" s="23"/>
      <c r="F57" s="27" t="str">
        <f t="shared" si="1"/>
        <v/>
      </c>
    </row>
    <row r="58" spans="1:6">
      <c r="A58" s="23"/>
      <c r="B58" s="27" t="str">
        <f t="shared" si="0"/>
        <v/>
      </c>
      <c r="E58" s="23"/>
      <c r="F58" s="27" t="str">
        <f t="shared" si="1"/>
        <v/>
      </c>
    </row>
    <row r="59" spans="1:6">
      <c r="A59" s="3"/>
      <c r="B59" s="27" t="str">
        <f t="shared" si="0"/>
        <v/>
      </c>
      <c r="E59" s="3"/>
      <c r="F59" s="27" t="str">
        <f t="shared" si="1"/>
        <v/>
      </c>
    </row>
    <row r="60" spans="1:6">
      <c r="A60" s="23"/>
      <c r="B60" s="27" t="str">
        <f t="shared" si="0"/>
        <v/>
      </c>
      <c r="E60" s="23"/>
      <c r="F60" s="27" t="str">
        <f t="shared" si="1"/>
        <v/>
      </c>
    </row>
    <row r="61" spans="1:6">
      <c r="A61" s="23"/>
      <c r="B61" s="27" t="str">
        <f t="shared" si="0"/>
        <v/>
      </c>
      <c r="E61" s="23"/>
      <c r="F61" s="27" t="str">
        <f t="shared" si="1"/>
        <v/>
      </c>
    </row>
    <row r="62" spans="1:6">
      <c r="A62" s="23"/>
      <c r="B62" s="27" t="str">
        <f t="shared" si="0"/>
        <v/>
      </c>
      <c r="E62" s="23"/>
      <c r="F62" s="27" t="str">
        <f t="shared" si="1"/>
        <v/>
      </c>
    </row>
    <row r="63" spans="1:6">
      <c r="A63" s="23"/>
      <c r="B63" s="27" t="str">
        <f t="shared" si="0"/>
        <v/>
      </c>
      <c r="E63" s="23"/>
      <c r="F63" s="27" t="str">
        <f t="shared" si="1"/>
        <v/>
      </c>
    </row>
    <row r="64" spans="1:6">
      <c r="A64" s="3"/>
      <c r="B64" s="27" t="str">
        <f t="shared" si="0"/>
        <v/>
      </c>
      <c r="E64" s="3"/>
      <c r="F64" s="27" t="str">
        <f t="shared" si="1"/>
        <v/>
      </c>
    </row>
    <row r="65" spans="1:6">
      <c r="A65" s="3"/>
      <c r="B65" s="27" t="str">
        <f t="shared" si="0"/>
        <v/>
      </c>
      <c r="E65" s="3"/>
      <c r="F65" s="27" t="str">
        <f t="shared" si="1"/>
        <v/>
      </c>
    </row>
    <row r="66" spans="1:6">
      <c r="A66" s="3"/>
      <c r="B66" s="27" t="str">
        <f t="shared" si="0"/>
        <v/>
      </c>
      <c r="E66" s="3"/>
      <c r="F66" s="27" t="str">
        <f t="shared" si="1"/>
        <v/>
      </c>
    </row>
    <row r="67" spans="1:6">
      <c r="A67" s="3"/>
      <c r="B67" s="27" t="str">
        <f t="shared" ref="B67:B88" si="2">IF(NOT(ISBLANK(A67)),A67,"")</f>
        <v/>
      </c>
      <c r="E67" s="3"/>
      <c r="F67" s="27" t="str">
        <f t="shared" ref="F67:F88" si="3">IF(NOT(ISBLANK(E67)),E67&amp;"\n ","")</f>
        <v/>
      </c>
    </row>
    <row r="68" spans="1:6">
      <c r="A68" s="3"/>
      <c r="B68" s="27" t="str">
        <f t="shared" si="2"/>
        <v/>
      </c>
      <c r="E68" s="3"/>
      <c r="F68" s="27" t="str">
        <f t="shared" si="3"/>
        <v/>
      </c>
    </row>
    <row r="69" spans="1:6">
      <c r="A69" s="3"/>
      <c r="B69" s="27" t="str">
        <f t="shared" si="2"/>
        <v/>
      </c>
      <c r="E69" s="3"/>
      <c r="F69" s="27" t="str">
        <f t="shared" si="3"/>
        <v/>
      </c>
    </row>
    <row r="70" spans="1:6">
      <c r="A70" s="3"/>
      <c r="B70" s="27" t="str">
        <f t="shared" si="2"/>
        <v/>
      </c>
      <c r="E70" s="3"/>
      <c r="F70" s="27" t="str">
        <f t="shared" si="3"/>
        <v/>
      </c>
    </row>
    <row r="71" spans="1:6">
      <c r="A71" s="3"/>
      <c r="B71" s="27" t="str">
        <f t="shared" si="2"/>
        <v/>
      </c>
      <c r="E71" s="3"/>
      <c r="F71" s="27" t="str">
        <f t="shared" si="3"/>
        <v/>
      </c>
    </row>
    <row r="72" spans="1:6">
      <c r="A72" s="3"/>
      <c r="B72" s="27" t="str">
        <f t="shared" si="2"/>
        <v/>
      </c>
      <c r="E72" s="3"/>
      <c r="F72" s="27" t="str">
        <f t="shared" si="3"/>
        <v/>
      </c>
    </row>
    <row r="73" spans="1:6">
      <c r="A73" s="3"/>
      <c r="B73" s="27" t="str">
        <f t="shared" si="2"/>
        <v/>
      </c>
      <c r="E73" s="3"/>
      <c r="F73" s="27" t="str">
        <f t="shared" si="3"/>
        <v/>
      </c>
    </row>
    <row r="74" spans="1:6">
      <c r="A74" s="3"/>
      <c r="B74" s="27" t="str">
        <f t="shared" si="2"/>
        <v/>
      </c>
      <c r="E74" s="3"/>
      <c r="F74" s="27" t="str">
        <f t="shared" si="3"/>
        <v/>
      </c>
    </row>
    <row r="75" spans="1:6">
      <c r="A75" s="3"/>
      <c r="B75" s="27" t="str">
        <f t="shared" si="2"/>
        <v/>
      </c>
      <c r="E75" s="3"/>
      <c r="F75" s="27" t="str">
        <f t="shared" si="3"/>
        <v/>
      </c>
    </row>
    <row r="76" spans="1:6">
      <c r="A76" s="3"/>
      <c r="B76" s="27" t="str">
        <f t="shared" si="2"/>
        <v/>
      </c>
      <c r="E76" s="3"/>
      <c r="F76" s="27" t="str">
        <f t="shared" si="3"/>
        <v/>
      </c>
    </row>
    <row r="77" spans="1:6">
      <c r="A77" s="3"/>
      <c r="B77" s="27" t="str">
        <f t="shared" si="2"/>
        <v/>
      </c>
      <c r="E77" s="3"/>
      <c r="F77" s="27" t="str">
        <f t="shared" si="3"/>
        <v/>
      </c>
    </row>
    <row r="78" spans="1:6">
      <c r="A78" s="3"/>
      <c r="B78" s="27" t="str">
        <f t="shared" si="2"/>
        <v/>
      </c>
      <c r="E78" s="3"/>
      <c r="F78" s="27" t="str">
        <f t="shared" si="3"/>
        <v/>
      </c>
    </row>
    <row r="79" spans="1:6">
      <c r="A79" s="3"/>
      <c r="B79" s="27" t="str">
        <f t="shared" si="2"/>
        <v/>
      </c>
      <c r="E79" s="3"/>
      <c r="F79" s="27" t="str">
        <f t="shared" si="3"/>
        <v/>
      </c>
    </row>
    <row r="80" spans="1:6">
      <c r="A80" s="3"/>
      <c r="B80" s="27" t="str">
        <f t="shared" si="2"/>
        <v/>
      </c>
      <c r="E80" s="3"/>
      <c r="F80" s="27" t="str">
        <f t="shared" si="3"/>
        <v/>
      </c>
    </row>
    <row r="81" spans="1:6">
      <c r="A81" s="3"/>
      <c r="B81" s="27" t="str">
        <f t="shared" si="2"/>
        <v/>
      </c>
      <c r="E81" s="3"/>
      <c r="F81" s="27" t="str">
        <f t="shared" si="3"/>
        <v/>
      </c>
    </row>
    <row r="82" spans="1:6">
      <c r="A82" s="3"/>
      <c r="B82" s="27" t="str">
        <f t="shared" si="2"/>
        <v/>
      </c>
      <c r="E82" s="3"/>
      <c r="F82" s="27" t="str">
        <f t="shared" si="3"/>
        <v/>
      </c>
    </row>
    <row r="83" spans="1:6">
      <c r="A83" s="3"/>
      <c r="B83" s="27" t="str">
        <f t="shared" si="2"/>
        <v/>
      </c>
      <c r="E83" s="3"/>
      <c r="F83" s="27" t="str">
        <f t="shared" si="3"/>
        <v/>
      </c>
    </row>
    <row r="84" spans="1:6">
      <c r="A84" s="3"/>
      <c r="B84" s="27" t="str">
        <f t="shared" si="2"/>
        <v/>
      </c>
      <c r="E84" s="3"/>
      <c r="F84" s="27" t="str">
        <f t="shared" si="3"/>
        <v/>
      </c>
    </row>
    <row r="85" spans="1:6">
      <c r="A85" s="3"/>
      <c r="B85" s="27" t="str">
        <f t="shared" si="2"/>
        <v/>
      </c>
      <c r="E85" s="3"/>
      <c r="F85" s="27" t="str">
        <f t="shared" si="3"/>
        <v/>
      </c>
    </row>
    <row r="86" spans="1:6">
      <c r="A86" s="3"/>
      <c r="B86" s="27" t="str">
        <f t="shared" si="2"/>
        <v/>
      </c>
      <c r="E86" s="3"/>
      <c r="F86" s="27" t="str">
        <f t="shared" si="3"/>
        <v/>
      </c>
    </row>
    <row r="87" spans="1:6">
      <c r="A87" s="3"/>
      <c r="B87" s="27" t="str">
        <f t="shared" si="2"/>
        <v/>
      </c>
      <c r="E87" s="3"/>
      <c r="F87" s="27" t="str">
        <f t="shared" si="3"/>
        <v/>
      </c>
    </row>
    <row r="88" spans="1:6">
      <c r="A88" s="3"/>
      <c r="B88" s="27" t="str">
        <f t="shared" si="2"/>
        <v/>
      </c>
      <c r="E88" s="3"/>
      <c r="F88" s="27" t="str">
        <f t="shared" si="3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88"/>
  <sheetViews>
    <sheetView zoomScale="85" zoomScaleNormal="85" workbookViewId="0">
      <selection activeCell="H17" sqref="H17"/>
    </sheetView>
  </sheetViews>
  <sheetFormatPr defaultRowHeight="16.5"/>
  <cols>
    <col min="1" max="1" width="29" customWidth="1"/>
    <col min="2" max="2" width="23.75" customWidth="1"/>
    <col min="4" max="4" width="6.5" style="38" customWidth="1"/>
    <col min="5" max="5" width="34.375" customWidth="1"/>
    <col min="6" max="6" width="20" customWidth="1"/>
  </cols>
  <sheetData>
    <row r="1" spans="1:7">
      <c r="A1" t="s">
        <v>166</v>
      </c>
      <c r="B1" t="s">
        <v>167</v>
      </c>
      <c r="C1" s="7" t="str">
        <f>"var code ="&amp;B2&amp;B3&amp;B4&amp;B5&amp;B6&amp;B7&amp;B8&amp;B9&amp;B10&amp;B11&amp;B12&amp;B13&amp;B14&amp;B15&amp;B16&amp;B17&amp;B18&amp;B19&amp;B20&amp;B21&amp;B22&amp;B23&amp;B24&amp;B25&amp;B26&amp;B27&amp;B28&amp;B29&amp;B30&amp;B31&amp;B32&amp;B33&amp;B34&amp;B35&amp;B36&amp;B37&amp;B38&amp;B39&amp;B40&amp;B41&amp;B42&amp;B43&amp;B44&amp;B45&amp;B46&amp;B47&amp;B48&amp;B49&amp;B50&amp;B51&amp;B52&amp;B53&amp;B54&amp;B55&amp;B56&amp;B57&amp;B58&amp;B59&amp;B60&amp;B61&amp;B62&amp;B63&amp;B64&amp;B65&amp;B66&amp;B67&amp;B68&amp;B69&amp;B70&amp;B71&amp;B72&amp;B73&amp;B74&amp;B75&amp;B76&amp;B77&amp;B78&amp;B79&amp;B80&amp;B81&amp;B82&amp;B83&amp;B84&amp;B85&amp;B86&amp;B87&amp;B88&amp;";"</f>
        <v>var code =;</v>
      </c>
      <c r="D1" s="38" t="s">
        <v>169</v>
      </c>
      <c r="E1" t="s">
        <v>166</v>
      </c>
      <c r="F1" t="s">
        <v>168</v>
      </c>
      <c r="G1" s="7" t="str">
        <f>"var code ='"&amp;F2&amp;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"';"</f>
        <v>var code ='//儲存地圖陣列(格式:MAP_SET,4x6地圖陣列)\n     UartSentToMega(String(MAP_SET) + "," + mqttGetMsg);\n     delay(1000);\n ';</v>
      </c>
    </row>
    <row r="2" spans="1:7">
      <c r="A2" s="37"/>
      <c r="B2" s="27" t="str">
        <f>IF(NOT(ISBLANK(A2)),A2,"")</f>
        <v/>
      </c>
      <c r="D2" s="39"/>
      <c r="E2" s="24" t="s">
        <v>170</v>
      </c>
      <c r="F2" s="27" t="str">
        <f>IF(NOT(ISBLANK(E2)),E2&amp;"\n ","")</f>
        <v xml:space="preserve">//儲存地圖陣列(格式:MAP_SET,4x6地圖陣列)\n </v>
      </c>
    </row>
    <row r="3" spans="1:7">
      <c r="A3" s="23"/>
      <c r="B3" s="27" t="str">
        <f t="shared" ref="B3:B66" si="0">IF(NOT(ISBLANK(A3)),A3,"")</f>
        <v/>
      </c>
      <c r="D3" s="40"/>
      <c r="E3" s="24" t="s">
        <v>171</v>
      </c>
      <c r="F3" s="27" t="str">
        <f t="shared" ref="F3:F66" si="1">IF(NOT(ISBLANK(E3)),E3&amp;"\n ","")</f>
        <v xml:space="preserve">    UartSentToMega(String(MAP_SET) + "," + mqttGetMsg);\n </v>
      </c>
    </row>
    <row r="4" spans="1:7">
      <c r="A4" s="24"/>
      <c r="B4" s="27" t="str">
        <f t="shared" si="0"/>
        <v/>
      </c>
      <c r="D4" s="39"/>
      <c r="E4" s="24" t="s">
        <v>172</v>
      </c>
      <c r="F4" s="27" t="str">
        <f t="shared" si="1"/>
        <v xml:space="preserve">    delay(1000);\n </v>
      </c>
    </row>
    <row r="5" spans="1:7">
      <c r="A5" s="24"/>
      <c r="B5" s="27" t="str">
        <f t="shared" si="0"/>
        <v/>
      </c>
      <c r="D5" s="40"/>
      <c r="E5" s="24"/>
      <c r="F5" s="27" t="str">
        <f t="shared" si="1"/>
        <v/>
      </c>
    </row>
    <row r="6" spans="1:7">
      <c r="A6" s="23"/>
      <c r="B6" s="27" t="str">
        <f t="shared" si="0"/>
        <v/>
      </c>
      <c r="D6" s="40"/>
      <c r="E6" s="23"/>
      <c r="F6" s="27" t="str">
        <f t="shared" si="1"/>
        <v/>
      </c>
    </row>
    <row r="7" spans="1:7">
      <c r="A7" s="23"/>
      <c r="B7" s="27" t="str">
        <f t="shared" si="0"/>
        <v/>
      </c>
      <c r="D7" s="40"/>
      <c r="E7" s="23"/>
      <c r="F7" s="27" t="str">
        <f t="shared" si="1"/>
        <v/>
      </c>
    </row>
    <row r="8" spans="1:7">
      <c r="A8" s="23"/>
      <c r="B8" s="27" t="str">
        <f t="shared" si="0"/>
        <v/>
      </c>
      <c r="D8" s="40"/>
      <c r="E8" s="23"/>
      <c r="F8" s="27" t="str">
        <f t="shared" si="1"/>
        <v/>
      </c>
    </row>
    <row r="9" spans="1:7">
      <c r="A9" s="23"/>
      <c r="B9" s="27" t="str">
        <f t="shared" si="0"/>
        <v/>
      </c>
      <c r="D9" s="40"/>
      <c r="E9" s="23"/>
      <c r="F9" s="27" t="str">
        <f t="shared" si="1"/>
        <v/>
      </c>
    </row>
    <row r="10" spans="1:7">
      <c r="A10" s="23"/>
      <c r="B10" s="27" t="str">
        <f t="shared" si="0"/>
        <v/>
      </c>
      <c r="D10" s="40"/>
      <c r="E10" s="23"/>
      <c r="F10" s="27" t="str">
        <f t="shared" si="1"/>
        <v/>
      </c>
    </row>
    <row r="11" spans="1:7">
      <c r="A11" s="23"/>
      <c r="B11" s="27" t="str">
        <f t="shared" si="0"/>
        <v/>
      </c>
      <c r="D11" s="40"/>
      <c r="E11" s="23"/>
      <c r="F11" s="27" t="str">
        <f t="shared" si="1"/>
        <v/>
      </c>
    </row>
    <row r="12" spans="1:7">
      <c r="A12" s="23"/>
      <c r="B12" s="27" t="str">
        <f t="shared" si="0"/>
        <v/>
      </c>
      <c r="D12" s="40"/>
      <c r="E12" s="23"/>
      <c r="F12" s="27" t="str">
        <f t="shared" si="1"/>
        <v/>
      </c>
    </row>
    <row r="13" spans="1:7">
      <c r="A13" s="23"/>
      <c r="B13" s="27" t="str">
        <f t="shared" si="0"/>
        <v/>
      </c>
      <c r="D13" s="40"/>
      <c r="E13" s="23"/>
      <c r="F13" s="27" t="str">
        <f t="shared" si="1"/>
        <v/>
      </c>
    </row>
    <row r="14" spans="1:7">
      <c r="A14" s="23"/>
      <c r="B14" s="27" t="str">
        <f t="shared" si="0"/>
        <v/>
      </c>
      <c r="D14" s="40"/>
      <c r="E14" s="23"/>
      <c r="F14" s="27" t="str">
        <f t="shared" si="1"/>
        <v/>
      </c>
    </row>
    <row r="15" spans="1:7">
      <c r="A15" s="23"/>
      <c r="B15" s="27" t="str">
        <f t="shared" si="0"/>
        <v/>
      </c>
      <c r="E15" s="23"/>
      <c r="F15" s="27" t="str">
        <f t="shared" si="1"/>
        <v/>
      </c>
    </row>
    <row r="16" spans="1:7">
      <c r="A16" s="24"/>
      <c r="B16" s="27" t="str">
        <f t="shared" si="0"/>
        <v/>
      </c>
      <c r="E16" s="24"/>
      <c r="F16" s="27" t="str">
        <f t="shared" si="1"/>
        <v/>
      </c>
    </row>
    <row r="17" spans="1:6">
      <c r="A17" s="23"/>
      <c r="B17" s="27" t="str">
        <f t="shared" si="0"/>
        <v/>
      </c>
      <c r="E17" s="23"/>
      <c r="F17" s="27" t="str">
        <f t="shared" si="1"/>
        <v/>
      </c>
    </row>
    <row r="18" spans="1:6">
      <c r="A18" s="23"/>
      <c r="B18" s="27" t="str">
        <f t="shared" si="0"/>
        <v/>
      </c>
      <c r="E18" s="23"/>
      <c r="F18" s="27" t="str">
        <f t="shared" si="1"/>
        <v/>
      </c>
    </row>
    <row r="19" spans="1:6">
      <c r="A19" s="23"/>
      <c r="B19" s="27" t="str">
        <f t="shared" si="0"/>
        <v/>
      </c>
      <c r="E19" s="23"/>
      <c r="F19" s="27" t="str">
        <f t="shared" si="1"/>
        <v/>
      </c>
    </row>
    <row r="20" spans="1:6">
      <c r="A20" s="23"/>
      <c r="B20" s="27" t="str">
        <f t="shared" si="0"/>
        <v/>
      </c>
      <c r="E20" s="23"/>
      <c r="F20" s="27" t="str">
        <f t="shared" si="1"/>
        <v/>
      </c>
    </row>
    <row r="21" spans="1:6">
      <c r="A21" s="23"/>
      <c r="B21" s="27" t="str">
        <f t="shared" si="0"/>
        <v/>
      </c>
      <c r="E21" s="23"/>
      <c r="F21" s="27" t="str">
        <f t="shared" si="1"/>
        <v/>
      </c>
    </row>
    <row r="22" spans="1:6">
      <c r="A22" s="23"/>
      <c r="B22" s="27" t="str">
        <f t="shared" si="0"/>
        <v/>
      </c>
      <c r="E22" s="23"/>
      <c r="F22" s="27" t="str">
        <f t="shared" si="1"/>
        <v/>
      </c>
    </row>
    <row r="23" spans="1:6">
      <c r="A23" s="23"/>
      <c r="B23" s="27" t="str">
        <f t="shared" si="0"/>
        <v/>
      </c>
      <c r="E23" s="23"/>
      <c r="F23" s="27" t="str">
        <f t="shared" si="1"/>
        <v/>
      </c>
    </row>
    <row r="24" spans="1:6">
      <c r="A24" s="23"/>
      <c r="B24" s="27" t="str">
        <f t="shared" si="0"/>
        <v/>
      </c>
      <c r="E24" s="23"/>
      <c r="F24" s="27" t="str">
        <f t="shared" si="1"/>
        <v/>
      </c>
    </row>
    <row r="25" spans="1:6">
      <c r="A25" s="23"/>
      <c r="B25" s="27" t="str">
        <f t="shared" si="0"/>
        <v/>
      </c>
      <c r="E25" s="23"/>
      <c r="F25" s="27" t="str">
        <f t="shared" si="1"/>
        <v/>
      </c>
    </row>
    <row r="26" spans="1:6">
      <c r="A26" s="23"/>
      <c r="B26" s="27" t="str">
        <f t="shared" si="0"/>
        <v/>
      </c>
      <c r="E26" s="23"/>
      <c r="F26" s="27" t="str">
        <f t="shared" si="1"/>
        <v/>
      </c>
    </row>
    <row r="27" spans="1:6">
      <c r="A27" s="23"/>
      <c r="B27" s="27" t="str">
        <f t="shared" si="0"/>
        <v/>
      </c>
      <c r="E27" s="23"/>
      <c r="F27" s="27" t="str">
        <f t="shared" si="1"/>
        <v/>
      </c>
    </row>
    <row r="28" spans="1:6">
      <c r="A28" s="23"/>
      <c r="B28" s="27" t="str">
        <f t="shared" si="0"/>
        <v/>
      </c>
      <c r="E28" s="23"/>
      <c r="F28" s="27" t="str">
        <f t="shared" si="1"/>
        <v/>
      </c>
    </row>
    <row r="29" spans="1:6">
      <c r="A29" s="23"/>
      <c r="B29" s="27" t="str">
        <f t="shared" si="0"/>
        <v/>
      </c>
      <c r="E29" s="23"/>
      <c r="F29" s="27" t="str">
        <f t="shared" si="1"/>
        <v/>
      </c>
    </row>
    <row r="30" spans="1:6">
      <c r="A30" s="23"/>
      <c r="B30" s="27" t="str">
        <f t="shared" si="0"/>
        <v/>
      </c>
      <c r="E30" s="23"/>
      <c r="F30" s="27" t="str">
        <f t="shared" si="1"/>
        <v/>
      </c>
    </row>
    <row r="31" spans="1:6">
      <c r="A31" s="23"/>
      <c r="B31" s="27" t="str">
        <f t="shared" si="0"/>
        <v/>
      </c>
      <c r="E31" s="23"/>
      <c r="F31" s="27" t="str">
        <f t="shared" si="1"/>
        <v/>
      </c>
    </row>
    <row r="32" spans="1:6">
      <c r="A32" s="23"/>
      <c r="B32" s="27" t="str">
        <f t="shared" si="0"/>
        <v/>
      </c>
      <c r="E32" s="23"/>
      <c r="F32" s="27" t="str">
        <f t="shared" si="1"/>
        <v/>
      </c>
    </row>
    <row r="33" spans="1:6">
      <c r="A33" s="23"/>
      <c r="B33" s="27" t="str">
        <f t="shared" si="0"/>
        <v/>
      </c>
      <c r="E33" s="23"/>
      <c r="F33" s="27" t="str">
        <f t="shared" si="1"/>
        <v/>
      </c>
    </row>
    <row r="34" spans="1:6">
      <c r="A34" s="23"/>
      <c r="B34" s="27" t="str">
        <f t="shared" si="0"/>
        <v/>
      </c>
      <c r="E34" s="23"/>
      <c r="F34" s="27" t="str">
        <f t="shared" si="1"/>
        <v/>
      </c>
    </row>
    <row r="35" spans="1:6">
      <c r="A35" s="23"/>
      <c r="B35" s="27" t="str">
        <f t="shared" si="0"/>
        <v/>
      </c>
      <c r="E35" s="23"/>
      <c r="F35" s="27" t="str">
        <f t="shared" si="1"/>
        <v/>
      </c>
    </row>
    <row r="36" spans="1:6">
      <c r="A36" s="23"/>
      <c r="B36" s="27" t="str">
        <f t="shared" si="0"/>
        <v/>
      </c>
      <c r="E36" s="23"/>
      <c r="F36" s="27" t="str">
        <f t="shared" si="1"/>
        <v/>
      </c>
    </row>
    <row r="37" spans="1:6">
      <c r="A37" s="23"/>
      <c r="B37" s="27" t="str">
        <f t="shared" si="0"/>
        <v/>
      </c>
      <c r="E37" s="23"/>
      <c r="F37" s="27" t="str">
        <f t="shared" si="1"/>
        <v/>
      </c>
    </row>
    <row r="38" spans="1:6">
      <c r="A38" s="23"/>
      <c r="B38" s="27" t="str">
        <f t="shared" si="0"/>
        <v/>
      </c>
      <c r="E38" s="23"/>
      <c r="F38" s="27" t="str">
        <f t="shared" si="1"/>
        <v/>
      </c>
    </row>
    <row r="39" spans="1:6">
      <c r="A39" s="3"/>
      <c r="B39" s="27" t="str">
        <f t="shared" si="0"/>
        <v/>
      </c>
      <c r="E39" s="3"/>
      <c r="F39" s="27" t="str">
        <f t="shared" si="1"/>
        <v/>
      </c>
    </row>
    <row r="40" spans="1:6">
      <c r="A40" s="23"/>
      <c r="B40" s="27" t="str">
        <f t="shared" si="0"/>
        <v/>
      </c>
      <c r="E40" s="23"/>
      <c r="F40" s="27" t="str">
        <f t="shared" si="1"/>
        <v/>
      </c>
    </row>
    <row r="41" spans="1:6">
      <c r="A41" s="23"/>
      <c r="B41" s="27" t="str">
        <f t="shared" si="0"/>
        <v/>
      </c>
      <c r="E41" s="23"/>
      <c r="F41" s="27" t="str">
        <f t="shared" si="1"/>
        <v/>
      </c>
    </row>
    <row r="42" spans="1:6">
      <c r="A42" s="23"/>
      <c r="B42" s="27" t="str">
        <f t="shared" si="0"/>
        <v/>
      </c>
      <c r="E42" s="23"/>
      <c r="F42" s="27" t="str">
        <f t="shared" si="1"/>
        <v/>
      </c>
    </row>
    <row r="43" spans="1:6">
      <c r="A43" s="23"/>
      <c r="B43" s="27" t="str">
        <f t="shared" si="0"/>
        <v/>
      </c>
      <c r="E43" s="23"/>
      <c r="F43" s="27" t="str">
        <f t="shared" si="1"/>
        <v/>
      </c>
    </row>
    <row r="44" spans="1:6">
      <c r="A44" s="23"/>
      <c r="B44" s="27" t="str">
        <f t="shared" si="0"/>
        <v/>
      </c>
      <c r="E44" s="23"/>
      <c r="F44" s="27" t="str">
        <f t="shared" si="1"/>
        <v/>
      </c>
    </row>
    <row r="45" spans="1:6">
      <c r="A45" s="23"/>
      <c r="B45" s="27" t="str">
        <f t="shared" si="0"/>
        <v/>
      </c>
      <c r="E45" s="23"/>
      <c r="F45" s="27" t="str">
        <f t="shared" si="1"/>
        <v/>
      </c>
    </row>
    <row r="46" spans="1:6">
      <c r="A46" s="23"/>
      <c r="B46" s="27" t="str">
        <f t="shared" si="0"/>
        <v/>
      </c>
      <c r="E46" s="23"/>
      <c r="F46" s="27" t="str">
        <f t="shared" si="1"/>
        <v/>
      </c>
    </row>
    <row r="47" spans="1:6">
      <c r="A47" s="23"/>
      <c r="B47" s="27" t="str">
        <f t="shared" si="0"/>
        <v/>
      </c>
      <c r="E47" s="23"/>
      <c r="F47" s="27" t="str">
        <f t="shared" si="1"/>
        <v/>
      </c>
    </row>
    <row r="48" spans="1:6">
      <c r="A48" s="23"/>
      <c r="B48" s="27" t="str">
        <f t="shared" si="0"/>
        <v/>
      </c>
      <c r="E48" s="23"/>
      <c r="F48" s="27" t="str">
        <f t="shared" si="1"/>
        <v/>
      </c>
    </row>
    <row r="49" spans="1:6">
      <c r="A49" s="23"/>
      <c r="B49" s="27" t="str">
        <f t="shared" si="0"/>
        <v/>
      </c>
      <c r="E49" s="23"/>
      <c r="F49" s="27" t="str">
        <f t="shared" si="1"/>
        <v/>
      </c>
    </row>
    <row r="50" spans="1:6">
      <c r="A50" s="23"/>
      <c r="B50" s="27" t="str">
        <f t="shared" si="0"/>
        <v/>
      </c>
      <c r="E50" s="23"/>
      <c r="F50" s="27" t="str">
        <f t="shared" si="1"/>
        <v/>
      </c>
    </row>
    <row r="51" spans="1:6">
      <c r="A51" s="23"/>
      <c r="B51" s="27" t="str">
        <f t="shared" si="0"/>
        <v/>
      </c>
      <c r="E51" s="23"/>
      <c r="F51" s="27" t="str">
        <f t="shared" si="1"/>
        <v/>
      </c>
    </row>
    <row r="52" spans="1:6">
      <c r="A52" s="23"/>
      <c r="B52" s="27" t="str">
        <f t="shared" si="0"/>
        <v/>
      </c>
      <c r="E52" s="23"/>
      <c r="F52" s="27" t="str">
        <f t="shared" si="1"/>
        <v/>
      </c>
    </row>
    <row r="53" spans="1:6">
      <c r="A53" s="23"/>
      <c r="B53" s="27" t="str">
        <f t="shared" si="0"/>
        <v/>
      </c>
      <c r="E53" s="23"/>
      <c r="F53" s="27" t="str">
        <f t="shared" si="1"/>
        <v/>
      </c>
    </row>
    <row r="54" spans="1:6">
      <c r="A54" s="23"/>
      <c r="B54" s="27" t="str">
        <f t="shared" si="0"/>
        <v/>
      </c>
      <c r="E54" s="23"/>
      <c r="F54" s="27" t="str">
        <f t="shared" si="1"/>
        <v/>
      </c>
    </row>
    <row r="55" spans="1:6">
      <c r="A55" s="23"/>
      <c r="B55" s="27" t="str">
        <f t="shared" si="0"/>
        <v/>
      </c>
      <c r="E55" s="23"/>
      <c r="F55" s="27" t="str">
        <f t="shared" si="1"/>
        <v/>
      </c>
    </row>
    <row r="56" spans="1:6">
      <c r="A56" s="23"/>
      <c r="B56" s="27" t="str">
        <f t="shared" si="0"/>
        <v/>
      </c>
      <c r="E56" s="23"/>
      <c r="F56" s="27" t="str">
        <f t="shared" si="1"/>
        <v/>
      </c>
    </row>
    <row r="57" spans="1:6">
      <c r="A57" s="23"/>
      <c r="B57" s="27" t="str">
        <f t="shared" si="0"/>
        <v/>
      </c>
      <c r="E57" s="23"/>
      <c r="F57" s="27" t="str">
        <f t="shared" si="1"/>
        <v/>
      </c>
    </row>
    <row r="58" spans="1:6">
      <c r="A58" s="23"/>
      <c r="B58" s="27" t="str">
        <f t="shared" si="0"/>
        <v/>
      </c>
      <c r="E58" s="23"/>
      <c r="F58" s="27" t="str">
        <f t="shared" si="1"/>
        <v/>
      </c>
    </row>
    <row r="59" spans="1:6">
      <c r="A59" s="3"/>
      <c r="B59" s="27" t="str">
        <f t="shared" si="0"/>
        <v/>
      </c>
      <c r="E59" s="3"/>
      <c r="F59" s="27" t="str">
        <f t="shared" si="1"/>
        <v/>
      </c>
    </row>
    <row r="60" spans="1:6">
      <c r="A60" s="23"/>
      <c r="B60" s="27" t="str">
        <f t="shared" si="0"/>
        <v/>
      </c>
      <c r="E60" s="23"/>
      <c r="F60" s="27" t="str">
        <f t="shared" si="1"/>
        <v/>
      </c>
    </row>
    <row r="61" spans="1:6">
      <c r="A61" s="23"/>
      <c r="B61" s="27" t="str">
        <f t="shared" si="0"/>
        <v/>
      </c>
      <c r="E61" s="23"/>
      <c r="F61" s="27" t="str">
        <f t="shared" si="1"/>
        <v/>
      </c>
    </row>
    <row r="62" spans="1:6">
      <c r="A62" s="23"/>
      <c r="B62" s="27" t="str">
        <f t="shared" si="0"/>
        <v/>
      </c>
      <c r="E62" s="23"/>
      <c r="F62" s="27" t="str">
        <f t="shared" si="1"/>
        <v/>
      </c>
    </row>
    <row r="63" spans="1:6">
      <c r="A63" s="23"/>
      <c r="B63" s="27" t="str">
        <f t="shared" si="0"/>
        <v/>
      </c>
      <c r="E63" s="23"/>
      <c r="F63" s="27" t="str">
        <f t="shared" si="1"/>
        <v/>
      </c>
    </row>
    <row r="64" spans="1:6">
      <c r="A64" s="3"/>
      <c r="B64" s="27" t="str">
        <f t="shared" si="0"/>
        <v/>
      </c>
      <c r="E64" s="3"/>
      <c r="F64" s="27" t="str">
        <f t="shared" si="1"/>
        <v/>
      </c>
    </row>
    <row r="65" spans="1:6">
      <c r="A65" s="3"/>
      <c r="B65" s="27" t="str">
        <f t="shared" si="0"/>
        <v/>
      </c>
      <c r="E65" s="3"/>
      <c r="F65" s="27" t="str">
        <f t="shared" si="1"/>
        <v/>
      </c>
    </row>
    <row r="66" spans="1:6">
      <c r="A66" s="3"/>
      <c r="B66" s="27" t="str">
        <f t="shared" si="0"/>
        <v/>
      </c>
      <c r="E66" s="3"/>
      <c r="F66" s="27" t="str">
        <f t="shared" si="1"/>
        <v/>
      </c>
    </row>
    <row r="67" spans="1:6">
      <c r="A67" s="3"/>
      <c r="B67" s="27" t="str">
        <f t="shared" ref="B67:B88" si="2">IF(NOT(ISBLANK(A67)),A67,"")</f>
        <v/>
      </c>
      <c r="E67" s="3"/>
      <c r="F67" s="27" t="str">
        <f t="shared" ref="F67:F88" si="3">IF(NOT(ISBLANK(E67)),E67&amp;"\n ","")</f>
        <v/>
      </c>
    </row>
    <row r="68" spans="1:6">
      <c r="A68" s="3"/>
      <c r="B68" s="27" t="str">
        <f t="shared" si="2"/>
        <v/>
      </c>
      <c r="E68" s="3"/>
      <c r="F68" s="27" t="str">
        <f t="shared" si="3"/>
        <v/>
      </c>
    </row>
    <row r="69" spans="1:6">
      <c r="A69" s="3"/>
      <c r="B69" s="27" t="str">
        <f t="shared" si="2"/>
        <v/>
      </c>
      <c r="E69" s="3"/>
      <c r="F69" s="27" t="str">
        <f t="shared" si="3"/>
        <v/>
      </c>
    </row>
    <row r="70" spans="1:6">
      <c r="A70" s="3"/>
      <c r="B70" s="27" t="str">
        <f t="shared" si="2"/>
        <v/>
      </c>
      <c r="E70" s="3"/>
      <c r="F70" s="27" t="str">
        <f t="shared" si="3"/>
        <v/>
      </c>
    </row>
    <row r="71" spans="1:6">
      <c r="A71" s="3"/>
      <c r="B71" s="27" t="str">
        <f t="shared" si="2"/>
        <v/>
      </c>
      <c r="E71" s="3"/>
      <c r="F71" s="27" t="str">
        <f t="shared" si="3"/>
        <v/>
      </c>
    </row>
    <row r="72" spans="1:6">
      <c r="A72" s="3"/>
      <c r="B72" s="27" t="str">
        <f t="shared" si="2"/>
        <v/>
      </c>
      <c r="E72" s="3"/>
      <c r="F72" s="27" t="str">
        <f t="shared" si="3"/>
        <v/>
      </c>
    </row>
    <row r="73" spans="1:6">
      <c r="A73" s="3"/>
      <c r="B73" s="27" t="str">
        <f t="shared" si="2"/>
        <v/>
      </c>
      <c r="E73" s="3"/>
      <c r="F73" s="27" t="str">
        <f t="shared" si="3"/>
        <v/>
      </c>
    </row>
    <row r="74" spans="1:6">
      <c r="A74" s="3"/>
      <c r="B74" s="27" t="str">
        <f t="shared" si="2"/>
        <v/>
      </c>
      <c r="E74" s="3"/>
      <c r="F74" s="27" t="str">
        <f t="shared" si="3"/>
        <v/>
      </c>
    </row>
    <row r="75" spans="1:6">
      <c r="A75" s="3"/>
      <c r="B75" s="27" t="str">
        <f t="shared" si="2"/>
        <v/>
      </c>
      <c r="E75" s="3"/>
      <c r="F75" s="27" t="str">
        <f t="shared" si="3"/>
        <v/>
      </c>
    </row>
    <row r="76" spans="1:6">
      <c r="A76" s="3"/>
      <c r="B76" s="27" t="str">
        <f t="shared" si="2"/>
        <v/>
      </c>
      <c r="E76" s="3"/>
      <c r="F76" s="27" t="str">
        <f t="shared" si="3"/>
        <v/>
      </c>
    </row>
    <row r="77" spans="1:6">
      <c r="A77" s="3"/>
      <c r="B77" s="27" t="str">
        <f t="shared" si="2"/>
        <v/>
      </c>
      <c r="E77" s="3"/>
      <c r="F77" s="27" t="str">
        <f t="shared" si="3"/>
        <v/>
      </c>
    </row>
    <row r="78" spans="1:6">
      <c r="A78" s="3"/>
      <c r="B78" s="27" t="str">
        <f t="shared" si="2"/>
        <v/>
      </c>
      <c r="E78" s="3"/>
      <c r="F78" s="27" t="str">
        <f t="shared" si="3"/>
        <v/>
      </c>
    </row>
    <row r="79" spans="1:6">
      <c r="A79" s="3"/>
      <c r="B79" s="27" t="str">
        <f t="shared" si="2"/>
        <v/>
      </c>
      <c r="E79" s="3"/>
      <c r="F79" s="27" t="str">
        <f t="shared" si="3"/>
        <v/>
      </c>
    </row>
    <row r="80" spans="1:6">
      <c r="A80" s="3"/>
      <c r="B80" s="27" t="str">
        <f t="shared" si="2"/>
        <v/>
      </c>
      <c r="E80" s="3"/>
      <c r="F80" s="27" t="str">
        <f t="shared" si="3"/>
        <v/>
      </c>
    </row>
    <row r="81" spans="1:6">
      <c r="A81" s="3"/>
      <c r="B81" s="27" t="str">
        <f t="shared" si="2"/>
        <v/>
      </c>
      <c r="E81" s="3"/>
      <c r="F81" s="27" t="str">
        <f t="shared" si="3"/>
        <v/>
      </c>
    </row>
    <row r="82" spans="1:6">
      <c r="A82" s="3"/>
      <c r="B82" s="27" t="str">
        <f t="shared" si="2"/>
        <v/>
      </c>
      <c r="E82" s="3"/>
      <c r="F82" s="27" t="str">
        <f t="shared" si="3"/>
        <v/>
      </c>
    </row>
    <row r="83" spans="1:6">
      <c r="A83" s="3"/>
      <c r="B83" s="27" t="str">
        <f t="shared" si="2"/>
        <v/>
      </c>
      <c r="E83" s="3"/>
      <c r="F83" s="27" t="str">
        <f t="shared" si="3"/>
        <v/>
      </c>
    </row>
    <row r="84" spans="1:6">
      <c r="A84" s="3"/>
      <c r="B84" s="27" t="str">
        <f t="shared" si="2"/>
        <v/>
      </c>
      <c r="E84" s="3"/>
      <c r="F84" s="27" t="str">
        <f t="shared" si="3"/>
        <v/>
      </c>
    </row>
    <row r="85" spans="1:6">
      <c r="A85" s="3"/>
      <c r="B85" s="27" t="str">
        <f t="shared" si="2"/>
        <v/>
      </c>
      <c r="E85" s="3"/>
      <c r="F85" s="27" t="str">
        <f t="shared" si="3"/>
        <v/>
      </c>
    </row>
    <row r="86" spans="1:6">
      <c r="A86" s="3"/>
      <c r="B86" s="27" t="str">
        <f t="shared" si="2"/>
        <v/>
      </c>
      <c r="E86" s="3"/>
      <c r="F86" s="27" t="str">
        <f t="shared" si="3"/>
        <v/>
      </c>
    </row>
    <row r="87" spans="1:6">
      <c r="A87" s="3"/>
      <c r="B87" s="27" t="str">
        <f t="shared" si="2"/>
        <v/>
      </c>
      <c r="E87" s="3"/>
      <c r="F87" s="27" t="str">
        <f t="shared" si="3"/>
        <v/>
      </c>
    </row>
    <row r="88" spans="1:6">
      <c r="A88" s="3"/>
      <c r="B88" s="27" t="str">
        <f t="shared" si="2"/>
        <v/>
      </c>
      <c r="E88" s="3"/>
      <c r="F88" s="27" t="str">
        <f t="shared" si="3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88"/>
  <sheetViews>
    <sheetView zoomScale="85" zoomScaleNormal="85" workbookViewId="0">
      <selection activeCell="J13" sqref="J13"/>
    </sheetView>
  </sheetViews>
  <sheetFormatPr defaultRowHeight="16.5"/>
  <cols>
    <col min="1" max="1" width="29" customWidth="1"/>
    <col min="2" max="2" width="23.75" customWidth="1"/>
    <col min="4" max="4" width="6.5" style="38" customWidth="1"/>
    <col min="5" max="5" width="34.375" customWidth="1"/>
    <col min="6" max="6" width="20" customWidth="1"/>
  </cols>
  <sheetData>
    <row r="1" spans="1:7">
      <c r="A1" t="s">
        <v>166</v>
      </c>
      <c r="B1" t="s">
        <v>167</v>
      </c>
      <c r="C1" s="7" t="str">
        <f>"var code ="&amp;B2&amp;B3&amp;B4&amp;B5&amp;B6&amp;B7&amp;B8&amp;B9&amp;B10&amp;B11&amp;B12&amp;B13&amp;B14&amp;B15&amp;B16&amp;B17&amp;B18&amp;B19&amp;B20&amp;B21&amp;B22&amp;B23&amp;B24&amp;B25&amp;B26&amp;B27&amp;B28&amp;B29&amp;B30&amp;B31&amp;B32&amp;B33&amp;B34&amp;B35&amp;B36&amp;B37&amp;B38&amp;B39&amp;B40&amp;B41&amp;B42&amp;B43&amp;B44&amp;B45&amp;B46&amp;B47&amp;B48&amp;B49&amp;B50&amp;B51&amp;B52&amp;B53&amp;B54&amp;B55&amp;B56&amp;B57&amp;B58&amp;B59&amp;B60&amp;B61&amp;B62&amp;B63&amp;B64&amp;B65&amp;B66&amp;B67&amp;B68&amp;B69&amp;B70&amp;B71&amp;B72&amp;B73&amp;B74&amp;B75&amp;B76&amp;B77&amp;B78&amp;B79&amp;B80&amp;B81&amp;B82&amp;B83&amp;B84&amp;B85&amp;B86&amp;B87&amp;B88&amp;";"</f>
        <v>var code =;</v>
      </c>
      <c r="D1" s="38" t="s">
        <v>169</v>
      </c>
      <c r="E1" t="s">
        <v>166</v>
      </c>
      <c r="F1" t="s">
        <v>168</v>
      </c>
      <c r="G1" s="7" t="str">
        <f>"var code ='"&amp;F2&amp;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"';"</f>
        <v>var code ='//發送MQTT：TOPIC_CAR_STANDBY\n     mqttSendMsg = "1";\n     client.publish(TOPIC_CAR_STANDBY, mqttSendMsg);\n ';</v>
      </c>
    </row>
    <row r="2" spans="1:7">
      <c r="A2" s="37"/>
      <c r="B2" s="27" t="str">
        <f>IF(NOT(ISBLANK(A2)),A2,"")</f>
        <v/>
      </c>
      <c r="D2" s="39"/>
      <c r="E2" s="24" t="s">
        <v>173</v>
      </c>
      <c r="F2" s="27" t="str">
        <f>IF(NOT(ISBLANK(E2)),E2&amp;"\n ","")</f>
        <v xml:space="preserve">//發送MQTT：TOPIC_CAR_STANDBY\n </v>
      </c>
    </row>
    <row r="3" spans="1:7">
      <c r="A3" s="23"/>
      <c r="B3" s="27" t="str">
        <f t="shared" ref="B3:B66" si="0">IF(NOT(ISBLANK(A3)),A3,"")</f>
        <v/>
      </c>
      <c r="D3" s="40"/>
      <c r="E3" s="24" t="s">
        <v>174</v>
      </c>
      <c r="F3" s="27" t="str">
        <f t="shared" ref="F3:F66" si="1">IF(NOT(ISBLANK(E3)),E3&amp;"\n ","")</f>
        <v xml:space="preserve">    mqttSendMsg = "1";\n </v>
      </c>
    </row>
    <row r="4" spans="1:7">
      <c r="A4" s="24"/>
      <c r="B4" s="27" t="str">
        <f t="shared" si="0"/>
        <v/>
      </c>
      <c r="D4" s="39"/>
      <c r="E4" s="24" t="s">
        <v>175</v>
      </c>
      <c r="F4" s="27" t="str">
        <f t="shared" si="1"/>
        <v xml:space="preserve">    client.publish(TOPIC_CAR_STANDBY, mqttSendMsg);\n </v>
      </c>
    </row>
    <row r="5" spans="1:7">
      <c r="A5" s="24"/>
      <c r="B5" s="27" t="str">
        <f t="shared" si="0"/>
        <v/>
      </c>
      <c r="D5" s="40"/>
      <c r="E5" s="24"/>
      <c r="F5" s="27" t="str">
        <f t="shared" si="1"/>
        <v/>
      </c>
    </row>
    <row r="6" spans="1:7">
      <c r="A6" s="23"/>
      <c r="B6" s="27" t="str">
        <f t="shared" si="0"/>
        <v/>
      </c>
      <c r="D6" s="40"/>
      <c r="E6" s="23"/>
      <c r="F6" s="27" t="str">
        <f t="shared" si="1"/>
        <v/>
      </c>
    </row>
    <row r="7" spans="1:7">
      <c r="A7" s="23"/>
      <c r="B7" s="27" t="str">
        <f t="shared" si="0"/>
        <v/>
      </c>
      <c r="D7" s="40"/>
      <c r="E7" s="23"/>
      <c r="F7" s="27" t="str">
        <f t="shared" si="1"/>
        <v/>
      </c>
    </row>
    <row r="8" spans="1:7">
      <c r="A8" s="23"/>
      <c r="B8" s="27" t="str">
        <f t="shared" si="0"/>
        <v/>
      </c>
      <c r="D8" s="40"/>
      <c r="E8" s="23"/>
      <c r="F8" s="27" t="str">
        <f t="shared" si="1"/>
        <v/>
      </c>
    </row>
    <row r="9" spans="1:7">
      <c r="A9" s="23"/>
      <c r="B9" s="27" t="str">
        <f t="shared" si="0"/>
        <v/>
      </c>
      <c r="D9" s="40"/>
      <c r="E9" s="23"/>
      <c r="F9" s="27" t="str">
        <f t="shared" si="1"/>
        <v/>
      </c>
    </row>
    <row r="10" spans="1:7">
      <c r="A10" s="23"/>
      <c r="B10" s="27" t="str">
        <f t="shared" si="0"/>
        <v/>
      </c>
      <c r="D10" s="40"/>
      <c r="E10" s="23"/>
      <c r="F10" s="27" t="str">
        <f t="shared" si="1"/>
        <v/>
      </c>
    </row>
    <row r="11" spans="1:7">
      <c r="A11" s="23"/>
      <c r="B11" s="27" t="str">
        <f t="shared" si="0"/>
        <v/>
      </c>
      <c r="D11" s="40"/>
      <c r="E11" s="23"/>
      <c r="F11" s="27" t="str">
        <f t="shared" si="1"/>
        <v/>
      </c>
    </row>
    <row r="12" spans="1:7">
      <c r="A12" s="23"/>
      <c r="B12" s="27" t="str">
        <f t="shared" si="0"/>
        <v/>
      </c>
      <c r="D12" s="40"/>
      <c r="E12" s="23"/>
      <c r="F12" s="27" t="str">
        <f t="shared" si="1"/>
        <v/>
      </c>
    </row>
    <row r="13" spans="1:7">
      <c r="A13" s="23"/>
      <c r="B13" s="27" t="str">
        <f t="shared" si="0"/>
        <v/>
      </c>
      <c r="D13" s="40"/>
      <c r="E13" s="23"/>
      <c r="F13" s="27" t="str">
        <f t="shared" si="1"/>
        <v/>
      </c>
    </row>
    <row r="14" spans="1:7">
      <c r="A14" s="23"/>
      <c r="B14" s="27" t="str">
        <f t="shared" si="0"/>
        <v/>
      </c>
      <c r="D14" s="40"/>
      <c r="E14" s="23"/>
      <c r="F14" s="27" t="str">
        <f t="shared" si="1"/>
        <v/>
      </c>
    </row>
    <row r="15" spans="1:7">
      <c r="A15" s="23"/>
      <c r="B15" s="27" t="str">
        <f t="shared" si="0"/>
        <v/>
      </c>
      <c r="E15" s="23"/>
      <c r="F15" s="27" t="str">
        <f t="shared" si="1"/>
        <v/>
      </c>
    </row>
    <row r="16" spans="1:7">
      <c r="A16" s="24"/>
      <c r="B16" s="27" t="str">
        <f t="shared" si="0"/>
        <v/>
      </c>
      <c r="E16" s="24"/>
      <c r="F16" s="27" t="str">
        <f t="shared" si="1"/>
        <v/>
      </c>
    </row>
    <row r="17" spans="1:6">
      <c r="A17" s="23"/>
      <c r="B17" s="27" t="str">
        <f t="shared" si="0"/>
        <v/>
      </c>
      <c r="E17" s="23"/>
      <c r="F17" s="27" t="str">
        <f t="shared" si="1"/>
        <v/>
      </c>
    </row>
    <row r="18" spans="1:6">
      <c r="A18" s="23"/>
      <c r="B18" s="27" t="str">
        <f t="shared" si="0"/>
        <v/>
      </c>
      <c r="E18" s="23"/>
      <c r="F18" s="27" t="str">
        <f t="shared" si="1"/>
        <v/>
      </c>
    </row>
    <row r="19" spans="1:6">
      <c r="A19" s="23"/>
      <c r="B19" s="27" t="str">
        <f t="shared" si="0"/>
        <v/>
      </c>
      <c r="E19" s="23"/>
      <c r="F19" s="27" t="str">
        <f t="shared" si="1"/>
        <v/>
      </c>
    </row>
    <row r="20" spans="1:6">
      <c r="A20" s="23"/>
      <c r="B20" s="27" t="str">
        <f t="shared" si="0"/>
        <v/>
      </c>
      <c r="E20" s="23"/>
      <c r="F20" s="27" t="str">
        <f t="shared" si="1"/>
        <v/>
      </c>
    </row>
    <row r="21" spans="1:6">
      <c r="A21" s="23"/>
      <c r="B21" s="27" t="str">
        <f t="shared" si="0"/>
        <v/>
      </c>
      <c r="E21" s="23"/>
      <c r="F21" s="27" t="str">
        <f t="shared" si="1"/>
        <v/>
      </c>
    </row>
    <row r="22" spans="1:6">
      <c r="A22" s="23"/>
      <c r="B22" s="27" t="str">
        <f t="shared" si="0"/>
        <v/>
      </c>
      <c r="E22" s="23"/>
      <c r="F22" s="27" t="str">
        <f t="shared" si="1"/>
        <v/>
      </c>
    </row>
    <row r="23" spans="1:6">
      <c r="A23" s="23"/>
      <c r="B23" s="27" t="str">
        <f t="shared" si="0"/>
        <v/>
      </c>
      <c r="E23" s="23"/>
      <c r="F23" s="27" t="str">
        <f t="shared" si="1"/>
        <v/>
      </c>
    </row>
    <row r="24" spans="1:6">
      <c r="A24" s="23"/>
      <c r="B24" s="27" t="str">
        <f t="shared" si="0"/>
        <v/>
      </c>
      <c r="E24" s="23"/>
      <c r="F24" s="27" t="str">
        <f t="shared" si="1"/>
        <v/>
      </c>
    </row>
    <row r="25" spans="1:6">
      <c r="A25" s="23"/>
      <c r="B25" s="27" t="str">
        <f t="shared" si="0"/>
        <v/>
      </c>
      <c r="E25" s="23"/>
      <c r="F25" s="27" t="str">
        <f t="shared" si="1"/>
        <v/>
      </c>
    </row>
    <row r="26" spans="1:6">
      <c r="A26" s="23"/>
      <c r="B26" s="27" t="str">
        <f t="shared" si="0"/>
        <v/>
      </c>
      <c r="E26" s="23"/>
      <c r="F26" s="27" t="str">
        <f t="shared" si="1"/>
        <v/>
      </c>
    </row>
    <row r="27" spans="1:6">
      <c r="A27" s="23"/>
      <c r="B27" s="27" t="str">
        <f t="shared" si="0"/>
        <v/>
      </c>
      <c r="E27" s="23"/>
      <c r="F27" s="27" t="str">
        <f t="shared" si="1"/>
        <v/>
      </c>
    </row>
    <row r="28" spans="1:6">
      <c r="A28" s="23"/>
      <c r="B28" s="27" t="str">
        <f t="shared" si="0"/>
        <v/>
      </c>
      <c r="E28" s="23"/>
      <c r="F28" s="27" t="str">
        <f t="shared" si="1"/>
        <v/>
      </c>
    </row>
    <row r="29" spans="1:6">
      <c r="A29" s="23"/>
      <c r="B29" s="27" t="str">
        <f t="shared" si="0"/>
        <v/>
      </c>
      <c r="E29" s="23"/>
      <c r="F29" s="27" t="str">
        <f t="shared" si="1"/>
        <v/>
      </c>
    </row>
    <row r="30" spans="1:6">
      <c r="A30" s="23"/>
      <c r="B30" s="27" t="str">
        <f t="shared" si="0"/>
        <v/>
      </c>
      <c r="E30" s="23"/>
      <c r="F30" s="27" t="str">
        <f t="shared" si="1"/>
        <v/>
      </c>
    </row>
    <row r="31" spans="1:6">
      <c r="A31" s="23"/>
      <c r="B31" s="27" t="str">
        <f t="shared" si="0"/>
        <v/>
      </c>
      <c r="E31" s="23"/>
      <c r="F31" s="27" t="str">
        <f t="shared" si="1"/>
        <v/>
      </c>
    </row>
    <row r="32" spans="1:6">
      <c r="A32" s="23"/>
      <c r="B32" s="27" t="str">
        <f t="shared" si="0"/>
        <v/>
      </c>
      <c r="E32" s="23"/>
      <c r="F32" s="27" t="str">
        <f t="shared" si="1"/>
        <v/>
      </c>
    </row>
    <row r="33" spans="1:6">
      <c r="A33" s="23"/>
      <c r="B33" s="27" t="str">
        <f t="shared" si="0"/>
        <v/>
      </c>
      <c r="E33" s="23"/>
      <c r="F33" s="27" t="str">
        <f t="shared" si="1"/>
        <v/>
      </c>
    </row>
    <row r="34" spans="1:6">
      <c r="A34" s="23"/>
      <c r="B34" s="27" t="str">
        <f t="shared" si="0"/>
        <v/>
      </c>
      <c r="E34" s="23"/>
      <c r="F34" s="27" t="str">
        <f t="shared" si="1"/>
        <v/>
      </c>
    </row>
    <row r="35" spans="1:6">
      <c r="A35" s="23"/>
      <c r="B35" s="27" t="str">
        <f t="shared" si="0"/>
        <v/>
      </c>
      <c r="E35" s="23"/>
      <c r="F35" s="27" t="str">
        <f t="shared" si="1"/>
        <v/>
      </c>
    </row>
    <row r="36" spans="1:6">
      <c r="A36" s="23"/>
      <c r="B36" s="27" t="str">
        <f t="shared" si="0"/>
        <v/>
      </c>
      <c r="E36" s="23"/>
      <c r="F36" s="27" t="str">
        <f t="shared" si="1"/>
        <v/>
      </c>
    </row>
    <row r="37" spans="1:6">
      <c r="A37" s="23"/>
      <c r="B37" s="27" t="str">
        <f t="shared" si="0"/>
        <v/>
      </c>
      <c r="E37" s="23"/>
      <c r="F37" s="27" t="str">
        <f t="shared" si="1"/>
        <v/>
      </c>
    </row>
    <row r="38" spans="1:6">
      <c r="A38" s="23"/>
      <c r="B38" s="27" t="str">
        <f t="shared" si="0"/>
        <v/>
      </c>
      <c r="E38" s="23"/>
      <c r="F38" s="27" t="str">
        <f t="shared" si="1"/>
        <v/>
      </c>
    </row>
    <row r="39" spans="1:6">
      <c r="A39" s="3"/>
      <c r="B39" s="27" t="str">
        <f t="shared" si="0"/>
        <v/>
      </c>
      <c r="E39" s="3"/>
      <c r="F39" s="27" t="str">
        <f t="shared" si="1"/>
        <v/>
      </c>
    </row>
    <row r="40" spans="1:6">
      <c r="A40" s="23"/>
      <c r="B40" s="27" t="str">
        <f t="shared" si="0"/>
        <v/>
      </c>
      <c r="E40" s="23"/>
      <c r="F40" s="27" t="str">
        <f t="shared" si="1"/>
        <v/>
      </c>
    </row>
    <row r="41" spans="1:6">
      <c r="A41" s="23"/>
      <c r="B41" s="27" t="str">
        <f t="shared" si="0"/>
        <v/>
      </c>
      <c r="E41" s="23"/>
      <c r="F41" s="27" t="str">
        <f t="shared" si="1"/>
        <v/>
      </c>
    </row>
    <row r="42" spans="1:6">
      <c r="A42" s="23"/>
      <c r="B42" s="27" t="str">
        <f t="shared" si="0"/>
        <v/>
      </c>
      <c r="E42" s="23"/>
      <c r="F42" s="27" t="str">
        <f t="shared" si="1"/>
        <v/>
      </c>
    </row>
    <row r="43" spans="1:6">
      <c r="A43" s="23"/>
      <c r="B43" s="27" t="str">
        <f t="shared" si="0"/>
        <v/>
      </c>
      <c r="E43" s="23"/>
      <c r="F43" s="27" t="str">
        <f t="shared" si="1"/>
        <v/>
      </c>
    </row>
    <row r="44" spans="1:6">
      <c r="A44" s="23"/>
      <c r="B44" s="27" t="str">
        <f t="shared" si="0"/>
        <v/>
      </c>
      <c r="E44" s="23"/>
      <c r="F44" s="27" t="str">
        <f t="shared" si="1"/>
        <v/>
      </c>
    </row>
    <row r="45" spans="1:6">
      <c r="A45" s="23"/>
      <c r="B45" s="27" t="str">
        <f t="shared" si="0"/>
        <v/>
      </c>
      <c r="E45" s="23"/>
      <c r="F45" s="27" t="str">
        <f t="shared" si="1"/>
        <v/>
      </c>
    </row>
    <row r="46" spans="1:6">
      <c r="A46" s="23"/>
      <c r="B46" s="27" t="str">
        <f t="shared" si="0"/>
        <v/>
      </c>
      <c r="E46" s="23"/>
      <c r="F46" s="27" t="str">
        <f t="shared" si="1"/>
        <v/>
      </c>
    </row>
    <row r="47" spans="1:6">
      <c r="A47" s="23"/>
      <c r="B47" s="27" t="str">
        <f t="shared" si="0"/>
        <v/>
      </c>
      <c r="E47" s="23"/>
      <c r="F47" s="27" t="str">
        <f t="shared" si="1"/>
        <v/>
      </c>
    </row>
    <row r="48" spans="1:6">
      <c r="A48" s="23"/>
      <c r="B48" s="27" t="str">
        <f t="shared" si="0"/>
        <v/>
      </c>
      <c r="E48" s="23"/>
      <c r="F48" s="27" t="str">
        <f t="shared" si="1"/>
        <v/>
      </c>
    </row>
    <row r="49" spans="1:6">
      <c r="A49" s="23"/>
      <c r="B49" s="27" t="str">
        <f t="shared" si="0"/>
        <v/>
      </c>
      <c r="E49" s="23"/>
      <c r="F49" s="27" t="str">
        <f t="shared" si="1"/>
        <v/>
      </c>
    </row>
    <row r="50" spans="1:6">
      <c r="A50" s="23"/>
      <c r="B50" s="27" t="str">
        <f t="shared" si="0"/>
        <v/>
      </c>
      <c r="E50" s="23"/>
      <c r="F50" s="27" t="str">
        <f t="shared" si="1"/>
        <v/>
      </c>
    </row>
    <row r="51" spans="1:6">
      <c r="A51" s="23"/>
      <c r="B51" s="27" t="str">
        <f t="shared" si="0"/>
        <v/>
      </c>
      <c r="E51" s="23"/>
      <c r="F51" s="27" t="str">
        <f t="shared" si="1"/>
        <v/>
      </c>
    </row>
    <row r="52" spans="1:6">
      <c r="A52" s="23"/>
      <c r="B52" s="27" t="str">
        <f t="shared" si="0"/>
        <v/>
      </c>
      <c r="E52" s="23"/>
      <c r="F52" s="27" t="str">
        <f t="shared" si="1"/>
        <v/>
      </c>
    </row>
    <row r="53" spans="1:6">
      <c r="A53" s="23"/>
      <c r="B53" s="27" t="str">
        <f t="shared" si="0"/>
        <v/>
      </c>
      <c r="E53" s="23"/>
      <c r="F53" s="27" t="str">
        <f t="shared" si="1"/>
        <v/>
      </c>
    </row>
    <row r="54" spans="1:6">
      <c r="A54" s="23"/>
      <c r="B54" s="27" t="str">
        <f t="shared" si="0"/>
        <v/>
      </c>
      <c r="E54" s="23"/>
      <c r="F54" s="27" t="str">
        <f t="shared" si="1"/>
        <v/>
      </c>
    </row>
    <row r="55" spans="1:6">
      <c r="A55" s="23"/>
      <c r="B55" s="27" t="str">
        <f t="shared" si="0"/>
        <v/>
      </c>
      <c r="E55" s="23"/>
      <c r="F55" s="27" t="str">
        <f t="shared" si="1"/>
        <v/>
      </c>
    </row>
    <row r="56" spans="1:6">
      <c r="A56" s="23"/>
      <c r="B56" s="27" t="str">
        <f t="shared" si="0"/>
        <v/>
      </c>
      <c r="E56" s="23"/>
      <c r="F56" s="27" t="str">
        <f t="shared" si="1"/>
        <v/>
      </c>
    </row>
    <row r="57" spans="1:6">
      <c r="A57" s="23"/>
      <c r="B57" s="27" t="str">
        <f t="shared" si="0"/>
        <v/>
      </c>
      <c r="E57" s="23"/>
      <c r="F57" s="27" t="str">
        <f t="shared" si="1"/>
        <v/>
      </c>
    </row>
    <row r="58" spans="1:6">
      <c r="A58" s="23"/>
      <c r="B58" s="27" t="str">
        <f t="shared" si="0"/>
        <v/>
      </c>
      <c r="E58" s="23"/>
      <c r="F58" s="27" t="str">
        <f t="shared" si="1"/>
        <v/>
      </c>
    </row>
    <row r="59" spans="1:6">
      <c r="A59" s="3"/>
      <c r="B59" s="27" t="str">
        <f t="shared" si="0"/>
        <v/>
      </c>
      <c r="E59" s="3"/>
      <c r="F59" s="27" t="str">
        <f t="shared" si="1"/>
        <v/>
      </c>
    </row>
    <row r="60" spans="1:6">
      <c r="A60" s="23"/>
      <c r="B60" s="27" t="str">
        <f t="shared" si="0"/>
        <v/>
      </c>
      <c r="E60" s="23"/>
      <c r="F60" s="27" t="str">
        <f t="shared" si="1"/>
        <v/>
      </c>
    </row>
    <row r="61" spans="1:6">
      <c r="A61" s="23"/>
      <c r="B61" s="27" t="str">
        <f t="shared" si="0"/>
        <v/>
      </c>
      <c r="E61" s="23"/>
      <c r="F61" s="27" t="str">
        <f t="shared" si="1"/>
        <v/>
      </c>
    </row>
    <row r="62" spans="1:6">
      <c r="A62" s="23"/>
      <c r="B62" s="27" t="str">
        <f t="shared" si="0"/>
        <v/>
      </c>
      <c r="E62" s="23"/>
      <c r="F62" s="27" t="str">
        <f t="shared" si="1"/>
        <v/>
      </c>
    </row>
    <row r="63" spans="1:6">
      <c r="A63" s="23"/>
      <c r="B63" s="27" t="str">
        <f t="shared" si="0"/>
        <v/>
      </c>
      <c r="E63" s="23"/>
      <c r="F63" s="27" t="str">
        <f t="shared" si="1"/>
        <v/>
      </c>
    </row>
    <row r="64" spans="1:6">
      <c r="A64" s="3"/>
      <c r="B64" s="27" t="str">
        <f t="shared" si="0"/>
        <v/>
      </c>
      <c r="E64" s="3"/>
      <c r="F64" s="27" t="str">
        <f t="shared" si="1"/>
        <v/>
      </c>
    </row>
    <row r="65" spans="1:6">
      <c r="A65" s="3"/>
      <c r="B65" s="27" t="str">
        <f t="shared" si="0"/>
        <v/>
      </c>
      <c r="E65" s="3"/>
      <c r="F65" s="27" t="str">
        <f t="shared" si="1"/>
        <v/>
      </c>
    </row>
    <row r="66" spans="1:6">
      <c r="A66" s="3"/>
      <c r="B66" s="27" t="str">
        <f t="shared" si="0"/>
        <v/>
      </c>
      <c r="E66" s="3"/>
      <c r="F66" s="27" t="str">
        <f t="shared" si="1"/>
        <v/>
      </c>
    </row>
    <row r="67" spans="1:6">
      <c r="A67" s="3"/>
      <c r="B67" s="27" t="str">
        <f t="shared" ref="B67:B88" si="2">IF(NOT(ISBLANK(A67)),A67,"")</f>
        <v/>
      </c>
      <c r="E67" s="3"/>
      <c r="F67" s="27" t="str">
        <f t="shared" ref="F67:F88" si="3">IF(NOT(ISBLANK(E67)),E67&amp;"\n ","")</f>
        <v/>
      </c>
    </row>
    <row r="68" spans="1:6">
      <c r="A68" s="3"/>
      <c r="B68" s="27" t="str">
        <f t="shared" si="2"/>
        <v/>
      </c>
      <c r="E68" s="3"/>
      <c r="F68" s="27" t="str">
        <f t="shared" si="3"/>
        <v/>
      </c>
    </row>
    <row r="69" spans="1:6">
      <c r="A69" s="3"/>
      <c r="B69" s="27" t="str">
        <f t="shared" si="2"/>
        <v/>
      </c>
      <c r="E69" s="3"/>
      <c r="F69" s="27" t="str">
        <f t="shared" si="3"/>
        <v/>
      </c>
    </row>
    <row r="70" spans="1:6">
      <c r="A70" s="3"/>
      <c r="B70" s="27" t="str">
        <f t="shared" si="2"/>
        <v/>
      </c>
      <c r="E70" s="3"/>
      <c r="F70" s="27" t="str">
        <f t="shared" si="3"/>
        <v/>
      </c>
    </row>
    <row r="71" spans="1:6">
      <c r="A71" s="3"/>
      <c r="B71" s="27" t="str">
        <f t="shared" si="2"/>
        <v/>
      </c>
      <c r="E71" s="3"/>
      <c r="F71" s="27" t="str">
        <f t="shared" si="3"/>
        <v/>
      </c>
    </row>
    <row r="72" spans="1:6">
      <c r="A72" s="3"/>
      <c r="B72" s="27" t="str">
        <f t="shared" si="2"/>
        <v/>
      </c>
      <c r="E72" s="3"/>
      <c r="F72" s="27" t="str">
        <f t="shared" si="3"/>
        <v/>
      </c>
    </row>
    <row r="73" spans="1:6">
      <c r="A73" s="3"/>
      <c r="B73" s="27" t="str">
        <f t="shared" si="2"/>
        <v/>
      </c>
      <c r="E73" s="3"/>
      <c r="F73" s="27" t="str">
        <f t="shared" si="3"/>
        <v/>
      </c>
    </row>
    <row r="74" spans="1:6">
      <c r="A74" s="3"/>
      <c r="B74" s="27" t="str">
        <f t="shared" si="2"/>
        <v/>
      </c>
      <c r="E74" s="3"/>
      <c r="F74" s="27" t="str">
        <f t="shared" si="3"/>
        <v/>
      </c>
    </row>
    <row r="75" spans="1:6">
      <c r="A75" s="3"/>
      <c r="B75" s="27" t="str">
        <f t="shared" si="2"/>
        <v/>
      </c>
      <c r="E75" s="3"/>
      <c r="F75" s="27" t="str">
        <f t="shared" si="3"/>
        <v/>
      </c>
    </row>
    <row r="76" spans="1:6">
      <c r="A76" s="3"/>
      <c r="B76" s="27" t="str">
        <f t="shared" si="2"/>
        <v/>
      </c>
      <c r="E76" s="3"/>
      <c r="F76" s="27" t="str">
        <f t="shared" si="3"/>
        <v/>
      </c>
    </row>
    <row r="77" spans="1:6">
      <c r="A77" s="3"/>
      <c r="B77" s="27" t="str">
        <f t="shared" si="2"/>
        <v/>
      </c>
      <c r="E77" s="3"/>
      <c r="F77" s="27" t="str">
        <f t="shared" si="3"/>
        <v/>
      </c>
    </row>
    <row r="78" spans="1:6">
      <c r="A78" s="3"/>
      <c r="B78" s="27" t="str">
        <f t="shared" si="2"/>
        <v/>
      </c>
      <c r="E78" s="3"/>
      <c r="F78" s="27" t="str">
        <f t="shared" si="3"/>
        <v/>
      </c>
    </row>
    <row r="79" spans="1:6">
      <c r="A79" s="3"/>
      <c r="B79" s="27" t="str">
        <f t="shared" si="2"/>
        <v/>
      </c>
      <c r="E79" s="3"/>
      <c r="F79" s="27" t="str">
        <f t="shared" si="3"/>
        <v/>
      </c>
    </row>
    <row r="80" spans="1:6">
      <c r="A80" s="3"/>
      <c r="B80" s="27" t="str">
        <f t="shared" si="2"/>
        <v/>
      </c>
      <c r="E80" s="3"/>
      <c r="F80" s="27" t="str">
        <f t="shared" si="3"/>
        <v/>
      </c>
    </row>
    <row r="81" spans="1:6">
      <c r="A81" s="3"/>
      <c r="B81" s="27" t="str">
        <f t="shared" si="2"/>
        <v/>
      </c>
      <c r="E81" s="3"/>
      <c r="F81" s="27" t="str">
        <f t="shared" si="3"/>
        <v/>
      </c>
    </row>
    <row r="82" spans="1:6">
      <c r="A82" s="3"/>
      <c r="B82" s="27" t="str">
        <f t="shared" si="2"/>
        <v/>
      </c>
      <c r="E82" s="3"/>
      <c r="F82" s="27" t="str">
        <f t="shared" si="3"/>
        <v/>
      </c>
    </row>
    <row r="83" spans="1:6">
      <c r="A83" s="3"/>
      <c r="B83" s="27" t="str">
        <f t="shared" si="2"/>
        <v/>
      </c>
      <c r="E83" s="3"/>
      <c r="F83" s="27" t="str">
        <f t="shared" si="3"/>
        <v/>
      </c>
    </row>
    <row r="84" spans="1:6">
      <c r="A84" s="3"/>
      <c r="B84" s="27" t="str">
        <f t="shared" si="2"/>
        <v/>
      </c>
      <c r="E84" s="3"/>
      <c r="F84" s="27" t="str">
        <f t="shared" si="3"/>
        <v/>
      </c>
    </row>
    <row r="85" spans="1:6">
      <c r="A85" s="3"/>
      <c r="B85" s="27" t="str">
        <f t="shared" si="2"/>
        <v/>
      </c>
      <c r="E85" s="3"/>
      <c r="F85" s="27" t="str">
        <f t="shared" si="3"/>
        <v/>
      </c>
    </row>
    <row r="86" spans="1:6">
      <c r="A86" s="3"/>
      <c r="B86" s="27" t="str">
        <f t="shared" si="2"/>
        <v/>
      </c>
      <c r="E86" s="3"/>
      <c r="F86" s="27" t="str">
        <f t="shared" si="3"/>
        <v/>
      </c>
    </row>
    <row r="87" spans="1:6">
      <c r="A87" s="3"/>
      <c r="B87" s="27" t="str">
        <f t="shared" si="2"/>
        <v/>
      </c>
      <c r="E87" s="3"/>
      <c r="F87" s="27" t="str">
        <f t="shared" si="3"/>
        <v/>
      </c>
    </row>
    <row r="88" spans="1:6">
      <c r="A88" s="3"/>
      <c r="B88" s="27" t="str">
        <f t="shared" si="2"/>
        <v/>
      </c>
      <c r="E88" s="3"/>
      <c r="F88" s="27" t="str">
        <f t="shared" si="3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88"/>
  <sheetViews>
    <sheetView zoomScale="85" zoomScaleNormal="85" workbookViewId="0">
      <selection activeCell="I16" sqref="I16"/>
    </sheetView>
  </sheetViews>
  <sheetFormatPr defaultRowHeight="16.5"/>
  <cols>
    <col min="1" max="1" width="29" customWidth="1"/>
    <col min="2" max="2" width="23.75" customWidth="1"/>
    <col min="4" max="4" width="6.5" style="38" customWidth="1"/>
    <col min="5" max="5" width="34.375" customWidth="1"/>
    <col min="6" max="6" width="20" customWidth="1"/>
  </cols>
  <sheetData>
    <row r="1" spans="1:7">
      <c r="A1" t="s">
        <v>166</v>
      </c>
      <c r="B1" t="s">
        <v>167</v>
      </c>
      <c r="C1" s="7" t="str">
        <f>"var code ="&amp;B2&amp;B3&amp;B4&amp;B5&amp;B6&amp;B7&amp;B8&amp;B9&amp;B10&amp;B11&amp;B12&amp;B13&amp;B14&amp;B15&amp;B16&amp;B17&amp;B18&amp;B19&amp;B20&amp;B21&amp;B22&amp;B23&amp;B24&amp;B25&amp;B26&amp;B27&amp;B28&amp;B29&amp;B30&amp;B31&amp;B32&amp;B33&amp;B34&amp;B35&amp;B36&amp;B37&amp;B38&amp;B39&amp;B40&amp;B41&amp;B42&amp;B43&amp;B44&amp;B45&amp;B46&amp;B47&amp;B48&amp;B49&amp;B50&amp;B51&amp;B52&amp;B53&amp;B54&amp;B55&amp;B56&amp;B57&amp;B58&amp;B59&amp;B60&amp;B61&amp;B62&amp;B63&amp;B64&amp;B65&amp;B66&amp;B67&amp;B68&amp;B69&amp;B70&amp;B71&amp;B72&amp;B73&amp;B74&amp;B75&amp;B76&amp;B77&amp;B78&amp;B79&amp;B80&amp;B81&amp;B82&amp;B83&amp;B84&amp;B85&amp;B86&amp;B87&amp;B88&amp;";"</f>
        <v>var code =;</v>
      </c>
      <c r="D1" s="38" t="s">
        <v>169</v>
      </c>
      <c r="E1" t="s">
        <v>166</v>
      </c>
      <c r="F1" t="s">
        <v>168</v>
      </c>
      <c r="G1" s="7" t="str">
        <f>"var code ='"&amp;F2&amp;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"';"</f>
        <v>var code ='//開始送貨(格式:GOODS_LOAD,姓名,商品,倉庫X,倉庫Y,收件人X,收件人Y)\n     UartSentToMega(String(GOODS_LOAD) + "," + mqttGetMsg);\n ';</v>
      </c>
    </row>
    <row r="2" spans="1:7">
      <c r="A2" s="37"/>
      <c r="B2" s="27" t="str">
        <f>IF(NOT(ISBLANK(A2)),A2,"")</f>
        <v/>
      </c>
      <c r="D2" s="39"/>
      <c r="E2" s="24" t="s">
        <v>176</v>
      </c>
      <c r="F2" s="27" t="str">
        <f>IF(NOT(ISBLANK(E2)),E2&amp;"\n ","")</f>
        <v xml:space="preserve">//開始送貨(格式:GOODS_LOAD,姓名,商品,倉庫X,倉庫Y,收件人X,收件人Y)\n </v>
      </c>
    </row>
    <row r="3" spans="1:7">
      <c r="A3" s="23"/>
      <c r="B3" s="27" t="str">
        <f t="shared" ref="B3:B66" si="0">IF(NOT(ISBLANK(A3)),A3,"")</f>
        <v/>
      </c>
      <c r="D3" s="40"/>
      <c r="E3" s="24" t="s">
        <v>177</v>
      </c>
      <c r="F3" s="27" t="str">
        <f t="shared" ref="F3:F66" si="1">IF(NOT(ISBLANK(E3)),E3&amp;"\n ","")</f>
        <v xml:space="preserve">    UartSentToMega(String(GOODS_LOAD) + "," + mqttGetMsg);\n </v>
      </c>
    </row>
    <row r="4" spans="1:7">
      <c r="A4" s="24"/>
      <c r="B4" s="27" t="str">
        <f t="shared" si="0"/>
        <v/>
      </c>
      <c r="D4" s="39"/>
      <c r="E4" s="24"/>
      <c r="F4" s="27" t="str">
        <f t="shared" si="1"/>
        <v/>
      </c>
    </row>
    <row r="5" spans="1:7">
      <c r="A5" s="24"/>
      <c r="B5" s="27" t="str">
        <f t="shared" si="0"/>
        <v/>
      </c>
      <c r="D5" s="40"/>
      <c r="E5" s="24"/>
      <c r="F5" s="27" t="str">
        <f t="shared" si="1"/>
        <v/>
      </c>
    </row>
    <row r="6" spans="1:7">
      <c r="A6" s="23"/>
      <c r="B6" s="27" t="str">
        <f t="shared" si="0"/>
        <v/>
      </c>
      <c r="D6" s="40"/>
      <c r="E6" s="23"/>
      <c r="F6" s="27" t="str">
        <f t="shared" si="1"/>
        <v/>
      </c>
    </row>
    <row r="7" spans="1:7">
      <c r="A7" s="23"/>
      <c r="B7" s="27" t="str">
        <f t="shared" si="0"/>
        <v/>
      </c>
      <c r="D7" s="40"/>
      <c r="E7" s="23"/>
      <c r="F7" s="27" t="str">
        <f t="shared" si="1"/>
        <v/>
      </c>
    </row>
    <row r="8" spans="1:7">
      <c r="A8" s="23"/>
      <c r="B8" s="27" t="str">
        <f t="shared" si="0"/>
        <v/>
      </c>
      <c r="D8" s="40"/>
      <c r="E8" s="23"/>
      <c r="F8" s="27" t="str">
        <f t="shared" si="1"/>
        <v/>
      </c>
    </row>
    <row r="9" spans="1:7">
      <c r="A9" s="23"/>
      <c r="B9" s="27" t="str">
        <f t="shared" si="0"/>
        <v/>
      </c>
      <c r="D9" s="40"/>
      <c r="E9" s="23"/>
      <c r="F9" s="27" t="str">
        <f t="shared" si="1"/>
        <v/>
      </c>
    </row>
    <row r="10" spans="1:7">
      <c r="A10" s="23"/>
      <c r="B10" s="27" t="str">
        <f t="shared" si="0"/>
        <v/>
      </c>
      <c r="D10" s="40"/>
      <c r="E10" s="23"/>
      <c r="F10" s="27" t="str">
        <f t="shared" si="1"/>
        <v/>
      </c>
    </row>
    <row r="11" spans="1:7">
      <c r="A11" s="23"/>
      <c r="B11" s="27" t="str">
        <f t="shared" si="0"/>
        <v/>
      </c>
      <c r="D11" s="40"/>
      <c r="E11" s="23"/>
      <c r="F11" s="27" t="str">
        <f t="shared" si="1"/>
        <v/>
      </c>
    </row>
    <row r="12" spans="1:7">
      <c r="A12" s="23"/>
      <c r="B12" s="27" t="str">
        <f t="shared" si="0"/>
        <v/>
      </c>
      <c r="D12" s="40"/>
      <c r="E12" s="23"/>
      <c r="F12" s="27" t="str">
        <f t="shared" si="1"/>
        <v/>
      </c>
    </row>
    <row r="13" spans="1:7">
      <c r="A13" s="23"/>
      <c r="B13" s="27" t="str">
        <f t="shared" si="0"/>
        <v/>
      </c>
      <c r="D13" s="40"/>
      <c r="E13" s="23"/>
      <c r="F13" s="27" t="str">
        <f t="shared" si="1"/>
        <v/>
      </c>
    </row>
    <row r="14" spans="1:7">
      <c r="A14" s="23"/>
      <c r="B14" s="27" t="str">
        <f t="shared" si="0"/>
        <v/>
      </c>
      <c r="D14" s="40"/>
      <c r="E14" s="23"/>
      <c r="F14" s="27" t="str">
        <f t="shared" si="1"/>
        <v/>
      </c>
    </row>
    <row r="15" spans="1:7">
      <c r="A15" s="23"/>
      <c r="B15" s="27" t="str">
        <f t="shared" si="0"/>
        <v/>
      </c>
      <c r="E15" s="23"/>
      <c r="F15" s="27" t="str">
        <f t="shared" si="1"/>
        <v/>
      </c>
    </row>
    <row r="16" spans="1:7">
      <c r="A16" s="24"/>
      <c r="B16" s="27" t="str">
        <f t="shared" si="0"/>
        <v/>
      </c>
      <c r="E16" s="24"/>
      <c r="F16" s="27" t="str">
        <f t="shared" si="1"/>
        <v/>
      </c>
    </row>
    <row r="17" spans="1:6">
      <c r="A17" s="23"/>
      <c r="B17" s="27" t="str">
        <f t="shared" si="0"/>
        <v/>
      </c>
      <c r="E17" s="23"/>
      <c r="F17" s="27" t="str">
        <f t="shared" si="1"/>
        <v/>
      </c>
    </row>
    <row r="18" spans="1:6">
      <c r="A18" s="23"/>
      <c r="B18" s="27" t="str">
        <f t="shared" si="0"/>
        <v/>
      </c>
      <c r="E18" s="23"/>
      <c r="F18" s="27" t="str">
        <f t="shared" si="1"/>
        <v/>
      </c>
    </row>
    <row r="19" spans="1:6">
      <c r="A19" s="23"/>
      <c r="B19" s="27" t="str">
        <f t="shared" si="0"/>
        <v/>
      </c>
      <c r="E19" s="23"/>
      <c r="F19" s="27" t="str">
        <f t="shared" si="1"/>
        <v/>
      </c>
    </row>
    <row r="20" spans="1:6">
      <c r="A20" s="23"/>
      <c r="B20" s="27" t="str">
        <f t="shared" si="0"/>
        <v/>
      </c>
      <c r="E20" s="23"/>
      <c r="F20" s="27" t="str">
        <f t="shared" si="1"/>
        <v/>
      </c>
    </row>
    <row r="21" spans="1:6">
      <c r="A21" s="23"/>
      <c r="B21" s="27" t="str">
        <f t="shared" si="0"/>
        <v/>
      </c>
      <c r="E21" s="23"/>
      <c r="F21" s="27" t="str">
        <f t="shared" si="1"/>
        <v/>
      </c>
    </row>
    <row r="22" spans="1:6">
      <c r="A22" s="23"/>
      <c r="B22" s="27" t="str">
        <f t="shared" si="0"/>
        <v/>
      </c>
      <c r="E22" s="23"/>
      <c r="F22" s="27" t="str">
        <f t="shared" si="1"/>
        <v/>
      </c>
    </row>
    <row r="23" spans="1:6">
      <c r="A23" s="23"/>
      <c r="B23" s="27" t="str">
        <f t="shared" si="0"/>
        <v/>
      </c>
      <c r="E23" s="23"/>
      <c r="F23" s="27" t="str">
        <f t="shared" si="1"/>
        <v/>
      </c>
    </row>
    <row r="24" spans="1:6">
      <c r="A24" s="23"/>
      <c r="B24" s="27" t="str">
        <f t="shared" si="0"/>
        <v/>
      </c>
      <c r="E24" s="23"/>
      <c r="F24" s="27" t="str">
        <f t="shared" si="1"/>
        <v/>
      </c>
    </row>
    <row r="25" spans="1:6">
      <c r="A25" s="23"/>
      <c r="B25" s="27" t="str">
        <f t="shared" si="0"/>
        <v/>
      </c>
      <c r="E25" s="23"/>
      <c r="F25" s="27" t="str">
        <f t="shared" si="1"/>
        <v/>
      </c>
    </row>
    <row r="26" spans="1:6">
      <c r="A26" s="23"/>
      <c r="B26" s="27" t="str">
        <f t="shared" si="0"/>
        <v/>
      </c>
      <c r="E26" s="23"/>
      <c r="F26" s="27" t="str">
        <f t="shared" si="1"/>
        <v/>
      </c>
    </row>
    <row r="27" spans="1:6">
      <c r="A27" s="23"/>
      <c r="B27" s="27" t="str">
        <f t="shared" si="0"/>
        <v/>
      </c>
      <c r="E27" s="23"/>
      <c r="F27" s="27" t="str">
        <f t="shared" si="1"/>
        <v/>
      </c>
    </row>
    <row r="28" spans="1:6">
      <c r="A28" s="23"/>
      <c r="B28" s="27" t="str">
        <f t="shared" si="0"/>
        <v/>
      </c>
      <c r="E28" s="23"/>
      <c r="F28" s="27" t="str">
        <f t="shared" si="1"/>
        <v/>
      </c>
    </row>
    <row r="29" spans="1:6">
      <c r="A29" s="23"/>
      <c r="B29" s="27" t="str">
        <f t="shared" si="0"/>
        <v/>
      </c>
      <c r="E29" s="23"/>
      <c r="F29" s="27" t="str">
        <f t="shared" si="1"/>
        <v/>
      </c>
    </row>
    <row r="30" spans="1:6">
      <c r="A30" s="23"/>
      <c r="B30" s="27" t="str">
        <f t="shared" si="0"/>
        <v/>
      </c>
      <c r="E30" s="23"/>
      <c r="F30" s="27" t="str">
        <f t="shared" si="1"/>
        <v/>
      </c>
    </row>
    <row r="31" spans="1:6">
      <c r="A31" s="23"/>
      <c r="B31" s="27" t="str">
        <f t="shared" si="0"/>
        <v/>
      </c>
      <c r="E31" s="23"/>
      <c r="F31" s="27" t="str">
        <f t="shared" si="1"/>
        <v/>
      </c>
    </row>
    <row r="32" spans="1:6">
      <c r="A32" s="23"/>
      <c r="B32" s="27" t="str">
        <f t="shared" si="0"/>
        <v/>
      </c>
      <c r="E32" s="23"/>
      <c r="F32" s="27" t="str">
        <f t="shared" si="1"/>
        <v/>
      </c>
    </row>
    <row r="33" spans="1:6">
      <c r="A33" s="23"/>
      <c r="B33" s="27" t="str">
        <f t="shared" si="0"/>
        <v/>
      </c>
      <c r="E33" s="23"/>
      <c r="F33" s="27" t="str">
        <f t="shared" si="1"/>
        <v/>
      </c>
    </row>
    <row r="34" spans="1:6">
      <c r="A34" s="23"/>
      <c r="B34" s="27" t="str">
        <f t="shared" si="0"/>
        <v/>
      </c>
      <c r="E34" s="23"/>
      <c r="F34" s="27" t="str">
        <f t="shared" si="1"/>
        <v/>
      </c>
    </row>
    <row r="35" spans="1:6">
      <c r="A35" s="23"/>
      <c r="B35" s="27" t="str">
        <f t="shared" si="0"/>
        <v/>
      </c>
      <c r="E35" s="23"/>
      <c r="F35" s="27" t="str">
        <f t="shared" si="1"/>
        <v/>
      </c>
    </row>
    <row r="36" spans="1:6">
      <c r="A36" s="23"/>
      <c r="B36" s="27" t="str">
        <f t="shared" si="0"/>
        <v/>
      </c>
      <c r="E36" s="23"/>
      <c r="F36" s="27" t="str">
        <f t="shared" si="1"/>
        <v/>
      </c>
    </row>
    <row r="37" spans="1:6">
      <c r="A37" s="23"/>
      <c r="B37" s="27" t="str">
        <f t="shared" si="0"/>
        <v/>
      </c>
      <c r="E37" s="23"/>
      <c r="F37" s="27" t="str">
        <f t="shared" si="1"/>
        <v/>
      </c>
    </row>
    <row r="38" spans="1:6">
      <c r="A38" s="23"/>
      <c r="B38" s="27" t="str">
        <f t="shared" si="0"/>
        <v/>
      </c>
      <c r="E38" s="23"/>
      <c r="F38" s="27" t="str">
        <f t="shared" si="1"/>
        <v/>
      </c>
    </row>
    <row r="39" spans="1:6">
      <c r="A39" s="3"/>
      <c r="B39" s="27" t="str">
        <f t="shared" si="0"/>
        <v/>
      </c>
      <c r="E39" s="3"/>
      <c r="F39" s="27" t="str">
        <f t="shared" si="1"/>
        <v/>
      </c>
    </row>
    <row r="40" spans="1:6">
      <c r="A40" s="23"/>
      <c r="B40" s="27" t="str">
        <f t="shared" si="0"/>
        <v/>
      </c>
      <c r="E40" s="23"/>
      <c r="F40" s="27" t="str">
        <f t="shared" si="1"/>
        <v/>
      </c>
    </row>
    <row r="41" spans="1:6">
      <c r="A41" s="23"/>
      <c r="B41" s="27" t="str">
        <f t="shared" si="0"/>
        <v/>
      </c>
      <c r="E41" s="23"/>
      <c r="F41" s="27" t="str">
        <f t="shared" si="1"/>
        <v/>
      </c>
    </row>
    <row r="42" spans="1:6">
      <c r="A42" s="23"/>
      <c r="B42" s="27" t="str">
        <f t="shared" si="0"/>
        <v/>
      </c>
      <c r="E42" s="23"/>
      <c r="F42" s="27" t="str">
        <f t="shared" si="1"/>
        <v/>
      </c>
    </row>
    <row r="43" spans="1:6">
      <c r="A43" s="23"/>
      <c r="B43" s="27" t="str">
        <f t="shared" si="0"/>
        <v/>
      </c>
      <c r="E43" s="23"/>
      <c r="F43" s="27" t="str">
        <f t="shared" si="1"/>
        <v/>
      </c>
    </row>
    <row r="44" spans="1:6">
      <c r="A44" s="23"/>
      <c r="B44" s="27" t="str">
        <f t="shared" si="0"/>
        <v/>
      </c>
      <c r="E44" s="23"/>
      <c r="F44" s="27" t="str">
        <f t="shared" si="1"/>
        <v/>
      </c>
    </row>
    <row r="45" spans="1:6">
      <c r="A45" s="23"/>
      <c r="B45" s="27" t="str">
        <f t="shared" si="0"/>
        <v/>
      </c>
      <c r="E45" s="23"/>
      <c r="F45" s="27" t="str">
        <f t="shared" si="1"/>
        <v/>
      </c>
    </row>
    <row r="46" spans="1:6">
      <c r="A46" s="23"/>
      <c r="B46" s="27" t="str">
        <f t="shared" si="0"/>
        <v/>
      </c>
      <c r="E46" s="23"/>
      <c r="F46" s="27" t="str">
        <f t="shared" si="1"/>
        <v/>
      </c>
    </row>
    <row r="47" spans="1:6">
      <c r="A47" s="23"/>
      <c r="B47" s="27" t="str">
        <f t="shared" si="0"/>
        <v/>
      </c>
      <c r="E47" s="23"/>
      <c r="F47" s="27" t="str">
        <f t="shared" si="1"/>
        <v/>
      </c>
    </row>
    <row r="48" spans="1:6">
      <c r="A48" s="23"/>
      <c r="B48" s="27" t="str">
        <f t="shared" si="0"/>
        <v/>
      </c>
      <c r="E48" s="23"/>
      <c r="F48" s="27" t="str">
        <f t="shared" si="1"/>
        <v/>
      </c>
    </row>
    <row r="49" spans="1:6">
      <c r="A49" s="23"/>
      <c r="B49" s="27" t="str">
        <f t="shared" si="0"/>
        <v/>
      </c>
      <c r="E49" s="23"/>
      <c r="F49" s="27" t="str">
        <f t="shared" si="1"/>
        <v/>
      </c>
    </row>
    <row r="50" spans="1:6">
      <c r="A50" s="23"/>
      <c r="B50" s="27" t="str">
        <f t="shared" si="0"/>
        <v/>
      </c>
      <c r="E50" s="23"/>
      <c r="F50" s="27" t="str">
        <f t="shared" si="1"/>
        <v/>
      </c>
    </row>
    <row r="51" spans="1:6">
      <c r="A51" s="23"/>
      <c r="B51" s="27" t="str">
        <f t="shared" si="0"/>
        <v/>
      </c>
      <c r="E51" s="23"/>
      <c r="F51" s="27" t="str">
        <f t="shared" si="1"/>
        <v/>
      </c>
    </row>
    <row r="52" spans="1:6">
      <c r="A52" s="23"/>
      <c r="B52" s="27" t="str">
        <f t="shared" si="0"/>
        <v/>
      </c>
      <c r="E52" s="23"/>
      <c r="F52" s="27" t="str">
        <f t="shared" si="1"/>
        <v/>
      </c>
    </row>
    <row r="53" spans="1:6">
      <c r="A53" s="23"/>
      <c r="B53" s="27" t="str">
        <f t="shared" si="0"/>
        <v/>
      </c>
      <c r="E53" s="23"/>
      <c r="F53" s="27" t="str">
        <f t="shared" si="1"/>
        <v/>
      </c>
    </row>
    <row r="54" spans="1:6">
      <c r="A54" s="23"/>
      <c r="B54" s="27" t="str">
        <f t="shared" si="0"/>
        <v/>
      </c>
      <c r="E54" s="23"/>
      <c r="F54" s="27" t="str">
        <f t="shared" si="1"/>
        <v/>
      </c>
    </row>
    <row r="55" spans="1:6">
      <c r="A55" s="23"/>
      <c r="B55" s="27" t="str">
        <f t="shared" si="0"/>
        <v/>
      </c>
      <c r="E55" s="23"/>
      <c r="F55" s="27" t="str">
        <f t="shared" si="1"/>
        <v/>
      </c>
    </row>
    <row r="56" spans="1:6">
      <c r="A56" s="23"/>
      <c r="B56" s="27" t="str">
        <f t="shared" si="0"/>
        <v/>
      </c>
      <c r="E56" s="23"/>
      <c r="F56" s="27" t="str">
        <f t="shared" si="1"/>
        <v/>
      </c>
    </row>
    <row r="57" spans="1:6">
      <c r="A57" s="23"/>
      <c r="B57" s="27" t="str">
        <f t="shared" si="0"/>
        <v/>
      </c>
      <c r="E57" s="23"/>
      <c r="F57" s="27" t="str">
        <f t="shared" si="1"/>
        <v/>
      </c>
    </row>
    <row r="58" spans="1:6">
      <c r="A58" s="23"/>
      <c r="B58" s="27" t="str">
        <f t="shared" si="0"/>
        <v/>
      </c>
      <c r="E58" s="23"/>
      <c r="F58" s="27" t="str">
        <f t="shared" si="1"/>
        <v/>
      </c>
    </row>
    <row r="59" spans="1:6">
      <c r="A59" s="3"/>
      <c r="B59" s="27" t="str">
        <f t="shared" si="0"/>
        <v/>
      </c>
      <c r="E59" s="3"/>
      <c r="F59" s="27" t="str">
        <f t="shared" si="1"/>
        <v/>
      </c>
    </row>
    <row r="60" spans="1:6">
      <c r="A60" s="23"/>
      <c r="B60" s="27" t="str">
        <f t="shared" si="0"/>
        <v/>
      </c>
      <c r="E60" s="23"/>
      <c r="F60" s="27" t="str">
        <f t="shared" si="1"/>
        <v/>
      </c>
    </row>
    <row r="61" spans="1:6">
      <c r="A61" s="23"/>
      <c r="B61" s="27" t="str">
        <f t="shared" si="0"/>
        <v/>
      </c>
      <c r="E61" s="23"/>
      <c r="F61" s="27" t="str">
        <f t="shared" si="1"/>
        <v/>
      </c>
    </row>
    <row r="62" spans="1:6">
      <c r="A62" s="23"/>
      <c r="B62" s="27" t="str">
        <f t="shared" si="0"/>
        <v/>
      </c>
      <c r="E62" s="23"/>
      <c r="F62" s="27" t="str">
        <f t="shared" si="1"/>
        <v/>
      </c>
    </row>
    <row r="63" spans="1:6">
      <c r="A63" s="23"/>
      <c r="B63" s="27" t="str">
        <f t="shared" si="0"/>
        <v/>
      </c>
      <c r="E63" s="23"/>
      <c r="F63" s="27" t="str">
        <f t="shared" si="1"/>
        <v/>
      </c>
    </row>
    <row r="64" spans="1:6">
      <c r="A64" s="3"/>
      <c r="B64" s="27" t="str">
        <f t="shared" si="0"/>
        <v/>
      </c>
      <c r="E64" s="3"/>
      <c r="F64" s="27" t="str">
        <f t="shared" si="1"/>
        <v/>
      </c>
    </row>
    <row r="65" spans="1:6">
      <c r="A65" s="3"/>
      <c r="B65" s="27" t="str">
        <f t="shared" si="0"/>
        <v/>
      </c>
      <c r="E65" s="3"/>
      <c r="F65" s="27" t="str">
        <f t="shared" si="1"/>
        <v/>
      </c>
    </row>
    <row r="66" spans="1:6">
      <c r="A66" s="3"/>
      <c r="B66" s="27" t="str">
        <f t="shared" si="0"/>
        <v/>
      </c>
      <c r="E66" s="3"/>
      <c r="F66" s="27" t="str">
        <f t="shared" si="1"/>
        <v/>
      </c>
    </row>
    <row r="67" spans="1:6">
      <c r="A67" s="3"/>
      <c r="B67" s="27" t="str">
        <f t="shared" ref="B67:B88" si="2">IF(NOT(ISBLANK(A67)),A67,"")</f>
        <v/>
      </c>
      <c r="E67" s="3"/>
      <c r="F67" s="27" t="str">
        <f t="shared" ref="F67:F88" si="3">IF(NOT(ISBLANK(E67)),E67&amp;"\n ","")</f>
        <v/>
      </c>
    </row>
    <row r="68" spans="1:6">
      <c r="A68" s="3"/>
      <c r="B68" s="27" t="str">
        <f t="shared" si="2"/>
        <v/>
      </c>
      <c r="E68" s="3"/>
      <c r="F68" s="27" t="str">
        <f t="shared" si="3"/>
        <v/>
      </c>
    </row>
    <row r="69" spans="1:6">
      <c r="A69" s="3"/>
      <c r="B69" s="27" t="str">
        <f t="shared" si="2"/>
        <v/>
      </c>
      <c r="E69" s="3"/>
      <c r="F69" s="27" t="str">
        <f t="shared" si="3"/>
        <v/>
      </c>
    </row>
    <row r="70" spans="1:6">
      <c r="A70" s="3"/>
      <c r="B70" s="27" t="str">
        <f t="shared" si="2"/>
        <v/>
      </c>
      <c r="E70" s="3"/>
      <c r="F70" s="27" t="str">
        <f t="shared" si="3"/>
        <v/>
      </c>
    </row>
    <row r="71" spans="1:6">
      <c r="A71" s="3"/>
      <c r="B71" s="27" t="str">
        <f t="shared" si="2"/>
        <v/>
      </c>
      <c r="E71" s="3"/>
      <c r="F71" s="27" t="str">
        <f t="shared" si="3"/>
        <v/>
      </c>
    </row>
    <row r="72" spans="1:6">
      <c r="A72" s="3"/>
      <c r="B72" s="27" t="str">
        <f t="shared" si="2"/>
        <v/>
      </c>
      <c r="E72" s="3"/>
      <c r="F72" s="27" t="str">
        <f t="shared" si="3"/>
        <v/>
      </c>
    </row>
    <row r="73" spans="1:6">
      <c r="A73" s="3"/>
      <c r="B73" s="27" t="str">
        <f t="shared" si="2"/>
        <v/>
      </c>
      <c r="E73" s="3"/>
      <c r="F73" s="27" t="str">
        <f t="shared" si="3"/>
        <v/>
      </c>
    </row>
    <row r="74" spans="1:6">
      <c r="A74" s="3"/>
      <c r="B74" s="27" t="str">
        <f t="shared" si="2"/>
        <v/>
      </c>
      <c r="E74" s="3"/>
      <c r="F74" s="27" t="str">
        <f t="shared" si="3"/>
        <v/>
      </c>
    </row>
    <row r="75" spans="1:6">
      <c r="A75" s="3"/>
      <c r="B75" s="27" t="str">
        <f t="shared" si="2"/>
        <v/>
      </c>
      <c r="E75" s="3"/>
      <c r="F75" s="27" t="str">
        <f t="shared" si="3"/>
        <v/>
      </c>
    </row>
    <row r="76" spans="1:6">
      <c r="A76" s="3"/>
      <c r="B76" s="27" t="str">
        <f t="shared" si="2"/>
        <v/>
      </c>
      <c r="E76" s="3"/>
      <c r="F76" s="27" t="str">
        <f t="shared" si="3"/>
        <v/>
      </c>
    </row>
    <row r="77" spans="1:6">
      <c r="A77" s="3"/>
      <c r="B77" s="27" t="str">
        <f t="shared" si="2"/>
        <v/>
      </c>
      <c r="E77" s="3"/>
      <c r="F77" s="27" t="str">
        <f t="shared" si="3"/>
        <v/>
      </c>
    </row>
    <row r="78" spans="1:6">
      <c r="A78" s="3"/>
      <c r="B78" s="27" t="str">
        <f t="shared" si="2"/>
        <v/>
      </c>
      <c r="E78" s="3"/>
      <c r="F78" s="27" t="str">
        <f t="shared" si="3"/>
        <v/>
      </c>
    </row>
    <row r="79" spans="1:6">
      <c r="A79" s="3"/>
      <c r="B79" s="27" t="str">
        <f t="shared" si="2"/>
        <v/>
      </c>
      <c r="E79" s="3"/>
      <c r="F79" s="27" t="str">
        <f t="shared" si="3"/>
        <v/>
      </c>
    </row>
    <row r="80" spans="1:6">
      <c r="A80" s="3"/>
      <c r="B80" s="27" t="str">
        <f t="shared" si="2"/>
        <v/>
      </c>
      <c r="E80" s="3"/>
      <c r="F80" s="27" t="str">
        <f t="shared" si="3"/>
        <v/>
      </c>
    </row>
    <row r="81" spans="1:6">
      <c r="A81" s="3"/>
      <c r="B81" s="27" t="str">
        <f t="shared" si="2"/>
        <v/>
      </c>
      <c r="E81" s="3"/>
      <c r="F81" s="27" t="str">
        <f t="shared" si="3"/>
        <v/>
      </c>
    </row>
    <row r="82" spans="1:6">
      <c r="A82" s="3"/>
      <c r="B82" s="27" t="str">
        <f t="shared" si="2"/>
        <v/>
      </c>
      <c r="E82" s="3"/>
      <c r="F82" s="27" t="str">
        <f t="shared" si="3"/>
        <v/>
      </c>
    </row>
    <row r="83" spans="1:6">
      <c r="A83" s="3"/>
      <c r="B83" s="27" t="str">
        <f t="shared" si="2"/>
        <v/>
      </c>
      <c r="E83" s="3"/>
      <c r="F83" s="27" t="str">
        <f t="shared" si="3"/>
        <v/>
      </c>
    </row>
    <row r="84" spans="1:6">
      <c r="A84" s="3"/>
      <c r="B84" s="27" t="str">
        <f t="shared" si="2"/>
        <v/>
      </c>
      <c r="E84" s="3"/>
      <c r="F84" s="27" t="str">
        <f t="shared" si="3"/>
        <v/>
      </c>
    </row>
    <row r="85" spans="1:6">
      <c r="A85" s="3"/>
      <c r="B85" s="27" t="str">
        <f t="shared" si="2"/>
        <v/>
      </c>
      <c r="E85" s="3"/>
      <c r="F85" s="27" t="str">
        <f t="shared" si="3"/>
        <v/>
      </c>
    </row>
    <row r="86" spans="1:6">
      <c r="A86" s="3"/>
      <c r="B86" s="27" t="str">
        <f t="shared" si="2"/>
        <v/>
      </c>
      <c r="E86" s="3"/>
      <c r="F86" s="27" t="str">
        <f t="shared" si="3"/>
        <v/>
      </c>
    </row>
    <row r="87" spans="1:6">
      <c r="A87" s="3"/>
      <c r="B87" s="27" t="str">
        <f t="shared" si="2"/>
        <v/>
      </c>
      <c r="E87" s="3"/>
      <c r="F87" s="27" t="str">
        <f t="shared" si="3"/>
        <v/>
      </c>
    </row>
    <row r="88" spans="1:6">
      <c r="A88" s="3"/>
      <c r="B88" s="27" t="str">
        <f t="shared" si="2"/>
        <v/>
      </c>
      <c r="E88" s="3"/>
      <c r="F88" s="27" t="str">
        <f t="shared" si="3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88"/>
  <sheetViews>
    <sheetView zoomScale="85" zoomScaleNormal="85" workbookViewId="0">
      <selection activeCell="B6" sqref="B6"/>
    </sheetView>
  </sheetViews>
  <sheetFormatPr defaultRowHeight="16.5"/>
  <cols>
    <col min="1" max="1" width="29" customWidth="1"/>
    <col min="2" max="2" width="23.75" customWidth="1"/>
    <col min="4" max="4" width="6.5" style="38" customWidth="1"/>
    <col min="5" max="5" width="34.375" customWidth="1"/>
    <col min="6" max="6" width="20" customWidth="1"/>
  </cols>
  <sheetData>
    <row r="1" spans="1:7">
      <c r="A1" t="s">
        <v>166</v>
      </c>
      <c r="B1" t="s">
        <v>167</v>
      </c>
      <c r="C1" s="7" t="str">
        <f>"var code ="&amp;B2&amp;B3&amp;B4&amp;B5&amp;B6&amp;B7&amp;B8&amp;B9&amp;B10&amp;B11&amp;B12&amp;B13&amp;B14&amp;B15&amp;B16&amp;B17&amp;B18&amp;B19&amp;B20&amp;B21&amp;B22&amp;B23&amp;B24&amp;B25&amp;B26&amp;B27&amp;B28&amp;B29&amp;B30&amp;B31&amp;B32&amp;B33&amp;B34&amp;B35&amp;B36&amp;B37&amp;B38&amp;B39&amp;B40&amp;B41&amp;B42&amp;B43&amp;B44&amp;B45&amp;B46&amp;B47&amp;B48&amp;B49&amp;B50&amp;B51&amp;B52&amp;B53&amp;B54&amp;B55&amp;B56&amp;B57&amp;B58&amp;B59&amp;B60&amp;B61&amp;B62&amp;B63&amp;B64&amp;B65&amp;B66&amp;B67&amp;B68&amp;B69&amp;B70&amp;B71&amp;B72&amp;B73&amp;B74&amp;B75&amp;B76&amp;B77&amp;B78&amp;B79&amp;B80&amp;B81&amp;B82&amp;B83&amp;B84&amp;B85&amp;B86&amp;B87&amp;B88&amp;";"</f>
        <v>var code ='str.indexOf('+dropdown_uart_topic+') != -1';</v>
      </c>
      <c r="D1" s="38" t="s">
        <v>169</v>
      </c>
      <c r="E1" t="s">
        <v>166</v>
      </c>
      <c r="F1" t="s">
        <v>168</v>
      </c>
      <c r="G1" s="7" t="str">
        <f>"var code ='"&amp;F2&amp;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"';"</f>
        <v>var code ='';</v>
      </c>
    </row>
    <row r="2" spans="1:7">
      <c r="A2" s="14" t="s">
        <v>223</v>
      </c>
      <c r="B2" s="27" t="str">
        <f>IF(NOT(ISBLANK(A2)),A2,"")</f>
        <v>'str.indexOf('+dropdown_uart_topic+') != -1'</v>
      </c>
      <c r="D2" s="39"/>
      <c r="E2" s="24"/>
      <c r="F2" s="27" t="str">
        <f>IF(NOT(ISBLANK(E2)),E2&amp;"\n ","")</f>
        <v/>
      </c>
    </row>
    <row r="3" spans="1:7">
      <c r="A3" s="23"/>
      <c r="B3" s="27" t="str">
        <f t="shared" ref="B3:B66" si="0">IF(NOT(ISBLANK(A3)),A3,"")</f>
        <v/>
      </c>
      <c r="D3" s="40"/>
      <c r="E3" s="24"/>
      <c r="F3" s="27" t="str">
        <f t="shared" ref="F3:F66" si="1">IF(NOT(ISBLANK(E3)),E3&amp;"\n ","")</f>
        <v/>
      </c>
    </row>
    <row r="4" spans="1:7">
      <c r="A4" s="24"/>
      <c r="B4" s="27" t="str">
        <f t="shared" si="0"/>
        <v/>
      </c>
      <c r="D4" s="39"/>
      <c r="E4" s="24"/>
      <c r="F4" s="27" t="str">
        <f t="shared" si="1"/>
        <v/>
      </c>
    </row>
    <row r="5" spans="1:7">
      <c r="A5" s="24"/>
      <c r="B5" s="27" t="str">
        <f t="shared" si="0"/>
        <v/>
      </c>
      <c r="D5" s="40"/>
      <c r="E5" s="24"/>
      <c r="F5" s="27" t="str">
        <f t="shared" si="1"/>
        <v/>
      </c>
    </row>
    <row r="6" spans="1:7">
      <c r="A6" s="23"/>
      <c r="B6" s="27" t="str">
        <f t="shared" si="0"/>
        <v/>
      </c>
      <c r="D6" s="40"/>
      <c r="E6" s="23"/>
      <c r="F6" s="27" t="str">
        <f t="shared" si="1"/>
        <v/>
      </c>
    </row>
    <row r="7" spans="1:7">
      <c r="A7" s="23"/>
      <c r="B7" s="27" t="str">
        <f t="shared" si="0"/>
        <v/>
      </c>
      <c r="D7" s="40"/>
      <c r="E7" s="23"/>
      <c r="F7" s="27" t="str">
        <f t="shared" si="1"/>
        <v/>
      </c>
    </row>
    <row r="8" spans="1:7">
      <c r="A8" s="23"/>
      <c r="B8" s="27" t="str">
        <f t="shared" si="0"/>
        <v/>
      </c>
      <c r="D8" s="40"/>
      <c r="E8" s="23"/>
      <c r="F8" s="27" t="str">
        <f t="shared" si="1"/>
        <v/>
      </c>
    </row>
    <row r="9" spans="1:7">
      <c r="A9" s="23"/>
      <c r="B9" s="27" t="str">
        <f t="shared" si="0"/>
        <v/>
      </c>
      <c r="D9" s="40"/>
      <c r="E9" s="23"/>
      <c r="F9" s="27" t="str">
        <f t="shared" si="1"/>
        <v/>
      </c>
    </row>
    <row r="10" spans="1:7">
      <c r="A10" s="23"/>
      <c r="B10" s="27" t="str">
        <f t="shared" si="0"/>
        <v/>
      </c>
      <c r="D10" s="40"/>
      <c r="E10" s="23"/>
      <c r="F10" s="27" t="str">
        <f t="shared" si="1"/>
        <v/>
      </c>
    </row>
    <row r="11" spans="1:7">
      <c r="A11" s="23"/>
      <c r="B11" s="27" t="str">
        <f t="shared" si="0"/>
        <v/>
      </c>
      <c r="D11" s="40"/>
      <c r="E11" s="23"/>
      <c r="F11" s="27" t="str">
        <f t="shared" si="1"/>
        <v/>
      </c>
    </row>
    <row r="12" spans="1:7">
      <c r="A12" s="23"/>
      <c r="B12" s="27" t="str">
        <f t="shared" si="0"/>
        <v/>
      </c>
      <c r="D12" s="40"/>
      <c r="E12" s="23"/>
      <c r="F12" s="27" t="str">
        <f t="shared" si="1"/>
        <v/>
      </c>
    </row>
    <row r="13" spans="1:7">
      <c r="A13" s="23"/>
      <c r="B13" s="27" t="str">
        <f t="shared" si="0"/>
        <v/>
      </c>
      <c r="D13" s="40"/>
      <c r="E13" s="23"/>
      <c r="F13" s="27" t="str">
        <f t="shared" si="1"/>
        <v/>
      </c>
    </row>
    <row r="14" spans="1:7">
      <c r="A14" s="23"/>
      <c r="B14" s="27" t="str">
        <f t="shared" si="0"/>
        <v/>
      </c>
      <c r="D14" s="40"/>
      <c r="E14" s="23"/>
      <c r="F14" s="27" t="str">
        <f t="shared" si="1"/>
        <v/>
      </c>
    </row>
    <row r="15" spans="1:7">
      <c r="A15" s="23"/>
      <c r="B15" s="27" t="str">
        <f t="shared" si="0"/>
        <v/>
      </c>
      <c r="E15" s="23"/>
      <c r="F15" s="27" t="str">
        <f t="shared" si="1"/>
        <v/>
      </c>
    </row>
    <row r="16" spans="1:7">
      <c r="A16" s="24"/>
      <c r="B16" s="27" t="str">
        <f t="shared" si="0"/>
        <v/>
      </c>
      <c r="E16" s="24"/>
      <c r="F16" s="27" t="str">
        <f t="shared" si="1"/>
        <v/>
      </c>
    </row>
    <row r="17" spans="1:6">
      <c r="A17" s="23"/>
      <c r="B17" s="27" t="str">
        <f t="shared" si="0"/>
        <v/>
      </c>
      <c r="E17" s="23"/>
      <c r="F17" s="27" t="str">
        <f t="shared" si="1"/>
        <v/>
      </c>
    </row>
    <row r="18" spans="1:6">
      <c r="A18" s="23"/>
      <c r="B18" s="27" t="str">
        <f t="shared" si="0"/>
        <v/>
      </c>
      <c r="E18" s="23"/>
      <c r="F18" s="27" t="str">
        <f t="shared" si="1"/>
        <v/>
      </c>
    </row>
    <row r="19" spans="1:6">
      <c r="A19" s="23"/>
      <c r="B19" s="27" t="str">
        <f t="shared" si="0"/>
        <v/>
      </c>
      <c r="E19" s="23"/>
      <c r="F19" s="27" t="str">
        <f t="shared" si="1"/>
        <v/>
      </c>
    </row>
    <row r="20" spans="1:6">
      <c r="A20" s="23"/>
      <c r="B20" s="27" t="str">
        <f t="shared" si="0"/>
        <v/>
      </c>
      <c r="E20" s="23"/>
      <c r="F20" s="27" t="str">
        <f t="shared" si="1"/>
        <v/>
      </c>
    </row>
    <row r="21" spans="1:6">
      <c r="A21" s="23"/>
      <c r="B21" s="27" t="str">
        <f t="shared" si="0"/>
        <v/>
      </c>
      <c r="E21" s="23"/>
      <c r="F21" s="27" t="str">
        <f t="shared" si="1"/>
        <v/>
      </c>
    </row>
    <row r="22" spans="1:6">
      <c r="A22" s="23"/>
      <c r="B22" s="27" t="str">
        <f t="shared" si="0"/>
        <v/>
      </c>
      <c r="E22" s="23"/>
      <c r="F22" s="27" t="str">
        <f t="shared" si="1"/>
        <v/>
      </c>
    </row>
    <row r="23" spans="1:6">
      <c r="A23" s="23"/>
      <c r="B23" s="27" t="str">
        <f t="shared" si="0"/>
        <v/>
      </c>
      <c r="E23" s="23"/>
      <c r="F23" s="27" t="str">
        <f t="shared" si="1"/>
        <v/>
      </c>
    </row>
    <row r="24" spans="1:6">
      <c r="A24" s="23"/>
      <c r="B24" s="27" t="str">
        <f t="shared" si="0"/>
        <v/>
      </c>
      <c r="E24" s="23"/>
      <c r="F24" s="27" t="str">
        <f t="shared" si="1"/>
        <v/>
      </c>
    </row>
    <row r="25" spans="1:6">
      <c r="A25" s="23"/>
      <c r="B25" s="27" t="str">
        <f t="shared" si="0"/>
        <v/>
      </c>
      <c r="E25" s="23"/>
      <c r="F25" s="27" t="str">
        <f t="shared" si="1"/>
        <v/>
      </c>
    </row>
    <row r="26" spans="1:6">
      <c r="A26" s="23"/>
      <c r="B26" s="27" t="str">
        <f t="shared" si="0"/>
        <v/>
      </c>
      <c r="E26" s="23"/>
      <c r="F26" s="27" t="str">
        <f t="shared" si="1"/>
        <v/>
      </c>
    </row>
    <row r="27" spans="1:6">
      <c r="A27" s="23"/>
      <c r="B27" s="27" t="str">
        <f t="shared" si="0"/>
        <v/>
      </c>
      <c r="E27" s="23"/>
      <c r="F27" s="27" t="str">
        <f t="shared" si="1"/>
        <v/>
      </c>
    </row>
    <row r="28" spans="1:6">
      <c r="A28" s="23"/>
      <c r="B28" s="27" t="str">
        <f t="shared" si="0"/>
        <v/>
      </c>
      <c r="E28" s="23"/>
      <c r="F28" s="27" t="str">
        <f t="shared" si="1"/>
        <v/>
      </c>
    </row>
    <row r="29" spans="1:6">
      <c r="A29" s="23"/>
      <c r="B29" s="27" t="str">
        <f t="shared" si="0"/>
        <v/>
      </c>
      <c r="E29" s="23"/>
      <c r="F29" s="27" t="str">
        <f t="shared" si="1"/>
        <v/>
      </c>
    </row>
    <row r="30" spans="1:6">
      <c r="A30" s="23"/>
      <c r="B30" s="27" t="str">
        <f t="shared" si="0"/>
        <v/>
      </c>
      <c r="E30" s="23"/>
      <c r="F30" s="27" t="str">
        <f t="shared" si="1"/>
        <v/>
      </c>
    </row>
    <row r="31" spans="1:6">
      <c r="A31" s="23"/>
      <c r="B31" s="27" t="str">
        <f t="shared" si="0"/>
        <v/>
      </c>
      <c r="E31" s="23"/>
      <c r="F31" s="27" t="str">
        <f t="shared" si="1"/>
        <v/>
      </c>
    </row>
    <row r="32" spans="1:6">
      <c r="A32" s="23"/>
      <c r="B32" s="27" t="str">
        <f t="shared" si="0"/>
        <v/>
      </c>
      <c r="E32" s="23"/>
      <c r="F32" s="27" t="str">
        <f t="shared" si="1"/>
        <v/>
      </c>
    </row>
    <row r="33" spans="1:6">
      <c r="A33" s="23"/>
      <c r="B33" s="27" t="str">
        <f t="shared" si="0"/>
        <v/>
      </c>
      <c r="E33" s="23"/>
      <c r="F33" s="27" t="str">
        <f t="shared" si="1"/>
        <v/>
      </c>
    </row>
    <row r="34" spans="1:6">
      <c r="A34" s="23"/>
      <c r="B34" s="27" t="str">
        <f t="shared" si="0"/>
        <v/>
      </c>
      <c r="E34" s="23"/>
      <c r="F34" s="27" t="str">
        <f t="shared" si="1"/>
        <v/>
      </c>
    </row>
    <row r="35" spans="1:6">
      <c r="A35" s="23"/>
      <c r="B35" s="27" t="str">
        <f t="shared" si="0"/>
        <v/>
      </c>
      <c r="E35" s="23"/>
      <c r="F35" s="27" t="str">
        <f t="shared" si="1"/>
        <v/>
      </c>
    </row>
    <row r="36" spans="1:6">
      <c r="A36" s="23"/>
      <c r="B36" s="27" t="str">
        <f t="shared" si="0"/>
        <v/>
      </c>
      <c r="E36" s="23"/>
      <c r="F36" s="27" t="str">
        <f t="shared" si="1"/>
        <v/>
      </c>
    </row>
    <row r="37" spans="1:6">
      <c r="A37" s="23"/>
      <c r="B37" s="27" t="str">
        <f t="shared" si="0"/>
        <v/>
      </c>
      <c r="E37" s="23"/>
      <c r="F37" s="27" t="str">
        <f t="shared" si="1"/>
        <v/>
      </c>
    </row>
    <row r="38" spans="1:6">
      <c r="A38" s="23"/>
      <c r="B38" s="27" t="str">
        <f t="shared" si="0"/>
        <v/>
      </c>
      <c r="E38" s="23"/>
      <c r="F38" s="27" t="str">
        <f t="shared" si="1"/>
        <v/>
      </c>
    </row>
    <row r="39" spans="1:6">
      <c r="A39" s="3"/>
      <c r="B39" s="27" t="str">
        <f t="shared" si="0"/>
        <v/>
      </c>
      <c r="E39" s="3"/>
      <c r="F39" s="27" t="str">
        <f t="shared" si="1"/>
        <v/>
      </c>
    </row>
    <row r="40" spans="1:6">
      <c r="A40" s="23"/>
      <c r="B40" s="27" t="str">
        <f t="shared" si="0"/>
        <v/>
      </c>
      <c r="E40" s="23"/>
      <c r="F40" s="27" t="str">
        <f t="shared" si="1"/>
        <v/>
      </c>
    </row>
    <row r="41" spans="1:6">
      <c r="A41" s="23"/>
      <c r="B41" s="27" t="str">
        <f t="shared" si="0"/>
        <v/>
      </c>
      <c r="E41" s="23"/>
      <c r="F41" s="27" t="str">
        <f t="shared" si="1"/>
        <v/>
      </c>
    </row>
    <row r="42" spans="1:6">
      <c r="A42" s="23"/>
      <c r="B42" s="27" t="str">
        <f t="shared" si="0"/>
        <v/>
      </c>
      <c r="E42" s="23"/>
      <c r="F42" s="27" t="str">
        <f t="shared" si="1"/>
        <v/>
      </c>
    </row>
    <row r="43" spans="1:6">
      <c r="A43" s="23"/>
      <c r="B43" s="27" t="str">
        <f t="shared" si="0"/>
        <v/>
      </c>
      <c r="E43" s="23"/>
      <c r="F43" s="27" t="str">
        <f t="shared" si="1"/>
        <v/>
      </c>
    </row>
    <row r="44" spans="1:6">
      <c r="A44" s="23"/>
      <c r="B44" s="27" t="str">
        <f t="shared" si="0"/>
        <v/>
      </c>
      <c r="E44" s="23"/>
      <c r="F44" s="27" t="str">
        <f t="shared" si="1"/>
        <v/>
      </c>
    </row>
    <row r="45" spans="1:6">
      <c r="A45" s="23"/>
      <c r="B45" s="27" t="str">
        <f t="shared" si="0"/>
        <v/>
      </c>
      <c r="E45" s="23"/>
      <c r="F45" s="27" t="str">
        <f t="shared" si="1"/>
        <v/>
      </c>
    </row>
    <row r="46" spans="1:6">
      <c r="A46" s="23"/>
      <c r="B46" s="27" t="str">
        <f t="shared" si="0"/>
        <v/>
      </c>
      <c r="E46" s="23"/>
      <c r="F46" s="27" t="str">
        <f t="shared" si="1"/>
        <v/>
      </c>
    </row>
    <row r="47" spans="1:6">
      <c r="A47" s="23"/>
      <c r="B47" s="27" t="str">
        <f t="shared" si="0"/>
        <v/>
      </c>
      <c r="E47" s="23"/>
      <c r="F47" s="27" t="str">
        <f t="shared" si="1"/>
        <v/>
      </c>
    </row>
    <row r="48" spans="1:6">
      <c r="A48" s="23"/>
      <c r="B48" s="27" t="str">
        <f t="shared" si="0"/>
        <v/>
      </c>
      <c r="E48" s="23"/>
      <c r="F48" s="27" t="str">
        <f t="shared" si="1"/>
        <v/>
      </c>
    </row>
    <row r="49" spans="1:6">
      <c r="A49" s="23"/>
      <c r="B49" s="27" t="str">
        <f t="shared" si="0"/>
        <v/>
      </c>
      <c r="E49" s="23"/>
      <c r="F49" s="27" t="str">
        <f t="shared" si="1"/>
        <v/>
      </c>
    </row>
    <row r="50" spans="1:6">
      <c r="A50" s="23"/>
      <c r="B50" s="27" t="str">
        <f t="shared" si="0"/>
        <v/>
      </c>
      <c r="E50" s="23"/>
      <c r="F50" s="27" t="str">
        <f t="shared" si="1"/>
        <v/>
      </c>
    </row>
    <row r="51" spans="1:6">
      <c r="A51" s="23"/>
      <c r="B51" s="27" t="str">
        <f t="shared" si="0"/>
        <v/>
      </c>
      <c r="E51" s="23"/>
      <c r="F51" s="27" t="str">
        <f t="shared" si="1"/>
        <v/>
      </c>
    </row>
    <row r="52" spans="1:6">
      <c r="A52" s="23"/>
      <c r="B52" s="27" t="str">
        <f t="shared" si="0"/>
        <v/>
      </c>
      <c r="E52" s="23"/>
      <c r="F52" s="27" t="str">
        <f t="shared" si="1"/>
        <v/>
      </c>
    </row>
    <row r="53" spans="1:6">
      <c r="A53" s="23"/>
      <c r="B53" s="27" t="str">
        <f t="shared" si="0"/>
        <v/>
      </c>
      <c r="E53" s="23"/>
      <c r="F53" s="27" t="str">
        <f t="shared" si="1"/>
        <v/>
      </c>
    </row>
    <row r="54" spans="1:6">
      <c r="A54" s="23"/>
      <c r="B54" s="27" t="str">
        <f t="shared" si="0"/>
        <v/>
      </c>
      <c r="E54" s="23"/>
      <c r="F54" s="27" t="str">
        <f t="shared" si="1"/>
        <v/>
      </c>
    </row>
    <row r="55" spans="1:6">
      <c r="A55" s="23"/>
      <c r="B55" s="27" t="str">
        <f t="shared" si="0"/>
        <v/>
      </c>
      <c r="E55" s="23"/>
      <c r="F55" s="27" t="str">
        <f t="shared" si="1"/>
        <v/>
      </c>
    </row>
    <row r="56" spans="1:6">
      <c r="A56" s="23"/>
      <c r="B56" s="27" t="str">
        <f t="shared" si="0"/>
        <v/>
      </c>
      <c r="E56" s="23"/>
      <c r="F56" s="27" t="str">
        <f t="shared" si="1"/>
        <v/>
      </c>
    </row>
    <row r="57" spans="1:6">
      <c r="A57" s="23"/>
      <c r="B57" s="27" t="str">
        <f t="shared" si="0"/>
        <v/>
      </c>
      <c r="E57" s="23"/>
      <c r="F57" s="27" t="str">
        <f t="shared" si="1"/>
        <v/>
      </c>
    </row>
    <row r="58" spans="1:6">
      <c r="A58" s="23"/>
      <c r="B58" s="27" t="str">
        <f t="shared" si="0"/>
        <v/>
      </c>
      <c r="E58" s="23"/>
      <c r="F58" s="27" t="str">
        <f t="shared" si="1"/>
        <v/>
      </c>
    </row>
    <row r="59" spans="1:6">
      <c r="A59" s="3"/>
      <c r="B59" s="27" t="str">
        <f t="shared" si="0"/>
        <v/>
      </c>
      <c r="E59" s="3"/>
      <c r="F59" s="27" t="str">
        <f t="shared" si="1"/>
        <v/>
      </c>
    </row>
    <row r="60" spans="1:6">
      <c r="A60" s="23"/>
      <c r="B60" s="27" t="str">
        <f t="shared" si="0"/>
        <v/>
      </c>
      <c r="E60" s="23"/>
      <c r="F60" s="27" t="str">
        <f t="shared" si="1"/>
        <v/>
      </c>
    </row>
    <row r="61" spans="1:6">
      <c r="A61" s="23"/>
      <c r="B61" s="27" t="str">
        <f t="shared" si="0"/>
        <v/>
      </c>
      <c r="E61" s="23"/>
      <c r="F61" s="27" t="str">
        <f t="shared" si="1"/>
        <v/>
      </c>
    </row>
    <row r="62" spans="1:6">
      <c r="A62" s="23"/>
      <c r="B62" s="27" t="str">
        <f t="shared" si="0"/>
        <v/>
      </c>
      <c r="E62" s="23"/>
      <c r="F62" s="27" t="str">
        <f t="shared" si="1"/>
        <v/>
      </c>
    </row>
    <row r="63" spans="1:6">
      <c r="A63" s="23"/>
      <c r="B63" s="27" t="str">
        <f t="shared" si="0"/>
        <v/>
      </c>
      <c r="E63" s="23"/>
      <c r="F63" s="27" t="str">
        <f t="shared" si="1"/>
        <v/>
      </c>
    </row>
    <row r="64" spans="1:6">
      <c r="A64" s="3"/>
      <c r="B64" s="27" t="str">
        <f t="shared" si="0"/>
        <v/>
      </c>
      <c r="E64" s="3"/>
      <c r="F64" s="27" t="str">
        <f t="shared" si="1"/>
        <v/>
      </c>
    </row>
    <row r="65" spans="1:6">
      <c r="A65" s="3"/>
      <c r="B65" s="27" t="str">
        <f t="shared" si="0"/>
        <v/>
      </c>
      <c r="E65" s="3"/>
      <c r="F65" s="27" t="str">
        <f t="shared" si="1"/>
        <v/>
      </c>
    </row>
    <row r="66" spans="1:6">
      <c r="A66" s="3"/>
      <c r="B66" s="27" t="str">
        <f t="shared" si="0"/>
        <v/>
      </c>
      <c r="E66" s="3"/>
      <c r="F66" s="27" t="str">
        <f t="shared" si="1"/>
        <v/>
      </c>
    </row>
    <row r="67" spans="1:6">
      <c r="A67" s="3"/>
      <c r="B67" s="27" t="str">
        <f t="shared" ref="B67:B88" si="2">IF(NOT(ISBLANK(A67)),A67,"")</f>
        <v/>
      </c>
      <c r="E67" s="3"/>
      <c r="F67" s="27" t="str">
        <f t="shared" ref="F67:F88" si="3">IF(NOT(ISBLANK(E67)),E67&amp;"\n ","")</f>
        <v/>
      </c>
    </row>
    <row r="68" spans="1:6">
      <c r="A68" s="3"/>
      <c r="B68" s="27" t="str">
        <f t="shared" si="2"/>
        <v/>
      </c>
      <c r="E68" s="3"/>
      <c r="F68" s="27" t="str">
        <f t="shared" si="3"/>
        <v/>
      </c>
    </row>
    <row r="69" spans="1:6">
      <c r="A69" s="3"/>
      <c r="B69" s="27" t="str">
        <f t="shared" si="2"/>
        <v/>
      </c>
      <c r="E69" s="3"/>
      <c r="F69" s="27" t="str">
        <f t="shared" si="3"/>
        <v/>
      </c>
    </row>
    <row r="70" spans="1:6">
      <c r="A70" s="3"/>
      <c r="B70" s="27" t="str">
        <f t="shared" si="2"/>
        <v/>
      </c>
      <c r="E70" s="3"/>
      <c r="F70" s="27" t="str">
        <f t="shared" si="3"/>
        <v/>
      </c>
    </row>
    <row r="71" spans="1:6">
      <c r="A71" s="3"/>
      <c r="B71" s="27" t="str">
        <f t="shared" si="2"/>
        <v/>
      </c>
      <c r="E71" s="3"/>
      <c r="F71" s="27" t="str">
        <f t="shared" si="3"/>
        <v/>
      </c>
    </row>
    <row r="72" spans="1:6">
      <c r="A72" s="3"/>
      <c r="B72" s="27" t="str">
        <f t="shared" si="2"/>
        <v/>
      </c>
      <c r="E72" s="3"/>
      <c r="F72" s="27" t="str">
        <f t="shared" si="3"/>
        <v/>
      </c>
    </row>
    <row r="73" spans="1:6">
      <c r="A73" s="3"/>
      <c r="B73" s="27" t="str">
        <f t="shared" si="2"/>
        <v/>
      </c>
      <c r="E73" s="3"/>
      <c r="F73" s="27" t="str">
        <f t="shared" si="3"/>
        <v/>
      </c>
    </row>
    <row r="74" spans="1:6">
      <c r="A74" s="3"/>
      <c r="B74" s="27" t="str">
        <f t="shared" si="2"/>
        <v/>
      </c>
      <c r="E74" s="3"/>
      <c r="F74" s="27" t="str">
        <f t="shared" si="3"/>
        <v/>
      </c>
    </row>
    <row r="75" spans="1:6">
      <c r="A75" s="3"/>
      <c r="B75" s="27" t="str">
        <f t="shared" si="2"/>
        <v/>
      </c>
      <c r="E75" s="3"/>
      <c r="F75" s="27" t="str">
        <f t="shared" si="3"/>
        <v/>
      </c>
    </row>
    <row r="76" spans="1:6">
      <c r="A76" s="3"/>
      <c r="B76" s="27" t="str">
        <f t="shared" si="2"/>
        <v/>
      </c>
      <c r="E76" s="3"/>
      <c r="F76" s="27" t="str">
        <f t="shared" si="3"/>
        <v/>
      </c>
    </row>
    <row r="77" spans="1:6">
      <c r="A77" s="3"/>
      <c r="B77" s="27" t="str">
        <f t="shared" si="2"/>
        <v/>
      </c>
      <c r="E77" s="3"/>
      <c r="F77" s="27" t="str">
        <f t="shared" si="3"/>
        <v/>
      </c>
    </row>
    <row r="78" spans="1:6">
      <c r="A78" s="3"/>
      <c r="B78" s="27" t="str">
        <f t="shared" si="2"/>
        <v/>
      </c>
      <c r="E78" s="3"/>
      <c r="F78" s="27" t="str">
        <f t="shared" si="3"/>
        <v/>
      </c>
    </row>
    <row r="79" spans="1:6">
      <c r="A79" s="3"/>
      <c r="B79" s="27" t="str">
        <f t="shared" si="2"/>
        <v/>
      </c>
      <c r="E79" s="3"/>
      <c r="F79" s="27" t="str">
        <f t="shared" si="3"/>
        <v/>
      </c>
    </row>
    <row r="80" spans="1:6">
      <c r="A80" s="3"/>
      <c r="B80" s="27" t="str">
        <f t="shared" si="2"/>
        <v/>
      </c>
      <c r="E80" s="3"/>
      <c r="F80" s="27" t="str">
        <f t="shared" si="3"/>
        <v/>
      </c>
    </row>
    <row r="81" spans="1:6">
      <c r="A81" s="3"/>
      <c r="B81" s="27" t="str">
        <f t="shared" si="2"/>
        <v/>
      </c>
      <c r="E81" s="3"/>
      <c r="F81" s="27" t="str">
        <f t="shared" si="3"/>
        <v/>
      </c>
    </row>
    <row r="82" spans="1:6">
      <c r="A82" s="3"/>
      <c r="B82" s="27" t="str">
        <f t="shared" si="2"/>
        <v/>
      </c>
      <c r="E82" s="3"/>
      <c r="F82" s="27" t="str">
        <f t="shared" si="3"/>
        <v/>
      </c>
    </row>
    <row r="83" spans="1:6">
      <c r="A83" s="3"/>
      <c r="B83" s="27" t="str">
        <f t="shared" si="2"/>
        <v/>
      </c>
      <c r="E83" s="3"/>
      <c r="F83" s="27" t="str">
        <f t="shared" si="3"/>
        <v/>
      </c>
    </row>
    <row r="84" spans="1:6">
      <c r="A84" s="3"/>
      <c r="B84" s="27" t="str">
        <f t="shared" si="2"/>
        <v/>
      </c>
      <c r="E84" s="3"/>
      <c r="F84" s="27" t="str">
        <f t="shared" si="3"/>
        <v/>
      </c>
    </row>
    <row r="85" spans="1:6">
      <c r="A85" s="3"/>
      <c r="B85" s="27" t="str">
        <f t="shared" si="2"/>
        <v/>
      </c>
      <c r="E85" s="3"/>
      <c r="F85" s="27" t="str">
        <f t="shared" si="3"/>
        <v/>
      </c>
    </row>
    <row r="86" spans="1:6">
      <c r="A86" s="3"/>
      <c r="B86" s="27" t="str">
        <f t="shared" si="2"/>
        <v/>
      </c>
      <c r="E86" s="3"/>
      <c r="F86" s="27" t="str">
        <f t="shared" si="3"/>
        <v/>
      </c>
    </row>
    <row r="87" spans="1:6">
      <c r="A87" s="3"/>
      <c r="B87" s="27" t="str">
        <f t="shared" si="2"/>
        <v/>
      </c>
      <c r="E87" s="3"/>
      <c r="F87" s="27" t="str">
        <f t="shared" si="3"/>
        <v/>
      </c>
    </row>
    <row r="88" spans="1:6">
      <c r="A88" s="3"/>
      <c r="B88" s="27" t="str">
        <f t="shared" si="2"/>
        <v/>
      </c>
      <c r="E88" s="3"/>
      <c r="F88" s="27" t="str">
        <f t="shared" si="3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88"/>
  <sheetViews>
    <sheetView zoomScale="85" zoomScaleNormal="85" workbookViewId="0">
      <selection activeCell="K31" sqref="K31"/>
    </sheetView>
  </sheetViews>
  <sheetFormatPr defaultRowHeight="16.5"/>
  <cols>
    <col min="1" max="1" width="29" customWidth="1"/>
    <col min="2" max="2" width="23.75" customWidth="1"/>
    <col min="4" max="4" width="6.5" style="38" customWidth="1"/>
    <col min="5" max="5" width="34.375" customWidth="1"/>
    <col min="6" max="6" width="20" customWidth="1"/>
  </cols>
  <sheetData>
    <row r="1" spans="1:7">
      <c r="A1" t="s">
        <v>166</v>
      </c>
      <c r="B1" t="s">
        <v>167</v>
      </c>
      <c r="C1" s="7" t="str">
        <f>"var code ="&amp;B2&amp;B3&amp;B4&amp;B5&amp;B6&amp;B7&amp;B8&amp;B9&amp;B10&amp;B11&amp;B12&amp;B13&amp;B14&amp;B15&amp;B16&amp;B17&amp;B18&amp;B19&amp;B20&amp;B21&amp;B22&amp;B23&amp;B24&amp;B25&amp;B26&amp;B27&amp;B28&amp;B29&amp;B30&amp;B31&amp;B32&amp;B33&amp;B34&amp;B35&amp;B36&amp;B37&amp;B38&amp;B39&amp;B40&amp;B41&amp;B42&amp;B43&amp;B44&amp;B45&amp;B46&amp;B47&amp;B48&amp;B49&amp;B50&amp;B51&amp;B52&amp;B53&amp;B54&amp;B55&amp;B56&amp;B57&amp;B58&amp;B59&amp;B60&amp;B61&amp;B62&amp;B63&amp;B64&amp;B65&amp;B66&amp;B67&amp;B68&amp;B69&amp;B70&amp;B71&amp;B72&amp;B73&amp;B74&amp;B75&amp;B76&amp;B77&amp;B78&amp;B79&amp;B80&amp;B81&amp;B82&amp;B83&amp;B84&amp;B85&amp;B86&amp;B87&amp;B88&amp;";"</f>
        <v>var code =;</v>
      </c>
      <c r="D1" s="38" t="s">
        <v>169</v>
      </c>
      <c r="E1" t="s">
        <v>166</v>
      </c>
      <c r="F1" t="s">
        <v>168</v>
      </c>
      <c r="G1" s="7" t="str">
        <f>"var code ='"&amp;F2&amp;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"';"</f>
        <v>var code ='//收貨人資料字串轉陣列\n       String tmpArray[3];\n       char* token = strtok((char*)str.c_str(), ",");\n       int tokenLen = 0;\n       while (token != NULL &amp;&amp; tokenLen &lt; 3) {\n         tmpArray[tokenLen] = token;\n         token = strtok(NULL, ",");\n         tokenLen++;\n       }\n ';</v>
      </c>
    </row>
    <row r="2" spans="1:7">
      <c r="A2" s="37"/>
      <c r="B2" s="27" t="str">
        <f>IF(NOT(ISBLANK(A2)),A2,"")</f>
        <v/>
      </c>
      <c r="D2" s="39"/>
      <c r="E2" s="24" t="s">
        <v>178</v>
      </c>
      <c r="F2" s="27" t="str">
        <f>IF(NOT(ISBLANK(E2)),E2&amp;"\n ","")</f>
        <v xml:space="preserve">//收貨人資料字串轉陣列\n </v>
      </c>
    </row>
    <row r="3" spans="1:7">
      <c r="A3" s="23"/>
      <c r="B3" s="27" t="str">
        <f t="shared" ref="B3:B66" si="0">IF(NOT(ISBLANK(A3)),A3,"")</f>
        <v/>
      </c>
      <c r="D3" s="40"/>
      <c r="E3" s="24" t="s">
        <v>179</v>
      </c>
      <c r="F3" s="27" t="str">
        <f t="shared" ref="F3:F66" si="1">IF(NOT(ISBLANK(E3)),E3&amp;"\n ","")</f>
        <v xml:space="preserve">      String tmpArray[3];\n </v>
      </c>
    </row>
    <row r="4" spans="1:7">
      <c r="A4" s="24"/>
      <c r="B4" s="27" t="str">
        <f t="shared" si="0"/>
        <v/>
      </c>
      <c r="D4" s="39"/>
      <c r="E4" s="24" t="s">
        <v>180</v>
      </c>
      <c r="F4" s="27" t="str">
        <f t="shared" si="1"/>
        <v xml:space="preserve">      char* token = strtok((char*)str.c_str(), ",");\n </v>
      </c>
    </row>
    <row r="5" spans="1:7">
      <c r="A5" s="24"/>
      <c r="B5" s="27" t="str">
        <f t="shared" si="0"/>
        <v/>
      </c>
      <c r="D5" s="40"/>
      <c r="E5" s="24" t="s">
        <v>181</v>
      </c>
      <c r="F5" s="27" t="str">
        <f t="shared" si="1"/>
        <v xml:space="preserve">      int tokenLen = 0;\n </v>
      </c>
    </row>
    <row r="6" spans="1:7">
      <c r="A6" s="23"/>
      <c r="B6" s="27" t="str">
        <f t="shared" si="0"/>
        <v/>
      </c>
      <c r="D6" s="40"/>
      <c r="E6" s="24" t="s">
        <v>182</v>
      </c>
      <c r="F6" s="27" t="str">
        <f t="shared" si="1"/>
        <v xml:space="preserve">      while (token != NULL &amp;&amp; tokenLen &lt; 3) {\n </v>
      </c>
    </row>
    <row r="7" spans="1:7">
      <c r="A7" s="23"/>
      <c r="B7" s="27" t="str">
        <f t="shared" si="0"/>
        <v/>
      </c>
      <c r="D7" s="40"/>
      <c r="E7" s="24" t="s">
        <v>183</v>
      </c>
      <c r="F7" s="27" t="str">
        <f t="shared" si="1"/>
        <v xml:space="preserve">        tmpArray[tokenLen] = token;\n </v>
      </c>
    </row>
    <row r="8" spans="1:7">
      <c r="A8" s="23"/>
      <c r="B8" s="27" t="str">
        <f t="shared" si="0"/>
        <v/>
      </c>
      <c r="D8" s="40"/>
      <c r="E8" s="24" t="s">
        <v>184</v>
      </c>
      <c r="F8" s="27" t="str">
        <f t="shared" si="1"/>
        <v xml:space="preserve">        token = strtok(NULL, ",");\n </v>
      </c>
    </row>
    <row r="9" spans="1:7">
      <c r="A9" s="23"/>
      <c r="B9" s="27" t="str">
        <f t="shared" si="0"/>
        <v/>
      </c>
      <c r="D9" s="40"/>
      <c r="E9" s="24" t="s">
        <v>185</v>
      </c>
      <c r="F9" s="27" t="str">
        <f t="shared" si="1"/>
        <v xml:space="preserve">        tokenLen++;\n </v>
      </c>
    </row>
    <row r="10" spans="1:7">
      <c r="A10" s="23"/>
      <c r="B10" s="27" t="str">
        <f t="shared" si="0"/>
        <v/>
      </c>
      <c r="D10" s="40"/>
      <c r="E10" s="24" t="s">
        <v>186</v>
      </c>
      <c r="F10" s="27" t="str">
        <f t="shared" si="1"/>
        <v xml:space="preserve">      }\n </v>
      </c>
    </row>
    <row r="11" spans="1:7">
      <c r="A11" s="23"/>
      <c r="B11" s="27" t="str">
        <f t="shared" si="0"/>
        <v/>
      </c>
      <c r="D11" s="40"/>
      <c r="E11" s="23"/>
      <c r="F11" s="27" t="str">
        <f t="shared" si="1"/>
        <v/>
      </c>
    </row>
    <row r="12" spans="1:7">
      <c r="A12" s="23"/>
      <c r="B12" s="27" t="str">
        <f t="shared" si="0"/>
        <v/>
      </c>
      <c r="D12" s="40"/>
      <c r="E12" s="23"/>
      <c r="F12" s="27" t="str">
        <f t="shared" si="1"/>
        <v/>
      </c>
    </row>
    <row r="13" spans="1:7">
      <c r="A13" s="23"/>
      <c r="B13" s="27" t="str">
        <f t="shared" si="0"/>
        <v/>
      </c>
      <c r="D13" s="40"/>
      <c r="E13" s="23"/>
      <c r="F13" s="27" t="str">
        <f t="shared" si="1"/>
        <v/>
      </c>
    </row>
    <row r="14" spans="1:7">
      <c r="A14" s="23"/>
      <c r="B14" s="27" t="str">
        <f t="shared" si="0"/>
        <v/>
      </c>
      <c r="D14" s="40"/>
      <c r="E14" s="23"/>
      <c r="F14" s="27" t="str">
        <f t="shared" si="1"/>
        <v/>
      </c>
    </row>
    <row r="15" spans="1:7">
      <c r="A15" s="23"/>
      <c r="B15" s="27" t="str">
        <f t="shared" si="0"/>
        <v/>
      </c>
      <c r="E15" s="23"/>
      <c r="F15" s="27" t="str">
        <f t="shared" si="1"/>
        <v/>
      </c>
    </row>
    <row r="16" spans="1:7">
      <c r="A16" s="24"/>
      <c r="B16" s="27" t="str">
        <f t="shared" si="0"/>
        <v/>
      </c>
      <c r="E16" s="24"/>
      <c r="F16" s="27" t="str">
        <f t="shared" si="1"/>
        <v/>
      </c>
    </row>
    <row r="17" spans="1:6">
      <c r="A17" s="23"/>
      <c r="B17" s="27" t="str">
        <f t="shared" si="0"/>
        <v/>
      </c>
      <c r="E17" s="23"/>
      <c r="F17" s="27" t="str">
        <f t="shared" si="1"/>
        <v/>
      </c>
    </row>
    <row r="18" spans="1:6">
      <c r="A18" s="23"/>
      <c r="B18" s="27" t="str">
        <f t="shared" si="0"/>
        <v/>
      </c>
      <c r="E18" s="23"/>
      <c r="F18" s="27" t="str">
        <f t="shared" si="1"/>
        <v/>
      </c>
    </row>
    <row r="19" spans="1:6">
      <c r="A19" s="23"/>
      <c r="B19" s="27" t="str">
        <f t="shared" si="0"/>
        <v/>
      </c>
      <c r="E19" s="23"/>
      <c r="F19" s="27" t="str">
        <f t="shared" si="1"/>
        <v/>
      </c>
    </row>
    <row r="20" spans="1:6">
      <c r="A20" s="23"/>
      <c r="B20" s="27" t="str">
        <f t="shared" si="0"/>
        <v/>
      </c>
      <c r="E20" s="23"/>
      <c r="F20" s="27" t="str">
        <f t="shared" si="1"/>
        <v/>
      </c>
    </row>
    <row r="21" spans="1:6">
      <c r="A21" s="23"/>
      <c r="B21" s="27" t="str">
        <f t="shared" si="0"/>
        <v/>
      </c>
      <c r="E21" s="23"/>
      <c r="F21" s="27" t="str">
        <f t="shared" si="1"/>
        <v/>
      </c>
    </row>
    <row r="22" spans="1:6">
      <c r="A22" s="23"/>
      <c r="B22" s="27" t="str">
        <f t="shared" si="0"/>
        <v/>
      </c>
      <c r="E22" s="23"/>
      <c r="F22" s="27" t="str">
        <f t="shared" si="1"/>
        <v/>
      </c>
    </row>
    <row r="23" spans="1:6">
      <c r="A23" s="23"/>
      <c r="B23" s="27" t="str">
        <f t="shared" si="0"/>
        <v/>
      </c>
      <c r="E23" s="23"/>
      <c r="F23" s="27" t="str">
        <f t="shared" si="1"/>
        <v/>
      </c>
    </row>
    <row r="24" spans="1:6">
      <c r="A24" s="23"/>
      <c r="B24" s="27" t="str">
        <f t="shared" si="0"/>
        <v/>
      </c>
      <c r="E24" s="23"/>
      <c r="F24" s="27" t="str">
        <f t="shared" si="1"/>
        <v/>
      </c>
    </row>
    <row r="25" spans="1:6">
      <c r="A25" s="23"/>
      <c r="B25" s="27" t="str">
        <f t="shared" si="0"/>
        <v/>
      </c>
      <c r="E25" s="23"/>
      <c r="F25" s="27" t="str">
        <f t="shared" si="1"/>
        <v/>
      </c>
    </row>
    <row r="26" spans="1:6">
      <c r="A26" s="23"/>
      <c r="B26" s="27" t="str">
        <f t="shared" si="0"/>
        <v/>
      </c>
      <c r="E26" s="23"/>
      <c r="F26" s="27" t="str">
        <f t="shared" si="1"/>
        <v/>
      </c>
    </row>
    <row r="27" spans="1:6">
      <c r="A27" s="23"/>
      <c r="B27" s="27" t="str">
        <f t="shared" si="0"/>
        <v/>
      </c>
      <c r="E27" s="23"/>
      <c r="F27" s="27" t="str">
        <f t="shared" si="1"/>
        <v/>
      </c>
    </row>
    <row r="28" spans="1:6">
      <c r="A28" s="23"/>
      <c r="B28" s="27" t="str">
        <f t="shared" si="0"/>
        <v/>
      </c>
      <c r="E28" s="23"/>
      <c r="F28" s="27" t="str">
        <f t="shared" si="1"/>
        <v/>
      </c>
    </row>
    <row r="29" spans="1:6">
      <c r="A29" s="23"/>
      <c r="B29" s="27" t="str">
        <f t="shared" si="0"/>
        <v/>
      </c>
      <c r="E29" s="23"/>
      <c r="F29" s="27" t="str">
        <f t="shared" si="1"/>
        <v/>
      </c>
    </row>
    <row r="30" spans="1:6">
      <c r="A30" s="23"/>
      <c r="B30" s="27" t="str">
        <f t="shared" si="0"/>
        <v/>
      </c>
      <c r="E30" s="23"/>
      <c r="F30" s="27" t="str">
        <f t="shared" si="1"/>
        <v/>
      </c>
    </row>
    <row r="31" spans="1:6">
      <c r="A31" s="23"/>
      <c r="B31" s="27" t="str">
        <f t="shared" si="0"/>
        <v/>
      </c>
      <c r="E31" s="23"/>
      <c r="F31" s="27" t="str">
        <f t="shared" si="1"/>
        <v/>
      </c>
    </row>
    <row r="32" spans="1:6">
      <c r="A32" s="23"/>
      <c r="B32" s="27" t="str">
        <f t="shared" si="0"/>
        <v/>
      </c>
      <c r="E32" s="23"/>
      <c r="F32" s="27" t="str">
        <f t="shared" si="1"/>
        <v/>
      </c>
    </row>
    <row r="33" spans="1:6">
      <c r="A33" s="23"/>
      <c r="B33" s="27" t="str">
        <f t="shared" si="0"/>
        <v/>
      </c>
      <c r="E33" s="23"/>
      <c r="F33" s="27" t="str">
        <f t="shared" si="1"/>
        <v/>
      </c>
    </row>
    <row r="34" spans="1:6">
      <c r="A34" s="23"/>
      <c r="B34" s="27" t="str">
        <f t="shared" si="0"/>
        <v/>
      </c>
      <c r="E34" s="23"/>
      <c r="F34" s="27" t="str">
        <f t="shared" si="1"/>
        <v/>
      </c>
    </row>
    <row r="35" spans="1:6">
      <c r="A35" s="23"/>
      <c r="B35" s="27" t="str">
        <f t="shared" si="0"/>
        <v/>
      </c>
      <c r="E35" s="23"/>
      <c r="F35" s="27" t="str">
        <f t="shared" si="1"/>
        <v/>
      </c>
    </row>
    <row r="36" spans="1:6">
      <c r="A36" s="23"/>
      <c r="B36" s="27" t="str">
        <f t="shared" si="0"/>
        <v/>
      </c>
      <c r="E36" s="23"/>
      <c r="F36" s="27" t="str">
        <f t="shared" si="1"/>
        <v/>
      </c>
    </row>
    <row r="37" spans="1:6">
      <c r="A37" s="23"/>
      <c r="B37" s="27" t="str">
        <f t="shared" si="0"/>
        <v/>
      </c>
      <c r="E37" s="23"/>
      <c r="F37" s="27" t="str">
        <f t="shared" si="1"/>
        <v/>
      </c>
    </row>
    <row r="38" spans="1:6">
      <c r="A38" s="23"/>
      <c r="B38" s="27" t="str">
        <f t="shared" si="0"/>
        <v/>
      </c>
      <c r="E38" s="23"/>
      <c r="F38" s="27" t="str">
        <f t="shared" si="1"/>
        <v/>
      </c>
    </row>
    <row r="39" spans="1:6">
      <c r="A39" s="3"/>
      <c r="B39" s="27" t="str">
        <f t="shared" si="0"/>
        <v/>
      </c>
      <c r="E39" s="3"/>
      <c r="F39" s="27" t="str">
        <f t="shared" si="1"/>
        <v/>
      </c>
    </row>
    <row r="40" spans="1:6">
      <c r="A40" s="23"/>
      <c r="B40" s="27" t="str">
        <f t="shared" si="0"/>
        <v/>
      </c>
      <c r="E40" s="23"/>
      <c r="F40" s="27" t="str">
        <f t="shared" si="1"/>
        <v/>
      </c>
    </row>
    <row r="41" spans="1:6">
      <c r="A41" s="23"/>
      <c r="B41" s="27" t="str">
        <f t="shared" si="0"/>
        <v/>
      </c>
      <c r="E41" s="23"/>
      <c r="F41" s="27" t="str">
        <f t="shared" si="1"/>
        <v/>
      </c>
    </row>
    <row r="42" spans="1:6">
      <c r="A42" s="23"/>
      <c r="B42" s="27" t="str">
        <f t="shared" si="0"/>
        <v/>
      </c>
      <c r="E42" s="23"/>
      <c r="F42" s="27" t="str">
        <f t="shared" si="1"/>
        <v/>
      </c>
    </row>
    <row r="43" spans="1:6">
      <c r="A43" s="23"/>
      <c r="B43" s="27" t="str">
        <f t="shared" si="0"/>
        <v/>
      </c>
      <c r="E43" s="23"/>
      <c r="F43" s="27" t="str">
        <f t="shared" si="1"/>
        <v/>
      </c>
    </row>
    <row r="44" spans="1:6">
      <c r="A44" s="23"/>
      <c r="B44" s="27" t="str">
        <f t="shared" si="0"/>
        <v/>
      </c>
      <c r="E44" s="23"/>
      <c r="F44" s="27" t="str">
        <f t="shared" si="1"/>
        <v/>
      </c>
    </row>
    <row r="45" spans="1:6">
      <c r="A45" s="23"/>
      <c r="B45" s="27" t="str">
        <f t="shared" si="0"/>
        <v/>
      </c>
      <c r="E45" s="23"/>
      <c r="F45" s="27" t="str">
        <f t="shared" si="1"/>
        <v/>
      </c>
    </row>
    <row r="46" spans="1:6">
      <c r="A46" s="23"/>
      <c r="B46" s="27" t="str">
        <f t="shared" si="0"/>
        <v/>
      </c>
      <c r="E46" s="23"/>
      <c r="F46" s="27" t="str">
        <f t="shared" si="1"/>
        <v/>
      </c>
    </row>
    <row r="47" spans="1:6">
      <c r="A47" s="23"/>
      <c r="B47" s="27" t="str">
        <f t="shared" si="0"/>
        <v/>
      </c>
      <c r="E47" s="23"/>
      <c r="F47" s="27" t="str">
        <f t="shared" si="1"/>
        <v/>
      </c>
    </row>
    <row r="48" spans="1:6">
      <c r="A48" s="23"/>
      <c r="B48" s="27" t="str">
        <f t="shared" si="0"/>
        <v/>
      </c>
      <c r="E48" s="23"/>
      <c r="F48" s="27" t="str">
        <f t="shared" si="1"/>
        <v/>
      </c>
    </row>
    <row r="49" spans="1:6">
      <c r="A49" s="23"/>
      <c r="B49" s="27" t="str">
        <f t="shared" si="0"/>
        <v/>
      </c>
      <c r="E49" s="23"/>
      <c r="F49" s="27" t="str">
        <f t="shared" si="1"/>
        <v/>
      </c>
    </row>
    <row r="50" spans="1:6">
      <c r="A50" s="23"/>
      <c r="B50" s="27" t="str">
        <f t="shared" si="0"/>
        <v/>
      </c>
      <c r="E50" s="23"/>
      <c r="F50" s="27" t="str">
        <f t="shared" si="1"/>
        <v/>
      </c>
    </row>
    <row r="51" spans="1:6">
      <c r="A51" s="23"/>
      <c r="B51" s="27" t="str">
        <f t="shared" si="0"/>
        <v/>
      </c>
      <c r="E51" s="23"/>
      <c r="F51" s="27" t="str">
        <f t="shared" si="1"/>
        <v/>
      </c>
    </row>
    <row r="52" spans="1:6">
      <c r="A52" s="23"/>
      <c r="B52" s="27" t="str">
        <f t="shared" si="0"/>
        <v/>
      </c>
      <c r="E52" s="23"/>
      <c r="F52" s="27" t="str">
        <f t="shared" si="1"/>
        <v/>
      </c>
    </row>
    <row r="53" spans="1:6">
      <c r="A53" s="23"/>
      <c r="B53" s="27" t="str">
        <f t="shared" si="0"/>
        <v/>
      </c>
      <c r="E53" s="23"/>
      <c r="F53" s="27" t="str">
        <f t="shared" si="1"/>
        <v/>
      </c>
    </row>
    <row r="54" spans="1:6">
      <c r="A54" s="23"/>
      <c r="B54" s="27" t="str">
        <f t="shared" si="0"/>
        <v/>
      </c>
      <c r="E54" s="23"/>
      <c r="F54" s="27" t="str">
        <f t="shared" si="1"/>
        <v/>
      </c>
    </row>
    <row r="55" spans="1:6">
      <c r="A55" s="23"/>
      <c r="B55" s="27" t="str">
        <f t="shared" si="0"/>
        <v/>
      </c>
      <c r="E55" s="23"/>
      <c r="F55" s="27" t="str">
        <f t="shared" si="1"/>
        <v/>
      </c>
    </row>
    <row r="56" spans="1:6">
      <c r="A56" s="23"/>
      <c r="B56" s="27" t="str">
        <f t="shared" si="0"/>
        <v/>
      </c>
      <c r="E56" s="23"/>
      <c r="F56" s="27" t="str">
        <f t="shared" si="1"/>
        <v/>
      </c>
    </row>
    <row r="57" spans="1:6">
      <c r="A57" s="23"/>
      <c r="B57" s="27" t="str">
        <f t="shared" si="0"/>
        <v/>
      </c>
      <c r="E57" s="23"/>
      <c r="F57" s="27" t="str">
        <f t="shared" si="1"/>
        <v/>
      </c>
    </row>
    <row r="58" spans="1:6">
      <c r="A58" s="23"/>
      <c r="B58" s="27" t="str">
        <f t="shared" si="0"/>
        <v/>
      </c>
      <c r="E58" s="23"/>
      <c r="F58" s="27" t="str">
        <f t="shared" si="1"/>
        <v/>
      </c>
    </row>
    <row r="59" spans="1:6">
      <c r="A59" s="3"/>
      <c r="B59" s="27" t="str">
        <f t="shared" si="0"/>
        <v/>
      </c>
      <c r="E59" s="3"/>
      <c r="F59" s="27" t="str">
        <f t="shared" si="1"/>
        <v/>
      </c>
    </row>
    <row r="60" spans="1:6">
      <c r="A60" s="23"/>
      <c r="B60" s="27" t="str">
        <f t="shared" si="0"/>
        <v/>
      </c>
      <c r="E60" s="23"/>
      <c r="F60" s="27" t="str">
        <f t="shared" si="1"/>
        <v/>
      </c>
    </row>
    <row r="61" spans="1:6">
      <c r="A61" s="23"/>
      <c r="B61" s="27" t="str">
        <f t="shared" si="0"/>
        <v/>
      </c>
      <c r="E61" s="23"/>
      <c r="F61" s="27" t="str">
        <f t="shared" si="1"/>
        <v/>
      </c>
    </row>
    <row r="62" spans="1:6">
      <c r="A62" s="23"/>
      <c r="B62" s="27" t="str">
        <f t="shared" si="0"/>
        <v/>
      </c>
      <c r="E62" s="23"/>
      <c r="F62" s="27" t="str">
        <f t="shared" si="1"/>
        <v/>
      </c>
    </row>
    <row r="63" spans="1:6">
      <c r="A63" s="23"/>
      <c r="B63" s="27" t="str">
        <f t="shared" si="0"/>
        <v/>
      </c>
      <c r="E63" s="23"/>
      <c r="F63" s="27" t="str">
        <f t="shared" si="1"/>
        <v/>
      </c>
    </row>
    <row r="64" spans="1:6">
      <c r="A64" s="3"/>
      <c r="B64" s="27" t="str">
        <f t="shared" si="0"/>
        <v/>
      </c>
      <c r="E64" s="3"/>
      <c r="F64" s="27" t="str">
        <f t="shared" si="1"/>
        <v/>
      </c>
    </row>
    <row r="65" spans="1:6">
      <c r="A65" s="3"/>
      <c r="B65" s="27" t="str">
        <f t="shared" si="0"/>
        <v/>
      </c>
      <c r="E65" s="3"/>
      <c r="F65" s="27" t="str">
        <f t="shared" si="1"/>
        <v/>
      </c>
    </row>
    <row r="66" spans="1:6">
      <c r="A66" s="3"/>
      <c r="B66" s="27" t="str">
        <f t="shared" si="0"/>
        <v/>
      </c>
      <c r="E66" s="3"/>
      <c r="F66" s="27" t="str">
        <f t="shared" si="1"/>
        <v/>
      </c>
    </row>
    <row r="67" spans="1:6">
      <c r="A67" s="3"/>
      <c r="B67" s="27" t="str">
        <f t="shared" ref="B67:B88" si="2">IF(NOT(ISBLANK(A67)),A67,"")</f>
        <v/>
      </c>
      <c r="E67" s="3"/>
      <c r="F67" s="27" t="str">
        <f t="shared" ref="F67:F88" si="3">IF(NOT(ISBLANK(E67)),E67&amp;"\n ","")</f>
        <v/>
      </c>
    </row>
    <row r="68" spans="1:6">
      <c r="A68" s="3"/>
      <c r="B68" s="27" t="str">
        <f t="shared" si="2"/>
        <v/>
      </c>
      <c r="E68" s="3"/>
      <c r="F68" s="27" t="str">
        <f t="shared" si="3"/>
        <v/>
      </c>
    </row>
    <row r="69" spans="1:6">
      <c r="A69" s="3"/>
      <c r="B69" s="27" t="str">
        <f t="shared" si="2"/>
        <v/>
      </c>
      <c r="E69" s="3"/>
      <c r="F69" s="27" t="str">
        <f t="shared" si="3"/>
        <v/>
      </c>
    </row>
    <row r="70" spans="1:6">
      <c r="A70" s="3"/>
      <c r="B70" s="27" t="str">
        <f t="shared" si="2"/>
        <v/>
      </c>
      <c r="E70" s="3"/>
      <c r="F70" s="27" t="str">
        <f t="shared" si="3"/>
        <v/>
      </c>
    </row>
    <row r="71" spans="1:6">
      <c r="A71" s="3"/>
      <c r="B71" s="27" t="str">
        <f t="shared" si="2"/>
        <v/>
      </c>
      <c r="E71" s="3"/>
      <c r="F71" s="27" t="str">
        <f t="shared" si="3"/>
        <v/>
      </c>
    </row>
    <row r="72" spans="1:6">
      <c r="A72" s="3"/>
      <c r="B72" s="27" t="str">
        <f t="shared" si="2"/>
        <v/>
      </c>
      <c r="E72" s="3"/>
      <c r="F72" s="27" t="str">
        <f t="shared" si="3"/>
        <v/>
      </c>
    </row>
    <row r="73" spans="1:6">
      <c r="A73" s="3"/>
      <c r="B73" s="27" t="str">
        <f t="shared" si="2"/>
        <v/>
      </c>
      <c r="E73" s="3"/>
      <c r="F73" s="27" t="str">
        <f t="shared" si="3"/>
        <v/>
      </c>
    </row>
    <row r="74" spans="1:6">
      <c r="A74" s="3"/>
      <c r="B74" s="27" t="str">
        <f t="shared" si="2"/>
        <v/>
      </c>
      <c r="E74" s="3"/>
      <c r="F74" s="27" t="str">
        <f t="shared" si="3"/>
        <v/>
      </c>
    </row>
    <row r="75" spans="1:6">
      <c r="A75" s="3"/>
      <c r="B75" s="27" t="str">
        <f t="shared" si="2"/>
        <v/>
      </c>
      <c r="E75" s="3"/>
      <c r="F75" s="27" t="str">
        <f t="shared" si="3"/>
        <v/>
      </c>
    </row>
    <row r="76" spans="1:6">
      <c r="A76" s="3"/>
      <c r="B76" s="27" t="str">
        <f t="shared" si="2"/>
        <v/>
      </c>
      <c r="E76" s="3"/>
      <c r="F76" s="27" t="str">
        <f t="shared" si="3"/>
        <v/>
      </c>
    </row>
    <row r="77" spans="1:6">
      <c r="A77" s="3"/>
      <c r="B77" s="27" t="str">
        <f t="shared" si="2"/>
        <v/>
      </c>
      <c r="E77" s="3"/>
      <c r="F77" s="27" t="str">
        <f t="shared" si="3"/>
        <v/>
      </c>
    </row>
    <row r="78" spans="1:6">
      <c r="A78" s="3"/>
      <c r="B78" s="27" t="str">
        <f t="shared" si="2"/>
        <v/>
      </c>
      <c r="E78" s="3"/>
      <c r="F78" s="27" t="str">
        <f t="shared" si="3"/>
        <v/>
      </c>
    </row>
    <row r="79" spans="1:6">
      <c r="A79" s="3"/>
      <c r="B79" s="27" t="str">
        <f t="shared" si="2"/>
        <v/>
      </c>
      <c r="E79" s="3"/>
      <c r="F79" s="27" t="str">
        <f t="shared" si="3"/>
        <v/>
      </c>
    </row>
    <row r="80" spans="1:6">
      <c r="A80" s="3"/>
      <c r="B80" s="27" t="str">
        <f t="shared" si="2"/>
        <v/>
      </c>
      <c r="E80" s="3"/>
      <c r="F80" s="27" t="str">
        <f t="shared" si="3"/>
        <v/>
      </c>
    </row>
    <row r="81" spans="1:6">
      <c r="A81" s="3"/>
      <c r="B81" s="27" t="str">
        <f t="shared" si="2"/>
        <v/>
      </c>
      <c r="E81" s="3"/>
      <c r="F81" s="27" t="str">
        <f t="shared" si="3"/>
        <v/>
      </c>
    </row>
    <row r="82" spans="1:6">
      <c r="A82" s="3"/>
      <c r="B82" s="27" t="str">
        <f t="shared" si="2"/>
        <v/>
      </c>
      <c r="E82" s="3"/>
      <c r="F82" s="27" t="str">
        <f t="shared" si="3"/>
        <v/>
      </c>
    </row>
    <row r="83" spans="1:6">
      <c r="A83" s="3"/>
      <c r="B83" s="27" t="str">
        <f t="shared" si="2"/>
        <v/>
      </c>
      <c r="E83" s="3"/>
      <c r="F83" s="27" t="str">
        <f t="shared" si="3"/>
        <v/>
      </c>
    </row>
    <row r="84" spans="1:6">
      <c r="A84" s="3"/>
      <c r="B84" s="27" t="str">
        <f t="shared" si="2"/>
        <v/>
      </c>
      <c r="E84" s="3"/>
      <c r="F84" s="27" t="str">
        <f t="shared" si="3"/>
        <v/>
      </c>
    </row>
    <row r="85" spans="1:6">
      <c r="A85" s="3"/>
      <c r="B85" s="27" t="str">
        <f t="shared" si="2"/>
        <v/>
      </c>
      <c r="E85" s="3"/>
      <c r="F85" s="27" t="str">
        <f t="shared" si="3"/>
        <v/>
      </c>
    </row>
    <row r="86" spans="1:6">
      <c r="A86" s="3"/>
      <c r="B86" s="27" t="str">
        <f t="shared" si="2"/>
        <v/>
      </c>
      <c r="E86" s="3"/>
      <c r="F86" s="27" t="str">
        <f t="shared" si="3"/>
        <v/>
      </c>
    </row>
    <row r="87" spans="1:6">
      <c r="A87" s="3"/>
      <c r="B87" s="27" t="str">
        <f t="shared" si="2"/>
        <v/>
      </c>
      <c r="E87" s="3"/>
      <c r="F87" s="27" t="str">
        <f t="shared" si="3"/>
        <v/>
      </c>
    </row>
    <row r="88" spans="1:6">
      <c r="A88" s="3"/>
      <c r="B88" s="27" t="str">
        <f t="shared" si="2"/>
        <v/>
      </c>
      <c r="E88" s="3"/>
      <c r="F88" s="27" t="str">
        <f t="shared" si="3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88"/>
  <sheetViews>
    <sheetView zoomScale="85" zoomScaleNormal="85" workbookViewId="0">
      <selection activeCell="I13" sqref="I13"/>
    </sheetView>
  </sheetViews>
  <sheetFormatPr defaultRowHeight="16.5"/>
  <cols>
    <col min="1" max="1" width="29" customWidth="1"/>
    <col min="2" max="2" width="23.75" customWidth="1"/>
    <col min="4" max="4" width="6.5" style="38" customWidth="1"/>
    <col min="5" max="5" width="34.375" customWidth="1"/>
    <col min="6" max="6" width="20" customWidth="1"/>
  </cols>
  <sheetData>
    <row r="1" spans="1:7">
      <c r="A1" t="s">
        <v>166</v>
      </c>
      <c r="B1" t="s">
        <v>167</v>
      </c>
      <c r="C1" s="7" t="str">
        <f>"var code ="&amp;B2&amp;B3&amp;B4&amp;B5&amp;B6&amp;B7&amp;B8&amp;B9&amp;B10&amp;B11&amp;B12&amp;B13&amp;B14&amp;B15&amp;B16&amp;B17&amp;B18&amp;B19&amp;B20&amp;B21&amp;B22&amp;B23&amp;B24&amp;B25&amp;B26&amp;B27&amp;B28&amp;B29&amp;B30&amp;B31&amp;B32&amp;B33&amp;B34&amp;B35&amp;B36&amp;B37&amp;B38&amp;B39&amp;B40&amp;B41&amp;B42&amp;B43&amp;B44&amp;B45&amp;B46&amp;B47&amp;B48&amp;B49&amp;B50&amp;B51&amp;B52&amp;B53&amp;B54&amp;B55&amp;B56&amp;B57&amp;B58&amp;B59&amp;B60&amp;B61&amp;B62&amp;B63&amp;B64&amp;B65&amp;B66&amp;B67&amp;B68&amp;B69&amp;B70&amp;B71&amp;B72&amp;B73&amp;B74&amp;B75&amp;B76&amp;B77&amp;B78&amp;B79&amp;B80&amp;B81&amp;B82&amp;B83&amp;B84&amp;B85&amp;B86&amp;B87&amp;B88&amp;";"</f>
        <v>var code =;</v>
      </c>
      <c r="D1" s="38" t="s">
        <v>169</v>
      </c>
      <c r="E1" t="s">
        <v>166</v>
      </c>
      <c r="F1" t="s">
        <v>168</v>
      </c>
      <c r="G1" s="7" t="str">
        <f>"var code ='"&amp;F2&amp;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"';"</f>
        <v>var code ='//發送LINE\n       sendLineMsg(tmpArray[1] + "您好：您的商品：「" + tmpArray[2] + "」已送達，請至門口進行人臉識別簽收。");\n ';</v>
      </c>
    </row>
    <row r="2" spans="1:7">
      <c r="A2" s="37"/>
      <c r="B2" s="27" t="str">
        <f>IF(NOT(ISBLANK(A2)),A2,"")</f>
        <v/>
      </c>
      <c r="D2" s="39"/>
      <c r="E2" s="24" t="s">
        <v>187</v>
      </c>
      <c r="F2" s="27" t="str">
        <f>IF(NOT(ISBLANK(E2)),E2&amp;"\n ","")</f>
        <v xml:space="preserve">//發送LINE\n </v>
      </c>
    </row>
    <row r="3" spans="1:7">
      <c r="A3" s="23"/>
      <c r="B3" s="27" t="str">
        <f t="shared" ref="B3:B66" si="0">IF(NOT(ISBLANK(A3)),A3,"")</f>
        <v/>
      </c>
      <c r="D3" s="40"/>
      <c r="E3" s="24" t="s">
        <v>188</v>
      </c>
      <c r="F3" s="27" t="str">
        <f t="shared" ref="F3:F66" si="1">IF(NOT(ISBLANK(E3)),E3&amp;"\n ","")</f>
        <v xml:space="preserve">      sendLineMsg(tmpArray[1] + "您好：您的商品：「" + tmpArray[2] + "」已送達，請至門口進行人臉識別簽收。");\n </v>
      </c>
    </row>
    <row r="4" spans="1:7">
      <c r="A4" s="24"/>
      <c r="B4" s="27" t="str">
        <f t="shared" si="0"/>
        <v/>
      </c>
      <c r="D4" s="39"/>
      <c r="E4" s="24"/>
      <c r="F4" s="27" t="str">
        <f t="shared" si="1"/>
        <v/>
      </c>
    </row>
    <row r="5" spans="1:7">
      <c r="A5" s="24"/>
      <c r="B5" s="27" t="str">
        <f t="shared" si="0"/>
        <v/>
      </c>
      <c r="D5" s="40"/>
      <c r="E5" s="24"/>
      <c r="F5" s="27" t="str">
        <f t="shared" si="1"/>
        <v/>
      </c>
    </row>
    <row r="6" spans="1:7">
      <c r="A6" s="23"/>
      <c r="B6" s="27" t="str">
        <f t="shared" si="0"/>
        <v/>
      </c>
      <c r="D6" s="40"/>
      <c r="E6" s="23"/>
      <c r="F6" s="27" t="str">
        <f t="shared" si="1"/>
        <v/>
      </c>
    </row>
    <row r="7" spans="1:7">
      <c r="A7" s="23"/>
      <c r="B7" s="27" t="str">
        <f t="shared" si="0"/>
        <v/>
      </c>
      <c r="D7" s="40"/>
      <c r="E7" s="23"/>
      <c r="F7" s="27" t="str">
        <f t="shared" si="1"/>
        <v/>
      </c>
    </row>
    <row r="8" spans="1:7">
      <c r="A8" s="23"/>
      <c r="B8" s="27" t="str">
        <f t="shared" si="0"/>
        <v/>
      </c>
      <c r="D8" s="40"/>
      <c r="E8" s="23"/>
      <c r="F8" s="27" t="str">
        <f t="shared" si="1"/>
        <v/>
      </c>
    </row>
    <row r="9" spans="1:7">
      <c r="A9" s="23"/>
      <c r="B9" s="27" t="str">
        <f t="shared" si="0"/>
        <v/>
      </c>
      <c r="D9" s="40"/>
      <c r="E9" s="23"/>
      <c r="F9" s="27" t="str">
        <f t="shared" si="1"/>
        <v/>
      </c>
    </row>
    <row r="10" spans="1:7">
      <c r="A10" s="23"/>
      <c r="B10" s="27" t="str">
        <f t="shared" si="0"/>
        <v/>
      </c>
      <c r="D10" s="40"/>
      <c r="E10" s="23"/>
      <c r="F10" s="27" t="str">
        <f t="shared" si="1"/>
        <v/>
      </c>
    </row>
    <row r="11" spans="1:7">
      <c r="A11" s="23"/>
      <c r="B11" s="27" t="str">
        <f t="shared" si="0"/>
        <v/>
      </c>
      <c r="D11" s="40"/>
      <c r="E11" s="23"/>
      <c r="F11" s="27" t="str">
        <f t="shared" si="1"/>
        <v/>
      </c>
    </row>
    <row r="12" spans="1:7">
      <c r="A12" s="23"/>
      <c r="B12" s="27" t="str">
        <f t="shared" si="0"/>
        <v/>
      </c>
      <c r="D12" s="40"/>
      <c r="E12" s="23"/>
      <c r="F12" s="27" t="str">
        <f t="shared" si="1"/>
        <v/>
      </c>
    </row>
    <row r="13" spans="1:7">
      <c r="A13" s="23"/>
      <c r="B13" s="27" t="str">
        <f t="shared" si="0"/>
        <v/>
      </c>
      <c r="D13" s="40"/>
      <c r="E13" s="23"/>
      <c r="F13" s="27" t="str">
        <f t="shared" si="1"/>
        <v/>
      </c>
    </row>
    <row r="14" spans="1:7">
      <c r="A14" s="23"/>
      <c r="B14" s="27" t="str">
        <f t="shared" si="0"/>
        <v/>
      </c>
      <c r="D14" s="40"/>
      <c r="E14" s="23"/>
      <c r="F14" s="27" t="str">
        <f t="shared" si="1"/>
        <v/>
      </c>
    </row>
    <row r="15" spans="1:7">
      <c r="A15" s="23"/>
      <c r="B15" s="27" t="str">
        <f t="shared" si="0"/>
        <v/>
      </c>
      <c r="E15" s="23"/>
      <c r="F15" s="27" t="str">
        <f t="shared" si="1"/>
        <v/>
      </c>
    </row>
    <row r="16" spans="1:7">
      <c r="A16" s="24"/>
      <c r="B16" s="27" t="str">
        <f t="shared" si="0"/>
        <v/>
      </c>
      <c r="E16" s="24"/>
      <c r="F16" s="27" t="str">
        <f t="shared" si="1"/>
        <v/>
      </c>
    </row>
    <row r="17" spans="1:6">
      <c r="A17" s="23"/>
      <c r="B17" s="27" t="str">
        <f t="shared" si="0"/>
        <v/>
      </c>
      <c r="E17" s="23"/>
      <c r="F17" s="27" t="str">
        <f t="shared" si="1"/>
        <v/>
      </c>
    </row>
    <row r="18" spans="1:6">
      <c r="A18" s="23"/>
      <c r="B18" s="27" t="str">
        <f t="shared" si="0"/>
        <v/>
      </c>
      <c r="E18" s="23"/>
      <c r="F18" s="27" t="str">
        <f t="shared" si="1"/>
        <v/>
      </c>
    </row>
    <row r="19" spans="1:6">
      <c r="A19" s="23"/>
      <c r="B19" s="27" t="str">
        <f t="shared" si="0"/>
        <v/>
      </c>
      <c r="E19" s="23"/>
      <c r="F19" s="27" t="str">
        <f t="shared" si="1"/>
        <v/>
      </c>
    </row>
    <row r="20" spans="1:6">
      <c r="A20" s="23"/>
      <c r="B20" s="27" t="str">
        <f t="shared" si="0"/>
        <v/>
      </c>
      <c r="E20" s="23"/>
      <c r="F20" s="27" t="str">
        <f t="shared" si="1"/>
        <v/>
      </c>
    </row>
    <row r="21" spans="1:6">
      <c r="A21" s="23"/>
      <c r="B21" s="27" t="str">
        <f t="shared" si="0"/>
        <v/>
      </c>
      <c r="E21" s="23"/>
      <c r="F21" s="27" t="str">
        <f t="shared" si="1"/>
        <v/>
      </c>
    </row>
    <row r="22" spans="1:6">
      <c r="A22" s="23"/>
      <c r="B22" s="27" t="str">
        <f t="shared" si="0"/>
        <v/>
      </c>
      <c r="E22" s="23"/>
      <c r="F22" s="27" t="str">
        <f t="shared" si="1"/>
        <v/>
      </c>
    </row>
    <row r="23" spans="1:6">
      <c r="A23" s="23"/>
      <c r="B23" s="27" t="str">
        <f t="shared" si="0"/>
        <v/>
      </c>
      <c r="E23" s="23"/>
      <c r="F23" s="27" t="str">
        <f t="shared" si="1"/>
        <v/>
      </c>
    </row>
    <row r="24" spans="1:6">
      <c r="A24" s="23"/>
      <c r="B24" s="27" t="str">
        <f t="shared" si="0"/>
        <v/>
      </c>
      <c r="E24" s="23"/>
      <c r="F24" s="27" t="str">
        <f t="shared" si="1"/>
        <v/>
      </c>
    </row>
    <row r="25" spans="1:6">
      <c r="A25" s="23"/>
      <c r="B25" s="27" t="str">
        <f t="shared" si="0"/>
        <v/>
      </c>
      <c r="E25" s="23"/>
      <c r="F25" s="27" t="str">
        <f t="shared" si="1"/>
        <v/>
      </c>
    </row>
    <row r="26" spans="1:6">
      <c r="A26" s="23"/>
      <c r="B26" s="27" t="str">
        <f t="shared" si="0"/>
        <v/>
      </c>
      <c r="E26" s="23"/>
      <c r="F26" s="27" t="str">
        <f t="shared" si="1"/>
        <v/>
      </c>
    </row>
    <row r="27" spans="1:6">
      <c r="A27" s="23"/>
      <c r="B27" s="27" t="str">
        <f t="shared" si="0"/>
        <v/>
      </c>
      <c r="E27" s="23"/>
      <c r="F27" s="27" t="str">
        <f t="shared" si="1"/>
        <v/>
      </c>
    </row>
    <row r="28" spans="1:6">
      <c r="A28" s="23"/>
      <c r="B28" s="27" t="str">
        <f t="shared" si="0"/>
        <v/>
      </c>
      <c r="E28" s="23"/>
      <c r="F28" s="27" t="str">
        <f t="shared" si="1"/>
        <v/>
      </c>
    </row>
    <row r="29" spans="1:6">
      <c r="A29" s="23"/>
      <c r="B29" s="27" t="str">
        <f t="shared" si="0"/>
        <v/>
      </c>
      <c r="E29" s="23"/>
      <c r="F29" s="27" t="str">
        <f t="shared" si="1"/>
        <v/>
      </c>
    </row>
    <row r="30" spans="1:6">
      <c r="A30" s="23"/>
      <c r="B30" s="27" t="str">
        <f t="shared" si="0"/>
        <v/>
      </c>
      <c r="E30" s="23"/>
      <c r="F30" s="27" t="str">
        <f t="shared" si="1"/>
        <v/>
      </c>
    </row>
    <row r="31" spans="1:6">
      <c r="A31" s="23"/>
      <c r="B31" s="27" t="str">
        <f t="shared" si="0"/>
        <v/>
      </c>
      <c r="E31" s="23"/>
      <c r="F31" s="27" t="str">
        <f t="shared" si="1"/>
        <v/>
      </c>
    </row>
    <row r="32" spans="1:6">
      <c r="A32" s="23"/>
      <c r="B32" s="27" t="str">
        <f t="shared" si="0"/>
        <v/>
      </c>
      <c r="E32" s="23"/>
      <c r="F32" s="27" t="str">
        <f t="shared" si="1"/>
        <v/>
      </c>
    </row>
    <row r="33" spans="1:6">
      <c r="A33" s="23"/>
      <c r="B33" s="27" t="str">
        <f t="shared" si="0"/>
        <v/>
      </c>
      <c r="E33" s="23"/>
      <c r="F33" s="27" t="str">
        <f t="shared" si="1"/>
        <v/>
      </c>
    </row>
    <row r="34" spans="1:6">
      <c r="A34" s="23"/>
      <c r="B34" s="27" t="str">
        <f t="shared" si="0"/>
        <v/>
      </c>
      <c r="E34" s="23"/>
      <c r="F34" s="27" t="str">
        <f t="shared" si="1"/>
        <v/>
      </c>
    </row>
    <row r="35" spans="1:6">
      <c r="A35" s="23"/>
      <c r="B35" s="27" t="str">
        <f t="shared" si="0"/>
        <v/>
      </c>
      <c r="E35" s="23"/>
      <c r="F35" s="27" t="str">
        <f t="shared" si="1"/>
        <v/>
      </c>
    </row>
    <row r="36" spans="1:6">
      <c r="A36" s="23"/>
      <c r="B36" s="27" t="str">
        <f t="shared" si="0"/>
        <v/>
      </c>
      <c r="E36" s="23"/>
      <c r="F36" s="27" t="str">
        <f t="shared" si="1"/>
        <v/>
      </c>
    </row>
    <row r="37" spans="1:6">
      <c r="A37" s="23"/>
      <c r="B37" s="27" t="str">
        <f t="shared" si="0"/>
        <v/>
      </c>
      <c r="E37" s="23"/>
      <c r="F37" s="27" t="str">
        <f t="shared" si="1"/>
        <v/>
      </c>
    </row>
    <row r="38" spans="1:6">
      <c r="A38" s="23"/>
      <c r="B38" s="27" t="str">
        <f t="shared" si="0"/>
        <v/>
      </c>
      <c r="E38" s="23"/>
      <c r="F38" s="27" t="str">
        <f t="shared" si="1"/>
        <v/>
      </c>
    </row>
    <row r="39" spans="1:6">
      <c r="A39" s="3"/>
      <c r="B39" s="27" t="str">
        <f t="shared" si="0"/>
        <v/>
      </c>
      <c r="E39" s="3"/>
      <c r="F39" s="27" t="str">
        <f t="shared" si="1"/>
        <v/>
      </c>
    </row>
    <row r="40" spans="1:6">
      <c r="A40" s="23"/>
      <c r="B40" s="27" t="str">
        <f t="shared" si="0"/>
        <v/>
      </c>
      <c r="E40" s="23"/>
      <c r="F40" s="27" t="str">
        <f t="shared" si="1"/>
        <v/>
      </c>
    </row>
    <row r="41" spans="1:6">
      <c r="A41" s="23"/>
      <c r="B41" s="27" t="str">
        <f t="shared" si="0"/>
        <v/>
      </c>
      <c r="E41" s="23"/>
      <c r="F41" s="27" t="str">
        <f t="shared" si="1"/>
        <v/>
      </c>
    </row>
    <row r="42" spans="1:6">
      <c r="A42" s="23"/>
      <c r="B42" s="27" t="str">
        <f t="shared" si="0"/>
        <v/>
      </c>
      <c r="E42" s="23"/>
      <c r="F42" s="27" t="str">
        <f t="shared" si="1"/>
        <v/>
      </c>
    </row>
    <row r="43" spans="1:6">
      <c r="A43" s="23"/>
      <c r="B43" s="27" t="str">
        <f t="shared" si="0"/>
        <v/>
      </c>
      <c r="E43" s="23"/>
      <c r="F43" s="27" t="str">
        <f t="shared" si="1"/>
        <v/>
      </c>
    </row>
    <row r="44" spans="1:6">
      <c r="A44" s="23"/>
      <c r="B44" s="27" t="str">
        <f t="shared" si="0"/>
        <v/>
      </c>
      <c r="E44" s="23"/>
      <c r="F44" s="27" t="str">
        <f t="shared" si="1"/>
        <v/>
      </c>
    </row>
    <row r="45" spans="1:6">
      <c r="A45" s="23"/>
      <c r="B45" s="27" t="str">
        <f t="shared" si="0"/>
        <v/>
      </c>
      <c r="E45" s="23"/>
      <c r="F45" s="27" t="str">
        <f t="shared" si="1"/>
        <v/>
      </c>
    </row>
    <row r="46" spans="1:6">
      <c r="A46" s="23"/>
      <c r="B46" s="27" t="str">
        <f t="shared" si="0"/>
        <v/>
      </c>
      <c r="E46" s="23"/>
      <c r="F46" s="27" t="str">
        <f t="shared" si="1"/>
        <v/>
      </c>
    </row>
    <row r="47" spans="1:6">
      <c r="A47" s="23"/>
      <c r="B47" s="27" t="str">
        <f t="shared" si="0"/>
        <v/>
      </c>
      <c r="E47" s="23"/>
      <c r="F47" s="27" t="str">
        <f t="shared" si="1"/>
        <v/>
      </c>
    </row>
    <row r="48" spans="1:6">
      <c r="A48" s="23"/>
      <c r="B48" s="27" t="str">
        <f t="shared" si="0"/>
        <v/>
      </c>
      <c r="E48" s="23"/>
      <c r="F48" s="27" t="str">
        <f t="shared" si="1"/>
        <v/>
      </c>
    </row>
    <row r="49" spans="1:6">
      <c r="A49" s="23"/>
      <c r="B49" s="27" t="str">
        <f t="shared" si="0"/>
        <v/>
      </c>
      <c r="E49" s="23"/>
      <c r="F49" s="27" t="str">
        <f t="shared" si="1"/>
        <v/>
      </c>
    </row>
    <row r="50" spans="1:6">
      <c r="A50" s="23"/>
      <c r="B50" s="27" t="str">
        <f t="shared" si="0"/>
        <v/>
      </c>
      <c r="E50" s="23"/>
      <c r="F50" s="27" t="str">
        <f t="shared" si="1"/>
        <v/>
      </c>
    </row>
    <row r="51" spans="1:6">
      <c r="A51" s="23"/>
      <c r="B51" s="27" t="str">
        <f t="shared" si="0"/>
        <v/>
      </c>
      <c r="E51" s="23"/>
      <c r="F51" s="27" t="str">
        <f t="shared" si="1"/>
        <v/>
      </c>
    </row>
    <row r="52" spans="1:6">
      <c r="A52" s="23"/>
      <c r="B52" s="27" t="str">
        <f t="shared" si="0"/>
        <v/>
      </c>
      <c r="E52" s="23"/>
      <c r="F52" s="27" t="str">
        <f t="shared" si="1"/>
        <v/>
      </c>
    </row>
    <row r="53" spans="1:6">
      <c r="A53" s="23"/>
      <c r="B53" s="27" t="str">
        <f t="shared" si="0"/>
        <v/>
      </c>
      <c r="E53" s="23"/>
      <c r="F53" s="27" t="str">
        <f t="shared" si="1"/>
        <v/>
      </c>
    </row>
    <row r="54" spans="1:6">
      <c r="A54" s="23"/>
      <c r="B54" s="27" t="str">
        <f t="shared" si="0"/>
        <v/>
      </c>
      <c r="E54" s="23"/>
      <c r="F54" s="27" t="str">
        <f t="shared" si="1"/>
        <v/>
      </c>
    </row>
    <row r="55" spans="1:6">
      <c r="A55" s="23"/>
      <c r="B55" s="27" t="str">
        <f t="shared" si="0"/>
        <v/>
      </c>
      <c r="E55" s="23"/>
      <c r="F55" s="27" t="str">
        <f t="shared" si="1"/>
        <v/>
      </c>
    </row>
    <row r="56" spans="1:6">
      <c r="A56" s="23"/>
      <c r="B56" s="27" t="str">
        <f t="shared" si="0"/>
        <v/>
      </c>
      <c r="E56" s="23"/>
      <c r="F56" s="27" t="str">
        <f t="shared" si="1"/>
        <v/>
      </c>
    </row>
    <row r="57" spans="1:6">
      <c r="A57" s="23"/>
      <c r="B57" s="27" t="str">
        <f t="shared" si="0"/>
        <v/>
      </c>
      <c r="E57" s="23"/>
      <c r="F57" s="27" t="str">
        <f t="shared" si="1"/>
        <v/>
      </c>
    </row>
    <row r="58" spans="1:6">
      <c r="A58" s="23"/>
      <c r="B58" s="27" t="str">
        <f t="shared" si="0"/>
        <v/>
      </c>
      <c r="E58" s="23"/>
      <c r="F58" s="27" t="str">
        <f t="shared" si="1"/>
        <v/>
      </c>
    </row>
    <row r="59" spans="1:6">
      <c r="A59" s="3"/>
      <c r="B59" s="27" t="str">
        <f t="shared" si="0"/>
        <v/>
      </c>
      <c r="E59" s="3"/>
      <c r="F59" s="27" t="str">
        <f t="shared" si="1"/>
        <v/>
      </c>
    </row>
    <row r="60" spans="1:6">
      <c r="A60" s="23"/>
      <c r="B60" s="27" t="str">
        <f t="shared" si="0"/>
        <v/>
      </c>
      <c r="E60" s="23"/>
      <c r="F60" s="27" t="str">
        <f t="shared" si="1"/>
        <v/>
      </c>
    </row>
    <row r="61" spans="1:6">
      <c r="A61" s="23"/>
      <c r="B61" s="27" t="str">
        <f t="shared" si="0"/>
        <v/>
      </c>
      <c r="E61" s="23"/>
      <c r="F61" s="27" t="str">
        <f t="shared" si="1"/>
        <v/>
      </c>
    </row>
    <row r="62" spans="1:6">
      <c r="A62" s="23"/>
      <c r="B62" s="27" t="str">
        <f t="shared" si="0"/>
        <v/>
      </c>
      <c r="E62" s="23"/>
      <c r="F62" s="27" t="str">
        <f t="shared" si="1"/>
        <v/>
      </c>
    </row>
    <row r="63" spans="1:6">
      <c r="A63" s="23"/>
      <c r="B63" s="27" t="str">
        <f t="shared" si="0"/>
        <v/>
      </c>
      <c r="E63" s="23"/>
      <c r="F63" s="27" t="str">
        <f t="shared" si="1"/>
        <v/>
      </c>
    </row>
    <row r="64" spans="1:6">
      <c r="A64" s="3"/>
      <c r="B64" s="27" t="str">
        <f t="shared" si="0"/>
        <v/>
      </c>
      <c r="E64" s="3"/>
      <c r="F64" s="27" t="str">
        <f t="shared" si="1"/>
        <v/>
      </c>
    </row>
    <row r="65" spans="1:6">
      <c r="A65" s="3"/>
      <c r="B65" s="27" t="str">
        <f t="shared" si="0"/>
        <v/>
      </c>
      <c r="E65" s="3"/>
      <c r="F65" s="27" t="str">
        <f t="shared" si="1"/>
        <v/>
      </c>
    </row>
    <row r="66" spans="1:6">
      <c r="A66" s="3"/>
      <c r="B66" s="27" t="str">
        <f t="shared" si="0"/>
        <v/>
      </c>
      <c r="E66" s="3"/>
      <c r="F66" s="27" t="str">
        <f t="shared" si="1"/>
        <v/>
      </c>
    </row>
    <row r="67" spans="1:6">
      <c r="A67" s="3"/>
      <c r="B67" s="27" t="str">
        <f t="shared" ref="B67:B88" si="2">IF(NOT(ISBLANK(A67)),A67,"")</f>
        <v/>
      </c>
      <c r="E67" s="3"/>
      <c r="F67" s="27" t="str">
        <f t="shared" ref="F67:F88" si="3">IF(NOT(ISBLANK(E67)),E67&amp;"\n ","")</f>
        <v/>
      </c>
    </row>
    <row r="68" spans="1:6">
      <c r="A68" s="3"/>
      <c r="B68" s="27" t="str">
        <f t="shared" si="2"/>
        <v/>
      </c>
      <c r="E68" s="3"/>
      <c r="F68" s="27" t="str">
        <f t="shared" si="3"/>
        <v/>
      </c>
    </row>
    <row r="69" spans="1:6">
      <c r="A69" s="3"/>
      <c r="B69" s="27" t="str">
        <f t="shared" si="2"/>
        <v/>
      </c>
      <c r="E69" s="3"/>
      <c r="F69" s="27" t="str">
        <f t="shared" si="3"/>
        <v/>
      </c>
    </row>
    <row r="70" spans="1:6">
      <c r="A70" s="3"/>
      <c r="B70" s="27" t="str">
        <f t="shared" si="2"/>
        <v/>
      </c>
      <c r="E70" s="3"/>
      <c r="F70" s="27" t="str">
        <f t="shared" si="3"/>
        <v/>
      </c>
    </row>
    <row r="71" spans="1:6">
      <c r="A71" s="3"/>
      <c r="B71" s="27" t="str">
        <f t="shared" si="2"/>
        <v/>
      </c>
      <c r="E71" s="3"/>
      <c r="F71" s="27" t="str">
        <f t="shared" si="3"/>
        <v/>
      </c>
    </row>
    <row r="72" spans="1:6">
      <c r="A72" s="3"/>
      <c r="B72" s="27" t="str">
        <f t="shared" si="2"/>
        <v/>
      </c>
      <c r="E72" s="3"/>
      <c r="F72" s="27" t="str">
        <f t="shared" si="3"/>
        <v/>
      </c>
    </row>
    <row r="73" spans="1:6">
      <c r="A73" s="3"/>
      <c r="B73" s="27" t="str">
        <f t="shared" si="2"/>
        <v/>
      </c>
      <c r="E73" s="3"/>
      <c r="F73" s="27" t="str">
        <f t="shared" si="3"/>
        <v/>
      </c>
    </row>
    <row r="74" spans="1:6">
      <c r="A74" s="3"/>
      <c r="B74" s="27" t="str">
        <f t="shared" si="2"/>
        <v/>
      </c>
      <c r="E74" s="3"/>
      <c r="F74" s="27" t="str">
        <f t="shared" si="3"/>
        <v/>
      </c>
    </row>
    <row r="75" spans="1:6">
      <c r="A75" s="3"/>
      <c r="B75" s="27" t="str">
        <f t="shared" si="2"/>
        <v/>
      </c>
      <c r="E75" s="3"/>
      <c r="F75" s="27" t="str">
        <f t="shared" si="3"/>
        <v/>
      </c>
    </row>
    <row r="76" spans="1:6">
      <c r="A76" s="3"/>
      <c r="B76" s="27" t="str">
        <f t="shared" si="2"/>
        <v/>
      </c>
      <c r="E76" s="3"/>
      <c r="F76" s="27" t="str">
        <f t="shared" si="3"/>
        <v/>
      </c>
    </row>
    <row r="77" spans="1:6">
      <c r="A77" s="3"/>
      <c r="B77" s="27" t="str">
        <f t="shared" si="2"/>
        <v/>
      </c>
      <c r="E77" s="3"/>
      <c r="F77" s="27" t="str">
        <f t="shared" si="3"/>
        <v/>
      </c>
    </row>
    <row r="78" spans="1:6">
      <c r="A78" s="3"/>
      <c r="B78" s="27" t="str">
        <f t="shared" si="2"/>
        <v/>
      </c>
      <c r="E78" s="3"/>
      <c r="F78" s="27" t="str">
        <f t="shared" si="3"/>
        <v/>
      </c>
    </row>
    <row r="79" spans="1:6">
      <c r="A79" s="3"/>
      <c r="B79" s="27" t="str">
        <f t="shared" si="2"/>
        <v/>
      </c>
      <c r="E79" s="3"/>
      <c r="F79" s="27" t="str">
        <f t="shared" si="3"/>
        <v/>
      </c>
    </row>
    <row r="80" spans="1:6">
      <c r="A80" s="3"/>
      <c r="B80" s="27" t="str">
        <f t="shared" si="2"/>
        <v/>
      </c>
      <c r="E80" s="3"/>
      <c r="F80" s="27" t="str">
        <f t="shared" si="3"/>
        <v/>
      </c>
    </row>
    <row r="81" spans="1:6">
      <c r="A81" s="3"/>
      <c r="B81" s="27" t="str">
        <f t="shared" si="2"/>
        <v/>
      </c>
      <c r="E81" s="3"/>
      <c r="F81" s="27" t="str">
        <f t="shared" si="3"/>
        <v/>
      </c>
    </row>
    <row r="82" spans="1:6">
      <c r="A82" s="3"/>
      <c r="B82" s="27" t="str">
        <f t="shared" si="2"/>
        <v/>
      </c>
      <c r="E82" s="3"/>
      <c r="F82" s="27" t="str">
        <f t="shared" si="3"/>
        <v/>
      </c>
    </row>
    <row r="83" spans="1:6">
      <c r="A83" s="3"/>
      <c r="B83" s="27" t="str">
        <f t="shared" si="2"/>
        <v/>
      </c>
      <c r="E83" s="3"/>
      <c r="F83" s="27" t="str">
        <f t="shared" si="3"/>
        <v/>
      </c>
    </row>
    <row r="84" spans="1:6">
      <c r="A84" s="3"/>
      <c r="B84" s="27" t="str">
        <f t="shared" si="2"/>
        <v/>
      </c>
      <c r="E84" s="3"/>
      <c r="F84" s="27" t="str">
        <f t="shared" si="3"/>
        <v/>
      </c>
    </row>
    <row r="85" spans="1:6">
      <c r="A85" s="3"/>
      <c r="B85" s="27" t="str">
        <f t="shared" si="2"/>
        <v/>
      </c>
      <c r="E85" s="3"/>
      <c r="F85" s="27" t="str">
        <f t="shared" si="3"/>
        <v/>
      </c>
    </row>
    <row r="86" spans="1:6">
      <c r="A86" s="3"/>
      <c r="B86" s="27" t="str">
        <f t="shared" si="2"/>
        <v/>
      </c>
      <c r="E86" s="3"/>
      <c r="F86" s="27" t="str">
        <f t="shared" si="3"/>
        <v/>
      </c>
    </row>
    <row r="87" spans="1:6">
      <c r="A87" s="3"/>
      <c r="B87" s="27" t="str">
        <f t="shared" si="2"/>
        <v/>
      </c>
      <c r="E87" s="3"/>
      <c r="F87" s="27" t="str">
        <f t="shared" si="3"/>
        <v/>
      </c>
    </row>
    <row r="88" spans="1:6">
      <c r="A88" s="3"/>
      <c r="B88" s="27" t="str">
        <f t="shared" si="2"/>
        <v/>
      </c>
      <c r="E88" s="3"/>
      <c r="F88" s="27" t="str">
        <f t="shared" si="3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88"/>
  <sheetViews>
    <sheetView zoomScale="85" zoomScaleNormal="85" workbookViewId="0">
      <selection activeCell="G1" sqref="G1"/>
    </sheetView>
  </sheetViews>
  <sheetFormatPr defaultRowHeight="16.5"/>
  <cols>
    <col min="1" max="1" width="29" customWidth="1"/>
    <col min="2" max="2" width="23.75" customWidth="1"/>
    <col min="4" max="4" width="6.5" style="38" customWidth="1"/>
    <col min="5" max="5" width="34.375" customWidth="1"/>
    <col min="6" max="6" width="20" customWidth="1"/>
  </cols>
  <sheetData>
    <row r="1" spans="1:7">
      <c r="A1" t="s">
        <v>166</v>
      </c>
      <c r="B1" t="s">
        <v>167</v>
      </c>
      <c r="C1" s="7" t="str">
        <f>"var code ="&amp;B2&amp;B3&amp;B4&amp;B5&amp;B6&amp;B7&amp;B8&amp;B9&amp;B10&amp;B11&amp;B12&amp;B13&amp;B14&amp;B15&amp;B16&amp;B17&amp;B18&amp;B19&amp;B20&amp;B21&amp;B22&amp;B23&amp;B24&amp;B25&amp;B26&amp;B27&amp;B28&amp;B29&amp;B30&amp;B31&amp;B32&amp;B33&amp;B34&amp;B35&amp;B36&amp;B37&amp;B38&amp;B39&amp;B40&amp;B41&amp;B42&amp;B43&amp;B44&amp;B45&amp;B46&amp;B47&amp;B48&amp;B49&amp;B50&amp;B51&amp;B52&amp;B53&amp;B54&amp;B55&amp;B56&amp;B57&amp;B58&amp;B59&amp;B60&amp;B61&amp;B62&amp;B63&amp;B64&amp;B65&amp;B66&amp;B67&amp;B68&amp;B69&amp;B70&amp;B71&amp;B72&amp;B73&amp;B74&amp;B75&amp;B76&amp;B77&amp;B78&amp;B79&amp;B80&amp;B81&amp;B82&amp;B83&amp;B84&amp;B85&amp;B86&amp;B87&amp;B88&amp;";"</f>
        <v>var code =;</v>
      </c>
      <c r="D1" s="38" t="s">
        <v>169</v>
      </c>
      <c r="E1" t="s">
        <v>166</v>
      </c>
      <c r="F1" t="s">
        <v>168</v>
      </c>
      <c r="G1" s="7" t="str">
        <f>"var code ='"&amp;F2&amp;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"';"</f>
        <v>var code ='//座標字串轉陣列\n       String arryGps[3];\n       char* token = strtok((char*)str.c_str(), ",");\n       int tokenLen = 0;\n       while (token != NULL &amp;&amp; tokenLen &lt; 3) {\n         arryGps[tokenLen] = token;\n         token = strtok(NULL, ",");\n         tokenLen++;\n       }\n ';</v>
      </c>
    </row>
    <row r="2" spans="1:7">
      <c r="A2" s="37"/>
      <c r="B2" s="27" t="str">
        <f>IF(NOT(ISBLANK(A2)),A2,"")</f>
        <v/>
      </c>
      <c r="D2" s="39"/>
      <c r="E2" s="24" t="s">
        <v>189</v>
      </c>
      <c r="F2" s="27" t="str">
        <f>IF(NOT(ISBLANK(E2)),E2&amp;"\n ","")</f>
        <v xml:space="preserve">//座標字串轉陣列\n </v>
      </c>
    </row>
    <row r="3" spans="1:7">
      <c r="A3" s="23"/>
      <c r="B3" s="27" t="str">
        <f t="shared" ref="B3:B66" si="0">IF(NOT(ISBLANK(A3)),A3,"")</f>
        <v/>
      </c>
      <c r="D3" s="40"/>
      <c r="E3" s="24" t="s">
        <v>190</v>
      </c>
      <c r="F3" s="27" t="str">
        <f t="shared" ref="F3:F66" si="1">IF(NOT(ISBLANK(E3)),E3&amp;"\n ","")</f>
        <v xml:space="preserve">      String arryGps[3];\n </v>
      </c>
    </row>
    <row r="4" spans="1:7">
      <c r="A4" s="24"/>
      <c r="B4" s="27" t="str">
        <f t="shared" si="0"/>
        <v/>
      </c>
      <c r="D4" s="39"/>
      <c r="E4" s="24" t="s">
        <v>180</v>
      </c>
      <c r="F4" s="27" t="str">
        <f t="shared" si="1"/>
        <v xml:space="preserve">      char* token = strtok((char*)str.c_str(), ",");\n </v>
      </c>
    </row>
    <row r="5" spans="1:7">
      <c r="A5" s="24"/>
      <c r="B5" s="27" t="str">
        <f t="shared" si="0"/>
        <v/>
      </c>
      <c r="D5" s="40"/>
      <c r="E5" s="24" t="s">
        <v>181</v>
      </c>
      <c r="F5" s="27" t="str">
        <f t="shared" si="1"/>
        <v xml:space="preserve">      int tokenLen = 0;\n </v>
      </c>
    </row>
    <row r="6" spans="1:7">
      <c r="A6" s="23"/>
      <c r="B6" s="27" t="str">
        <f t="shared" si="0"/>
        <v/>
      </c>
      <c r="D6" s="40"/>
      <c r="E6" s="24" t="s">
        <v>182</v>
      </c>
      <c r="F6" s="27" t="str">
        <f t="shared" si="1"/>
        <v xml:space="preserve">      while (token != NULL &amp;&amp; tokenLen &lt; 3) {\n </v>
      </c>
    </row>
    <row r="7" spans="1:7">
      <c r="A7" s="23"/>
      <c r="B7" s="27" t="str">
        <f t="shared" si="0"/>
        <v/>
      </c>
      <c r="D7" s="40"/>
      <c r="E7" s="24" t="s">
        <v>191</v>
      </c>
      <c r="F7" s="27" t="str">
        <f t="shared" si="1"/>
        <v xml:space="preserve">        arryGps[tokenLen] = token;\n </v>
      </c>
    </row>
    <row r="8" spans="1:7">
      <c r="A8" s="23"/>
      <c r="B8" s="27" t="str">
        <f t="shared" si="0"/>
        <v/>
      </c>
      <c r="D8" s="40"/>
      <c r="E8" s="24" t="s">
        <v>184</v>
      </c>
      <c r="F8" s="27" t="str">
        <f t="shared" si="1"/>
        <v xml:space="preserve">        token = strtok(NULL, ",");\n </v>
      </c>
    </row>
    <row r="9" spans="1:7">
      <c r="A9" s="23"/>
      <c r="B9" s="27" t="str">
        <f t="shared" si="0"/>
        <v/>
      </c>
      <c r="D9" s="40"/>
      <c r="E9" s="24" t="s">
        <v>185</v>
      </c>
      <c r="F9" s="27" t="str">
        <f t="shared" si="1"/>
        <v xml:space="preserve">        tokenLen++;\n </v>
      </c>
    </row>
    <row r="10" spans="1:7">
      <c r="A10" s="23"/>
      <c r="B10" s="27" t="str">
        <f t="shared" si="0"/>
        <v/>
      </c>
      <c r="D10" s="40"/>
      <c r="E10" s="24" t="s">
        <v>186</v>
      </c>
      <c r="F10" s="27" t="str">
        <f t="shared" si="1"/>
        <v xml:space="preserve">      }\n </v>
      </c>
    </row>
    <row r="11" spans="1:7">
      <c r="A11" s="23"/>
      <c r="B11" s="27" t="str">
        <f t="shared" si="0"/>
        <v/>
      </c>
      <c r="D11" s="40"/>
      <c r="E11" s="23"/>
      <c r="F11" s="27" t="str">
        <f t="shared" si="1"/>
        <v/>
      </c>
    </row>
    <row r="12" spans="1:7">
      <c r="A12" s="23"/>
      <c r="B12" s="27" t="str">
        <f t="shared" si="0"/>
        <v/>
      </c>
      <c r="D12" s="40"/>
      <c r="E12" s="23"/>
      <c r="F12" s="27" t="str">
        <f t="shared" si="1"/>
        <v/>
      </c>
    </row>
    <row r="13" spans="1:7">
      <c r="A13" s="23"/>
      <c r="B13" s="27" t="str">
        <f t="shared" si="0"/>
        <v/>
      </c>
      <c r="D13" s="40"/>
      <c r="E13" s="23"/>
      <c r="F13" s="27" t="str">
        <f t="shared" si="1"/>
        <v/>
      </c>
    </row>
    <row r="14" spans="1:7">
      <c r="A14" s="23"/>
      <c r="B14" s="27" t="str">
        <f t="shared" si="0"/>
        <v/>
      </c>
      <c r="D14" s="40"/>
      <c r="E14" s="23"/>
      <c r="F14" s="27" t="str">
        <f t="shared" si="1"/>
        <v/>
      </c>
    </row>
    <row r="15" spans="1:7">
      <c r="A15" s="23"/>
      <c r="B15" s="27" t="str">
        <f t="shared" si="0"/>
        <v/>
      </c>
      <c r="E15" s="23"/>
      <c r="F15" s="27" t="str">
        <f t="shared" si="1"/>
        <v/>
      </c>
    </row>
    <row r="16" spans="1:7">
      <c r="A16" s="24"/>
      <c r="B16" s="27" t="str">
        <f t="shared" si="0"/>
        <v/>
      </c>
      <c r="E16" s="24"/>
      <c r="F16" s="27" t="str">
        <f t="shared" si="1"/>
        <v/>
      </c>
    </row>
    <row r="17" spans="1:6">
      <c r="A17" s="23"/>
      <c r="B17" s="27" t="str">
        <f t="shared" si="0"/>
        <v/>
      </c>
      <c r="E17" s="23"/>
      <c r="F17" s="27" t="str">
        <f t="shared" si="1"/>
        <v/>
      </c>
    </row>
    <row r="18" spans="1:6">
      <c r="A18" s="23"/>
      <c r="B18" s="27" t="str">
        <f t="shared" si="0"/>
        <v/>
      </c>
      <c r="E18" s="23"/>
      <c r="F18" s="27" t="str">
        <f t="shared" si="1"/>
        <v/>
      </c>
    </row>
    <row r="19" spans="1:6">
      <c r="A19" s="23"/>
      <c r="B19" s="27" t="str">
        <f t="shared" si="0"/>
        <v/>
      </c>
      <c r="E19" s="23"/>
      <c r="F19" s="27" t="str">
        <f t="shared" si="1"/>
        <v/>
      </c>
    </row>
    <row r="20" spans="1:6">
      <c r="A20" s="23"/>
      <c r="B20" s="27" t="str">
        <f t="shared" si="0"/>
        <v/>
      </c>
      <c r="E20" s="23"/>
      <c r="F20" s="27" t="str">
        <f t="shared" si="1"/>
        <v/>
      </c>
    </row>
    <row r="21" spans="1:6">
      <c r="A21" s="23"/>
      <c r="B21" s="27" t="str">
        <f t="shared" si="0"/>
        <v/>
      </c>
      <c r="E21" s="23"/>
      <c r="F21" s="27" t="str">
        <f t="shared" si="1"/>
        <v/>
      </c>
    </row>
    <row r="22" spans="1:6">
      <c r="A22" s="23"/>
      <c r="B22" s="27" t="str">
        <f t="shared" si="0"/>
        <v/>
      </c>
      <c r="E22" s="23"/>
      <c r="F22" s="27" t="str">
        <f t="shared" si="1"/>
        <v/>
      </c>
    </row>
    <row r="23" spans="1:6">
      <c r="A23" s="23"/>
      <c r="B23" s="27" t="str">
        <f t="shared" si="0"/>
        <v/>
      </c>
      <c r="E23" s="23"/>
      <c r="F23" s="27" t="str">
        <f t="shared" si="1"/>
        <v/>
      </c>
    </row>
    <row r="24" spans="1:6">
      <c r="A24" s="23"/>
      <c r="B24" s="27" t="str">
        <f t="shared" si="0"/>
        <v/>
      </c>
      <c r="E24" s="23"/>
      <c r="F24" s="27" t="str">
        <f t="shared" si="1"/>
        <v/>
      </c>
    </row>
    <row r="25" spans="1:6">
      <c r="A25" s="23"/>
      <c r="B25" s="27" t="str">
        <f t="shared" si="0"/>
        <v/>
      </c>
      <c r="E25" s="23"/>
      <c r="F25" s="27" t="str">
        <f t="shared" si="1"/>
        <v/>
      </c>
    </row>
    <row r="26" spans="1:6">
      <c r="A26" s="23"/>
      <c r="B26" s="27" t="str">
        <f t="shared" si="0"/>
        <v/>
      </c>
      <c r="E26" s="23"/>
      <c r="F26" s="27" t="str">
        <f t="shared" si="1"/>
        <v/>
      </c>
    </row>
    <row r="27" spans="1:6">
      <c r="A27" s="23"/>
      <c r="B27" s="27" t="str">
        <f t="shared" si="0"/>
        <v/>
      </c>
      <c r="E27" s="23"/>
      <c r="F27" s="27" t="str">
        <f t="shared" si="1"/>
        <v/>
      </c>
    </row>
    <row r="28" spans="1:6">
      <c r="A28" s="23"/>
      <c r="B28" s="27" t="str">
        <f t="shared" si="0"/>
        <v/>
      </c>
      <c r="E28" s="23"/>
      <c r="F28" s="27" t="str">
        <f t="shared" si="1"/>
        <v/>
      </c>
    </row>
    <row r="29" spans="1:6">
      <c r="A29" s="23"/>
      <c r="B29" s="27" t="str">
        <f t="shared" si="0"/>
        <v/>
      </c>
      <c r="E29" s="23"/>
      <c r="F29" s="27" t="str">
        <f t="shared" si="1"/>
        <v/>
      </c>
    </row>
    <row r="30" spans="1:6">
      <c r="A30" s="23"/>
      <c r="B30" s="27" t="str">
        <f t="shared" si="0"/>
        <v/>
      </c>
      <c r="E30" s="23"/>
      <c r="F30" s="27" t="str">
        <f t="shared" si="1"/>
        <v/>
      </c>
    </row>
    <row r="31" spans="1:6">
      <c r="A31" s="23"/>
      <c r="B31" s="27" t="str">
        <f t="shared" si="0"/>
        <v/>
      </c>
      <c r="E31" s="23"/>
      <c r="F31" s="27" t="str">
        <f t="shared" si="1"/>
        <v/>
      </c>
    </row>
    <row r="32" spans="1:6">
      <c r="A32" s="23"/>
      <c r="B32" s="27" t="str">
        <f t="shared" si="0"/>
        <v/>
      </c>
      <c r="E32" s="23"/>
      <c r="F32" s="27" t="str">
        <f t="shared" si="1"/>
        <v/>
      </c>
    </row>
    <row r="33" spans="1:6">
      <c r="A33" s="23"/>
      <c r="B33" s="27" t="str">
        <f t="shared" si="0"/>
        <v/>
      </c>
      <c r="E33" s="23"/>
      <c r="F33" s="27" t="str">
        <f t="shared" si="1"/>
        <v/>
      </c>
    </row>
    <row r="34" spans="1:6">
      <c r="A34" s="23"/>
      <c r="B34" s="27" t="str">
        <f t="shared" si="0"/>
        <v/>
      </c>
      <c r="E34" s="23"/>
      <c r="F34" s="27" t="str">
        <f t="shared" si="1"/>
        <v/>
      </c>
    </row>
    <row r="35" spans="1:6">
      <c r="A35" s="23"/>
      <c r="B35" s="27" t="str">
        <f t="shared" si="0"/>
        <v/>
      </c>
      <c r="E35" s="23"/>
      <c r="F35" s="27" t="str">
        <f t="shared" si="1"/>
        <v/>
      </c>
    </row>
    <row r="36" spans="1:6">
      <c r="A36" s="23"/>
      <c r="B36" s="27" t="str">
        <f t="shared" si="0"/>
        <v/>
      </c>
      <c r="E36" s="23"/>
      <c r="F36" s="27" t="str">
        <f t="shared" si="1"/>
        <v/>
      </c>
    </row>
    <row r="37" spans="1:6">
      <c r="A37" s="23"/>
      <c r="B37" s="27" t="str">
        <f t="shared" si="0"/>
        <v/>
      </c>
      <c r="E37" s="23"/>
      <c r="F37" s="27" t="str">
        <f t="shared" si="1"/>
        <v/>
      </c>
    </row>
    <row r="38" spans="1:6">
      <c r="A38" s="23"/>
      <c r="B38" s="27" t="str">
        <f t="shared" si="0"/>
        <v/>
      </c>
      <c r="E38" s="23"/>
      <c r="F38" s="27" t="str">
        <f t="shared" si="1"/>
        <v/>
      </c>
    </row>
    <row r="39" spans="1:6">
      <c r="A39" s="3"/>
      <c r="B39" s="27" t="str">
        <f t="shared" si="0"/>
        <v/>
      </c>
      <c r="E39" s="3"/>
      <c r="F39" s="27" t="str">
        <f t="shared" si="1"/>
        <v/>
      </c>
    </row>
    <row r="40" spans="1:6">
      <c r="A40" s="23"/>
      <c r="B40" s="27" t="str">
        <f t="shared" si="0"/>
        <v/>
      </c>
      <c r="E40" s="23"/>
      <c r="F40" s="27" t="str">
        <f t="shared" si="1"/>
        <v/>
      </c>
    </row>
    <row r="41" spans="1:6">
      <c r="A41" s="23"/>
      <c r="B41" s="27" t="str">
        <f t="shared" si="0"/>
        <v/>
      </c>
      <c r="E41" s="23"/>
      <c r="F41" s="27" t="str">
        <f t="shared" si="1"/>
        <v/>
      </c>
    </row>
    <row r="42" spans="1:6">
      <c r="A42" s="23"/>
      <c r="B42" s="27" t="str">
        <f t="shared" si="0"/>
        <v/>
      </c>
      <c r="E42" s="23"/>
      <c r="F42" s="27" t="str">
        <f t="shared" si="1"/>
        <v/>
      </c>
    </row>
    <row r="43" spans="1:6">
      <c r="A43" s="23"/>
      <c r="B43" s="27" t="str">
        <f t="shared" si="0"/>
        <v/>
      </c>
      <c r="E43" s="23"/>
      <c r="F43" s="27" t="str">
        <f t="shared" si="1"/>
        <v/>
      </c>
    </row>
    <row r="44" spans="1:6">
      <c r="A44" s="23"/>
      <c r="B44" s="27" t="str">
        <f t="shared" si="0"/>
        <v/>
      </c>
      <c r="E44" s="23"/>
      <c r="F44" s="27" t="str">
        <f t="shared" si="1"/>
        <v/>
      </c>
    </row>
    <row r="45" spans="1:6">
      <c r="A45" s="23"/>
      <c r="B45" s="27" t="str">
        <f t="shared" si="0"/>
        <v/>
      </c>
      <c r="E45" s="23"/>
      <c r="F45" s="27" t="str">
        <f t="shared" si="1"/>
        <v/>
      </c>
    </row>
    <row r="46" spans="1:6">
      <c r="A46" s="23"/>
      <c r="B46" s="27" t="str">
        <f t="shared" si="0"/>
        <v/>
      </c>
      <c r="E46" s="23"/>
      <c r="F46" s="27" t="str">
        <f t="shared" si="1"/>
        <v/>
      </c>
    </row>
    <row r="47" spans="1:6">
      <c r="A47" s="23"/>
      <c r="B47" s="27" t="str">
        <f t="shared" si="0"/>
        <v/>
      </c>
      <c r="E47" s="23"/>
      <c r="F47" s="27" t="str">
        <f t="shared" si="1"/>
        <v/>
      </c>
    </row>
    <row r="48" spans="1:6">
      <c r="A48" s="23"/>
      <c r="B48" s="27" t="str">
        <f t="shared" si="0"/>
        <v/>
      </c>
      <c r="E48" s="23"/>
      <c r="F48" s="27" t="str">
        <f t="shared" si="1"/>
        <v/>
      </c>
    </row>
    <row r="49" spans="1:6">
      <c r="A49" s="23"/>
      <c r="B49" s="27" t="str">
        <f t="shared" si="0"/>
        <v/>
      </c>
      <c r="E49" s="23"/>
      <c r="F49" s="27" t="str">
        <f t="shared" si="1"/>
        <v/>
      </c>
    </row>
    <row r="50" spans="1:6">
      <c r="A50" s="23"/>
      <c r="B50" s="27" t="str">
        <f t="shared" si="0"/>
        <v/>
      </c>
      <c r="E50" s="23"/>
      <c r="F50" s="27" t="str">
        <f t="shared" si="1"/>
        <v/>
      </c>
    </row>
    <row r="51" spans="1:6">
      <c r="A51" s="23"/>
      <c r="B51" s="27" t="str">
        <f t="shared" si="0"/>
        <v/>
      </c>
      <c r="E51" s="23"/>
      <c r="F51" s="27" t="str">
        <f t="shared" si="1"/>
        <v/>
      </c>
    </row>
    <row r="52" spans="1:6">
      <c r="A52" s="23"/>
      <c r="B52" s="27" t="str">
        <f t="shared" si="0"/>
        <v/>
      </c>
      <c r="E52" s="23"/>
      <c r="F52" s="27" t="str">
        <f t="shared" si="1"/>
        <v/>
      </c>
    </row>
    <row r="53" spans="1:6">
      <c r="A53" s="23"/>
      <c r="B53" s="27" t="str">
        <f t="shared" si="0"/>
        <v/>
      </c>
      <c r="E53" s="23"/>
      <c r="F53" s="27" t="str">
        <f t="shared" si="1"/>
        <v/>
      </c>
    </row>
    <row r="54" spans="1:6">
      <c r="A54" s="23"/>
      <c r="B54" s="27" t="str">
        <f t="shared" si="0"/>
        <v/>
      </c>
      <c r="E54" s="23"/>
      <c r="F54" s="27" t="str">
        <f t="shared" si="1"/>
        <v/>
      </c>
    </row>
    <row r="55" spans="1:6">
      <c r="A55" s="23"/>
      <c r="B55" s="27" t="str">
        <f t="shared" si="0"/>
        <v/>
      </c>
      <c r="E55" s="23"/>
      <c r="F55" s="27" t="str">
        <f t="shared" si="1"/>
        <v/>
      </c>
    </row>
    <row r="56" spans="1:6">
      <c r="A56" s="23"/>
      <c r="B56" s="27" t="str">
        <f t="shared" si="0"/>
        <v/>
      </c>
      <c r="E56" s="23"/>
      <c r="F56" s="27" t="str">
        <f t="shared" si="1"/>
        <v/>
      </c>
    </row>
    <row r="57" spans="1:6">
      <c r="A57" s="23"/>
      <c r="B57" s="27" t="str">
        <f t="shared" si="0"/>
        <v/>
      </c>
      <c r="E57" s="23"/>
      <c r="F57" s="27" t="str">
        <f t="shared" si="1"/>
        <v/>
      </c>
    </row>
    <row r="58" spans="1:6">
      <c r="A58" s="23"/>
      <c r="B58" s="27" t="str">
        <f t="shared" si="0"/>
        <v/>
      </c>
      <c r="E58" s="23"/>
      <c r="F58" s="27" t="str">
        <f t="shared" si="1"/>
        <v/>
      </c>
    </row>
    <row r="59" spans="1:6">
      <c r="A59" s="3"/>
      <c r="B59" s="27" t="str">
        <f t="shared" si="0"/>
        <v/>
      </c>
      <c r="E59" s="3"/>
      <c r="F59" s="27" t="str">
        <f t="shared" si="1"/>
        <v/>
      </c>
    </row>
    <row r="60" spans="1:6">
      <c r="A60" s="23"/>
      <c r="B60" s="27" t="str">
        <f t="shared" si="0"/>
        <v/>
      </c>
      <c r="E60" s="23"/>
      <c r="F60" s="27" t="str">
        <f t="shared" si="1"/>
        <v/>
      </c>
    </row>
    <row r="61" spans="1:6">
      <c r="A61" s="23"/>
      <c r="B61" s="27" t="str">
        <f t="shared" si="0"/>
        <v/>
      </c>
      <c r="E61" s="23"/>
      <c r="F61" s="27" t="str">
        <f t="shared" si="1"/>
        <v/>
      </c>
    </row>
    <row r="62" spans="1:6">
      <c r="A62" s="23"/>
      <c r="B62" s="27" t="str">
        <f t="shared" si="0"/>
        <v/>
      </c>
      <c r="E62" s="23"/>
      <c r="F62" s="27" t="str">
        <f t="shared" si="1"/>
        <v/>
      </c>
    </row>
    <row r="63" spans="1:6">
      <c r="A63" s="23"/>
      <c r="B63" s="27" t="str">
        <f t="shared" si="0"/>
        <v/>
      </c>
      <c r="E63" s="23"/>
      <c r="F63" s="27" t="str">
        <f t="shared" si="1"/>
        <v/>
      </c>
    </row>
    <row r="64" spans="1:6">
      <c r="A64" s="3"/>
      <c r="B64" s="27" t="str">
        <f t="shared" si="0"/>
        <v/>
      </c>
      <c r="E64" s="3"/>
      <c r="F64" s="27" t="str">
        <f t="shared" si="1"/>
        <v/>
      </c>
    </row>
    <row r="65" spans="1:6">
      <c r="A65" s="3"/>
      <c r="B65" s="27" t="str">
        <f t="shared" si="0"/>
        <v/>
      </c>
      <c r="E65" s="3"/>
      <c r="F65" s="27" t="str">
        <f t="shared" si="1"/>
        <v/>
      </c>
    </row>
    <row r="66" spans="1:6">
      <c r="A66" s="3"/>
      <c r="B66" s="27" t="str">
        <f t="shared" si="0"/>
        <v/>
      </c>
      <c r="E66" s="3"/>
      <c r="F66" s="27" t="str">
        <f t="shared" si="1"/>
        <v/>
      </c>
    </row>
    <row r="67" spans="1:6">
      <c r="A67" s="3"/>
      <c r="B67" s="27" t="str">
        <f t="shared" ref="B67:B88" si="2">IF(NOT(ISBLANK(A67)),A67,"")</f>
        <v/>
      </c>
      <c r="E67" s="3"/>
      <c r="F67" s="27" t="str">
        <f t="shared" ref="F67:F88" si="3">IF(NOT(ISBLANK(E67)),E67&amp;"\n ","")</f>
        <v/>
      </c>
    </row>
    <row r="68" spans="1:6">
      <c r="A68" s="3"/>
      <c r="B68" s="27" t="str">
        <f t="shared" si="2"/>
        <v/>
      </c>
      <c r="E68" s="3"/>
      <c r="F68" s="27" t="str">
        <f t="shared" si="3"/>
        <v/>
      </c>
    </row>
    <row r="69" spans="1:6">
      <c r="A69" s="3"/>
      <c r="B69" s="27" t="str">
        <f t="shared" si="2"/>
        <v/>
      </c>
      <c r="E69" s="3"/>
      <c r="F69" s="27" t="str">
        <f t="shared" si="3"/>
        <v/>
      </c>
    </row>
    <row r="70" spans="1:6">
      <c r="A70" s="3"/>
      <c r="B70" s="27" t="str">
        <f t="shared" si="2"/>
        <v/>
      </c>
      <c r="E70" s="3"/>
      <c r="F70" s="27" t="str">
        <f t="shared" si="3"/>
        <v/>
      </c>
    </row>
    <row r="71" spans="1:6">
      <c r="A71" s="3"/>
      <c r="B71" s="27" t="str">
        <f t="shared" si="2"/>
        <v/>
      </c>
      <c r="E71" s="3"/>
      <c r="F71" s="27" t="str">
        <f t="shared" si="3"/>
        <v/>
      </c>
    </row>
    <row r="72" spans="1:6">
      <c r="A72" s="3"/>
      <c r="B72" s="27" t="str">
        <f t="shared" si="2"/>
        <v/>
      </c>
      <c r="E72" s="3"/>
      <c r="F72" s="27" t="str">
        <f t="shared" si="3"/>
        <v/>
      </c>
    </row>
    <row r="73" spans="1:6">
      <c r="A73" s="3"/>
      <c r="B73" s="27" t="str">
        <f t="shared" si="2"/>
        <v/>
      </c>
      <c r="E73" s="3"/>
      <c r="F73" s="27" t="str">
        <f t="shared" si="3"/>
        <v/>
      </c>
    </row>
    <row r="74" spans="1:6">
      <c r="A74" s="3"/>
      <c r="B74" s="27" t="str">
        <f t="shared" si="2"/>
        <v/>
      </c>
      <c r="E74" s="3"/>
      <c r="F74" s="27" t="str">
        <f t="shared" si="3"/>
        <v/>
      </c>
    </row>
    <row r="75" spans="1:6">
      <c r="A75" s="3"/>
      <c r="B75" s="27" t="str">
        <f t="shared" si="2"/>
        <v/>
      </c>
      <c r="E75" s="3"/>
      <c r="F75" s="27" t="str">
        <f t="shared" si="3"/>
        <v/>
      </c>
    </row>
    <row r="76" spans="1:6">
      <c r="A76" s="3"/>
      <c r="B76" s="27" t="str">
        <f t="shared" si="2"/>
        <v/>
      </c>
      <c r="E76" s="3"/>
      <c r="F76" s="27" t="str">
        <f t="shared" si="3"/>
        <v/>
      </c>
    </row>
    <row r="77" spans="1:6">
      <c r="A77" s="3"/>
      <c r="B77" s="27" t="str">
        <f t="shared" si="2"/>
        <v/>
      </c>
      <c r="E77" s="3"/>
      <c r="F77" s="27" t="str">
        <f t="shared" si="3"/>
        <v/>
      </c>
    </row>
    <row r="78" spans="1:6">
      <c r="A78" s="3"/>
      <c r="B78" s="27" t="str">
        <f t="shared" si="2"/>
        <v/>
      </c>
      <c r="E78" s="3"/>
      <c r="F78" s="27" t="str">
        <f t="shared" si="3"/>
        <v/>
      </c>
    </row>
    <row r="79" spans="1:6">
      <c r="A79" s="3"/>
      <c r="B79" s="27" t="str">
        <f t="shared" si="2"/>
        <v/>
      </c>
      <c r="E79" s="3"/>
      <c r="F79" s="27" t="str">
        <f t="shared" si="3"/>
        <v/>
      </c>
    </row>
    <row r="80" spans="1:6">
      <c r="A80" s="3"/>
      <c r="B80" s="27" t="str">
        <f t="shared" si="2"/>
        <v/>
      </c>
      <c r="E80" s="3"/>
      <c r="F80" s="27" t="str">
        <f t="shared" si="3"/>
        <v/>
      </c>
    </row>
    <row r="81" spans="1:6">
      <c r="A81" s="3"/>
      <c r="B81" s="27" t="str">
        <f t="shared" si="2"/>
        <v/>
      </c>
      <c r="E81" s="3"/>
      <c r="F81" s="27" t="str">
        <f t="shared" si="3"/>
        <v/>
      </c>
    </row>
    <row r="82" spans="1:6">
      <c r="A82" s="3"/>
      <c r="B82" s="27" t="str">
        <f t="shared" si="2"/>
        <v/>
      </c>
      <c r="E82" s="3"/>
      <c r="F82" s="27" t="str">
        <f t="shared" si="3"/>
        <v/>
      </c>
    </row>
    <row r="83" spans="1:6">
      <c r="A83" s="3"/>
      <c r="B83" s="27" t="str">
        <f t="shared" si="2"/>
        <v/>
      </c>
      <c r="E83" s="3"/>
      <c r="F83" s="27" t="str">
        <f t="shared" si="3"/>
        <v/>
      </c>
    </row>
    <row r="84" spans="1:6">
      <c r="A84" s="3"/>
      <c r="B84" s="27" t="str">
        <f t="shared" si="2"/>
        <v/>
      </c>
      <c r="E84" s="3"/>
      <c r="F84" s="27" t="str">
        <f t="shared" si="3"/>
        <v/>
      </c>
    </row>
    <row r="85" spans="1:6">
      <c r="A85" s="3"/>
      <c r="B85" s="27" t="str">
        <f t="shared" si="2"/>
        <v/>
      </c>
      <c r="E85" s="3"/>
      <c r="F85" s="27" t="str">
        <f t="shared" si="3"/>
        <v/>
      </c>
    </row>
    <row r="86" spans="1:6">
      <c r="A86" s="3"/>
      <c r="B86" s="27" t="str">
        <f t="shared" si="2"/>
        <v/>
      </c>
      <c r="E86" s="3"/>
      <c r="F86" s="27" t="str">
        <f t="shared" si="3"/>
        <v/>
      </c>
    </row>
    <row r="87" spans="1:6">
      <c r="A87" s="3"/>
      <c r="B87" s="27" t="str">
        <f t="shared" si="2"/>
        <v/>
      </c>
      <c r="E87" s="3"/>
      <c r="F87" s="27" t="str">
        <f t="shared" si="3"/>
        <v/>
      </c>
    </row>
    <row r="88" spans="1:6">
      <c r="A88" s="3"/>
      <c r="B88" s="27" t="str">
        <f t="shared" si="2"/>
        <v/>
      </c>
      <c r="E88" s="3"/>
      <c r="F88" s="27" t="str">
        <f t="shared" si="3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2"/>
  <sheetViews>
    <sheetView workbookViewId="0">
      <selection activeCell="B20" sqref="B20"/>
    </sheetView>
  </sheetViews>
  <sheetFormatPr defaultRowHeight="16.5"/>
  <cols>
    <col min="1" max="1" width="32.875" customWidth="1"/>
    <col min="2" max="2" width="26.25" customWidth="1"/>
  </cols>
  <sheetData>
    <row r="1" spans="1:4">
      <c r="A1" t="s">
        <v>16</v>
      </c>
      <c r="B1" s="7" t="str">
        <f>"Blockly.Arduino.setups_['"&amp;變數!$A$2&amp;"'] = "&amp;
'S(變)'!B3 &amp; 'S(變)'!B5
&amp;";"</f>
        <v>Blockly.Arduino.setups_['_01imi_esp32car_init'] = ''pinMode('+value_swpin+', INPUT_PULLUP);\n '++++++++++++;</v>
      </c>
    </row>
    <row r="2" spans="1:4">
      <c r="A2" s="15" t="s">
        <v>14</v>
      </c>
      <c r="B2" s="11" t="s">
        <v>17</v>
      </c>
      <c r="C2" t="s">
        <v>13</v>
      </c>
      <c r="D2" t="s">
        <v>18</v>
      </c>
    </row>
    <row r="3" spans="1:4">
      <c r="A3" s="9"/>
      <c r="B3" s="12" t="str">
        <f>B2&amp;"+"&amp;C2&amp;"+"&amp;D2&amp;"+"&amp;E2&amp;"+"&amp;F2&amp;"+"&amp;G2&amp;"+"&amp;H2&amp;"+"&amp;I2</f>
        <v>''pinMode('+value_swpin+', INPUT_PULLUP);\n '+++++</v>
      </c>
    </row>
    <row r="4" spans="1:4">
      <c r="A4" s="18"/>
      <c r="B4" s="13"/>
    </row>
    <row r="5" spans="1:4">
      <c r="A5" s="9"/>
      <c r="B5" s="12" t="str">
        <f>B4&amp;"+"&amp;C4&amp;"+"&amp;D4&amp;"+"&amp;E4&amp;"+"&amp;F4&amp;"+"&amp;G4&amp;"+"&amp;H4&amp;"+"&amp;I4</f>
        <v>+++++++</v>
      </c>
    </row>
    <row r="6" spans="1:4">
      <c r="A6" s="10"/>
      <c r="B6" s="9"/>
    </row>
    <row r="7" spans="1:4">
      <c r="A7" s="9"/>
      <c r="B7" s="12" t="str">
        <f>B6&amp;"+"&amp;C6&amp;"+"&amp;D6&amp;"+"&amp;E6&amp;"+"&amp;F6&amp;"+"&amp;G6&amp;"+"&amp;H6&amp;"+"&amp;I6</f>
        <v>+++++++</v>
      </c>
    </row>
    <row r="8" spans="1:4">
      <c r="A8" s="10"/>
      <c r="B8" s="9"/>
    </row>
    <row r="9" spans="1:4">
      <c r="A9" s="9"/>
      <c r="B9" s="12" t="str">
        <f>B8&amp;"+"&amp;C8&amp;"+"&amp;D8&amp;"+"&amp;E8&amp;"+"&amp;F8&amp;"+"&amp;G8&amp;"+"&amp;H8&amp;"+"&amp;I8</f>
        <v>+++++++</v>
      </c>
    </row>
    <row r="10" spans="1:4">
      <c r="A10" s="10"/>
      <c r="B10" s="9"/>
    </row>
    <row r="11" spans="1:4">
      <c r="A11" s="9"/>
      <c r="B11" s="12" t="str">
        <f>B10&amp;"+"&amp;C10&amp;"+"&amp;D10&amp;"+"&amp;E10&amp;"+"&amp;F10&amp;"+"&amp;G10&amp;"+"&amp;H10&amp;"+"&amp;I10</f>
        <v>+++++++</v>
      </c>
    </row>
    <row r="12" spans="1:4">
      <c r="A12" s="9"/>
      <c r="B12" s="9"/>
    </row>
    <row r="13" spans="1:4">
      <c r="A13" s="9"/>
      <c r="B13" s="9"/>
    </row>
    <row r="14" spans="1:4">
      <c r="A14" s="9"/>
      <c r="B14" s="9"/>
    </row>
    <row r="15" spans="1:4">
      <c r="A15" s="9"/>
      <c r="B15" s="9"/>
    </row>
    <row r="16" spans="1:4">
      <c r="A16" s="9"/>
      <c r="B16" s="9"/>
    </row>
    <row r="17" spans="1:2">
      <c r="A17" s="9"/>
      <c r="B17" s="9"/>
    </row>
    <row r="18" spans="1:2">
      <c r="A18" s="9"/>
      <c r="B18" s="9"/>
    </row>
    <row r="19" spans="1:2">
      <c r="A19" s="9"/>
      <c r="B19" s="9"/>
    </row>
    <row r="20" spans="1:2">
      <c r="A20" s="9"/>
      <c r="B20" s="9"/>
    </row>
    <row r="21" spans="1:2">
      <c r="A21" s="9"/>
      <c r="B21" s="9"/>
    </row>
    <row r="22" spans="1:2">
      <c r="A22" s="9"/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88"/>
  <sheetViews>
    <sheetView zoomScale="85" zoomScaleNormal="85" workbookViewId="0">
      <selection activeCell="L18" sqref="L18"/>
    </sheetView>
  </sheetViews>
  <sheetFormatPr defaultRowHeight="16.5"/>
  <cols>
    <col min="1" max="1" width="29" customWidth="1"/>
    <col min="2" max="2" width="23.75" customWidth="1"/>
    <col min="4" max="4" width="6.5" style="38" customWidth="1"/>
    <col min="5" max="5" width="34.375" customWidth="1"/>
    <col min="6" max="6" width="20" customWidth="1"/>
  </cols>
  <sheetData>
    <row r="1" spans="1:7">
      <c r="A1" t="s">
        <v>166</v>
      </c>
      <c r="B1" t="s">
        <v>167</v>
      </c>
      <c r="C1" s="7" t="str">
        <f>"var code ="&amp;B2&amp;B3&amp;B4&amp;B5&amp;B6&amp;B7&amp;B8&amp;B9&amp;B10&amp;B11&amp;B12&amp;B13&amp;B14&amp;B15&amp;B16&amp;B17&amp;B18&amp;B19&amp;B20&amp;B21&amp;B22&amp;B23&amp;B24&amp;B25&amp;B26&amp;B27&amp;B28&amp;B29&amp;B30&amp;B31&amp;B32&amp;B33&amp;B34&amp;B35&amp;B36&amp;B37&amp;B38&amp;B39&amp;B40&amp;B41&amp;B42&amp;B43&amp;B44&amp;B45&amp;B46&amp;B47&amp;B48&amp;B49&amp;B50&amp;B51&amp;B52&amp;B53&amp;B54&amp;B55&amp;B56&amp;B57&amp;B58&amp;B59&amp;B60&amp;B61&amp;B62&amp;B63&amp;B64&amp;B65&amp;B66&amp;B67&amp;B68&amp;B69&amp;B70&amp;B71&amp;B72&amp;B73&amp;B74&amp;B75&amp;B76&amp;B77&amp;B78&amp;B79&amp;B80&amp;B81&amp;B82&amp;B83&amp;B84&amp;B85&amp;B86&amp;B87&amp;B88&amp;";"</f>
        <v>var code =;</v>
      </c>
      <c r="D1" s="38" t="s">
        <v>169</v>
      </c>
      <c r="E1" t="s">
        <v>166</v>
      </c>
      <c r="F1" t="s">
        <v>168</v>
      </c>
      <c r="G1" s="7" t="str">
        <f>"var code ='"&amp;F2&amp;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"';"</f>
        <v>var code ='//發送MQTT：TOPIC_CAR_GPS(格式:xy)\n       //    使用String結合x和y的內容\n       String xy = arryGps[1] + arryGps[2];\n       //    將String轉換為const char*\n       const char* msg = (xy).c_str();\n       //    const char*轉char*\n       mqttSendMsg = const_cast&lt;char*&gt;(msg);\n       client.publish(TOPIC_CAR_GPS, mqttSendMsg);\n ';</v>
      </c>
    </row>
    <row r="2" spans="1:7">
      <c r="A2" s="37"/>
      <c r="B2" s="27" t="str">
        <f>IF(NOT(ISBLANK(A2)),A2,"")</f>
        <v/>
      </c>
      <c r="D2" s="39"/>
      <c r="E2" s="24" t="s">
        <v>192</v>
      </c>
      <c r="F2" s="27" t="str">
        <f>IF(NOT(ISBLANK(E2)),E2&amp;"\n ","")</f>
        <v xml:space="preserve">//發送MQTT：TOPIC_CAR_GPS(格式:xy)\n </v>
      </c>
    </row>
    <row r="3" spans="1:7">
      <c r="A3" s="23"/>
      <c r="B3" s="27" t="str">
        <f t="shared" ref="B3:B66" si="0">IF(NOT(ISBLANK(A3)),A3,"")</f>
        <v/>
      </c>
      <c r="D3" s="40"/>
      <c r="E3" s="24" t="s">
        <v>193</v>
      </c>
      <c r="F3" s="27" t="str">
        <f t="shared" ref="F3:F66" si="1">IF(NOT(ISBLANK(E3)),E3&amp;"\n ","")</f>
        <v xml:space="preserve">      //    使用String結合x和y的內容\n </v>
      </c>
    </row>
    <row r="4" spans="1:7">
      <c r="A4" s="24"/>
      <c r="B4" s="27" t="str">
        <f t="shared" si="0"/>
        <v/>
      </c>
      <c r="D4" s="39"/>
      <c r="E4" s="24" t="s">
        <v>194</v>
      </c>
      <c r="F4" s="27" t="str">
        <f t="shared" si="1"/>
        <v xml:space="preserve">      String xy = arryGps[1] + arryGps[2];\n </v>
      </c>
    </row>
    <row r="5" spans="1:7">
      <c r="A5" s="24"/>
      <c r="B5" s="27" t="str">
        <f t="shared" si="0"/>
        <v/>
      </c>
      <c r="D5" s="40"/>
      <c r="E5" s="24" t="s">
        <v>195</v>
      </c>
      <c r="F5" s="27" t="str">
        <f t="shared" si="1"/>
        <v xml:space="preserve">      //    將String轉換為const char*\n </v>
      </c>
    </row>
    <row r="6" spans="1:7">
      <c r="A6" s="23"/>
      <c r="B6" s="27" t="str">
        <f t="shared" si="0"/>
        <v/>
      </c>
      <c r="D6" s="40"/>
      <c r="E6" s="24" t="s">
        <v>196</v>
      </c>
      <c r="F6" s="27" t="str">
        <f t="shared" si="1"/>
        <v xml:space="preserve">      const char* msg = (xy).c_str();\n </v>
      </c>
    </row>
    <row r="7" spans="1:7">
      <c r="A7" s="23"/>
      <c r="B7" s="27" t="str">
        <f t="shared" si="0"/>
        <v/>
      </c>
      <c r="D7" s="40"/>
      <c r="E7" s="24" t="s">
        <v>197</v>
      </c>
      <c r="F7" s="27" t="str">
        <f t="shared" si="1"/>
        <v xml:space="preserve">      //    const char*轉char*\n </v>
      </c>
    </row>
    <row r="8" spans="1:7">
      <c r="A8" s="23"/>
      <c r="B8" s="27" t="str">
        <f t="shared" si="0"/>
        <v/>
      </c>
      <c r="D8" s="40"/>
      <c r="E8" s="24" t="s">
        <v>198</v>
      </c>
      <c r="F8" s="27" t="str">
        <f t="shared" si="1"/>
        <v xml:space="preserve">      mqttSendMsg = const_cast&lt;char*&gt;(msg);\n </v>
      </c>
    </row>
    <row r="9" spans="1:7">
      <c r="A9" s="23"/>
      <c r="B9" s="27" t="str">
        <f t="shared" si="0"/>
        <v/>
      </c>
      <c r="D9" s="40"/>
      <c r="E9" s="24"/>
      <c r="F9" s="27" t="str">
        <f t="shared" si="1"/>
        <v/>
      </c>
    </row>
    <row r="10" spans="1:7">
      <c r="A10" s="23"/>
      <c r="B10" s="27" t="str">
        <f t="shared" si="0"/>
        <v/>
      </c>
      <c r="D10" s="40"/>
      <c r="E10" s="24" t="s">
        <v>199</v>
      </c>
      <c r="F10" s="27" t="str">
        <f t="shared" si="1"/>
        <v xml:space="preserve">      client.publish(TOPIC_CAR_GPS, mqttSendMsg);\n </v>
      </c>
    </row>
    <row r="11" spans="1:7">
      <c r="A11" s="23"/>
      <c r="B11" s="27" t="str">
        <f t="shared" si="0"/>
        <v/>
      </c>
      <c r="D11" s="40"/>
      <c r="E11" s="23"/>
      <c r="F11" s="27" t="str">
        <f t="shared" si="1"/>
        <v/>
      </c>
    </row>
    <row r="12" spans="1:7">
      <c r="A12" s="23"/>
      <c r="B12" s="27" t="str">
        <f t="shared" si="0"/>
        <v/>
      </c>
      <c r="D12" s="40"/>
      <c r="E12" s="23"/>
      <c r="F12" s="27" t="str">
        <f t="shared" si="1"/>
        <v/>
      </c>
    </row>
    <row r="13" spans="1:7">
      <c r="A13" s="23"/>
      <c r="B13" s="27" t="str">
        <f t="shared" si="0"/>
        <v/>
      </c>
      <c r="D13" s="40"/>
      <c r="E13" s="23"/>
      <c r="F13" s="27" t="str">
        <f t="shared" si="1"/>
        <v/>
      </c>
    </row>
    <row r="14" spans="1:7">
      <c r="A14" s="23"/>
      <c r="B14" s="27" t="str">
        <f t="shared" si="0"/>
        <v/>
      </c>
      <c r="D14" s="40"/>
      <c r="E14" s="23"/>
      <c r="F14" s="27" t="str">
        <f t="shared" si="1"/>
        <v/>
      </c>
    </row>
    <row r="15" spans="1:7">
      <c r="A15" s="23"/>
      <c r="B15" s="27" t="str">
        <f t="shared" si="0"/>
        <v/>
      </c>
      <c r="E15" s="23"/>
      <c r="F15" s="27" t="str">
        <f t="shared" si="1"/>
        <v/>
      </c>
    </row>
    <row r="16" spans="1:7">
      <c r="A16" s="24"/>
      <c r="B16" s="27" t="str">
        <f t="shared" si="0"/>
        <v/>
      </c>
      <c r="E16" s="24"/>
      <c r="F16" s="27" t="str">
        <f t="shared" si="1"/>
        <v/>
      </c>
    </row>
    <row r="17" spans="1:6">
      <c r="A17" s="23"/>
      <c r="B17" s="27" t="str">
        <f t="shared" si="0"/>
        <v/>
      </c>
      <c r="E17" s="23"/>
      <c r="F17" s="27" t="str">
        <f t="shared" si="1"/>
        <v/>
      </c>
    </row>
    <row r="18" spans="1:6">
      <c r="A18" s="23"/>
      <c r="B18" s="27" t="str">
        <f t="shared" si="0"/>
        <v/>
      </c>
      <c r="E18" s="23"/>
      <c r="F18" s="27" t="str">
        <f t="shared" si="1"/>
        <v/>
      </c>
    </row>
    <row r="19" spans="1:6">
      <c r="A19" s="23"/>
      <c r="B19" s="27" t="str">
        <f t="shared" si="0"/>
        <v/>
      </c>
      <c r="E19" s="23"/>
      <c r="F19" s="27" t="str">
        <f t="shared" si="1"/>
        <v/>
      </c>
    </row>
    <row r="20" spans="1:6">
      <c r="A20" s="23"/>
      <c r="B20" s="27" t="str">
        <f t="shared" si="0"/>
        <v/>
      </c>
      <c r="E20" s="23"/>
      <c r="F20" s="27" t="str">
        <f t="shared" si="1"/>
        <v/>
      </c>
    </row>
    <row r="21" spans="1:6">
      <c r="A21" s="23"/>
      <c r="B21" s="27" t="str">
        <f t="shared" si="0"/>
        <v/>
      </c>
      <c r="E21" s="23"/>
      <c r="F21" s="27" t="str">
        <f t="shared" si="1"/>
        <v/>
      </c>
    </row>
    <row r="22" spans="1:6">
      <c r="A22" s="23"/>
      <c r="B22" s="27" t="str">
        <f t="shared" si="0"/>
        <v/>
      </c>
      <c r="E22" s="23"/>
      <c r="F22" s="27" t="str">
        <f t="shared" si="1"/>
        <v/>
      </c>
    </row>
    <row r="23" spans="1:6">
      <c r="A23" s="23"/>
      <c r="B23" s="27" t="str">
        <f t="shared" si="0"/>
        <v/>
      </c>
      <c r="E23" s="23"/>
      <c r="F23" s="27" t="str">
        <f t="shared" si="1"/>
        <v/>
      </c>
    </row>
    <row r="24" spans="1:6">
      <c r="A24" s="23"/>
      <c r="B24" s="27" t="str">
        <f t="shared" si="0"/>
        <v/>
      </c>
      <c r="E24" s="23"/>
      <c r="F24" s="27" t="str">
        <f t="shared" si="1"/>
        <v/>
      </c>
    </row>
    <row r="25" spans="1:6">
      <c r="A25" s="23"/>
      <c r="B25" s="27" t="str">
        <f t="shared" si="0"/>
        <v/>
      </c>
      <c r="E25" s="23"/>
      <c r="F25" s="27" t="str">
        <f t="shared" si="1"/>
        <v/>
      </c>
    </row>
    <row r="26" spans="1:6">
      <c r="A26" s="23"/>
      <c r="B26" s="27" t="str">
        <f t="shared" si="0"/>
        <v/>
      </c>
      <c r="E26" s="23"/>
      <c r="F26" s="27" t="str">
        <f t="shared" si="1"/>
        <v/>
      </c>
    </row>
    <row r="27" spans="1:6">
      <c r="A27" s="23"/>
      <c r="B27" s="27" t="str">
        <f t="shared" si="0"/>
        <v/>
      </c>
      <c r="E27" s="23"/>
      <c r="F27" s="27" t="str">
        <f t="shared" si="1"/>
        <v/>
      </c>
    </row>
    <row r="28" spans="1:6">
      <c r="A28" s="23"/>
      <c r="B28" s="27" t="str">
        <f t="shared" si="0"/>
        <v/>
      </c>
      <c r="E28" s="23"/>
      <c r="F28" s="27" t="str">
        <f t="shared" si="1"/>
        <v/>
      </c>
    </row>
    <row r="29" spans="1:6">
      <c r="A29" s="23"/>
      <c r="B29" s="27" t="str">
        <f t="shared" si="0"/>
        <v/>
      </c>
      <c r="E29" s="23"/>
      <c r="F29" s="27" t="str">
        <f t="shared" si="1"/>
        <v/>
      </c>
    </row>
    <row r="30" spans="1:6">
      <c r="A30" s="23"/>
      <c r="B30" s="27" t="str">
        <f t="shared" si="0"/>
        <v/>
      </c>
      <c r="E30" s="23"/>
      <c r="F30" s="27" t="str">
        <f t="shared" si="1"/>
        <v/>
      </c>
    </row>
    <row r="31" spans="1:6">
      <c r="A31" s="23"/>
      <c r="B31" s="27" t="str">
        <f t="shared" si="0"/>
        <v/>
      </c>
      <c r="E31" s="23"/>
      <c r="F31" s="27" t="str">
        <f t="shared" si="1"/>
        <v/>
      </c>
    </row>
    <row r="32" spans="1:6">
      <c r="A32" s="23"/>
      <c r="B32" s="27" t="str">
        <f t="shared" si="0"/>
        <v/>
      </c>
      <c r="E32" s="23"/>
      <c r="F32" s="27" t="str">
        <f t="shared" si="1"/>
        <v/>
      </c>
    </row>
    <row r="33" spans="1:6">
      <c r="A33" s="23"/>
      <c r="B33" s="27" t="str">
        <f t="shared" si="0"/>
        <v/>
      </c>
      <c r="E33" s="23"/>
      <c r="F33" s="27" t="str">
        <f t="shared" si="1"/>
        <v/>
      </c>
    </row>
    <row r="34" spans="1:6">
      <c r="A34" s="23"/>
      <c r="B34" s="27" t="str">
        <f t="shared" si="0"/>
        <v/>
      </c>
      <c r="E34" s="23"/>
      <c r="F34" s="27" t="str">
        <f t="shared" si="1"/>
        <v/>
      </c>
    </row>
    <row r="35" spans="1:6">
      <c r="A35" s="23"/>
      <c r="B35" s="27" t="str">
        <f t="shared" si="0"/>
        <v/>
      </c>
      <c r="E35" s="23"/>
      <c r="F35" s="27" t="str">
        <f t="shared" si="1"/>
        <v/>
      </c>
    </row>
    <row r="36" spans="1:6">
      <c r="A36" s="23"/>
      <c r="B36" s="27" t="str">
        <f t="shared" si="0"/>
        <v/>
      </c>
      <c r="E36" s="23"/>
      <c r="F36" s="27" t="str">
        <f t="shared" si="1"/>
        <v/>
      </c>
    </row>
    <row r="37" spans="1:6">
      <c r="A37" s="23"/>
      <c r="B37" s="27" t="str">
        <f t="shared" si="0"/>
        <v/>
      </c>
      <c r="E37" s="23"/>
      <c r="F37" s="27" t="str">
        <f t="shared" si="1"/>
        <v/>
      </c>
    </row>
    <row r="38" spans="1:6">
      <c r="A38" s="23"/>
      <c r="B38" s="27" t="str">
        <f t="shared" si="0"/>
        <v/>
      </c>
      <c r="E38" s="23"/>
      <c r="F38" s="27" t="str">
        <f t="shared" si="1"/>
        <v/>
      </c>
    </row>
    <row r="39" spans="1:6">
      <c r="A39" s="3"/>
      <c r="B39" s="27" t="str">
        <f t="shared" si="0"/>
        <v/>
      </c>
      <c r="E39" s="3"/>
      <c r="F39" s="27" t="str">
        <f t="shared" si="1"/>
        <v/>
      </c>
    </row>
    <row r="40" spans="1:6">
      <c r="A40" s="23"/>
      <c r="B40" s="27" t="str">
        <f t="shared" si="0"/>
        <v/>
      </c>
      <c r="E40" s="23"/>
      <c r="F40" s="27" t="str">
        <f t="shared" si="1"/>
        <v/>
      </c>
    </row>
    <row r="41" spans="1:6">
      <c r="A41" s="23"/>
      <c r="B41" s="27" t="str">
        <f t="shared" si="0"/>
        <v/>
      </c>
      <c r="E41" s="23"/>
      <c r="F41" s="27" t="str">
        <f t="shared" si="1"/>
        <v/>
      </c>
    </row>
    <row r="42" spans="1:6">
      <c r="A42" s="23"/>
      <c r="B42" s="27" t="str">
        <f t="shared" si="0"/>
        <v/>
      </c>
      <c r="E42" s="23"/>
      <c r="F42" s="27" t="str">
        <f t="shared" si="1"/>
        <v/>
      </c>
    </row>
    <row r="43" spans="1:6">
      <c r="A43" s="23"/>
      <c r="B43" s="27" t="str">
        <f t="shared" si="0"/>
        <v/>
      </c>
      <c r="E43" s="23"/>
      <c r="F43" s="27" t="str">
        <f t="shared" si="1"/>
        <v/>
      </c>
    </row>
    <row r="44" spans="1:6">
      <c r="A44" s="23"/>
      <c r="B44" s="27" t="str">
        <f t="shared" si="0"/>
        <v/>
      </c>
      <c r="E44" s="23"/>
      <c r="F44" s="27" t="str">
        <f t="shared" si="1"/>
        <v/>
      </c>
    </row>
    <row r="45" spans="1:6">
      <c r="A45" s="23"/>
      <c r="B45" s="27" t="str">
        <f t="shared" si="0"/>
        <v/>
      </c>
      <c r="E45" s="23"/>
      <c r="F45" s="27" t="str">
        <f t="shared" si="1"/>
        <v/>
      </c>
    </row>
    <row r="46" spans="1:6">
      <c r="A46" s="23"/>
      <c r="B46" s="27" t="str">
        <f t="shared" si="0"/>
        <v/>
      </c>
      <c r="E46" s="23"/>
      <c r="F46" s="27" t="str">
        <f t="shared" si="1"/>
        <v/>
      </c>
    </row>
    <row r="47" spans="1:6">
      <c r="A47" s="23"/>
      <c r="B47" s="27" t="str">
        <f t="shared" si="0"/>
        <v/>
      </c>
      <c r="E47" s="23"/>
      <c r="F47" s="27" t="str">
        <f t="shared" si="1"/>
        <v/>
      </c>
    </row>
    <row r="48" spans="1:6">
      <c r="A48" s="23"/>
      <c r="B48" s="27" t="str">
        <f t="shared" si="0"/>
        <v/>
      </c>
      <c r="E48" s="23"/>
      <c r="F48" s="27" t="str">
        <f t="shared" si="1"/>
        <v/>
      </c>
    </row>
    <row r="49" spans="1:6">
      <c r="A49" s="23"/>
      <c r="B49" s="27" t="str">
        <f t="shared" si="0"/>
        <v/>
      </c>
      <c r="E49" s="23"/>
      <c r="F49" s="27" t="str">
        <f t="shared" si="1"/>
        <v/>
      </c>
    </row>
    <row r="50" spans="1:6">
      <c r="A50" s="23"/>
      <c r="B50" s="27" t="str">
        <f t="shared" si="0"/>
        <v/>
      </c>
      <c r="E50" s="23"/>
      <c r="F50" s="27" t="str">
        <f t="shared" si="1"/>
        <v/>
      </c>
    </row>
    <row r="51" spans="1:6">
      <c r="A51" s="23"/>
      <c r="B51" s="27" t="str">
        <f t="shared" si="0"/>
        <v/>
      </c>
      <c r="E51" s="23"/>
      <c r="F51" s="27" t="str">
        <f t="shared" si="1"/>
        <v/>
      </c>
    </row>
    <row r="52" spans="1:6">
      <c r="A52" s="23"/>
      <c r="B52" s="27" t="str">
        <f t="shared" si="0"/>
        <v/>
      </c>
      <c r="E52" s="23"/>
      <c r="F52" s="27" t="str">
        <f t="shared" si="1"/>
        <v/>
      </c>
    </row>
    <row r="53" spans="1:6">
      <c r="A53" s="23"/>
      <c r="B53" s="27" t="str">
        <f t="shared" si="0"/>
        <v/>
      </c>
      <c r="E53" s="23"/>
      <c r="F53" s="27" t="str">
        <f t="shared" si="1"/>
        <v/>
      </c>
    </row>
    <row r="54" spans="1:6">
      <c r="A54" s="23"/>
      <c r="B54" s="27" t="str">
        <f t="shared" si="0"/>
        <v/>
      </c>
      <c r="E54" s="23"/>
      <c r="F54" s="27" t="str">
        <f t="shared" si="1"/>
        <v/>
      </c>
    </row>
    <row r="55" spans="1:6">
      <c r="A55" s="23"/>
      <c r="B55" s="27" t="str">
        <f t="shared" si="0"/>
        <v/>
      </c>
      <c r="E55" s="23"/>
      <c r="F55" s="27" t="str">
        <f t="shared" si="1"/>
        <v/>
      </c>
    </row>
    <row r="56" spans="1:6">
      <c r="A56" s="23"/>
      <c r="B56" s="27" t="str">
        <f t="shared" si="0"/>
        <v/>
      </c>
      <c r="E56" s="23"/>
      <c r="F56" s="27" t="str">
        <f t="shared" si="1"/>
        <v/>
      </c>
    </row>
    <row r="57" spans="1:6">
      <c r="A57" s="23"/>
      <c r="B57" s="27" t="str">
        <f t="shared" si="0"/>
        <v/>
      </c>
      <c r="E57" s="23"/>
      <c r="F57" s="27" t="str">
        <f t="shared" si="1"/>
        <v/>
      </c>
    </row>
    <row r="58" spans="1:6">
      <c r="A58" s="23"/>
      <c r="B58" s="27" t="str">
        <f t="shared" si="0"/>
        <v/>
      </c>
      <c r="E58" s="23"/>
      <c r="F58" s="27" t="str">
        <f t="shared" si="1"/>
        <v/>
      </c>
    </row>
    <row r="59" spans="1:6">
      <c r="A59" s="3"/>
      <c r="B59" s="27" t="str">
        <f t="shared" si="0"/>
        <v/>
      </c>
      <c r="E59" s="3"/>
      <c r="F59" s="27" t="str">
        <f t="shared" si="1"/>
        <v/>
      </c>
    </row>
    <row r="60" spans="1:6">
      <c r="A60" s="23"/>
      <c r="B60" s="27" t="str">
        <f t="shared" si="0"/>
        <v/>
      </c>
      <c r="E60" s="23"/>
      <c r="F60" s="27" t="str">
        <f t="shared" si="1"/>
        <v/>
      </c>
    </row>
    <row r="61" spans="1:6">
      <c r="A61" s="23"/>
      <c r="B61" s="27" t="str">
        <f t="shared" si="0"/>
        <v/>
      </c>
      <c r="E61" s="23"/>
      <c r="F61" s="27" t="str">
        <f t="shared" si="1"/>
        <v/>
      </c>
    </row>
    <row r="62" spans="1:6">
      <c r="A62" s="23"/>
      <c r="B62" s="27" t="str">
        <f t="shared" si="0"/>
        <v/>
      </c>
      <c r="E62" s="23"/>
      <c r="F62" s="27" t="str">
        <f t="shared" si="1"/>
        <v/>
      </c>
    </row>
    <row r="63" spans="1:6">
      <c r="A63" s="23"/>
      <c r="B63" s="27" t="str">
        <f t="shared" si="0"/>
        <v/>
      </c>
      <c r="E63" s="23"/>
      <c r="F63" s="27" t="str">
        <f t="shared" si="1"/>
        <v/>
      </c>
    </row>
    <row r="64" spans="1:6">
      <c r="A64" s="3"/>
      <c r="B64" s="27" t="str">
        <f t="shared" si="0"/>
        <v/>
      </c>
      <c r="E64" s="3"/>
      <c r="F64" s="27" t="str">
        <f t="shared" si="1"/>
        <v/>
      </c>
    </row>
    <row r="65" spans="1:6">
      <c r="A65" s="3"/>
      <c r="B65" s="27" t="str">
        <f t="shared" si="0"/>
        <v/>
      </c>
      <c r="E65" s="3"/>
      <c r="F65" s="27" t="str">
        <f t="shared" si="1"/>
        <v/>
      </c>
    </row>
    <row r="66" spans="1:6">
      <c r="A66" s="3"/>
      <c r="B66" s="27" t="str">
        <f t="shared" si="0"/>
        <v/>
      </c>
      <c r="E66" s="3"/>
      <c r="F66" s="27" t="str">
        <f t="shared" si="1"/>
        <v/>
      </c>
    </row>
    <row r="67" spans="1:6">
      <c r="A67" s="3"/>
      <c r="B67" s="27" t="str">
        <f t="shared" ref="B67:B88" si="2">IF(NOT(ISBLANK(A67)),A67,"")</f>
        <v/>
      </c>
      <c r="E67" s="3"/>
      <c r="F67" s="27" t="str">
        <f t="shared" ref="F67:F88" si="3">IF(NOT(ISBLANK(E67)),E67&amp;"\n ","")</f>
        <v/>
      </c>
    </row>
    <row r="68" spans="1:6">
      <c r="A68" s="3"/>
      <c r="B68" s="27" t="str">
        <f t="shared" si="2"/>
        <v/>
      </c>
      <c r="E68" s="3"/>
      <c r="F68" s="27" t="str">
        <f t="shared" si="3"/>
        <v/>
      </c>
    </row>
    <row r="69" spans="1:6">
      <c r="A69" s="3"/>
      <c r="B69" s="27" t="str">
        <f t="shared" si="2"/>
        <v/>
      </c>
      <c r="E69" s="3"/>
      <c r="F69" s="27" t="str">
        <f t="shared" si="3"/>
        <v/>
      </c>
    </row>
    <row r="70" spans="1:6">
      <c r="A70" s="3"/>
      <c r="B70" s="27" t="str">
        <f t="shared" si="2"/>
        <v/>
      </c>
      <c r="E70" s="3"/>
      <c r="F70" s="27" t="str">
        <f t="shared" si="3"/>
        <v/>
      </c>
    </row>
    <row r="71" spans="1:6">
      <c r="A71" s="3"/>
      <c r="B71" s="27" t="str">
        <f t="shared" si="2"/>
        <v/>
      </c>
      <c r="E71" s="3"/>
      <c r="F71" s="27" t="str">
        <f t="shared" si="3"/>
        <v/>
      </c>
    </row>
    <row r="72" spans="1:6">
      <c r="A72" s="3"/>
      <c r="B72" s="27" t="str">
        <f t="shared" si="2"/>
        <v/>
      </c>
      <c r="E72" s="3"/>
      <c r="F72" s="27" t="str">
        <f t="shared" si="3"/>
        <v/>
      </c>
    </row>
    <row r="73" spans="1:6">
      <c r="A73" s="3"/>
      <c r="B73" s="27" t="str">
        <f t="shared" si="2"/>
        <v/>
      </c>
      <c r="E73" s="3"/>
      <c r="F73" s="27" t="str">
        <f t="shared" si="3"/>
        <v/>
      </c>
    </row>
    <row r="74" spans="1:6">
      <c r="A74" s="3"/>
      <c r="B74" s="27" t="str">
        <f t="shared" si="2"/>
        <v/>
      </c>
      <c r="E74" s="3"/>
      <c r="F74" s="27" t="str">
        <f t="shared" si="3"/>
        <v/>
      </c>
    </row>
    <row r="75" spans="1:6">
      <c r="A75" s="3"/>
      <c r="B75" s="27" t="str">
        <f t="shared" si="2"/>
        <v/>
      </c>
      <c r="E75" s="3"/>
      <c r="F75" s="27" t="str">
        <f t="shared" si="3"/>
        <v/>
      </c>
    </row>
    <row r="76" spans="1:6">
      <c r="A76" s="3"/>
      <c r="B76" s="27" t="str">
        <f t="shared" si="2"/>
        <v/>
      </c>
      <c r="E76" s="3"/>
      <c r="F76" s="27" t="str">
        <f t="shared" si="3"/>
        <v/>
      </c>
    </row>
    <row r="77" spans="1:6">
      <c r="A77" s="3"/>
      <c r="B77" s="27" t="str">
        <f t="shared" si="2"/>
        <v/>
      </c>
      <c r="E77" s="3"/>
      <c r="F77" s="27" t="str">
        <f t="shared" si="3"/>
        <v/>
      </c>
    </row>
    <row r="78" spans="1:6">
      <c r="A78" s="3"/>
      <c r="B78" s="27" t="str">
        <f t="shared" si="2"/>
        <v/>
      </c>
      <c r="E78" s="3"/>
      <c r="F78" s="27" t="str">
        <f t="shared" si="3"/>
        <v/>
      </c>
    </row>
    <row r="79" spans="1:6">
      <c r="A79" s="3"/>
      <c r="B79" s="27" t="str">
        <f t="shared" si="2"/>
        <v/>
      </c>
      <c r="E79" s="3"/>
      <c r="F79" s="27" t="str">
        <f t="shared" si="3"/>
        <v/>
      </c>
    </row>
    <row r="80" spans="1:6">
      <c r="A80" s="3"/>
      <c r="B80" s="27" t="str">
        <f t="shared" si="2"/>
        <v/>
      </c>
      <c r="E80" s="3"/>
      <c r="F80" s="27" t="str">
        <f t="shared" si="3"/>
        <v/>
      </c>
    </row>
    <row r="81" spans="1:6">
      <c r="A81" s="3"/>
      <c r="B81" s="27" t="str">
        <f t="shared" si="2"/>
        <v/>
      </c>
      <c r="E81" s="3"/>
      <c r="F81" s="27" t="str">
        <f t="shared" si="3"/>
        <v/>
      </c>
    </row>
    <row r="82" spans="1:6">
      <c r="A82" s="3"/>
      <c r="B82" s="27" t="str">
        <f t="shared" si="2"/>
        <v/>
      </c>
      <c r="E82" s="3"/>
      <c r="F82" s="27" t="str">
        <f t="shared" si="3"/>
        <v/>
      </c>
    </row>
    <row r="83" spans="1:6">
      <c r="A83" s="3"/>
      <c r="B83" s="27" t="str">
        <f t="shared" si="2"/>
        <v/>
      </c>
      <c r="E83" s="3"/>
      <c r="F83" s="27" t="str">
        <f t="shared" si="3"/>
        <v/>
      </c>
    </row>
    <row r="84" spans="1:6">
      <c r="A84" s="3"/>
      <c r="B84" s="27" t="str">
        <f t="shared" si="2"/>
        <v/>
      </c>
      <c r="E84" s="3"/>
      <c r="F84" s="27" t="str">
        <f t="shared" si="3"/>
        <v/>
      </c>
    </row>
    <row r="85" spans="1:6">
      <c r="A85" s="3"/>
      <c r="B85" s="27" t="str">
        <f t="shared" si="2"/>
        <v/>
      </c>
      <c r="E85" s="3"/>
      <c r="F85" s="27" t="str">
        <f t="shared" si="3"/>
        <v/>
      </c>
    </row>
    <row r="86" spans="1:6">
      <c r="A86" s="3"/>
      <c r="B86" s="27" t="str">
        <f t="shared" si="2"/>
        <v/>
      </c>
      <c r="E86" s="3"/>
      <c r="F86" s="27" t="str">
        <f t="shared" si="3"/>
        <v/>
      </c>
    </row>
    <row r="87" spans="1:6">
      <c r="A87" s="3"/>
      <c r="B87" s="27" t="str">
        <f t="shared" si="2"/>
        <v/>
      </c>
      <c r="E87" s="3"/>
      <c r="F87" s="27" t="str">
        <f t="shared" si="3"/>
        <v/>
      </c>
    </row>
    <row r="88" spans="1:6">
      <c r="A88" s="3"/>
      <c r="B88" s="27" t="str">
        <f t="shared" si="2"/>
        <v/>
      </c>
      <c r="E88" s="3"/>
      <c r="F88" s="27" t="str">
        <f t="shared" si="3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88"/>
  <sheetViews>
    <sheetView zoomScale="85" zoomScaleNormal="85" workbookViewId="0">
      <selection activeCell="I15" sqref="I15"/>
    </sheetView>
  </sheetViews>
  <sheetFormatPr defaultRowHeight="16.5"/>
  <cols>
    <col min="1" max="1" width="29" customWidth="1"/>
    <col min="2" max="2" width="23.75" customWidth="1"/>
    <col min="4" max="4" width="6.5" style="38" customWidth="1"/>
    <col min="5" max="5" width="34.375" customWidth="1"/>
    <col min="6" max="6" width="20" customWidth="1"/>
  </cols>
  <sheetData>
    <row r="1" spans="1:7">
      <c r="A1" t="s">
        <v>166</v>
      </c>
      <c r="B1" t="s">
        <v>167</v>
      </c>
      <c r="C1" s="7" t="str">
        <f>"var code ="&amp;B2&amp;B3&amp;B4&amp;B5&amp;B6&amp;B7&amp;B8&amp;B9&amp;B10&amp;B11&amp;B12&amp;B13&amp;B14&amp;B15&amp;B16&amp;B17&amp;B18&amp;B19&amp;B20&amp;B21&amp;B22&amp;B23&amp;B24&amp;B25&amp;B26&amp;B27&amp;B28&amp;B29&amp;B30&amp;B31&amp;B32&amp;B33&amp;B34&amp;B35&amp;B36&amp;B37&amp;B38&amp;B39&amp;B40&amp;B41&amp;B42&amp;B43&amp;B44&amp;B45&amp;B46&amp;B47&amp;B48&amp;B49&amp;B50&amp;B51&amp;B52&amp;B53&amp;B54&amp;B55&amp;B56&amp;B57&amp;B58&amp;B59&amp;B60&amp;B61&amp;B62&amp;B63&amp;B64&amp;B65&amp;B66&amp;B67&amp;B68&amp;B69&amp;B70&amp;B71&amp;B72&amp;B73&amp;B74&amp;B75&amp;B76&amp;B77&amp;B78&amp;B79&amp;B80&amp;B81&amp;B82&amp;B83&amp;B84&amp;B85&amp;B86&amp;B87&amp;B88&amp;";"</f>
        <v>var code =;</v>
      </c>
      <c r="D1" s="38" t="s">
        <v>169</v>
      </c>
      <c r="E1" t="s">
        <v>166</v>
      </c>
      <c r="F1" t="s">
        <v>168</v>
      </c>
      <c r="G1" s="7" t="str">
        <f>"var code ='"&amp;F2&amp;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"';"</f>
        <v>var code ='';</v>
      </c>
    </row>
    <row r="2" spans="1:7">
      <c r="A2" s="37"/>
      <c r="B2" s="27" t="str">
        <f>IF(NOT(ISBLANK(A2)),A2,"")</f>
        <v/>
      </c>
      <c r="D2" s="39"/>
      <c r="E2" s="24"/>
      <c r="F2" s="27" t="str">
        <f>IF(NOT(ISBLANK(E2)),E2&amp;"\n ","")</f>
        <v/>
      </c>
    </row>
    <row r="3" spans="1:7">
      <c r="A3" s="23"/>
      <c r="B3" s="27" t="str">
        <f t="shared" ref="B3:B66" si="0">IF(NOT(ISBLANK(A3)),A3,"")</f>
        <v/>
      </c>
      <c r="D3" s="40"/>
      <c r="E3" s="24"/>
      <c r="F3" s="27" t="str">
        <f t="shared" ref="F3:F66" si="1">IF(NOT(ISBLANK(E3)),E3&amp;"\n ","")</f>
        <v/>
      </c>
    </row>
    <row r="4" spans="1:7">
      <c r="A4" s="24"/>
      <c r="B4" s="27" t="str">
        <f t="shared" si="0"/>
        <v/>
      </c>
      <c r="D4" s="39"/>
      <c r="E4" s="24"/>
      <c r="F4" s="27" t="str">
        <f t="shared" si="1"/>
        <v/>
      </c>
    </row>
    <row r="5" spans="1:7">
      <c r="A5" s="24"/>
      <c r="B5" s="27" t="str">
        <f t="shared" si="0"/>
        <v/>
      </c>
      <c r="D5" s="40"/>
      <c r="E5" s="24"/>
      <c r="F5" s="27" t="str">
        <f t="shared" si="1"/>
        <v/>
      </c>
    </row>
    <row r="6" spans="1:7">
      <c r="A6" s="23"/>
      <c r="B6" s="27" t="str">
        <f t="shared" si="0"/>
        <v/>
      </c>
      <c r="D6" s="40"/>
      <c r="E6" s="23"/>
      <c r="F6" s="27" t="str">
        <f t="shared" si="1"/>
        <v/>
      </c>
    </row>
    <row r="7" spans="1:7">
      <c r="A7" s="23"/>
      <c r="B7" s="27" t="str">
        <f t="shared" si="0"/>
        <v/>
      </c>
      <c r="D7" s="40"/>
      <c r="E7" s="23"/>
      <c r="F7" s="27" t="str">
        <f t="shared" si="1"/>
        <v/>
      </c>
    </row>
    <row r="8" spans="1:7">
      <c r="A8" s="23"/>
      <c r="B8" s="27" t="str">
        <f t="shared" si="0"/>
        <v/>
      </c>
      <c r="D8" s="40"/>
      <c r="E8" s="23"/>
      <c r="F8" s="27" t="str">
        <f t="shared" si="1"/>
        <v/>
      </c>
    </row>
    <row r="9" spans="1:7">
      <c r="A9" s="23"/>
      <c r="B9" s="27" t="str">
        <f t="shared" si="0"/>
        <v/>
      </c>
      <c r="D9" s="40"/>
      <c r="E9" s="23"/>
      <c r="F9" s="27" t="str">
        <f t="shared" si="1"/>
        <v/>
      </c>
    </row>
    <row r="10" spans="1:7">
      <c r="A10" s="23"/>
      <c r="B10" s="27" t="str">
        <f t="shared" si="0"/>
        <v/>
      </c>
      <c r="D10" s="40"/>
      <c r="E10" s="23"/>
      <c r="F10" s="27" t="str">
        <f t="shared" si="1"/>
        <v/>
      </c>
    </row>
    <row r="11" spans="1:7">
      <c r="A11" s="23"/>
      <c r="B11" s="27" t="str">
        <f t="shared" si="0"/>
        <v/>
      </c>
      <c r="D11" s="40"/>
      <c r="E11" s="23"/>
      <c r="F11" s="27" t="str">
        <f t="shared" si="1"/>
        <v/>
      </c>
    </row>
    <row r="12" spans="1:7">
      <c r="A12" s="23"/>
      <c r="B12" s="27" t="str">
        <f t="shared" si="0"/>
        <v/>
      </c>
      <c r="D12" s="40"/>
      <c r="E12" s="23"/>
      <c r="F12" s="27" t="str">
        <f t="shared" si="1"/>
        <v/>
      </c>
    </row>
    <row r="13" spans="1:7">
      <c r="A13" s="23"/>
      <c r="B13" s="27" t="str">
        <f t="shared" si="0"/>
        <v/>
      </c>
      <c r="D13" s="40"/>
      <c r="E13" s="23"/>
      <c r="F13" s="27" t="str">
        <f t="shared" si="1"/>
        <v/>
      </c>
    </row>
    <row r="14" spans="1:7">
      <c r="A14" s="23"/>
      <c r="B14" s="27" t="str">
        <f t="shared" si="0"/>
        <v/>
      </c>
      <c r="D14" s="40"/>
      <c r="E14" s="23"/>
      <c r="F14" s="27" t="str">
        <f t="shared" si="1"/>
        <v/>
      </c>
    </row>
    <row r="15" spans="1:7">
      <c r="A15" s="23"/>
      <c r="B15" s="27" t="str">
        <f t="shared" si="0"/>
        <v/>
      </c>
      <c r="E15" s="23"/>
      <c r="F15" s="27" t="str">
        <f t="shared" si="1"/>
        <v/>
      </c>
    </row>
    <row r="16" spans="1:7">
      <c r="A16" s="24"/>
      <c r="B16" s="27" t="str">
        <f t="shared" si="0"/>
        <v/>
      </c>
      <c r="E16" s="24"/>
      <c r="F16" s="27" t="str">
        <f t="shared" si="1"/>
        <v/>
      </c>
    </row>
    <row r="17" spans="1:6">
      <c r="A17" s="23"/>
      <c r="B17" s="27" t="str">
        <f t="shared" si="0"/>
        <v/>
      </c>
      <c r="E17" s="23"/>
      <c r="F17" s="27" t="str">
        <f t="shared" si="1"/>
        <v/>
      </c>
    </row>
    <row r="18" spans="1:6">
      <c r="A18" s="23"/>
      <c r="B18" s="27" t="str">
        <f t="shared" si="0"/>
        <v/>
      </c>
      <c r="E18" s="23"/>
      <c r="F18" s="27" t="str">
        <f t="shared" si="1"/>
        <v/>
      </c>
    </row>
    <row r="19" spans="1:6">
      <c r="A19" s="23"/>
      <c r="B19" s="27" t="str">
        <f t="shared" si="0"/>
        <v/>
      </c>
      <c r="E19" s="23"/>
      <c r="F19" s="27" t="str">
        <f t="shared" si="1"/>
        <v/>
      </c>
    </row>
    <row r="20" spans="1:6">
      <c r="A20" s="23"/>
      <c r="B20" s="27" t="str">
        <f t="shared" si="0"/>
        <v/>
      </c>
      <c r="E20" s="23"/>
      <c r="F20" s="27" t="str">
        <f t="shared" si="1"/>
        <v/>
      </c>
    </row>
    <row r="21" spans="1:6">
      <c r="A21" s="23"/>
      <c r="B21" s="27" t="str">
        <f t="shared" si="0"/>
        <v/>
      </c>
      <c r="E21" s="23"/>
      <c r="F21" s="27" t="str">
        <f t="shared" si="1"/>
        <v/>
      </c>
    </row>
    <row r="22" spans="1:6">
      <c r="A22" s="23"/>
      <c r="B22" s="27" t="str">
        <f t="shared" si="0"/>
        <v/>
      </c>
      <c r="E22" s="23"/>
      <c r="F22" s="27" t="str">
        <f t="shared" si="1"/>
        <v/>
      </c>
    </row>
    <row r="23" spans="1:6">
      <c r="A23" s="23"/>
      <c r="B23" s="27" t="str">
        <f t="shared" si="0"/>
        <v/>
      </c>
      <c r="E23" s="23"/>
      <c r="F23" s="27" t="str">
        <f t="shared" si="1"/>
        <v/>
      </c>
    </row>
    <row r="24" spans="1:6">
      <c r="A24" s="23"/>
      <c r="B24" s="27" t="str">
        <f t="shared" si="0"/>
        <v/>
      </c>
      <c r="E24" s="23"/>
      <c r="F24" s="27" t="str">
        <f t="shared" si="1"/>
        <v/>
      </c>
    </row>
    <row r="25" spans="1:6">
      <c r="A25" s="23"/>
      <c r="B25" s="27" t="str">
        <f t="shared" si="0"/>
        <v/>
      </c>
      <c r="E25" s="23"/>
      <c r="F25" s="27" t="str">
        <f t="shared" si="1"/>
        <v/>
      </c>
    </row>
    <row r="26" spans="1:6">
      <c r="A26" s="23"/>
      <c r="B26" s="27" t="str">
        <f t="shared" si="0"/>
        <v/>
      </c>
      <c r="E26" s="23"/>
      <c r="F26" s="27" t="str">
        <f t="shared" si="1"/>
        <v/>
      </c>
    </row>
    <row r="27" spans="1:6">
      <c r="A27" s="23"/>
      <c r="B27" s="27" t="str">
        <f t="shared" si="0"/>
        <v/>
      </c>
      <c r="E27" s="23"/>
      <c r="F27" s="27" t="str">
        <f t="shared" si="1"/>
        <v/>
      </c>
    </row>
    <row r="28" spans="1:6">
      <c r="A28" s="23"/>
      <c r="B28" s="27" t="str">
        <f t="shared" si="0"/>
        <v/>
      </c>
      <c r="E28" s="23"/>
      <c r="F28" s="27" t="str">
        <f t="shared" si="1"/>
        <v/>
      </c>
    </row>
    <row r="29" spans="1:6">
      <c r="A29" s="23"/>
      <c r="B29" s="27" t="str">
        <f t="shared" si="0"/>
        <v/>
      </c>
      <c r="E29" s="23"/>
      <c r="F29" s="27" t="str">
        <f t="shared" si="1"/>
        <v/>
      </c>
    </row>
    <row r="30" spans="1:6">
      <c r="A30" s="23"/>
      <c r="B30" s="27" t="str">
        <f t="shared" si="0"/>
        <v/>
      </c>
      <c r="E30" s="23"/>
      <c r="F30" s="27" t="str">
        <f t="shared" si="1"/>
        <v/>
      </c>
    </row>
    <row r="31" spans="1:6">
      <c r="A31" s="23"/>
      <c r="B31" s="27" t="str">
        <f t="shared" si="0"/>
        <v/>
      </c>
      <c r="E31" s="23"/>
      <c r="F31" s="27" t="str">
        <f t="shared" si="1"/>
        <v/>
      </c>
    </row>
    <row r="32" spans="1:6">
      <c r="A32" s="23"/>
      <c r="B32" s="27" t="str">
        <f t="shared" si="0"/>
        <v/>
      </c>
      <c r="E32" s="23"/>
      <c r="F32" s="27" t="str">
        <f t="shared" si="1"/>
        <v/>
      </c>
    </row>
    <row r="33" spans="1:6">
      <c r="A33" s="23"/>
      <c r="B33" s="27" t="str">
        <f t="shared" si="0"/>
        <v/>
      </c>
      <c r="E33" s="23"/>
      <c r="F33" s="27" t="str">
        <f t="shared" si="1"/>
        <v/>
      </c>
    </row>
    <row r="34" spans="1:6">
      <c r="A34" s="23"/>
      <c r="B34" s="27" t="str">
        <f t="shared" si="0"/>
        <v/>
      </c>
      <c r="E34" s="23"/>
      <c r="F34" s="27" t="str">
        <f t="shared" si="1"/>
        <v/>
      </c>
    </row>
    <row r="35" spans="1:6">
      <c r="A35" s="23"/>
      <c r="B35" s="27" t="str">
        <f t="shared" si="0"/>
        <v/>
      </c>
      <c r="E35" s="23"/>
      <c r="F35" s="27" t="str">
        <f t="shared" si="1"/>
        <v/>
      </c>
    </row>
    <row r="36" spans="1:6">
      <c r="A36" s="23"/>
      <c r="B36" s="27" t="str">
        <f t="shared" si="0"/>
        <v/>
      </c>
      <c r="E36" s="23"/>
      <c r="F36" s="27" t="str">
        <f t="shared" si="1"/>
        <v/>
      </c>
    </row>
    <row r="37" spans="1:6">
      <c r="A37" s="23"/>
      <c r="B37" s="27" t="str">
        <f t="shared" si="0"/>
        <v/>
      </c>
      <c r="E37" s="23"/>
      <c r="F37" s="27" t="str">
        <f t="shared" si="1"/>
        <v/>
      </c>
    </row>
    <row r="38" spans="1:6">
      <c r="A38" s="23"/>
      <c r="B38" s="27" t="str">
        <f t="shared" si="0"/>
        <v/>
      </c>
      <c r="E38" s="23"/>
      <c r="F38" s="27" t="str">
        <f t="shared" si="1"/>
        <v/>
      </c>
    </row>
    <row r="39" spans="1:6">
      <c r="A39" s="3"/>
      <c r="B39" s="27" t="str">
        <f t="shared" si="0"/>
        <v/>
      </c>
      <c r="E39" s="3"/>
      <c r="F39" s="27" t="str">
        <f t="shared" si="1"/>
        <v/>
      </c>
    </row>
    <row r="40" spans="1:6">
      <c r="A40" s="23"/>
      <c r="B40" s="27" t="str">
        <f t="shared" si="0"/>
        <v/>
      </c>
      <c r="E40" s="23"/>
      <c r="F40" s="27" t="str">
        <f t="shared" si="1"/>
        <v/>
      </c>
    </row>
    <row r="41" spans="1:6">
      <c r="A41" s="23"/>
      <c r="B41" s="27" t="str">
        <f t="shared" si="0"/>
        <v/>
      </c>
      <c r="E41" s="23"/>
      <c r="F41" s="27" t="str">
        <f t="shared" si="1"/>
        <v/>
      </c>
    </row>
    <row r="42" spans="1:6">
      <c r="A42" s="23"/>
      <c r="B42" s="27" t="str">
        <f t="shared" si="0"/>
        <v/>
      </c>
      <c r="E42" s="23"/>
      <c r="F42" s="27" t="str">
        <f t="shared" si="1"/>
        <v/>
      </c>
    </row>
    <row r="43" spans="1:6">
      <c r="A43" s="23"/>
      <c r="B43" s="27" t="str">
        <f t="shared" si="0"/>
        <v/>
      </c>
      <c r="E43" s="23"/>
      <c r="F43" s="27" t="str">
        <f t="shared" si="1"/>
        <v/>
      </c>
    </row>
    <row r="44" spans="1:6">
      <c r="A44" s="23"/>
      <c r="B44" s="27" t="str">
        <f t="shared" si="0"/>
        <v/>
      </c>
      <c r="E44" s="23"/>
      <c r="F44" s="27" t="str">
        <f t="shared" si="1"/>
        <v/>
      </c>
    </row>
    <row r="45" spans="1:6">
      <c r="A45" s="23"/>
      <c r="B45" s="27" t="str">
        <f t="shared" si="0"/>
        <v/>
      </c>
      <c r="E45" s="23"/>
      <c r="F45" s="27" t="str">
        <f t="shared" si="1"/>
        <v/>
      </c>
    </row>
    <row r="46" spans="1:6">
      <c r="A46" s="23"/>
      <c r="B46" s="27" t="str">
        <f t="shared" si="0"/>
        <v/>
      </c>
      <c r="E46" s="23"/>
      <c r="F46" s="27" t="str">
        <f t="shared" si="1"/>
        <v/>
      </c>
    </row>
    <row r="47" spans="1:6">
      <c r="A47" s="23"/>
      <c r="B47" s="27" t="str">
        <f t="shared" si="0"/>
        <v/>
      </c>
      <c r="E47" s="23"/>
      <c r="F47" s="27" t="str">
        <f t="shared" si="1"/>
        <v/>
      </c>
    </row>
    <row r="48" spans="1:6">
      <c r="A48" s="23"/>
      <c r="B48" s="27" t="str">
        <f t="shared" si="0"/>
        <v/>
      </c>
      <c r="E48" s="23"/>
      <c r="F48" s="27" t="str">
        <f t="shared" si="1"/>
        <v/>
      </c>
    </row>
    <row r="49" spans="1:6">
      <c r="A49" s="23"/>
      <c r="B49" s="27" t="str">
        <f t="shared" si="0"/>
        <v/>
      </c>
      <c r="E49" s="23"/>
      <c r="F49" s="27" t="str">
        <f t="shared" si="1"/>
        <v/>
      </c>
    </row>
    <row r="50" spans="1:6">
      <c r="A50" s="23"/>
      <c r="B50" s="27" t="str">
        <f t="shared" si="0"/>
        <v/>
      </c>
      <c r="E50" s="23"/>
      <c r="F50" s="27" t="str">
        <f t="shared" si="1"/>
        <v/>
      </c>
    </row>
    <row r="51" spans="1:6">
      <c r="A51" s="23"/>
      <c r="B51" s="27" t="str">
        <f t="shared" si="0"/>
        <v/>
      </c>
      <c r="E51" s="23"/>
      <c r="F51" s="27" t="str">
        <f t="shared" si="1"/>
        <v/>
      </c>
    </row>
    <row r="52" spans="1:6">
      <c r="A52" s="23"/>
      <c r="B52" s="27" t="str">
        <f t="shared" si="0"/>
        <v/>
      </c>
      <c r="E52" s="23"/>
      <c r="F52" s="27" t="str">
        <f t="shared" si="1"/>
        <v/>
      </c>
    </row>
    <row r="53" spans="1:6">
      <c r="A53" s="23"/>
      <c r="B53" s="27" t="str">
        <f t="shared" si="0"/>
        <v/>
      </c>
      <c r="E53" s="23"/>
      <c r="F53" s="27" t="str">
        <f t="shared" si="1"/>
        <v/>
      </c>
    </row>
    <row r="54" spans="1:6">
      <c r="A54" s="23"/>
      <c r="B54" s="27" t="str">
        <f t="shared" si="0"/>
        <v/>
      </c>
      <c r="E54" s="23"/>
      <c r="F54" s="27" t="str">
        <f t="shared" si="1"/>
        <v/>
      </c>
    </row>
    <row r="55" spans="1:6">
      <c r="A55" s="23"/>
      <c r="B55" s="27" t="str">
        <f t="shared" si="0"/>
        <v/>
      </c>
      <c r="E55" s="23"/>
      <c r="F55" s="27" t="str">
        <f t="shared" si="1"/>
        <v/>
      </c>
    </row>
    <row r="56" spans="1:6">
      <c r="A56" s="23"/>
      <c r="B56" s="27" t="str">
        <f t="shared" si="0"/>
        <v/>
      </c>
      <c r="E56" s="23"/>
      <c r="F56" s="27" t="str">
        <f t="shared" si="1"/>
        <v/>
      </c>
    </row>
    <row r="57" spans="1:6">
      <c r="A57" s="23"/>
      <c r="B57" s="27" t="str">
        <f t="shared" si="0"/>
        <v/>
      </c>
      <c r="E57" s="23"/>
      <c r="F57" s="27" t="str">
        <f t="shared" si="1"/>
        <v/>
      </c>
    </row>
    <row r="58" spans="1:6">
      <c r="A58" s="23"/>
      <c r="B58" s="27" t="str">
        <f t="shared" si="0"/>
        <v/>
      </c>
      <c r="E58" s="23"/>
      <c r="F58" s="27" t="str">
        <f t="shared" si="1"/>
        <v/>
      </c>
    </row>
    <row r="59" spans="1:6">
      <c r="A59" s="3"/>
      <c r="B59" s="27" t="str">
        <f t="shared" si="0"/>
        <v/>
      </c>
      <c r="E59" s="3"/>
      <c r="F59" s="27" t="str">
        <f t="shared" si="1"/>
        <v/>
      </c>
    </row>
    <row r="60" spans="1:6">
      <c r="A60" s="23"/>
      <c r="B60" s="27" t="str">
        <f t="shared" si="0"/>
        <v/>
      </c>
      <c r="E60" s="23"/>
      <c r="F60" s="27" t="str">
        <f t="shared" si="1"/>
        <v/>
      </c>
    </row>
    <row r="61" spans="1:6">
      <c r="A61" s="23"/>
      <c r="B61" s="27" t="str">
        <f t="shared" si="0"/>
        <v/>
      </c>
      <c r="E61" s="23"/>
      <c r="F61" s="27" t="str">
        <f t="shared" si="1"/>
        <v/>
      </c>
    </row>
    <row r="62" spans="1:6">
      <c r="A62" s="23"/>
      <c r="B62" s="27" t="str">
        <f t="shared" si="0"/>
        <v/>
      </c>
      <c r="E62" s="23"/>
      <c r="F62" s="27" t="str">
        <f t="shared" si="1"/>
        <v/>
      </c>
    </row>
    <row r="63" spans="1:6">
      <c r="A63" s="23"/>
      <c r="B63" s="27" t="str">
        <f t="shared" si="0"/>
        <v/>
      </c>
      <c r="E63" s="23"/>
      <c r="F63" s="27" t="str">
        <f t="shared" si="1"/>
        <v/>
      </c>
    </row>
    <row r="64" spans="1:6">
      <c r="A64" s="3"/>
      <c r="B64" s="27" t="str">
        <f t="shared" si="0"/>
        <v/>
      </c>
      <c r="E64" s="3"/>
      <c r="F64" s="27" t="str">
        <f t="shared" si="1"/>
        <v/>
      </c>
    </row>
    <row r="65" spans="1:6">
      <c r="A65" s="3"/>
      <c r="B65" s="27" t="str">
        <f t="shared" si="0"/>
        <v/>
      </c>
      <c r="E65" s="3"/>
      <c r="F65" s="27" t="str">
        <f t="shared" si="1"/>
        <v/>
      </c>
    </row>
    <row r="66" spans="1:6">
      <c r="A66" s="3"/>
      <c r="B66" s="27" t="str">
        <f t="shared" si="0"/>
        <v/>
      </c>
      <c r="E66" s="3"/>
      <c r="F66" s="27" t="str">
        <f t="shared" si="1"/>
        <v/>
      </c>
    </row>
    <row r="67" spans="1:6">
      <c r="A67" s="3"/>
      <c r="B67" s="27" t="str">
        <f t="shared" ref="B67:B88" si="2">IF(NOT(ISBLANK(A67)),A67,"")</f>
        <v/>
      </c>
      <c r="E67" s="3"/>
      <c r="F67" s="27" t="str">
        <f t="shared" ref="F67:F88" si="3">IF(NOT(ISBLANK(E67)),E67&amp;"\n ","")</f>
        <v/>
      </c>
    </row>
    <row r="68" spans="1:6">
      <c r="A68" s="3"/>
      <c r="B68" s="27" t="str">
        <f t="shared" si="2"/>
        <v/>
      </c>
      <c r="E68" s="3"/>
      <c r="F68" s="27" t="str">
        <f t="shared" si="3"/>
        <v/>
      </c>
    </row>
    <row r="69" spans="1:6">
      <c r="A69" s="3"/>
      <c r="B69" s="27" t="str">
        <f t="shared" si="2"/>
        <v/>
      </c>
      <c r="E69" s="3"/>
      <c r="F69" s="27" t="str">
        <f t="shared" si="3"/>
        <v/>
      </c>
    </row>
    <row r="70" spans="1:6">
      <c r="A70" s="3"/>
      <c r="B70" s="27" t="str">
        <f t="shared" si="2"/>
        <v/>
      </c>
      <c r="E70" s="3"/>
      <c r="F70" s="27" t="str">
        <f t="shared" si="3"/>
        <v/>
      </c>
    </row>
    <row r="71" spans="1:6">
      <c r="A71" s="3"/>
      <c r="B71" s="27" t="str">
        <f t="shared" si="2"/>
        <v/>
      </c>
      <c r="E71" s="3"/>
      <c r="F71" s="27" t="str">
        <f t="shared" si="3"/>
        <v/>
      </c>
    </row>
    <row r="72" spans="1:6">
      <c r="A72" s="3"/>
      <c r="B72" s="27" t="str">
        <f t="shared" si="2"/>
        <v/>
      </c>
      <c r="E72" s="3"/>
      <c r="F72" s="27" t="str">
        <f t="shared" si="3"/>
        <v/>
      </c>
    </row>
    <row r="73" spans="1:6">
      <c r="A73" s="3"/>
      <c r="B73" s="27" t="str">
        <f t="shared" si="2"/>
        <v/>
      </c>
      <c r="E73" s="3"/>
      <c r="F73" s="27" t="str">
        <f t="shared" si="3"/>
        <v/>
      </c>
    </row>
    <row r="74" spans="1:6">
      <c r="A74" s="3"/>
      <c r="B74" s="27" t="str">
        <f t="shared" si="2"/>
        <v/>
      </c>
      <c r="E74" s="3"/>
      <c r="F74" s="27" t="str">
        <f t="shared" si="3"/>
        <v/>
      </c>
    </row>
    <row r="75" spans="1:6">
      <c r="A75" s="3"/>
      <c r="B75" s="27" t="str">
        <f t="shared" si="2"/>
        <v/>
      </c>
      <c r="E75" s="3"/>
      <c r="F75" s="27" t="str">
        <f t="shared" si="3"/>
        <v/>
      </c>
    </row>
    <row r="76" spans="1:6">
      <c r="A76" s="3"/>
      <c r="B76" s="27" t="str">
        <f t="shared" si="2"/>
        <v/>
      </c>
      <c r="E76" s="3"/>
      <c r="F76" s="27" t="str">
        <f t="shared" si="3"/>
        <v/>
      </c>
    </row>
    <row r="77" spans="1:6">
      <c r="A77" s="3"/>
      <c r="B77" s="27" t="str">
        <f t="shared" si="2"/>
        <v/>
      </c>
      <c r="E77" s="3"/>
      <c r="F77" s="27" t="str">
        <f t="shared" si="3"/>
        <v/>
      </c>
    </row>
    <row r="78" spans="1:6">
      <c r="A78" s="3"/>
      <c r="B78" s="27" t="str">
        <f t="shared" si="2"/>
        <v/>
      </c>
      <c r="E78" s="3"/>
      <c r="F78" s="27" t="str">
        <f t="shared" si="3"/>
        <v/>
      </c>
    </row>
    <row r="79" spans="1:6">
      <c r="A79" s="3"/>
      <c r="B79" s="27" t="str">
        <f t="shared" si="2"/>
        <v/>
      </c>
      <c r="E79" s="3"/>
      <c r="F79" s="27" t="str">
        <f t="shared" si="3"/>
        <v/>
      </c>
    </row>
    <row r="80" spans="1:6">
      <c r="A80" s="3"/>
      <c r="B80" s="27" t="str">
        <f t="shared" si="2"/>
        <v/>
      </c>
      <c r="E80" s="3"/>
      <c r="F80" s="27" t="str">
        <f t="shared" si="3"/>
        <v/>
      </c>
    </row>
    <row r="81" spans="1:6">
      <c r="A81" s="3"/>
      <c r="B81" s="27" t="str">
        <f t="shared" si="2"/>
        <v/>
      </c>
      <c r="E81" s="3"/>
      <c r="F81" s="27" t="str">
        <f t="shared" si="3"/>
        <v/>
      </c>
    </row>
    <row r="82" spans="1:6">
      <c r="A82" s="3"/>
      <c r="B82" s="27" t="str">
        <f t="shared" si="2"/>
        <v/>
      </c>
      <c r="E82" s="3"/>
      <c r="F82" s="27" t="str">
        <f t="shared" si="3"/>
        <v/>
      </c>
    </row>
    <row r="83" spans="1:6">
      <c r="A83" s="3"/>
      <c r="B83" s="27" t="str">
        <f t="shared" si="2"/>
        <v/>
      </c>
      <c r="E83" s="3"/>
      <c r="F83" s="27" t="str">
        <f t="shared" si="3"/>
        <v/>
      </c>
    </row>
    <row r="84" spans="1:6">
      <c r="A84" s="3"/>
      <c r="B84" s="27" t="str">
        <f t="shared" si="2"/>
        <v/>
      </c>
      <c r="E84" s="3"/>
      <c r="F84" s="27" t="str">
        <f t="shared" si="3"/>
        <v/>
      </c>
    </row>
    <row r="85" spans="1:6">
      <c r="A85" s="3"/>
      <c r="B85" s="27" t="str">
        <f t="shared" si="2"/>
        <v/>
      </c>
      <c r="E85" s="3"/>
      <c r="F85" s="27" t="str">
        <f t="shared" si="3"/>
        <v/>
      </c>
    </row>
    <row r="86" spans="1:6">
      <c r="A86" s="3"/>
      <c r="B86" s="27" t="str">
        <f t="shared" si="2"/>
        <v/>
      </c>
      <c r="E86" s="3"/>
      <c r="F86" s="27" t="str">
        <f t="shared" si="3"/>
        <v/>
      </c>
    </row>
    <row r="87" spans="1:6">
      <c r="A87" s="3"/>
      <c r="B87" s="27" t="str">
        <f t="shared" si="2"/>
        <v/>
      </c>
      <c r="E87" s="3"/>
      <c r="F87" s="27" t="str">
        <f t="shared" si="3"/>
        <v/>
      </c>
    </row>
    <row r="88" spans="1:6">
      <c r="A88" s="3"/>
      <c r="B88" s="27" t="str">
        <f t="shared" si="2"/>
        <v/>
      </c>
      <c r="E88" s="3"/>
      <c r="F88" s="27" t="str">
        <f t="shared" si="3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8"/>
  <sheetViews>
    <sheetView zoomScale="115" zoomScaleNormal="115" workbookViewId="0">
      <selection activeCell="B14" sqref="B14"/>
    </sheetView>
  </sheetViews>
  <sheetFormatPr defaultRowHeight="16.5"/>
  <cols>
    <col min="1" max="1" width="47" customWidth="1"/>
    <col min="2" max="2" width="33.25" style="25" customWidth="1"/>
    <col min="3" max="3" width="17.375" customWidth="1"/>
    <col min="4" max="4" width="10.125" customWidth="1"/>
    <col min="5" max="5" width="21.875" customWidth="1"/>
    <col min="6" max="6" width="10.125" customWidth="1"/>
    <col min="7" max="7" width="3.25" style="38" customWidth="1"/>
    <col min="8" max="8" width="32.75" customWidth="1"/>
    <col min="9" max="9" width="25" customWidth="1"/>
  </cols>
  <sheetData>
    <row r="1" spans="1:9">
      <c r="A1" t="s">
        <v>7</v>
      </c>
      <c r="C1" t="s">
        <v>10</v>
      </c>
      <c r="D1" s="8" t="str">
        <f>"Blockly.Arduino.definitions_['"&amp;D2&amp;"'] = '"&amp;D3&amp;"';"</f>
        <v>Blockly.Arduino.definitions_['_01imi_esp32car_init'] = '#include &lt;SoftwareSerial.h&gt;\n#include &lt;WiFi.h&gt;\n#include &lt;PubSubClient.h&gt;\n#include &lt;WiFiClientSecure.h&gt;\n//與Mega通訊\nconst char* MAP_SET = "mapSet";\nconst char* GOODS_LOAD = "goodsLoad";\nconst char* LINE_NOTIFY = "lineNotify";\nconst char* CAR_GPS = "carGps";\n//===設定程式碼input Start===\n//===設定程式碼input End===\n//Topic主題\nconst char* TOPIC_MAP_SET = "imiRobot/map/set";\nconst char* TOPIC_CAR_STANDBY = "imiRobot/car/standby";\nconst char* TOPIC_CAR_GPS = "imiRobot/car/gps";\nconst char* TOPIC_GOODS_LOAD = "imiRobot/goods/load";\nconst char* TOPIC_CAR_LOWPOWER = "imiRobot/car/lowPower";\n//發佈者 傳送的消息內容\nchar* mqttSendMsg = "";\n//訂閱者 接收的消息內容\nString mqttGetMsg = "";\nWiFiClientSecure espClient;\nPubSubClient client(espClient);\n// HiveMQ Cloud\nstatic const char* root_ca PROGMEM = R"EOF(\n-----BEGIN CERTIFICATE-----\nMIIFazCCA1OgAwIBAgIRAIIQz7DSQONZRGPgu2OCiwAwDQYJKoZIhvcNAQELBQAw\nTzELMAkGA1UEBhMCVVMxKTAnBgNVBAoTIEludGVybmV0IFNlY3VyaXR5IFJlc2Vh\ncmNoIEdyb3VwMRUwEwYDVQQDEwxJU1JHIFJvb3QgWDEwHhcNMTUwNjA0MTEwNDM4\nWhcNMzUwNjA0MTEwNDM4WjBPMQswCQYDVQQGEwJVUzEpMCcGA1UEChMgSW50ZXJu\nZXQgU2VjdXJpdHkgUmVzZWFyY2ggR3JvdXAxFTATBgNVBAMTDElTUkcgUm9vdCBY\nMTCCAiIwDQYJKoZIhvcNAQEBBQADggIPADCCAgoCggIBAK3oJHP0FDfzm54rVygc\nh77ct984kIxuPOZXoHj3dcKi/vVqbvYATyjb3miGbESTtrFj/RQSa78f0uoxmyF+\n0TM8ukj13Xnfs7j/EvEhmkvBioZxaUpmZmyPfjxwv60pIgbz5MDmgK7iS4+3mX6U\nA5/TR5d8mUgjU+g4rk8Kb4Mu0UlXjIB0ttov0DiNewNwIRt18jA8+o+u3dpjq+sW\nT8KOEUt+zwvo/7V3LvSye0rgTBIlDHCNAymg4VMk7BPZ7hm/ELNKjD+Jo2FR3qyH\nB5T0Y3HsLuJvW5iB4YlcNHlsdu87kGJ55tukmi8mxdAQ4Q7e2RCOFvu396j3x+UC\nB5iPNgiV5+I3lg02dZ77DnKxHZu8A/lJBdiB3QW0KtZB6awBdpUKD9jf1b0SHzUv\nKBds0pjBqAlkd25HN7rOrFleaJ1/ctaJxQZBKT5ZPt0m9STJEadao0xAH0ahmbWn\nOlFuhjuefXKnEgV4We0+UXgVCwOPjdAvBbI+e0ocS3MFEvzG6uBQE3xDk3SzynTn\njh8BCNAw1FtxNrQHusEwMFxIt4I7mKZ9YIqioymCzLq9gwQbooMDQaHWBfEbwrbw\nqHyGO0aoSCqI3Haadr8faqU9GY/rOPNk3sgrDQoo//fb4hVC1CLQJ13hef4Y53CI\nrU7m2Ys6xt0nUW7/vGT1M0NPAgMBAAGjQjBAMA4GA1UdDwEB/wQEAwIBBjAPBgNV\nHRMBAf8EBTADAQH/MB0GA1UdDgQWBBR5tFnme7bl5AFzgAiIyBpY9umbbjANBgkq\nhkiG9w0BAQsFAAOCAgEAVR9YqbyyqFDQDLHYGmkgJykIrGF1XIpu+ILlaS/V9lZL\nubhzEFnTIZd+50xx+7LSYK05qAvqFyFWhfFQDlnrzuBZ6brJFe+GnY+EgPbk6ZGQ\n3BebYhtF8GaV0nxvwuo77x/Py9auJ/GpsMiu/X1+mvoiBOv/2X/qkSsisRcOj/KK\nNFtY2PwByVS5uCbMiogziUwthDyC3+6WVwW6LLv3xLfHTjuCvjHIInNzktHCgKQ5\nORAzI4JMPJ+GslWYHb4phowim57iaztXOoJwTdwJx4nLCgdNbOhdjsnvzqvHu7Ur\nTkXWStAmzOVyyghqpZXjFaH3pO3JLF+l+/+sKAIuvtd7u+Nxe5AW0wdeRlN8NwdC\njNPElpzVmbUq4JUagEiuTDkHzsxHpFKVK7q4+63SM1N95R1NbdWhscdCb+ZAJzVc\noyi3B43njTOQ5yOf+1CceWxG1bQVs5ZufpsMljq4Ui0/1lvh+wjChP4kqKOJ2qxq\n4RgqsahDYVvTH9w7jXbyLeiNdd8XM2w9U/t7y0Ff/9yi0GE44Za4rF2LN9d11TPA\nmRGunUHBcnWEvgJBQl9nJEiU0Zsnvgc/ubhPgXRR4Xq37Z0j4r7g1SgEEzwxA57d\nemyPxgcYxn/eR44/KJ4EBs+lVDR3veyJm+kXQ99b21/+jh5Xos1AnX5iItreGCc=\n-----END CERTIFICATE-----\n)EOF";\n';</v>
      </c>
      <c r="E1" t="s">
        <v>211</v>
      </c>
      <c r="F1" s="8" t="str">
        <f>"Blockly.Arduino.definitions_['"&amp;D2&amp;"'] = '"&amp;D3&amp;"'"&amp;"+"&amp;D4&amp;"+"&amp;D5&amp;"+"&amp;D6&amp;"+"&amp;D7&amp;";"</f>
        <v>Blockly.Arduino.definitions_['_01imi_esp32car_init'] = '#include &lt;SoftwareSerial.h&gt;\n#include &lt;WiFi.h&gt;\n#include &lt;PubSubClient.h&gt;\n#include &lt;WiFiClientSecure.h&gt;\n//與Mega通訊\nconst char* MAP_SET = "mapSet";\nconst char* GOODS_LOAD = "goodsLoad";\nconst char* LINE_NOTIFY = "lineNotify";\nconst char* CAR_GPS = "carGps";\n//===設定程式碼input Start===\n//===設定程式碼input End===\n//Topic主題\nconst char* TOPIC_MAP_SET = "imiRobot/map/set";\nconst char* TOPIC_CAR_STANDBY = "imiRobot/car/standby";\nconst char* TOPIC_CAR_GPS = "imiRobot/car/gps";\nconst char* TOPIC_GOODS_LOAD = "imiRobot/goods/load";\nconst char* TOPIC_CAR_LOWPOWER = "imiRobot/car/lowPower";\n//發佈者 傳送的消息內容\nchar* mqttSendMsg = "";\n//訂閱者 接收的消息內容\nString mqttGetMsg = "";\nWiFiClientSecure espClient;\nPubSubClient client(espClient);\n// HiveMQ Cloud\nstatic const char* root_ca PROGMEM = R"EOF(\n-----BEGIN CERTIFICATE-----\nMIIFazCCA1OgAwIBAgIRAIIQz7DSQONZRGPgu2OCiwAwDQYJKoZIhvcNAQELBQAw\nTzELMAkGA1UEBhMCVVMxKTAnBgNVBAoTIEludGVybmV0IFNlY3VyaXR5IFJlc2Vh\ncmNoIEdyb3VwMRUwEwYDVQQDEwxJU1JHIFJvb3QgWDEwHhcNMTUwNjA0MTEwNDM4\nWhcNMzUwNjA0MTEwNDM4WjBPMQswCQYDVQQGEwJVUzEpMCcGA1UEChMgSW50ZXJu\nZXQgU2VjdXJpdHkgUmVzZWFyY2ggR3JvdXAxFTATBgNVBAMTDElTUkcgUm9vdCBY\nMTCCAiIwDQYJKoZIhvcNAQEBBQADggIPADCCAgoCggIBAK3oJHP0FDfzm54rVygc\nh77ct984kIxuPOZXoHj3dcKi/vVqbvYATyjb3miGbESTtrFj/RQSa78f0uoxmyF+\n0TM8ukj13Xnfs7j/EvEhmkvBioZxaUpmZmyPfjxwv60pIgbz5MDmgK7iS4+3mX6U\nA5/TR5d8mUgjU+g4rk8Kb4Mu0UlXjIB0ttov0DiNewNwIRt18jA8+o+u3dpjq+sW\nT8KOEUt+zwvo/7V3LvSye0rgTBIlDHCNAymg4VMk7BPZ7hm/ELNKjD+Jo2FR3qyH\nB5T0Y3HsLuJvW5iB4YlcNHlsdu87kGJ55tukmi8mxdAQ4Q7e2RCOFvu396j3x+UC\nB5iPNgiV5+I3lg02dZ77DnKxHZu8A/lJBdiB3QW0KtZB6awBdpUKD9jf1b0SHzUv\nKBds0pjBqAlkd25HN7rOrFleaJ1/ctaJxQZBKT5ZPt0m9STJEadao0xAH0ahmbWn\nOlFuhjuefXKnEgV4We0+UXgVCwOPjdAvBbI+e0ocS3MFEvzG6uBQE3xDk3SzynTn\njh8BCNAw1FtxNrQHusEwMFxIt4I7mKZ9YIqioymCzLq9gwQbooMDQaHWBfEbwrbw\nqHyGO0aoSCqI3Haadr8faqU9GY/rOPNk3sgrDQoo//fb4hVC1CLQJ13hef4Y53CI\nrU7m2Ys6xt0nUW7/vGT1M0NPAgMBAAGjQjBAMA4GA1UdDwEB/wQEAwIBBjAPBgNV\nHRMBAf8EBTADAQH/MB0GA1UdDgQWBBR5tFnme7bl5AFzgAiIyBpY9umbbjANBgkq\nhkiG9w0BAQsFAAOCAgEAVR9YqbyyqFDQDLHYGmkgJykIrGF1XIpu+ILlaS/V9lZL\nubhzEFnTIZd+50xx+7LSYK05qAvqFyFWhfFQDlnrzuBZ6brJFe+GnY+EgPbk6ZGQ\n3BebYhtF8GaV0nxvwuo77x/Py9auJ/GpsMiu/X1+mvoiBOv/2X/qkSsisRcOj/KK\nNFtY2PwByVS5uCbMiogziUwthDyC3+6WVwW6LLv3xLfHTjuCvjHIInNzktHCgKQ5\nORAzI4JMPJ+GslWYHb4phowim57iaztXOoJwTdwJx4nLCgdNbOhdjsnvzqvHu7Ur\nTkXWStAmzOVyyghqpZXjFaH3pO3JLF+l+/+sKAIuvtd7u+Nxe5AW0wdeRlN8NwdC\njNPElpzVmbUq4JUagEiuTDkHzsxHpFKVK7q4+63SM1N95R1NbdWhscdCb+ZAJzVc\noyi3B43njTOQ5yOf+1CceWxG1bQVs5ZufpsMljq4Ui0/1lvh+wjChP4kqKOJ2qxq\n4RgqsahDYVvTH9w7jXbyLeiNdd8XM2w9U/t7y0Ff/9yi0GE44Za4rF2LN9d11TPA\nmRGunUHBcnWEvgJBQl9nJEiU0Zsnvgc/ubhPgXRR4Xq37Z0j4r7g1SgEEzwxA57d\nemyPxgcYxn/eR44/KJ4EBs+lVDR3veyJm+kXQ99b21/+jh5Xos1AnX5iItreGCc=\n-----END CERTIFICATE-----\n)EOF";\n'+statements_uart +statements_wifi +statements_line +statements_mqtt ;</v>
      </c>
      <c r="G1" s="43"/>
      <c r="H1" t="s">
        <v>0</v>
      </c>
      <c r="I1" s="7" t="str">
        <f>"Blockly.Arduino.definitions_['"&amp;變數!A2&amp;"'] = "&amp;'01D'!I3&amp;I5&amp;I7&amp;";"</f>
        <v>Blockly.Arduino.definitions_['_01imi_esp32car_init'] = ;</v>
      </c>
    </row>
    <row r="2" spans="1:9">
      <c r="A2" s="23" t="s">
        <v>22</v>
      </c>
      <c r="B2" s="26" t="str">
        <f>IF(NOT(ISBLANK(A2)),A2&amp;"\n","")</f>
        <v>#include &lt;SoftwareSerial.h&gt;\n</v>
      </c>
      <c r="C2" s="4" t="s">
        <v>9</v>
      </c>
      <c r="D2" s="5" t="str">
        <f>變數!$A$2</f>
        <v>_01imi_esp32car_init</v>
      </c>
      <c r="E2" s="5"/>
      <c r="F2" s="5"/>
      <c r="G2" s="44"/>
      <c r="H2" s="16"/>
    </row>
    <row r="3" spans="1:9">
      <c r="A3" s="23" t="s">
        <v>23</v>
      </c>
      <c r="B3" s="26" t="str">
        <f t="shared" ref="B3:B66" si="0">IF(NOT(ISBLANK(A3)),A3&amp;"\n","")</f>
        <v>#include &lt;WiFi.h&gt;\n</v>
      </c>
      <c r="C3" s="5" t="s">
        <v>8</v>
      </c>
      <c r="D3" s="5" t="str">
        <f>B2&amp;B3&amp;B4&amp;B5&amp;B6&amp;B7&amp;B8&amp;B9&amp;B10&amp;B11&amp;B12&amp;B13&amp;B14&amp;B15&amp;B16&amp;B17&amp;B18&amp;B19&amp;B20&amp;B21&amp;B22&amp;B23&amp;B24&amp;B25&amp;B26&amp;B27&amp;B28&amp;B29&amp;B30&amp;B31&amp;B32&amp;B33&amp;B34&amp;B35&amp;B36&amp;B37&amp;B38&amp;B39&amp;B40&amp;B41&amp;B42&amp;B43&amp;B44&amp;B45&amp;B46&amp;B47&amp;B48&amp;B49&amp;B50&amp;B51&amp;B52&amp;B53&amp;B54&amp;B55&amp;B56&amp;B57&amp;B58&amp;B59&amp;B60&amp;B61&amp;B62&amp;B63&amp;B64&amp;B65&amp;B66&amp;B67&amp;B68&amp;B69&amp;B70&amp;B71&amp;B72&amp;B73&amp;B74&amp;B75&amp;B76&amp;B77&amp;B78&amp;B79&amp;B80&amp;B81&amp;B82&amp;B83&amp;B84&amp;B85&amp;B86&amp;B87&amp;B88</f>
        <v>#include &lt;SoftwareSerial.h&gt;\n#include &lt;WiFi.h&gt;\n#include &lt;PubSubClient.h&gt;\n#include &lt;WiFiClientSecure.h&gt;\n//與Mega通訊\nconst char* MAP_SET = "mapSet";\nconst char* GOODS_LOAD = "goodsLoad";\nconst char* LINE_NOTIFY = "lineNotify";\nconst char* CAR_GPS = "carGps";\n//===設定程式碼input Start===\n//===設定程式碼input End===\n//Topic主題\nconst char* TOPIC_MAP_SET = "imiRobot/map/set";\nconst char* TOPIC_CAR_STANDBY = "imiRobot/car/standby";\nconst char* TOPIC_CAR_GPS = "imiRobot/car/gps";\nconst char* TOPIC_GOODS_LOAD = "imiRobot/goods/load";\nconst char* TOPIC_CAR_LOWPOWER = "imiRobot/car/lowPower";\n//發佈者 傳送的消息內容\nchar* mqttSendMsg = "";\n//訂閱者 接收的消息內容\nString mqttGetMsg = "";\nWiFiClientSecure espClient;\nPubSubClient client(espClient);\n// HiveMQ Cloud\nstatic const char* root_ca PROGMEM = R"EOF(\n-----BEGIN CERTIFICATE-----\nMIIFazCCA1OgAwIBAgIRAIIQz7DSQONZRGPgu2OCiwAwDQYJKoZIhvcNAQELBQAw\nTzELMAkGA1UEBhMCVVMxKTAnBgNVBAoTIEludGVybmV0IFNlY3VyaXR5IFJlc2Vh\ncmNoIEdyb3VwMRUwEwYDVQQDEwxJU1JHIFJvb3QgWDEwHhcNMTUwNjA0MTEwNDM4\nWhcNMzUwNjA0MTEwNDM4WjBPMQswCQYDVQQGEwJVUzEpMCcGA1UEChMgSW50ZXJu\nZXQgU2VjdXJpdHkgUmVzZWFyY2ggR3JvdXAxFTATBgNVBAMTDElTUkcgUm9vdCBY\nMTCCAiIwDQYJKoZIhvcNAQEBBQADggIPADCCAgoCggIBAK3oJHP0FDfzm54rVygc\nh77ct984kIxuPOZXoHj3dcKi/vVqbvYATyjb3miGbESTtrFj/RQSa78f0uoxmyF+\n0TM8ukj13Xnfs7j/EvEhmkvBioZxaUpmZmyPfjxwv60pIgbz5MDmgK7iS4+3mX6U\nA5/TR5d8mUgjU+g4rk8Kb4Mu0UlXjIB0ttov0DiNewNwIRt18jA8+o+u3dpjq+sW\nT8KOEUt+zwvo/7V3LvSye0rgTBIlDHCNAymg4VMk7BPZ7hm/ELNKjD+Jo2FR3qyH\nB5T0Y3HsLuJvW5iB4YlcNHlsdu87kGJ55tukmi8mxdAQ4Q7e2RCOFvu396j3x+UC\nB5iPNgiV5+I3lg02dZ77DnKxHZu8A/lJBdiB3QW0KtZB6awBdpUKD9jf1b0SHzUv\nKBds0pjBqAlkd25HN7rOrFleaJ1/ctaJxQZBKT5ZPt0m9STJEadao0xAH0ahmbWn\nOlFuhjuefXKnEgV4We0+UXgVCwOPjdAvBbI+e0ocS3MFEvzG6uBQE3xDk3SzynTn\njh8BCNAw1FtxNrQHusEwMFxIt4I7mKZ9YIqioymCzLq9gwQbooMDQaHWBfEbwrbw\nqHyGO0aoSCqI3Haadr8faqU9GY/rOPNk3sgrDQoo//fb4hVC1CLQJ13hef4Y53CI\nrU7m2Ys6xt0nUW7/vGT1M0NPAgMBAAGjQjBAMA4GA1UdDwEB/wQEAwIBBjAPBgNV\nHRMBAf8EBTADAQH/MB0GA1UdDgQWBBR5tFnme7bl5AFzgAiIyBpY9umbbjANBgkq\nhkiG9w0BAQsFAAOCAgEAVR9YqbyyqFDQDLHYGmkgJykIrGF1XIpu+ILlaS/V9lZL\nubhzEFnTIZd+50xx+7LSYK05qAvqFyFWhfFQDlnrzuBZ6brJFe+GnY+EgPbk6ZGQ\n3BebYhtF8GaV0nxvwuo77x/Py9auJ/GpsMiu/X1+mvoiBOv/2X/qkSsisRcOj/KK\nNFtY2PwByVS5uCbMiogziUwthDyC3+6WVwW6LLv3xLfHTjuCvjHIInNzktHCgKQ5\nORAzI4JMPJ+GslWYHb4phowim57iaztXOoJwTdwJx4nLCgdNbOhdjsnvzqvHu7Ur\nTkXWStAmzOVyyghqpZXjFaH3pO3JLF+l+/+sKAIuvtd7u+Nxe5AW0wdeRlN8NwdC\njNPElpzVmbUq4JUagEiuTDkHzsxHpFKVK7q4+63SM1N95R1NbdWhscdCb+ZAJzVc\noyi3B43njTOQ5yOf+1CceWxG1bQVs5ZufpsMljq4Ui0/1lvh+wjChP4kqKOJ2qxq\n4RgqsahDYVvTH9w7jXbyLeiNdd8XM2w9U/t7y0Ff/9yi0GE44Za4rF2LN9d11TPA\nmRGunUHBcnWEvgJBQl9nJEiU0Zsnvgc/ubhPgXRR4Xq37Z0j4r7g1SgEEzwxA57d\nemyPxgcYxn/eR44/KJ4EBs+lVDR3veyJm+kXQ99b21/+jh5Xos1AnX5iItreGCc=\n-----END CERTIFICATE-----\n)EOF";\n</v>
      </c>
      <c r="E3" s="5"/>
      <c r="F3" s="5"/>
      <c r="G3" s="44"/>
      <c r="I3" s="6"/>
    </row>
    <row r="4" spans="1:9">
      <c r="A4" s="23" t="s">
        <v>24</v>
      </c>
      <c r="B4" s="26" t="str">
        <f t="shared" si="0"/>
        <v>#include &lt;PubSubClient.h&gt;\n</v>
      </c>
      <c r="C4" s="4" t="s">
        <v>207</v>
      </c>
      <c r="D4" s="5" t="str">
        <f>變數!$C$2</f>
        <v xml:space="preserve">statements_uart </v>
      </c>
      <c r="H4" s="16"/>
      <c r="I4" s="19"/>
    </row>
    <row r="5" spans="1:9">
      <c r="A5" s="23" t="s">
        <v>25</v>
      </c>
      <c r="B5" s="26" t="str">
        <f t="shared" si="0"/>
        <v>#include &lt;WiFiClientSecure.h&gt;\n</v>
      </c>
      <c r="C5" s="4" t="s">
        <v>208</v>
      </c>
      <c r="D5" s="5" t="str">
        <f>變數!$C$3</f>
        <v xml:space="preserve">statements_wifi </v>
      </c>
      <c r="I5" s="6"/>
    </row>
    <row r="6" spans="1:9">
      <c r="A6" s="24"/>
      <c r="B6" s="26" t="str">
        <f t="shared" si="0"/>
        <v/>
      </c>
      <c r="C6" s="4" t="s">
        <v>209</v>
      </c>
      <c r="D6" s="5" t="str">
        <f>變數!$C$4</f>
        <v xml:space="preserve">statements_line </v>
      </c>
      <c r="H6" s="16"/>
    </row>
    <row r="7" spans="1:9">
      <c r="A7" s="23" t="s">
        <v>116</v>
      </c>
      <c r="B7" s="26" t="str">
        <f t="shared" si="0"/>
        <v>//與Mega通訊\n</v>
      </c>
      <c r="C7" s="4" t="s">
        <v>210</v>
      </c>
      <c r="D7" s="5" t="str">
        <f>變數!$C$5</f>
        <v xml:space="preserve">statements_mqtt </v>
      </c>
      <c r="I7" s="6"/>
    </row>
    <row r="8" spans="1:9">
      <c r="A8" s="23" t="s">
        <v>26</v>
      </c>
      <c r="B8" s="26" t="str">
        <f t="shared" si="0"/>
        <v>const char* MAP_SET = "mapSet";\n</v>
      </c>
      <c r="H8" s="2"/>
    </row>
    <row r="9" spans="1:9">
      <c r="A9" s="23" t="s">
        <v>27</v>
      </c>
      <c r="B9" s="26" t="str">
        <f t="shared" si="0"/>
        <v>const char* GOODS_LOAD = "goodsLoad";\n</v>
      </c>
      <c r="I9" s="6"/>
    </row>
    <row r="10" spans="1:9">
      <c r="A10" s="23" t="s">
        <v>28</v>
      </c>
      <c r="B10" s="26" t="str">
        <f t="shared" si="0"/>
        <v>const char* LINE_NOTIFY = "lineNotify";\n</v>
      </c>
      <c r="H10" s="2"/>
    </row>
    <row r="11" spans="1:9">
      <c r="A11" s="23" t="s">
        <v>29</v>
      </c>
      <c r="B11" s="26" t="str">
        <f t="shared" si="0"/>
        <v>const char* CAR_GPS = "carGps";\n</v>
      </c>
      <c r="I11" s="6"/>
    </row>
    <row r="12" spans="1:9">
      <c r="A12" s="24"/>
      <c r="B12" s="26" t="str">
        <f t="shared" si="0"/>
        <v/>
      </c>
    </row>
    <row r="13" spans="1:9">
      <c r="A13" s="23" t="s">
        <v>117</v>
      </c>
      <c r="B13" s="26" t="str">
        <f t="shared" si="0"/>
        <v>//===設定程式碼input Start===\n</v>
      </c>
    </row>
    <row r="14" spans="1:9">
      <c r="A14" s="23"/>
      <c r="B14" s="26" t="str">
        <f t="shared" si="0"/>
        <v/>
      </c>
    </row>
    <row r="15" spans="1:9">
      <c r="A15" s="23"/>
      <c r="B15" s="26" t="str">
        <f t="shared" si="0"/>
        <v/>
      </c>
    </row>
    <row r="16" spans="1:9">
      <c r="A16" s="23" t="s">
        <v>118</v>
      </c>
      <c r="B16" s="26" t="str">
        <f t="shared" si="0"/>
        <v>//===設定程式碼input End===\n</v>
      </c>
    </row>
    <row r="17" spans="1:2">
      <c r="A17" s="23"/>
      <c r="B17" s="26" t="str">
        <f t="shared" si="0"/>
        <v/>
      </c>
    </row>
    <row r="18" spans="1:2">
      <c r="A18" s="23" t="s">
        <v>30</v>
      </c>
      <c r="B18" s="26" t="str">
        <f t="shared" si="0"/>
        <v>//Topic主題\n</v>
      </c>
    </row>
    <row r="19" spans="1:2">
      <c r="A19" s="23" t="s">
        <v>31</v>
      </c>
      <c r="B19" s="26" t="str">
        <f t="shared" si="0"/>
        <v>const char* TOPIC_MAP_SET = "imiRobot/map/set";\n</v>
      </c>
    </row>
    <row r="20" spans="1:2">
      <c r="A20" s="23" t="s">
        <v>32</v>
      </c>
      <c r="B20" s="26" t="str">
        <f t="shared" si="0"/>
        <v>const char* TOPIC_CAR_STANDBY = "imiRobot/car/standby";\n</v>
      </c>
    </row>
    <row r="21" spans="1:2">
      <c r="A21" s="23" t="s">
        <v>33</v>
      </c>
      <c r="B21" s="26" t="str">
        <f t="shared" si="0"/>
        <v>const char* TOPIC_CAR_GPS = "imiRobot/car/gps";\n</v>
      </c>
    </row>
    <row r="22" spans="1:2">
      <c r="A22" s="23" t="s">
        <v>233</v>
      </c>
      <c r="B22" s="26" t="str">
        <f t="shared" si="0"/>
        <v>const char* TOPIC_GOODS_LOAD = "imiRobot/goods/load";\n</v>
      </c>
    </row>
    <row r="23" spans="1:2">
      <c r="A23" s="23" t="s">
        <v>34</v>
      </c>
      <c r="B23" s="26" t="str">
        <f t="shared" si="0"/>
        <v>const char* TOPIC_CAR_LOWPOWER = "imiRobot/car/lowPower";\n</v>
      </c>
    </row>
    <row r="24" spans="1:2">
      <c r="A24" s="24"/>
      <c r="B24" s="26" t="str">
        <f t="shared" si="0"/>
        <v/>
      </c>
    </row>
    <row r="25" spans="1:2">
      <c r="A25" s="23" t="s">
        <v>35</v>
      </c>
      <c r="B25" s="26" t="str">
        <f t="shared" si="0"/>
        <v>//發佈者 傳送的消息內容\n</v>
      </c>
    </row>
    <row r="26" spans="1:2">
      <c r="A26" s="23" t="s">
        <v>36</v>
      </c>
      <c r="B26" s="26" t="str">
        <f t="shared" si="0"/>
        <v>char* mqttSendMsg = "";\n</v>
      </c>
    </row>
    <row r="27" spans="1:2">
      <c r="A27" s="23" t="s">
        <v>37</v>
      </c>
      <c r="B27" s="26" t="str">
        <f t="shared" si="0"/>
        <v>//訂閱者 接收的消息內容\n</v>
      </c>
    </row>
    <row r="28" spans="1:2">
      <c r="A28" s="23" t="s">
        <v>38</v>
      </c>
      <c r="B28" s="26" t="str">
        <f t="shared" si="0"/>
        <v>String mqttGetMsg = "";\n</v>
      </c>
    </row>
    <row r="29" spans="1:2">
      <c r="A29" s="23"/>
      <c r="B29" s="26" t="str">
        <f t="shared" si="0"/>
        <v/>
      </c>
    </row>
    <row r="30" spans="1:2">
      <c r="A30" s="23" t="s">
        <v>39</v>
      </c>
      <c r="B30" s="26" t="str">
        <f t="shared" si="0"/>
        <v>WiFiClientSecure espClient;\n</v>
      </c>
    </row>
    <row r="31" spans="1:2">
      <c r="A31" s="23" t="s">
        <v>40</v>
      </c>
      <c r="B31" s="26" t="str">
        <f t="shared" si="0"/>
        <v>PubSubClient client(espClient);\n</v>
      </c>
    </row>
    <row r="32" spans="1:2">
      <c r="A32" s="24"/>
      <c r="B32" s="26" t="str">
        <f t="shared" si="0"/>
        <v/>
      </c>
    </row>
    <row r="33" spans="1:2">
      <c r="A33" s="23" t="s">
        <v>224</v>
      </c>
      <c r="B33" s="26" t="str">
        <f t="shared" si="0"/>
        <v>// HiveMQ Cloud\n</v>
      </c>
    </row>
    <row r="34" spans="1:2">
      <c r="A34" s="23" t="s">
        <v>41</v>
      </c>
      <c r="B34" s="26" t="str">
        <f t="shared" si="0"/>
        <v>static const char* root_ca PROGMEM = R"EOF(\n</v>
      </c>
    </row>
    <row r="35" spans="1:2">
      <c r="A35" s="23" t="s">
        <v>42</v>
      </c>
      <c r="B35" s="26" t="str">
        <f t="shared" si="0"/>
        <v>-----BEGIN CERTIFICATE-----\n</v>
      </c>
    </row>
    <row r="36" spans="1:2">
      <c r="A36" s="23" t="s">
        <v>43</v>
      </c>
      <c r="B36" s="26" t="str">
        <f t="shared" si="0"/>
        <v>MIIFazCCA1OgAwIBAgIRAIIQz7DSQONZRGPgu2OCiwAwDQYJKoZIhvcNAQELBQAw\n</v>
      </c>
    </row>
    <row r="37" spans="1:2">
      <c r="A37" s="23" t="s">
        <v>44</v>
      </c>
      <c r="B37" s="26" t="str">
        <f t="shared" si="0"/>
        <v>TzELMAkGA1UEBhMCVVMxKTAnBgNVBAoTIEludGVybmV0IFNlY3VyaXR5IFJlc2Vh\n</v>
      </c>
    </row>
    <row r="38" spans="1:2">
      <c r="A38" s="23" t="s">
        <v>45</v>
      </c>
      <c r="B38" s="26" t="str">
        <f t="shared" si="0"/>
        <v>cmNoIEdyb3VwMRUwEwYDVQQDEwxJU1JHIFJvb3QgWDEwHhcNMTUwNjA0MTEwNDM4\n</v>
      </c>
    </row>
    <row r="39" spans="1:2">
      <c r="A39" s="23" t="s">
        <v>46</v>
      </c>
      <c r="B39" s="26" t="str">
        <f t="shared" si="0"/>
        <v>WhcNMzUwNjA0MTEwNDM4WjBPMQswCQYDVQQGEwJVUzEpMCcGA1UEChMgSW50ZXJu\n</v>
      </c>
    </row>
    <row r="40" spans="1:2">
      <c r="A40" s="23" t="s">
        <v>47</v>
      </c>
      <c r="B40" s="26" t="str">
        <f t="shared" si="0"/>
        <v>ZXQgU2VjdXJpdHkgUmVzZWFyY2ggR3JvdXAxFTATBgNVBAMTDElTUkcgUm9vdCBY\n</v>
      </c>
    </row>
    <row r="41" spans="1:2">
      <c r="A41" s="23" t="s">
        <v>48</v>
      </c>
      <c r="B41" s="26" t="str">
        <f t="shared" si="0"/>
        <v>MTCCAiIwDQYJKoZIhvcNAQEBBQADggIPADCCAgoCggIBAK3oJHP0FDfzm54rVygc\n</v>
      </c>
    </row>
    <row r="42" spans="1:2">
      <c r="A42" s="23" t="s">
        <v>49</v>
      </c>
      <c r="B42" s="26" t="str">
        <f t="shared" si="0"/>
        <v>h77ct984kIxuPOZXoHj3dcKi/vVqbvYATyjb3miGbESTtrFj/RQSa78f0uoxmyF+\n</v>
      </c>
    </row>
    <row r="43" spans="1:2">
      <c r="A43" s="23" t="s">
        <v>50</v>
      </c>
      <c r="B43" s="26" t="str">
        <f t="shared" si="0"/>
        <v>0TM8ukj13Xnfs7j/EvEhmkvBioZxaUpmZmyPfjxwv60pIgbz5MDmgK7iS4+3mX6U\n</v>
      </c>
    </row>
    <row r="44" spans="1:2">
      <c r="A44" s="23" t="s">
        <v>51</v>
      </c>
      <c r="B44" s="26" t="str">
        <f t="shared" si="0"/>
        <v>A5/TR5d8mUgjU+g4rk8Kb4Mu0UlXjIB0ttov0DiNewNwIRt18jA8+o+u3dpjq+sW\n</v>
      </c>
    </row>
    <row r="45" spans="1:2">
      <c r="A45" s="23" t="s">
        <v>52</v>
      </c>
      <c r="B45" s="26" t="str">
        <f t="shared" si="0"/>
        <v>T8KOEUt+zwvo/7V3LvSye0rgTBIlDHCNAymg4VMk7BPZ7hm/ELNKjD+Jo2FR3qyH\n</v>
      </c>
    </row>
    <row r="46" spans="1:2">
      <c r="A46" s="23" t="s">
        <v>53</v>
      </c>
      <c r="B46" s="26" t="str">
        <f t="shared" si="0"/>
        <v>B5T0Y3HsLuJvW5iB4YlcNHlsdu87kGJ55tukmi8mxdAQ4Q7e2RCOFvu396j3x+UC\n</v>
      </c>
    </row>
    <row r="47" spans="1:2">
      <c r="A47" s="23" t="s">
        <v>54</v>
      </c>
      <c r="B47" s="26" t="str">
        <f t="shared" si="0"/>
        <v>B5iPNgiV5+I3lg02dZ77DnKxHZu8A/lJBdiB3QW0KtZB6awBdpUKD9jf1b0SHzUv\n</v>
      </c>
    </row>
    <row r="48" spans="1:2">
      <c r="A48" s="23" t="s">
        <v>55</v>
      </c>
      <c r="B48" s="26" t="str">
        <f t="shared" si="0"/>
        <v>KBds0pjBqAlkd25HN7rOrFleaJ1/ctaJxQZBKT5ZPt0m9STJEadao0xAH0ahmbWn\n</v>
      </c>
    </row>
    <row r="49" spans="1:2">
      <c r="A49" s="23" t="s">
        <v>56</v>
      </c>
      <c r="B49" s="26" t="str">
        <f t="shared" si="0"/>
        <v>OlFuhjuefXKnEgV4We0+UXgVCwOPjdAvBbI+e0ocS3MFEvzG6uBQE3xDk3SzynTn\n</v>
      </c>
    </row>
    <row r="50" spans="1:2">
      <c r="A50" s="23" t="s">
        <v>57</v>
      </c>
      <c r="B50" s="26" t="str">
        <f t="shared" si="0"/>
        <v>jh8BCNAw1FtxNrQHusEwMFxIt4I7mKZ9YIqioymCzLq9gwQbooMDQaHWBfEbwrbw\n</v>
      </c>
    </row>
    <row r="51" spans="1:2">
      <c r="A51" s="23" t="s">
        <v>58</v>
      </c>
      <c r="B51" s="26" t="str">
        <f t="shared" si="0"/>
        <v>qHyGO0aoSCqI3Haadr8faqU9GY/rOPNk3sgrDQoo//fb4hVC1CLQJ13hef4Y53CI\n</v>
      </c>
    </row>
    <row r="52" spans="1:2">
      <c r="A52" s="23" t="s">
        <v>59</v>
      </c>
      <c r="B52" s="26" t="str">
        <f t="shared" si="0"/>
        <v>rU7m2Ys6xt0nUW7/vGT1M0NPAgMBAAGjQjBAMA4GA1UdDwEB/wQEAwIBBjAPBgNV\n</v>
      </c>
    </row>
    <row r="53" spans="1:2">
      <c r="A53" s="23" t="s">
        <v>60</v>
      </c>
      <c r="B53" s="26" t="str">
        <f t="shared" si="0"/>
        <v>HRMBAf8EBTADAQH/MB0GA1UdDgQWBBR5tFnme7bl5AFzgAiIyBpY9umbbjANBgkq\n</v>
      </c>
    </row>
    <row r="54" spans="1:2">
      <c r="A54" s="23" t="s">
        <v>61</v>
      </c>
      <c r="B54" s="26" t="str">
        <f t="shared" si="0"/>
        <v>hkiG9w0BAQsFAAOCAgEAVR9YqbyyqFDQDLHYGmkgJykIrGF1XIpu+ILlaS/V9lZL\n</v>
      </c>
    </row>
    <row r="55" spans="1:2">
      <c r="A55" s="23" t="s">
        <v>62</v>
      </c>
      <c r="B55" s="26" t="str">
        <f t="shared" si="0"/>
        <v>ubhzEFnTIZd+50xx+7LSYK05qAvqFyFWhfFQDlnrzuBZ6brJFe+GnY+EgPbk6ZGQ\n</v>
      </c>
    </row>
    <row r="56" spans="1:2">
      <c r="A56" s="23" t="s">
        <v>63</v>
      </c>
      <c r="B56" s="26" t="str">
        <f t="shared" si="0"/>
        <v>3BebYhtF8GaV0nxvwuo77x/Py9auJ/GpsMiu/X1+mvoiBOv/2X/qkSsisRcOj/KK\n</v>
      </c>
    </row>
    <row r="57" spans="1:2">
      <c r="A57" s="23" t="s">
        <v>64</v>
      </c>
      <c r="B57" s="26" t="str">
        <f t="shared" si="0"/>
        <v>NFtY2PwByVS5uCbMiogziUwthDyC3+6WVwW6LLv3xLfHTjuCvjHIInNzktHCgKQ5\n</v>
      </c>
    </row>
    <row r="58" spans="1:2">
      <c r="A58" s="23" t="s">
        <v>65</v>
      </c>
      <c r="B58" s="26" t="str">
        <f t="shared" si="0"/>
        <v>ORAzI4JMPJ+GslWYHb4phowim57iaztXOoJwTdwJx4nLCgdNbOhdjsnvzqvHu7Ur\n</v>
      </c>
    </row>
    <row r="59" spans="1:2">
      <c r="A59" s="23" t="s">
        <v>66</v>
      </c>
      <c r="B59" s="26" t="str">
        <f t="shared" si="0"/>
        <v>TkXWStAmzOVyyghqpZXjFaH3pO3JLF+l+/+sKAIuvtd7u+Nxe5AW0wdeRlN8NwdC\n</v>
      </c>
    </row>
    <row r="60" spans="1:2">
      <c r="A60" s="23" t="s">
        <v>67</v>
      </c>
      <c r="B60" s="26" t="str">
        <f t="shared" si="0"/>
        <v>jNPElpzVmbUq4JUagEiuTDkHzsxHpFKVK7q4+63SM1N95R1NbdWhscdCb+ZAJzVc\n</v>
      </c>
    </row>
    <row r="61" spans="1:2">
      <c r="A61" s="23" t="s">
        <v>68</v>
      </c>
      <c r="B61" s="26" t="str">
        <f t="shared" si="0"/>
        <v>oyi3B43njTOQ5yOf+1CceWxG1bQVs5ZufpsMljq4Ui0/1lvh+wjChP4kqKOJ2qxq\n</v>
      </c>
    </row>
    <row r="62" spans="1:2">
      <c r="A62" s="23" t="s">
        <v>69</v>
      </c>
      <c r="B62" s="26" t="str">
        <f t="shared" si="0"/>
        <v>4RgqsahDYVvTH9w7jXbyLeiNdd8XM2w9U/t7y0Ff/9yi0GE44Za4rF2LN9d11TPA\n</v>
      </c>
    </row>
    <row r="63" spans="1:2">
      <c r="A63" s="23" t="s">
        <v>70</v>
      </c>
      <c r="B63" s="26" t="str">
        <f t="shared" si="0"/>
        <v>mRGunUHBcnWEvgJBQl9nJEiU0Zsnvgc/ubhPgXRR4Xq37Z0j4r7g1SgEEzwxA57d\n</v>
      </c>
    </row>
    <row r="64" spans="1:2">
      <c r="A64" s="23" t="s">
        <v>71</v>
      </c>
      <c r="B64" s="26" t="str">
        <f t="shared" si="0"/>
        <v>emyPxgcYxn/eR44/KJ4EBs+lVDR3veyJm+kXQ99b21/+jh5Xos1AnX5iItreGCc=\n</v>
      </c>
    </row>
    <row r="65" spans="1:2">
      <c r="A65" s="23" t="s">
        <v>72</v>
      </c>
      <c r="B65" s="26" t="str">
        <f t="shared" si="0"/>
        <v>-----END CERTIFICATE-----\n</v>
      </c>
    </row>
    <row r="66" spans="1:2">
      <c r="A66" s="23" t="s">
        <v>73</v>
      </c>
      <c r="B66" s="26" t="str">
        <f t="shared" si="0"/>
        <v>)EOF";\n</v>
      </c>
    </row>
    <row r="67" spans="1:2">
      <c r="A67" s="23"/>
      <c r="B67" s="26" t="str">
        <f t="shared" ref="B67:B88" si="1">IF(NOT(ISBLANK(A67)),A67&amp;"\n","")</f>
        <v/>
      </c>
    </row>
    <row r="68" spans="1:2">
      <c r="A68" s="23"/>
      <c r="B68" s="26" t="str">
        <f t="shared" si="1"/>
        <v/>
      </c>
    </row>
    <row r="69" spans="1:2">
      <c r="A69" s="23"/>
      <c r="B69" s="26" t="str">
        <f t="shared" si="1"/>
        <v/>
      </c>
    </row>
    <row r="70" spans="1:2">
      <c r="A70" s="23"/>
      <c r="B70" s="26" t="str">
        <f t="shared" si="1"/>
        <v/>
      </c>
    </row>
    <row r="71" spans="1:2">
      <c r="A71" s="23"/>
      <c r="B71" s="26" t="str">
        <f t="shared" si="1"/>
        <v/>
      </c>
    </row>
    <row r="72" spans="1:2">
      <c r="A72" s="23"/>
      <c r="B72" s="26" t="str">
        <f t="shared" si="1"/>
        <v/>
      </c>
    </row>
    <row r="73" spans="1:2">
      <c r="A73" s="23"/>
      <c r="B73" s="26" t="str">
        <f t="shared" si="1"/>
        <v/>
      </c>
    </row>
    <row r="74" spans="1:2">
      <c r="A74" s="23"/>
      <c r="B74" s="26" t="str">
        <f t="shared" si="1"/>
        <v/>
      </c>
    </row>
    <row r="75" spans="1:2">
      <c r="A75" s="23"/>
      <c r="B75" s="26" t="str">
        <f t="shared" si="1"/>
        <v/>
      </c>
    </row>
    <row r="76" spans="1:2">
      <c r="A76" s="23"/>
      <c r="B76" s="26" t="str">
        <f t="shared" si="1"/>
        <v/>
      </c>
    </row>
    <row r="77" spans="1:2">
      <c r="A77" s="23"/>
      <c r="B77" s="26" t="str">
        <f t="shared" si="1"/>
        <v/>
      </c>
    </row>
    <row r="78" spans="1:2">
      <c r="A78" s="23"/>
      <c r="B78" s="26" t="str">
        <f t="shared" si="1"/>
        <v/>
      </c>
    </row>
    <row r="79" spans="1:2">
      <c r="A79" s="23"/>
      <c r="B79" s="26" t="str">
        <f t="shared" si="1"/>
        <v/>
      </c>
    </row>
    <row r="80" spans="1:2">
      <c r="A80" s="23"/>
      <c r="B80" s="26" t="str">
        <f t="shared" si="1"/>
        <v/>
      </c>
    </row>
    <row r="81" spans="1:2">
      <c r="A81" s="23"/>
      <c r="B81" s="26" t="str">
        <f t="shared" si="1"/>
        <v/>
      </c>
    </row>
    <row r="82" spans="1:2">
      <c r="A82" s="23"/>
      <c r="B82" s="26" t="str">
        <f t="shared" si="1"/>
        <v/>
      </c>
    </row>
    <row r="83" spans="1:2">
      <c r="A83" s="23"/>
      <c r="B83" s="26" t="str">
        <f t="shared" si="1"/>
        <v/>
      </c>
    </row>
    <row r="84" spans="1:2">
      <c r="A84" s="23"/>
      <c r="B84" s="26" t="str">
        <f t="shared" si="1"/>
        <v/>
      </c>
    </row>
    <row r="85" spans="1:2">
      <c r="A85" s="23"/>
      <c r="B85" s="26" t="str">
        <f t="shared" si="1"/>
        <v/>
      </c>
    </row>
    <row r="86" spans="1:2">
      <c r="A86" s="23"/>
      <c r="B86" s="26" t="str">
        <f t="shared" si="1"/>
        <v/>
      </c>
    </row>
    <row r="87" spans="1:2">
      <c r="A87" s="23"/>
      <c r="B87" s="26" t="str">
        <f t="shared" si="1"/>
        <v/>
      </c>
    </row>
    <row r="88" spans="1:2">
      <c r="A88" s="23"/>
      <c r="B88" s="26" t="str">
        <f t="shared" si="1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8"/>
  <sheetViews>
    <sheetView workbookViewId="0">
      <selection activeCell="D1" sqref="D1"/>
    </sheetView>
  </sheetViews>
  <sheetFormatPr defaultRowHeight="16.5"/>
  <cols>
    <col min="1" max="1" width="38.25" customWidth="1"/>
    <col min="2" max="2" width="21.625" customWidth="1"/>
    <col min="3" max="3" width="11.375" customWidth="1"/>
    <col min="5" max="5" width="32.875" customWidth="1"/>
    <col min="6" max="6" width="26.25" customWidth="1"/>
  </cols>
  <sheetData>
    <row r="1" spans="1:6">
      <c r="A1" t="s">
        <v>15</v>
      </c>
      <c r="C1" t="s">
        <v>10</v>
      </c>
      <c r="D1" s="8" t="str">
        <f>"Blockly.Arduino.setups_['"&amp;D2&amp;"'] = '"&amp;D3&amp;"';"</f>
        <v>Blockly.Arduino.setups_['_01imi_esp32car_init'] = '  delay(500);\n  Serial.begin(9600);\n  delay(500);\n  MegaSerial.begin(9600);\n  delay(500);\n  setup_wifi();\n  //MQTT初始\n  espClient.setCACert(root_ca);\n  client.setServer(mqtt_server, mqtt_port);\n  client.setCallback(callback);\n  if (!client.connected()) {\n    reconnect();\n  }\n';</v>
      </c>
      <c r="E1" t="s">
        <v>1</v>
      </c>
      <c r="F1" s="7" t="str">
        <f>"Blockly.Arduino.setups_['"&amp;
變數!$A$2 &amp;"' + "&amp;
變數!B2 &amp;" + "&amp;
變數!B3 &amp;
"] = "&amp;
'01S'!F3 &amp; '01S'!F5
&amp;";"</f>
        <v>Blockly.Arduino.setups_['_01imi_esp32car_init' + value_rx + value_tx] = ++++++++++++++;</v>
      </c>
    </row>
    <row r="2" spans="1:6">
      <c r="A2" s="24" t="s">
        <v>104</v>
      </c>
      <c r="B2" s="27" t="str">
        <f>IF(NOT(ISBLANK(A2)),A2&amp;"\n","")</f>
        <v xml:space="preserve">  delay(500);\n</v>
      </c>
      <c r="C2" s="4" t="s">
        <v>9</v>
      </c>
      <c r="D2" s="5" t="str">
        <f>變數!$A$2</f>
        <v>_01imi_esp32car_init</v>
      </c>
      <c r="E2" s="14"/>
      <c r="F2" s="11"/>
    </row>
    <row r="3" spans="1:6">
      <c r="A3" s="23" t="s">
        <v>105</v>
      </c>
      <c r="B3" s="27" t="str">
        <f t="shared" ref="B3:B66" si="0">IF(NOT(ISBLANK(A3)),A3&amp;"\n","")</f>
        <v xml:space="preserve">  Serial.begin(9600);\n</v>
      </c>
      <c r="C3" s="5" t="s">
        <v>151</v>
      </c>
      <c r="D3" s="5" t="str">
        <f>B2&amp;B3&amp;B4&amp;B5&amp;B6&amp;B7&amp;B8&amp;B9&amp;B10&amp;B11&amp;B12&amp;B13&amp;B14&amp;B15&amp;B16&amp;B17&amp;B18&amp;B19&amp;B20&amp;B21&amp;B22&amp;B23&amp;B24&amp;B25&amp;B26&amp;B27&amp;B28&amp;B29&amp;B30&amp;B31&amp;B32&amp;B33&amp;B34&amp;B35&amp;B36&amp;B37&amp;B38&amp;B39&amp;B40&amp;B41&amp;B42&amp;B43&amp;B44&amp;B45&amp;B46&amp;B47&amp;B48&amp;B49&amp;B50&amp;B51&amp;B52&amp;B53&amp;B54&amp;B55&amp;B56&amp;B57&amp;B58&amp;B59&amp;B60&amp;B61&amp;B62&amp;B63&amp;B64&amp;B65&amp;B66&amp;B67&amp;B68&amp;B69&amp;B70&amp;B71&amp;B72&amp;B73&amp;B74&amp;B75&amp;B76&amp;B77&amp;B78&amp;B79&amp;B80&amp;B81&amp;B82&amp;B83&amp;B84&amp;B85&amp;B86&amp;B87&amp;B88</f>
        <v xml:space="preserve">  delay(500);\n  Serial.begin(9600);\n  delay(500);\n  MegaSerial.begin(9600);\n  delay(500);\n  setup_wifi();\n  //MQTT初始\n  espClient.setCACert(root_ca);\n  client.setServer(mqtt_server, mqtt_port);\n  client.setCallback(callback);\n  if (!client.connected()) {\n    reconnect();\n  }\n</v>
      </c>
      <c r="E3" s="9"/>
      <c r="F3" s="12" t="str">
        <f>F2&amp;"+"&amp;G2&amp;"+"&amp;H2&amp;"+"&amp;I2&amp;"+"&amp;J2&amp;"+"&amp;K2&amp;"+"&amp;L2&amp;"+"&amp;M2</f>
        <v>+++++++</v>
      </c>
    </row>
    <row r="4" spans="1:6">
      <c r="A4" s="23" t="s">
        <v>106</v>
      </c>
      <c r="B4" s="27" t="str">
        <f t="shared" si="0"/>
        <v xml:space="preserve">  delay(500);\n</v>
      </c>
      <c r="E4" s="1"/>
      <c r="F4" s="13"/>
    </row>
    <row r="5" spans="1:6">
      <c r="A5" s="23" t="s">
        <v>107</v>
      </c>
      <c r="B5" s="27" t="str">
        <f t="shared" si="0"/>
        <v xml:space="preserve">  MegaSerial.begin(9600);\n</v>
      </c>
      <c r="E5" s="9"/>
      <c r="F5" s="12" t="str">
        <f>F4&amp;"+"&amp;G4&amp;"+"&amp;H4&amp;"+"&amp;I4&amp;"+"&amp;J4&amp;"+"&amp;K4&amp;"+"&amp;L4&amp;"+"&amp;M4</f>
        <v>+++++++</v>
      </c>
    </row>
    <row r="6" spans="1:6">
      <c r="A6" s="23" t="s">
        <v>106</v>
      </c>
      <c r="B6" s="27" t="str">
        <f t="shared" si="0"/>
        <v xml:space="preserve">  delay(500);\n</v>
      </c>
      <c r="E6" s="10"/>
      <c r="F6" s="9"/>
    </row>
    <row r="7" spans="1:6">
      <c r="A7" s="23" t="s">
        <v>108</v>
      </c>
      <c r="B7" s="27" t="str">
        <f t="shared" si="0"/>
        <v xml:space="preserve">  setup_wifi();\n</v>
      </c>
      <c r="E7" s="9"/>
      <c r="F7" s="12" t="str">
        <f>F6&amp;"+"&amp;G6&amp;"+"&amp;H6&amp;"+"&amp;I6&amp;"+"&amp;J6&amp;"+"&amp;K6&amp;"+"&amp;L6&amp;"+"&amp;M6</f>
        <v>+++++++</v>
      </c>
    </row>
    <row r="8" spans="1:6">
      <c r="A8" s="24"/>
      <c r="B8" s="27" t="str">
        <f t="shared" si="0"/>
        <v/>
      </c>
      <c r="E8" s="10"/>
      <c r="F8" s="9"/>
    </row>
    <row r="9" spans="1:6">
      <c r="A9" s="24" t="s">
        <v>109</v>
      </c>
      <c r="B9" s="27" t="str">
        <f t="shared" si="0"/>
        <v xml:space="preserve">  //MQTT初始\n</v>
      </c>
      <c r="E9" s="9"/>
      <c r="F9" s="12" t="str">
        <f>F8&amp;"+"&amp;G8&amp;"+"&amp;H8&amp;"+"&amp;I8&amp;"+"&amp;J8&amp;"+"&amp;K8&amp;"+"&amp;L8&amp;"+"&amp;M8</f>
        <v>+++++++</v>
      </c>
    </row>
    <row r="10" spans="1:6">
      <c r="A10" s="23" t="s">
        <v>110</v>
      </c>
      <c r="B10" s="27" t="str">
        <f t="shared" si="0"/>
        <v xml:space="preserve">  espClient.setCACert(root_ca);\n</v>
      </c>
      <c r="E10" s="10"/>
      <c r="F10" s="9"/>
    </row>
    <row r="11" spans="1:6">
      <c r="A11" s="23" t="s">
        <v>111</v>
      </c>
      <c r="B11" s="27" t="str">
        <f t="shared" si="0"/>
        <v xml:space="preserve">  client.setServer(mqtt_server, mqtt_port);\n</v>
      </c>
      <c r="E11" s="9"/>
      <c r="F11" s="12" t="str">
        <f>F10&amp;"+"&amp;G10&amp;"+"&amp;H10&amp;"+"&amp;I10&amp;"+"&amp;J10&amp;"+"&amp;K10&amp;"+"&amp;L10&amp;"+"&amp;M10</f>
        <v>+++++++</v>
      </c>
    </row>
    <row r="12" spans="1:6">
      <c r="A12" s="23" t="s">
        <v>112</v>
      </c>
      <c r="B12" s="27" t="str">
        <f t="shared" si="0"/>
        <v xml:space="preserve">  client.setCallback(callback);\n</v>
      </c>
      <c r="E12" s="9"/>
      <c r="F12" s="9"/>
    </row>
    <row r="13" spans="1:6">
      <c r="A13" s="23" t="s">
        <v>113</v>
      </c>
      <c r="B13" s="27" t="str">
        <f t="shared" si="0"/>
        <v xml:space="preserve">  if (!client.connected()) {\n</v>
      </c>
      <c r="E13" s="9"/>
      <c r="F13" s="9"/>
    </row>
    <row r="14" spans="1:6">
      <c r="A14" s="23" t="s">
        <v>114</v>
      </c>
      <c r="B14" s="27" t="str">
        <f t="shared" si="0"/>
        <v xml:space="preserve">    reconnect();\n</v>
      </c>
      <c r="E14" s="9"/>
      <c r="F14" s="9"/>
    </row>
    <row r="15" spans="1:6">
      <c r="A15" s="23" t="s">
        <v>11</v>
      </c>
      <c r="B15" s="27" t="str">
        <f t="shared" si="0"/>
        <v xml:space="preserve">  }\n</v>
      </c>
      <c r="E15" s="9"/>
      <c r="F15" s="9"/>
    </row>
    <row r="16" spans="1:6">
      <c r="A16" s="3"/>
      <c r="B16" s="27" t="str">
        <f t="shared" si="0"/>
        <v/>
      </c>
      <c r="E16" s="9"/>
      <c r="F16" s="9"/>
    </row>
    <row r="17" spans="1:6">
      <c r="A17" s="3"/>
      <c r="B17" s="27" t="str">
        <f t="shared" si="0"/>
        <v/>
      </c>
      <c r="E17" s="9"/>
      <c r="F17" s="9"/>
    </row>
    <row r="18" spans="1:6">
      <c r="A18" s="3"/>
      <c r="B18" s="27" t="str">
        <f t="shared" si="0"/>
        <v/>
      </c>
      <c r="E18" s="9"/>
      <c r="F18" s="9"/>
    </row>
    <row r="19" spans="1:6">
      <c r="A19" s="3"/>
      <c r="B19" s="27" t="str">
        <f t="shared" si="0"/>
        <v/>
      </c>
      <c r="E19" s="9"/>
      <c r="F19" s="9"/>
    </row>
    <row r="20" spans="1:6">
      <c r="A20" s="3"/>
      <c r="B20" s="27" t="str">
        <f t="shared" si="0"/>
        <v/>
      </c>
      <c r="E20" s="9"/>
      <c r="F20" s="9"/>
    </row>
    <row r="21" spans="1:6">
      <c r="A21" s="3"/>
      <c r="B21" s="27" t="str">
        <f t="shared" si="0"/>
        <v/>
      </c>
      <c r="E21" s="9"/>
      <c r="F21" s="9"/>
    </row>
    <row r="22" spans="1:6">
      <c r="A22" s="3"/>
      <c r="B22" s="27" t="str">
        <f t="shared" si="0"/>
        <v/>
      </c>
      <c r="E22" s="9"/>
    </row>
    <row r="23" spans="1:6">
      <c r="A23" s="3"/>
      <c r="B23" s="27" t="str">
        <f t="shared" si="0"/>
        <v/>
      </c>
    </row>
    <row r="24" spans="1:6">
      <c r="A24" s="3"/>
      <c r="B24" s="27" t="str">
        <f t="shared" si="0"/>
        <v/>
      </c>
    </row>
    <row r="25" spans="1:6">
      <c r="A25" s="3"/>
      <c r="B25" s="27" t="str">
        <f t="shared" si="0"/>
        <v/>
      </c>
    </row>
    <row r="26" spans="1:6">
      <c r="A26" s="3"/>
      <c r="B26" s="27" t="str">
        <f t="shared" si="0"/>
        <v/>
      </c>
    </row>
    <row r="27" spans="1:6">
      <c r="A27" s="3"/>
      <c r="B27" s="27" t="str">
        <f t="shared" si="0"/>
        <v/>
      </c>
    </row>
    <row r="28" spans="1:6">
      <c r="A28" s="3"/>
      <c r="B28" s="27" t="str">
        <f t="shared" si="0"/>
        <v/>
      </c>
    </row>
    <row r="29" spans="1:6">
      <c r="A29" s="3"/>
      <c r="B29" s="27" t="str">
        <f t="shared" si="0"/>
        <v/>
      </c>
    </row>
    <row r="30" spans="1:6">
      <c r="A30" s="3"/>
      <c r="B30" s="27" t="str">
        <f t="shared" si="0"/>
        <v/>
      </c>
    </row>
    <row r="31" spans="1:6">
      <c r="A31" s="3"/>
      <c r="B31" s="27" t="str">
        <f t="shared" si="0"/>
        <v/>
      </c>
    </row>
    <row r="32" spans="1:6">
      <c r="A32" s="3"/>
      <c r="B32" s="27" t="str">
        <f t="shared" si="0"/>
        <v/>
      </c>
    </row>
    <row r="33" spans="1:2">
      <c r="A33" s="3"/>
      <c r="B33" s="27" t="str">
        <f t="shared" si="0"/>
        <v/>
      </c>
    </row>
    <row r="34" spans="1:2">
      <c r="A34" s="3"/>
      <c r="B34" s="27" t="str">
        <f t="shared" si="0"/>
        <v/>
      </c>
    </row>
    <row r="35" spans="1:2">
      <c r="A35" s="3"/>
      <c r="B35" s="27" t="str">
        <f t="shared" si="0"/>
        <v/>
      </c>
    </row>
    <row r="36" spans="1:2">
      <c r="A36" s="3"/>
      <c r="B36" s="27" t="str">
        <f t="shared" si="0"/>
        <v/>
      </c>
    </row>
    <row r="37" spans="1:2">
      <c r="A37" s="3"/>
      <c r="B37" s="27" t="str">
        <f t="shared" si="0"/>
        <v/>
      </c>
    </row>
    <row r="38" spans="1:2">
      <c r="A38" s="3"/>
      <c r="B38" s="27" t="str">
        <f t="shared" si="0"/>
        <v/>
      </c>
    </row>
    <row r="39" spans="1:2">
      <c r="A39" s="3"/>
      <c r="B39" s="27" t="str">
        <f t="shared" si="0"/>
        <v/>
      </c>
    </row>
    <row r="40" spans="1:2">
      <c r="A40" s="3"/>
      <c r="B40" s="27" t="str">
        <f t="shared" si="0"/>
        <v/>
      </c>
    </row>
    <row r="41" spans="1:2">
      <c r="A41" s="3"/>
      <c r="B41" s="27" t="str">
        <f t="shared" si="0"/>
        <v/>
      </c>
    </row>
    <row r="42" spans="1:2">
      <c r="A42" s="3"/>
      <c r="B42" s="27" t="str">
        <f t="shared" si="0"/>
        <v/>
      </c>
    </row>
    <row r="43" spans="1:2">
      <c r="A43" s="3"/>
      <c r="B43" s="27" t="str">
        <f t="shared" si="0"/>
        <v/>
      </c>
    </row>
    <row r="44" spans="1:2">
      <c r="A44" s="3"/>
      <c r="B44" s="27" t="str">
        <f t="shared" si="0"/>
        <v/>
      </c>
    </row>
    <row r="45" spans="1:2">
      <c r="A45" s="3"/>
      <c r="B45" s="27" t="str">
        <f t="shared" si="0"/>
        <v/>
      </c>
    </row>
    <row r="46" spans="1:2">
      <c r="A46" s="3"/>
      <c r="B46" s="27" t="str">
        <f t="shared" si="0"/>
        <v/>
      </c>
    </row>
    <row r="47" spans="1:2">
      <c r="A47" s="3"/>
      <c r="B47" s="27" t="str">
        <f t="shared" si="0"/>
        <v/>
      </c>
    </row>
    <row r="48" spans="1:2">
      <c r="A48" s="3"/>
      <c r="B48" s="27" t="str">
        <f t="shared" si="0"/>
        <v/>
      </c>
    </row>
    <row r="49" spans="1:2">
      <c r="A49" s="3"/>
      <c r="B49" s="27" t="str">
        <f t="shared" si="0"/>
        <v/>
      </c>
    </row>
    <row r="50" spans="1:2">
      <c r="A50" s="3"/>
      <c r="B50" s="27" t="str">
        <f t="shared" si="0"/>
        <v/>
      </c>
    </row>
    <row r="51" spans="1:2">
      <c r="A51" s="3"/>
      <c r="B51" s="27" t="str">
        <f t="shared" si="0"/>
        <v/>
      </c>
    </row>
    <row r="52" spans="1:2">
      <c r="A52" s="3"/>
      <c r="B52" s="27" t="str">
        <f t="shared" si="0"/>
        <v/>
      </c>
    </row>
    <row r="53" spans="1:2">
      <c r="A53" s="3"/>
      <c r="B53" s="27" t="str">
        <f t="shared" si="0"/>
        <v/>
      </c>
    </row>
    <row r="54" spans="1:2">
      <c r="A54" s="3"/>
      <c r="B54" s="27" t="str">
        <f t="shared" si="0"/>
        <v/>
      </c>
    </row>
    <row r="55" spans="1:2">
      <c r="A55" s="3"/>
      <c r="B55" s="27" t="str">
        <f t="shared" si="0"/>
        <v/>
      </c>
    </row>
    <row r="56" spans="1:2">
      <c r="A56" s="3"/>
      <c r="B56" s="27" t="str">
        <f t="shared" si="0"/>
        <v/>
      </c>
    </row>
    <row r="57" spans="1:2">
      <c r="A57" s="3"/>
      <c r="B57" s="27" t="str">
        <f t="shared" si="0"/>
        <v/>
      </c>
    </row>
    <row r="58" spans="1:2">
      <c r="A58" s="3"/>
      <c r="B58" s="27" t="str">
        <f t="shared" si="0"/>
        <v/>
      </c>
    </row>
    <row r="59" spans="1:2">
      <c r="A59" s="3"/>
      <c r="B59" s="27" t="str">
        <f t="shared" si="0"/>
        <v/>
      </c>
    </row>
    <row r="60" spans="1:2">
      <c r="A60" s="3"/>
      <c r="B60" s="27" t="str">
        <f t="shared" si="0"/>
        <v/>
      </c>
    </row>
    <row r="61" spans="1:2">
      <c r="A61" s="3"/>
      <c r="B61" s="27" t="str">
        <f t="shared" si="0"/>
        <v/>
      </c>
    </row>
    <row r="62" spans="1:2">
      <c r="A62" s="3"/>
      <c r="B62" s="27" t="str">
        <f t="shared" si="0"/>
        <v/>
      </c>
    </row>
    <row r="63" spans="1:2">
      <c r="A63" s="3"/>
      <c r="B63" s="27" t="str">
        <f t="shared" si="0"/>
        <v/>
      </c>
    </row>
    <row r="64" spans="1:2">
      <c r="A64" s="3"/>
      <c r="B64" s="27" t="str">
        <f t="shared" si="0"/>
        <v/>
      </c>
    </row>
    <row r="65" spans="1:2">
      <c r="A65" s="3"/>
      <c r="B65" s="27" t="str">
        <f t="shared" si="0"/>
        <v/>
      </c>
    </row>
    <row r="66" spans="1:2">
      <c r="A66" s="3"/>
      <c r="B66" s="27" t="str">
        <f t="shared" si="0"/>
        <v/>
      </c>
    </row>
    <row r="67" spans="1:2">
      <c r="A67" s="3"/>
      <c r="B67" s="27" t="str">
        <f t="shared" ref="B67:B88" si="1">IF(NOT(ISBLANK(A67)),A67&amp;"\n","")</f>
        <v/>
      </c>
    </row>
    <row r="68" spans="1:2">
      <c r="A68" s="3"/>
      <c r="B68" s="27" t="str">
        <f t="shared" si="1"/>
        <v/>
      </c>
    </row>
    <row r="69" spans="1:2">
      <c r="A69" s="3"/>
      <c r="B69" s="27" t="str">
        <f t="shared" si="1"/>
        <v/>
      </c>
    </row>
    <row r="70" spans="1:2">
      <c r="A70" s="3"/>
      <c r="B70" s="27" t="str">
        <f t="shared" si="1"/>
        <v/>
      </c>
    </row>
    <row r="71" spans="1:2">
      <c r="A71" s="3"/>
      <c r="B71" s="27" t="str">
        <f t="shared" si="1"/>
        <v/>
      </c>
    </row>
    <row r="72" spans="1:2">
      <c r="A72" s="3"/>
      <c r="B72" s="27" t="str">
        <f t="shared" si="1"/>
        <v/>
      </c>
    </row>
    <row r="73" spans="1:2">
      <c r="A73" s="3"/>
      <c r="B73" s="27" t="str">
        <f t="shared" si="1"/>
        <v/>
      </c>
    </row>
    <row r="74" spans="1:2">
      <c r="A74" s="3"/>
      <c r="B74" s="27" t="str">
        <f t="shared" si="1"/>
        <v/>
      </c>
    </row>
    <row r="75" spans="1:2">
      <c r="A75" s="3"/>
      <c r="B75" s="27" t="str">
        <f t="shared" si="1"/>
        <v/>
      </c>
    </row>
    <row r="76" spans="1:2">
      <c r="A76" s="3"/>
      <c r="B76" s="27" t="str">
        <f t="shared" si="1"/>
        <v/>
      </c>
    </row>
    <row r="77" spans="1:2">
      <c r="A77" s="3"/>
      <c r="B77" s="27" t="str">
        <f t="shared" si="1"/>
        <v/>
      </c>
    </row>
    <row r="78" spans="1:2">
      <c r="A78" s="3"/>
      <c r="B78" s="27" t="str">
        <f t="shared" si="1"/>
        <v/>
      </c>
    </row>
    <row r="79" spans="1:2">
      <c r="A79" s="3"/>
      <c r="B79" s="27" t="str">
        <f t="shared" si="1"/>
        <v/>
      </c>
    </row>
    <row r="80" spans="1:2">
      <c r="A80" s="3"/>
      <c r="B80" s="27" t="str">
        <f t="shared" si="1"/>
        <v/>
      </c>
    </row>
    <row r="81" spans="1:2">
      <c r="A81" s="3"/>
      <c r="B81" s="27" t="str">
        <f t="shared" si="1"/>
        <v/>
      </c>
    </row>
    <row r="82" spans="1:2">
      <c r="A82" s="3"/>
      <c r="B82" s="27" t="str">
        <f t="shared" si="1"/>
        <v/>
      </c>
    </row>
    <row r="83" spans="1:2">
      <c r="A83" s="3"/>
      <c r="B83" s="27" t="str">
        <f t="shared" si="1"/>
        <v/>
      </c>
    </row>
    <row r="84" spans="1:2">
      <c r="A84" s="3"/>
      <c r="B84" s="27" t="str">
        <f t="shared" si="1"/>
        <v/>
      </c>
    </row>
    <row r="85" spans="1:2">
      <c r="A85" s="3"/>
      <c r="B85" s="27" t="str">
        <f t="shared" si="1"/>
        <v/>
      </c>
    </row>
    <row r="86" spans="1:2">
      <c r="A86" s="3"/>
      <c r="B86" s="27" t="str">
        <f t="shared" si="1"/>
        <v/>
      </c>
    </row>
    <row r="87" spans="1:2">
      <c r="A87" s="3"/>
      <c r="B87" s="27" t="str">
        <f t="shared" si="1"/>
        <v/>
      </c>
    </row>
    <row r="88" spans="1:2">
      <c r="A88" s="3"/>
      <c r="B88" s="27" t="str">
        <f t="shared" si="1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8"/>
  <sheetViews>
    <sheetView zoomScale="85" zoomScaleNormal="85" workbookViewId="0">
      <selection activeCell="A23" sqref="A23"/>
    </sheetView>
  </sheetViews>
  <sheetFormatPr defaultRowHeight="16.5"/>
  <cols>
    <col min="1" max="1" width="64.25" customWidth="1"/>
    <col min="2" max="2" width="23.75" customWidth="1"/>
    <col min="4" max="4" width="16.375" customWidth="1"/>
  </cols>
  <sheetData>
    <row r="1" spans="1:5">
      <c r="A1" t="s">
        <v>3</v>
      </c>
      <c r="C1" t="s">
        <v>10</v>
      </c>
      <c r="D1" s="8" t="str">
        <f>"Blockly.Arduino.functions_['"&amp;D2&amp;"'] = '"&amp;D3&amp;"';"</f>
        <v>Blockly.Arduino.functions_['_01imi_esp32car_init'] = 'void reconnect() {\n  while (!client.connected()) {\n    Serial.print("Attempting MQTT connection… ");\n    String clientId = "ESP32Client";\n    if (client.connect(clientId.c_str(), mqtt_username, mqtt_password)) {\n      Serial.println("connected!");\n    } else {\n      Serial.print("failed, rc = ");\n      Serial.print(client.state());\n      Serial.println(" try again in 5 seconds");\n      delay(5000);\n    }\n  }\n}\nvoid sendLineMsg(String myMsg) {\n  static WiFiClientSecure line_client;\n  line_client.setInsecure();\n  myMsg.replace("%", "%25");\n  myMsg.replace("&amp;", "%26");\n  myMsg.replace("§", "&amp;");\n  myMsg.replace("\\\\n", "\\n");\n  if (line_client.connect("notify-api.line.me", 443)) {\n    line_client.println("POST /api/notify HTTP/1.1");\n    line_client.println("Connection: close");\n    line_client.println("Host: notify-api.line.me");\n    line_client.println("Authorization: Bearer " + lineToken);\n    line_client.println("Content-Type: application/x-www-form-urlencoded");\n    line_client.println("Content-Length: " + String(myMsg.length()));\n    line_client.println();\n    line_client.println(myMsg);\n    line_client.println();\n    line_client.stop();\n  } else {\n    Serial.println("Line Notify failed");\n  }\n}\nvoid setup_wifi() {\n  delay(10);\n  Serial.println();\n  Serial.print("Connecting to ");\n  Serial.println(ssid);\n  WiFi.mode(WIFI_STA);\n  WiFi.begin(ssid, password);\n  while (WiFi.status() != WL_CONNECTED) {\n    delay(500);\n    Serial.print(".");\n  }\n  Serial.println("");\n  Serial.println("WiFi connected");\n  Serial.println("IP address: ");\n  Serial.println(WiFi.localIP());\n}\n//傳送訊息：ESP32→Mega\nvoid UartSentToMega(String msg) {\n  MegaSerial.print(msg);\n}\n';</v>
      </c>
      <c r="E1" t="s">
        <v>4</v>
      </c>
    </row>
    <row r="2" spans="1:5">
      <c r="A2" s="23" t="s">
        <v>74</v>
      </c>
      <c r="B2" s="27" t="str">
        <f>IF(NOT(ISBLANK(A2)),A2&amp;"\n","")</f>
        <v>void reconnect() {\n</v>
      </c>
      <c r="C2" s="4" t="s">
        <v>9</v>
      </c>
      <c r="D2" s="5" t="str">
        <f>變數!$A$2</f>
        <v>_01imi_esp32car_init</v>
      </c>
    </row>
    <row r="3" spans="1:5">
      <c r="A3" s="23" t="s">
        <v>75</v>
      </c>
      <c r="B3" s="27" t="str">
        <f t="shared" ref="B3:B66" si="0">IF(NOT(ISBLANK(A3)),A3&amp;"\n","")</f>
        <v xml:space="preserve">  while (!client.connected()) {\n</v>
      </c>
      <c r="C3" s="5" t="s">
        <v>150</v>
      </c>
      <c r="D3" s="5" t="str">
        <f>B2&amp;B3&amp;B4&amp;B5&amp;B6&amp;B7&amp;B8&amp;B9&amp;B10&amp;B11&amp;B12&amp;B13&amp;B14&amp;B15&amp;B16&amp;B17&amp;B18&amp;B19&amp;B20&amp;B21&amp;B22&amp;B23&amp;B24&amp;B25&amp;B26&amp;B27&amp;B28&amp;B29&amp;B30&amp;B31&amp;B32&amp;B33&amp;B34&amp;B35&amp;B36&amp;B37&amp;B38&amp;B39&amp;B40&amp;B41&amp;B42&amp;B43&amp;B44&amp;B45&amp;B46&amp;B47&amp;B48&amp;B49&amp;B50&amp;B51&amp;B52&amp;B53&amp;B54&amp;B55&amp;B56&amp;B57&amp;B58&amp;B59&amp;B60&amp;B61&amp;B62&amp;B63&amp;B64&amp;B65&amp;B66&amp;B67&amp;B68&amp;B69&amp;B70&amp;B71&amp;B72&amp;B73&amp;B74&amp;B75&amp;B76&amp;B77&amp;B78&amp;B79&amp;B80&amp;B81&amp;B82&amp;B83&amp;B84&amp;B85&amp;B86&amp;B87&amp;B88</f>
        <v>void reconnect() {\n  while (!client.connected()) {\n    Serial.print("Attempting MQTT connection… ");\n    String clientId = "ESP32Client";\n    if (client.connect(clientId.c_str(), mqtt_username, mqtt_password)) {\n      Serial.println("connected!");\n    } else {\n      Serial.print("failed, rc = ");\n      Serial.print(client.state());\n      Serial.println(" try again in 5 seconds");\n      delay(5000);\n    }\n  }\n}\nvoid sendLineMsg(String myMsg) {\n  static WiFiClientSecure line_client;\n  line_client.setInsecure();\n  myMsg.replace("%", "%25");\n  myMsg.replace("&amp;", "%26");\n  myMsg.replace("§", "&amp;");\n  myMsg.replace("\\\\n", "\\n");\n  if (line_client.connect("notify-api.line.me", 443)) {\n    line_client.println("POST /api/notify HTTP/1.1");\n    line_client.println("Connection: close");\n    line_client.println("Host: notify-api.line.me");\n    line_client.println("Authorization: Bearer " + lineToken);\n    line_client.println("Content-Type: application/x-www-form-urlencoded");\n    line_client.println("Content-Length: " + String(myMsg.length()));\n    line_client.println();\n    line_client.println(myMsg);\n    line_client.println();\n    line_client.stop();\n  } else {\n    Serial.println("Line Notify failed");\n  }\n}\nvoid setup_wifi() {\n  delay(10);\n  Serial.println();\n  Serial.print("Connecting to ");\n  Serial.println(ssid);\n  WiFi.mode(WIFI_STA);\n  WiFi.begin(ssid, password);\n  while (WiFi.status() != WL_CONNECTED) {\n    delay(500);\n    Serial.print(".");\n  }\n  Serial.println("");\n  Serial.println("WiFi connected");\n  Serial.println("IP address: ");\n  Serial.println(WiFi.localIP());\n}\n//傳送訊息：ESP32→Mega\nvoid UartSentToMega(String msg) {\n  MegaSerial.print(msg);\n}\n</v>
      </c>
    </row>
    <row r="4" spans="1:5">
      <c r="A4" s="23" t="s">
        <v>76</v>
      </c>
      <c r="B4" s="27" t="str">
        <f t="shared" si="0"/>
        <v xml:space="preserve">    Serial.print("Attempting MQTT connection… ");\n</v>
      </c>
    </row>
    <row r="5" spans="1:5">
      <c r="A5" s="23" t="s">
        <v>77</v>
      </c>
      <c r="B5" s="27" t="str">
        <f t="shared" si="0"/>
        <v xml:space="preserve">    String clientId = "ESP32Client";\n</v>
      </c>
    </row>
    <row r="6" spans="1:5">
      <c r="A6" s="23" t="s">
        <v>78</v>
      </c>
      <c r="B6" s="27" t="str">
        <f t="shared" si="0"/>
        <v xml:space="preserve">    if (client.connect(clientId.c_str(), mqtt_username, mqtt_password)) {\n</v>
      </c>
    </row>
    <row r="7" spans="1:5">
      <c r="A7" s="23" t="s">
        <v>79</v>
      </c>
      <c r="B7" s="27" t="str">
        <f t="shared" si="0"/>
        <v xml:space="preserve">      Serial.println("connected!");\n</v>
      </c>
    </row>
    <row r="8" spans="1:5">
      <c r="A8" s="23" t="s">
        <v>80</v>
      </c>
      <c r="B8" s="27" t="str">
        <f t="shared" si="0"/>
        <v xml:space="preserve">    } else {\n</v>
      </c>
    </row>
    <row r="9" spans="1:5">
      <c r="A9" s="23" t="s">
        <v>81</v>
      </c>
      <c r="B9" s="27" t="str">
        <f t="shared" si="0"/>
        <v xml:space="preserve">      Serial.print("failed, rc = ");\n</v>
      </c>
    </row>
    <row r="10" spans="1:5">
      <c r="A10" s="23" t="s">
        <v>82</v>
      </c>
      <c r="B10" s="27" t="str">
        <f t="shared" si="0"/>
        <v xml:space="preserve">      Serial.print(client.state());\n</v>
      </c>
    </row>
    <row r="11" spans="1:5">
      <c r="A11" s="23" t="s">
        <v>83</v>
      </c>
      <c r="B11" s="27" t="str">
        <f t="shared" si="0"/>
        <v xml:space="preserve">      Serial.println(" try again in 5 seconds");\n</v>
      </c>
    </row>
    <row r="12" spans="1:5">
      <c r="A12" s="23" t="s">
        <v>84</v>
      </c>
      <c r="B12" s="27" t="str">
        <f t="shared" si="0"/>
        <v xml:space="preserve">      delay(5000);\n</v>
      </c>
    </row>
    <row r="13" spans="1:5">
      <c r="A13" s="23" t="s">
        <v>85</v>
      </c>
      <c r="B13" s="27" t="str">
        <f t="shared" si="0"/>
        <v xml:space="preserve">    }\n</v>
      </c>
    </row>
    <row r="14" spans="1:5">
      <c r="A14" s="23" t="s">
        <v>11</v>
      </c>
      <c r="B14" s="27" t="str">
        <f t="shared" si="0"/>
        <v xml:space="preserve">  }\n</v>
      </c>
    </row>
    <row r="15" spans="1:5">
      <c r="A15" s="23" t="s">
        <v>12</v>
      </c>
      <c r="B15" s="27" t="str">
        <f t="shared" si="0"/>
        <v>}\n</v>
      </c>
    </row>
    <row r="16" spans="1:5">
      <c r="A16" s="24"/>
      <c r="B16" s="27" t="str">
        <f t="shared" si="0"/>
        <v/>
      </c>
    </row>
    <row r="17" spans="1:2">
      <c r="A17" s="23" t="s">
        <v>86</v>
      </c>
      <c r="B17" s="27" t="str">
        <f t="shared" si="0"/>
        <v>void sendLineMsg(String myMsg) {\n</v>
      </c>
    </row>
    <row r="18" spans="1:2">
      <c r="A18" s="23" t="s">
        <v>87</v>
      </c>
      <c r="B18" s="27" t="str">
        <f t="shared" si="0"/>
        <v xml:space="preserve">  static WiFiClientSecure line_client;\n</v>
      </c>
    </row>
    <row r="19" spans="1:2">
      <c r="A19" s="23" t="s">
        <v>88</v>
      </c>
      <c r="B19" s="27" t="str">
        <f t="shared" si="0"/>
        <v xml:space="preserve">  line_client.setInsecure();\n</v>
      </c>
    </row>
    <row r="20" spans="1:2">
      <c r="A20" s="23" t="s">
        <v>89</v>
      </c>
      <c r="B20" s="27" t="str">
        <f t="shared" si="0"/>
        <v xml:space="preserve">  myMsg.replace("%", "%25");\n</v>
      </c>
    </row>
    <row r="21" spans="1:2">
      <c r="A21" s="23" t="s">
        <v>90</v>
      </c>
      <c r="B21" s="27" t="str">
        <f t="shared" si="0"/>
        <v xml:space="preserve">  myMsg.replace("&amp;", "%26");\n</v>
      </c>
    </row>
    <row r="22" spans="1:2">
      <c r="A22" s="23" t="s">
        <v>91</v>
      </c>
      <c r="B22" s="27" t="str">
        <f t="shared" si="0"/>
        <v xml:space="preserve">  myMsg.replace("§", "&amp;");\n</v>
      </c>
    </row>
    <row r="23" spans="1:2">
      <c r="A23" s="23" t="s">
        <v>232</v>
      </c>
      <c r="B23" s="27" t="str">
        <f t="shared" si="0"/>
        <v xml:space="preserve">  myMsg.replace("\\\\n", "\\n");\n</v>
      </c>
    </row>
    <row r="24" spans="1:2">
      <c r="A24" s="23" t="s">
        <v>92</v>
      </c>
      <c r="B24" s="27" t="str">
        <f t="shared" si="0"/>
        <v xml:space="preserve">  if (line_client.connect("notify-api.line.me", 443)) {\n</v>
      </c>
    </row>
    <row r="25" spans="1:2">
      <c r="A25" s="23" t="s">
        <v>93</v>
      </c>
      <c r="B25" s="27" t="str">
        <f t="shared" si="0"/>
        <v xml:space="preserve">    line_client.println("POST /api/notify HTTP/1.1");\n</v>
      </c>
    </row>
    <row r="26" spans="1:2">
      <c r="A26" s="23" t="s">
        <v>94</v>
      </c>
      <c r="B26" s="27" t="str">
        <f t="shared" si="0"/>
        <v xml:space="preserve">    line_client.println("Connection: close");\n</v>
      </c>
    </row>
    <row r="27" spans="1:2">
      <c r="A27" s="23" t="s">
        <v>95</v>
      </c>
      <c r="B27" s="27" t="str">
        <f t="shared" si="0"/>
        <v xml:space="preserve">    line_client.println("Host: notify-api.line.me");\n</v>
      </c>
    </row>
    <row r="28" spans="1:2">
      <c r="A28" s="23" t="s">
        <v>96</v>
      </c>
      <c r="B28" s="27" t="str">
        <f t="shared" si="0"/>
        <v xml:space="preserve">    line_client.println("Authorization: Bearer " + lineToken);\n</v>
      </c>
    </row>
    <row r="29" spans="1:2">
      <c r="A29" s="23" t="s">
        <v>97</v>
      </c>
      <c r="B29" s="27" t="str">
        <f t="shared" si="0"/>
        <v xml:space="preserve">    line_client.println("Content-Type: application/x-www-form-urlencoded");\n</v>
      </c>
    </row>
    <row r="30" spans="1:2">
      <c r="A30" s="23" t="s">
        <v>98</v>
      </c>
      <c r="B30" s="27" t="str">
        <f t="shared" si="0"/>
        <v xml:space="preserve">    line_client.println("Content-Length: " + String(myMsg.length()));\n</v>
      </c>
    </row>
    <row r="31" spans="1:2">
      <c r="A31" s="23" t="s">
        <v>99</v>
      </c>
      <c r="B31" s="27" t="str">
        <f t="shared" si="0"/>
        <v xml:space="preserve">    line_client.println();\n</v>
      </c>
    </row>
    <row r="32" spans="1:2">
      <c r="A32" s="23" t="s">
        <v>100</v>
      </c>
      <c r="B32" s="27" t="str">
        <f t="shared" si="0"/>
        <v xml:space="preserve">    line_client.println(myMsg);\n</v>
      </c>
    </row>
    <row r="33" spans="1:2">
      <c r="A33" s="23" t="s">
        <v>99</v>
      </c>
      <c r="B33" s="27" t="str">
        <f t="shared" si="0"/>
        <v xml:space="preserve">    line_client.println();\n</v>
      </c>
    </row>
    <row r="34" spans="1:2">
      <c r="A34" s="23" t="s">
        <v>101</v>
      </c>
      <c r="B34" s="27" t="str">
        <f t="shared" si="0"/>
        <v xml:space="preserve">    line_client.stop();\n</v>
      </c>
    </row>
    <row r="35" spans="1:2">
      <c r="A35" s="23" t="s">
        <v>102</v>
      </c>
      <c r="B35" s="27" t="str">
        <f t="shared" si="0"/>
        <v xml:space="preserve">  } else {\n</v>
      </c>
    </row>
    <row r="36" spans="1:2">
      <c r="A36" s="23" t="s">
        <v>103</v>
      </c>
      <c r="B36" s="27" t="str">
        <f t="shared" si="0"/>
        <v xml:space="preserve">    Serial.println("Line Notify failed");\n</v>
      </c>
    </row>
    <row r="37" spans="1:2">
      <c r="A37" s="23" t="s">
        <v>11</v>
      </c>
      <c r="B37" s="27" t="str">
        <f t="shared" si="0"/>
        <v xml:space="preserve">  }\n</v>
      </c>
    </row>
    <row r="38" spans="1:2">
      <c r="A38" s="23" t="s">
        <v>12</v>
      </c>
      <c r="B38" s="27" t="str">
        <f t="shared" si="0"/>
        <v>}\n</v>
      </c>
    </row>
    <row r="39" spans="1:2">
      <c r="A39" s="3"/>
      <c r="B39" s="27" t="str">
        <f t="shared" si="0"/>
        <v/>
      </c>
    </row>
    <row r="40" spans="1:2">
      <c r="A40" s="23" t="s">
        <v>119</v>
      </c>
      <c r="B40" s="27" t="str">
        <f t="shared" si="0"/>
        <v>void setup_wifi() {\n</v>
      </c>
    </row>
    <row r="41" spans="1:2">
      <c r="A41" s="23" t="s">
        <v>120</v>
      </c>
      <c r="B41" s="27" t="str">
        <f t="shared" si="0"/>
        <v xml:space="preserve">  delay(10);\n</v>
      </c>
    </row>
    <row r="42" spans="1:2">
      <c r="A42" s="23" t="s">
        <v>121</v>
      </c>
      <c r="B42" s="27" t="str">
        <f t="shared" si="0"/>
        <v xml:space="preserve">  Serial.println();\n</v>
      </c>
    </row>
    <row r="43" spans="1:2">
      <c r="A43" s="23" t="s">
        <v>122</v>
      </c>
      <c r="B43" s="27" t="str">
        <f t="shared" si="0"/>
        <v xml:space="preserve">  Serial.print("Connecting to ");\n</v>
      </c>
    </row>
    <row r="44" spans="1:2">
      <c r="A44" s="23" t="s">
        <v>123</v>
      </c>
      <c r="B44" s="27" t="str">
        <f t="shared" si="0"/>
        <v xml:space="preserve">  Serial.println(ssid);\n</v>
      </c>
    </row>
    <row r="45" spans="1:2">
      <c r="A45" s="23"/>
      <c r="B45" s="27" t="str">
        <f t="shared" si="0"/>
        <v/>
      </c>
    </row>
    <row r="46" spans="1:2">
      <c r="A46" s="23" t="s">
        <v>124</v>
      </c>
      <c r="B46" s="27" t="str">
        <f t="shared" si="0"/>
        <v xml:space="preserve">  WiFi.mode(WIFI_STA);\n</v>
      </c>
    </row>
    <row r="47" spans="1:2">
      <c r="A47" s="23" t="s">
        <v>125</v>
      </c>
      <c r="B47" s="27" t="str">
        <f t="shared" si="0"/>
        <v xml:space="preserve">  WiFi.begin(ssid, password);\n</v>
      </c>
    </row>
    <row r="48" spans="1:2">
      <c r="A48" s="23"/>
      <c r="B48" s="27" t="str">
        <f t="shared" si="0"/>
        <v/>
      </c>
    </row>
    <row r="49" spans="1:2">
      <c r="A49" s="23" t="s">
        <v>126</v>
      </c>
      <c r="B49" s="27" t="str">
        <f t="shared" si="0"/>
        <v xml:space="preserve">  while (WiFi.status() != WL_CONNECTED) {\n</v>
      </c>
    </row>
    <row r="50" spans="1:2">
      <c r="A50" s="23" t="s">
        <v>127</v>
      </c>
      <c r="B50" s="27" t="str">
        <f t="shared" si="0"/>
        <v xml:space="preserve">    delay(500);\n</v>
      </c>
    </row>
    <row r="51" spans="1:2">
      <c r="A51" s="23" t="s">
        <v>128</v>
      </c>
      <c r="B51" s="27" t="str">
        <f t="shared" si="0"/>
        <v xml:space="preserve">    Serial.print(".");\n</v>
      </c>
    </row>
    <row r="52" spans="1:2">
      <c r="A52" s="23" t="s">
        <v>11</v>
      </c>
      <c r="B52" s="27" t="str">
        <f t="shared" si="0"/>
        <v xml:space="preserve">  }\n</v>
      </c>
    </row>
    <row r="53" spans="1:2">
      <c r="A53" s="23"/>
      <c r="B53" s="27" t="str">
        <f t="shared" si="0"/>
        <v/>
      </c>
    </row>
    <row r="54" spans="1:2">
      <c r="A54" s="23" t="s">
        <v>129</v>
      </c>
      <c r="B54" s="27" t="str">
        <f t="shared" si="0"/>
        <v xml:space="preserve">  Serial.println("");\n</v>
      </c>
    </row>
    <row r="55" spans="1:2">
      <c r="A55" s="23" t="s">
        <v>130</v>
      </c>
      <c r="B55" s="27" t="str">
        <f t="shared" si="0"/>
        <v xml:space="preserve">  Serial.println("WiFi connected");\n</v>
      </c>
    </row>
    <row r="56" spans="1:2">
      <c r="A56" s="23" t="s">
        <v>131</v>
      </c>
      <c r="B56" s="27" t="str">
        <f t="shared" si="0"/>
        <v xml:space="preserve">  Serial.println("IP address: ");\n</v>
      </c>
    </row>
    <row r="57" spans="1:2">
      <c r="A57" s="23" t="s">
        <v>132</v>
      </c>
      <c r="B57" s="27" t="str">
        <f t="shared" si="0"/>
        <v xml:space="preserve">  Serial.println(WiFi.localIP());\n</v>
      </c>
    </row>
    <row r="58" spans="1:2">
      <c r="A58" s="23" t="s">
        <v>12</v>
      </c>
      <c r="B58" s="27" t="str">
        <f t="shared" si="0"/>
        <v>}\n</v>
      </c>
    </row>
    <row r="59" spans="1:2">
      <c r="A59" s="3"/>
      <c r="B59" s="27" t="str">
        <f t="shared" si="0"/>
        <v/>
      </c>
    </row>
    <row r="60" spans="1:2">
      <c r="A60" s="23" t="s">
        <v>133</v>
      </c>
      <c r="B60" s="27" t="str">
        <f t="shared" si="0"/>
        <v>//傳送訊息：ESP32→Mega\n</v>
      </c>
    </row>
    <row r="61" spans="1:2">
      <c r="A61" s="23" t="s">
        <v>134</v>
      </c>
      <c r="B61" s="27" t="str">
        <f t="shared" si="0"/>
        <v>void UartSentToMega(String msg) {\n</v>
      </c>
    </row>
    <row r="62" spans="1:2">
      <c r="A62" s="23" t="s">
        <v>135</v>
      </c>
      <c r="B62" s="27" t="str">
        <f t="shared" si="0"/>
        <v xml:space="preserve">  MegaSerial.print(msg);\n</v>
      </c>
    </row>
    <row r="63" spans="1:2">
      <c r="A63" s="23" t="s">
        <v>12</v>
      </c>
      <c r="B63" s="27" t="str">
        <f t="shared" si="0"/>
        <v>}\n</v>
      </c>
    </row>
    <row r="64" spans="1:2">
      <c r="A64" s="3"/>
      <c r="B64" s="27" t="str">
        <f t="shared" si="0"/>
        <v/>
      </c>
    </row>
    <row r="65" spans="1:2">
      <c r="A65" s="3"/>
      <c r="B65" s="27" t="str">
        <f t="shared" si="0"/>
        <v/>
      </c>
    </row>
    <row r="66" spans="1:2">
      <c r="A66" s="3"/>
      <c r="B66" s="27" t="str">
        <f t="shared" si="0"/>
        <v/>
      </c>
    </row>
    <row r="67" spans="1:2">
      <c r="A67" s="3"/>
      <c r="B67" s="27" t="str">
        <f t="shared" ref="B67:B88" si="1">IF(NOT(ISBLANK(A67)),A67&amp;"\n","")</f>
        <v/>
      </c>
    </row>
    <row r="68" spans="1:2">
      <c r="A68" s="3"/>
      <c r="B68" s="27" t="str">
        <f t="shared" si="1"/>
        <v/>
      </c>
    </row>
    <row r="69" spans="1:2">
      <c r="A69" s="3"/>
      <c r="B69" s="27" t="str">
        <f t="shared" si="1"/>
        <v/>
      </c>
    </row>
    <row r="70" spans="1:2">
      <c r="A70" s="3"/>
      <c r="B70" s="27" t="str">
        <f t="shared" si="1"/>
        <v/>
      </c>
    </row>
    <row r="71" spans="1:2">
      <c r="A71" s="3"/>
      <c r="B71" s="27" t="str">
        <f t="shared" si="1"/>
        <v/>
      </c>
    </row>
    <row r="72" spans="1:2">
      <c r="A72" s="3"/>
      <c r="B72" s="27" t="str">
        <f t="shared" si="1"/>
        <v/>
      </c>
    </row>
    <row r="73" spans="1:2">
      <c r="A73" s="3"/>
      <c r="B73" s="27" t="str">
        <f t="shared" si="1"/>
        <v/>
      </c>
    </row>
    <row r="74" spans="1:2">
      <c r="A74" s="3"/>
      <c r="B74" s="27" t="str">
        <f t="shared" si="1"/>
        <v/>
      </c>
    </row>
    <row r="75" spans="1:2">
      <c r="A75" s="3"/>
      <c r="B75" s="27" t="str">
        <f t="shared" si="1"/>
        <v/>
      </c>
    </row>
    <row r="76" spans="1:2">
      <c r="A76" s="3"/>
      <c r="B76" s="27" t="str">
        <f t="shared" si="1"/>
        <v/>
      </c>
    </row>
    <row r="77" spans="1:2">
      <c r="A77" s="3"/>
      <c r="B77" s="27" t="str">
        <f t="shared" si="1"/>
        <v/>
      </c>
    </row>
    <row r="78" spans="1:2">
      <c r="A78" s="3"/>
      <c r="B78" s="27" t="str">
        <f t="shared" si="1"/>
        <v/>
      </c>
    </row>
    <row r="79" spans="1:2">
      <c r="A79" s="3"/>
      <c r="B79" s="27" t="str">
        <f t="shared" si="1"/>
        <v/>
      </c>
    </row>
    <row r="80" spans="1:2">
      <c r="A80" s="3"/>
      <c r="B80" s="27" t="str">
        <f t="shared" si="1"/>
        <v/>
      </c>
    </row>
    <row r="81" spans="1:2">
      <c r="A81" s="3"/>
      <c r="B81" s="27" t="str">
        <f t="shared" si="1"/>
        <v/>
      </c>
    </row>
    <row r="82" spans="1:2">
      <c r="A82" s="3"/>
      <c r="B82" s="27" t="str">
        <f t="shared" si="1"/>
        <v/>
      </c>
    </row>
    <row r="83" spans="1:2">
      <c r="A83" s="3"/>
      <c r="B83" s="27" t="str">
        <f t="shared" si="1"/>
        <v/>
      </c>
    </row>
    <row r="84" spans="1:2">
      <c r="A84" s="3"/>
      <c r="B84" s="27" t="str">
        <f t="shared" si="1"/>
        <v/>
      </c>
    </row>
    <row r="85" spans="1:2">
      <c r="A85" s="3"/>
      <c r="B85" s="27" t="str">
        <f t="shared" si="1"/>
        <v/>
      </c>
    </row>
    <row r="86" spans="1:2">
      <c r="A86" s="3"/>
      <c r="B86" s="27" t="str">
        <f t="shared" si="1"/>
        <v/>
      </c>
    </row>
    <row r="87" spans="1:2">
      <c r="A87" s="3"/>
      <c r="B87" s="27" t="str">
        <f t="shared" si="1"/>
        <v/>
      </c>
    </row>
    <row r="88" spans="1:2">
      <c r="A88" s="3"/>
      <c r="B88" s="27" t="str">
        <f t="shared" si="1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88"/>
  <sheetViews>
    <sheetView topLeftCell="F1" zoomScaleNormal="100" workbookViewId="0">
      <selection activeCell="J4" sqref="J4"/>
    </sheetView>
  </sheetViews>
  <sheetFormatPr defaultRowHeight="16.5"/>
  <cols>
    <col min="1" max="1" width="25.875" customWidth="1"/>
    <col min="2" max="2" width="10.125" customWidth="1"/>
    <col min="4" max="4" width="2.5" style="38" customWidth="1"/>
    <col min="5" max="5" width="26.875" customWidth="1"/>
    <col min="6" max="6" width="7.25" customWidth="1"/>
    <col min="8" max="8" width="2.625" style="38" customWidth="1"/>
    <col min="9" max="9" width="34.375" customWidth="1"/>
    <col min="10" max="10" width="20" customWidth="1"/>
  </cols>
  <sheetData>
    <row r="1" spans="1:11">
      <c r="A1" t="s">
        <v>166</v>
      </c>
      <c r="B1" s="41" t="s">
        <v>167</v>
      </c>
      <c r="C1" s="7" t="str">
        <f>"var code ="&amp;B2&amp;B3&amp;B4&amp;B5&amp;B6&amp;B7&amp;B8&amp;B9&amp;B10&amp;B11&amp;B12&amp;B13&amp;B14&amp;B15&amp;B16&amp;B17&amp;B18&amp;B19&amp;B20&amp;B21&amp;B22&amp;B23&amp;B24&amp;B25&amp;B26&amp;B27&amp;B28&amp;B29&amp;B30&amp;B31&amp;B32&amp;B33&amp;B34&amp;B35&amp;B36&amp;B37&amp;B38&amp;B39&amp;B40&amp;B41&amp;B42&amp;B43&amp;B44&amp;B45&amp;B46&amp;B47&amp;B48&amp;B49&amp;B50&amp;B51&amp;B52&amp;B53&amp;B54&amp;B55&amp;B56&amp;B57&amp;B58&amp;B59&amp;B60&amp;B61&amp;B62&amp;B63&amp;B64&amp;B65&amp;B66&amp;B67&amp;B68&amp;B69&amp;B70&amp;B71&amp;B72&amp;B73&amp;B74&amp;B75&amp;B76&amp;B77&amp;B78&amp;B79&amp;B80&amp;B81&amp;B82&amp;B83&amp;B84&amp;B85&amp;B86&amp;B87&amp;B88&amp;";"</f>
        <v>var code =;</v>
      </c>
      <c r="D1" s="38" t="s">
        <v>169</v>
      </c>
      <c r="E1" t="s">
        <v>166</v>
      </c>
      <c r="F1" s="41" t="s">
        <v>168</v>
      </c>
      <c r="G1" s="7" t="str">
        <f>"var code ='"&amp;F2&amp;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"';"</f>
        <v>var code ='';</v>
      </c>
      <c r="I1" t="s">
        <v>166</v>
      </c>
      <c r="J1" s="41" t="s">
        <v>201</v>
      </c>
      <c r="K1" s="7" t="str">
        <f>"var code ="&amp;J2&amp;J3&amp;";"</f>
        <v>var code ='//UART通訊'+'\n '+'SoftwareSerial MegaSerial('+value_rx+',' +value_tx+');'+'\n '+;</v>
      </c>
    </row>
    <row r="2" spans="1:11">
      <c r="A2" s="37"/>
      <c r="B2" s="27" t="str">
        <f>IF(NOT(ISBLANK(A2)),A2,"")</f>
        <v/>
      </c>
      <c r="D2" s="39"/>
      <c r="E2" s="23"/>
      <c r="F2" s="27" t="str">
        <f>IF(NOT(ISBLANK(E2)),E2&amp;"\n ","")</f>
        <v/>
      </c>
      <c r="I2" s="14" t="s">
        <v>202</v>
      </c>
      <c r="J2" s="27" t="str">
        <f>IF(NOT(ISBLANK(I2)),I2&amp;"+'\n '+","")</f>
        <v>'//UART通訊'+'\n '+</v>
      </c>
    </row>
    <row r="3" spans="1:11">
      <c r="A3" s="23"/>
      <c r="B3" s="27" t="str">
        <f t="shared" ref="B3:B66" si="0">IF(NOT(ISBLANK(A3)),A3,"")</f>
        <v/>
      </c>
      <c r="D3" s="40"/>
      <c r="E3" s="37"/>
      <c r="F3" s="27" t="str">
        <f t="shared" ref="F3:F66" si="1">IF(NOT(ISBLANK(E3)),E3&amp;"\n ","")</f>
        <v/>
      </c>
      <c r="I3" s="14" t="s">
        <v>200</v>
      </c>
      <c r="J3" s="27" t="str">
        <f t="shared" ref="J3:J66" si="2">IF(NOT(ISBLANK(I3)),I3&amp;"+'\n '+","")</f>
        <v>'SoftwareSerial MegaSerial('+value_rx+',' +value_tx+');'+'\n '+</v>
      </c>
    </row>
    <row r="4" spans="1:11">
      <c r="A4" s="24"/>
      <c r="B4" s="27" t="str">
        <f t="shared" si="0"/>
        <v/>
      </c>
      <c r="D4" s="39"/>
      <c r="E4" s="24"/>
      <c r="F4" s="27" t="str">
        <f t="shared" si="1"/>
        <v/>
      </c>
      <c r="I4" s="37"/>
      <c r="J4" s="27" t="str">
        <f t="shared" si="2"/>
        <v/>
      </c>
    </row>
    <row r="5" spans="1:11">
      <c r="A5" s="24"/>
      <c r="B5" s="27" t="str">
        <f t="shared" si="0"/>
        <v/>
      </c>
      <c r="D5" s="40"/>
      <c r="E5" s="24"/>
      <c r="F5" s="27" t="str">
        <f t="shared" si="1"/>
        <v/>
      </c>
      <c r="I5" s="22"/>
      <c r="J5" s="27" t="str">
        <f t="shared" si="2"/>
        <v/>
      </c>
      <c r="K5" s="7" t="str">
        <f>"var code ="&amp;J6&amp;J7&amp;J8&amp;";"</f>
        <v>var code ='//WiFi設定'+'\n '+'const char* ssid =' +value_ssid+';'+'\n '+'const char* password =' +value_wifi_pwd+';'+'\n '+;</v>
      </c>
    </row>
    <row r="6" spans="1:11">
      <c r="A6" s="23"/>
      <c r="B6" s="27" t="str">
        <f t="shared" si="0"/>
        <v/>
      </c>
      <c r="D6" s="40"/>
      <c r="E6" s="23"/>
      <c r="F6" s="27" t="str">
        <f t="shared" si="1"/>
        <v/>
      </c>
      <c r="I6" s="14" t="s">
        <v>204</v>
      </c>
      <c r="J6" s="27" t="str">
        <f t="shared" si="2"/>
        <v>'//WiFi設定'+'\n '+</v>
      </c>
    </row>
    <row r="7" spans="1:11">
      <c r="A7" s="23"/>
      <c r="B7" s="27" t="str">
        <f t="shared" si="0"/>
        <v/>
      </c>
      <c r="D7" s="40"/>
      <c r="E7" s="23"/>
      <c r="F7" s="27" t="str">
        <f t="shared" si="1"/>
        <v/>
      </c>
      <c r="I7" s="14" t="s">
        <v>226</v>
      </c>
      <c r="J7" s="27" t="str">
        <f t="shared" si="2"/>
        <v>'const char* ssid =' +value_ssid+';'+'\n '+</v>
      </c>
    </row>
    <row r="8" spans="1:11">
      <c r="A8" s="23"/>
      <c r="B8" s="27" t="str">
        <f t="shared" si="0"/>
        <v/>
      </c>
      <c r="D8" s="40"/>
      <c r="E8" s="23"/>
      <c r="F8" s="27" t="str">
        <f t="shared" si="1"/>
        <v/>
      </c>
      <c r="I8" s="14" t="s">
        <v>227</v>
      </c>
      <c r="J8" s="27" t="str">
        <f t="shared" si="2"/>
        <v>'const char* password =' +value_wifi_pwd+';'+'\n '+</v>
      </c>
    </row>
    <row r="9" spans="1:11">
      <c r="A9" s="23"/>
      <c r="B9" s="27" t="str">
        <f t="shared" si="0"/>
        <v/>
      </c>
      <c r="D9" s="40"/>
      <c r="E9" s="23"/>
      <c r="F9" s="27" t="str">
        <f t="shared" si="1"/>
        <v/>
      </c>
      <c r="I9" s="22"/>
      <c r="J9" s="27" t="str">
        <f t="shared" si="2"/>
        <v/>
      </c>
      <c r="K9" s="7" t="str">
        <f>"var code ="&amp;J10&amp;J11&amp;";"</f>
        <v>var code ='//LINE權杖'+'\n '+'String lineToken =' +value_line_token+';'+'\n '+;</v>
      </c>
    </row>
    <row r="10" spans="1:11">
      <c r="A10" s="23"/>
      <c r="B10" s="27" t="str">
        <f t="shared" si="0"/>
        <v/>
      </c>
      <c r="D10" s="40"/>
      <c r="E10" s="23"/>
      <c r="F10" s="27" t="str">
        <f t="shared" si="1"/>
        <v/>
      </c>
      <c r="I10" s="14" t="s">
        <v>205</v>
      </c>
      <c r="J10" s="27" t="str">
        <f t="shared" si="2"/>
        <v>'//LINE權杖'+'\n '+</v>
      </c>
    </row>
    <row r="11" spans="1:11">
      <c r="A11" s="23"/>
      <c r="B11" s="27" t="str">
        <f t="shared" si="0"/>
        <v/>
      </c>
      <c r="D11" s="40"/>
      <c r="E11" s="23"/>
      <c r="F11" s="27" t="str">
        <f t="shared" si="1"/>
        <v/>
      </c>
      <c r="I11" s="14" t="s">
        <v>228</v>
      </c>
      <c r="J11" s="27" t="str">
        <f t="shared" si="2"/>
        <v>'String lineToken =' +value_line_token+';'+'\n '+</v>
      </c>
    </row>
    <row r="12" spans="1:11">
      <c r="A12" s="23"/>
      <c r="B12" s="27" t="str">
        <f t="shared" si="0"/>
        <v/>
      </c>
      <c r="D12" s="40"/>
      <c r="E12" s="23"/>
      <c r="F12" s="27" t="str">
        <f t="shared" si="1"/>
        <v/>
      </c>
      <c r="I12" s="22"/>
      <c r="J12" s="27" t="str">
        <f t="shared" si="2"/>
        <v/>
      </c>
      <c r="K12" s="7" t="str">
        <f>"var code ="&amp;J13&amp;J14&amp;J15&amp;J16&amp;J17&amp;";"</f>
        <v>var code ='//---- HiveMQ設定 Start -----'+'\n '+'const char* mqtt_server = ' +value_mqtt_server +';'+'\n '+'const char* mqtt_username =' +value_mqtt_user+';'+'\n '+'const char* mqtt_password =' +value_mqtt_pwd+';'+'\n '+'const int mqtt_port =' +value_mqtt_port+';'+'\n '+;</v>
      </c>
    </row>
    <row r="13" spans="1:11">
      <c r="A13" s="23"/>
      <c r="B13" s="27" t="str">
        <f t="shared" si="0"/>
        <v/>
      </c>
      <c r="D13" s="40"/>
      <c r="E13" s="23"/>
      <c r="F13" s="27" t="str">
        <f t="shared" si="1"/>
        <v/>
      </c>
      <c r="I13" s="14" t="s">
        <v>203</v>
      </c>
      <c r="J13" s="27" t="str">
        <f t="shared" si="2"/>
        <v>'//---- HiveMQ設定 Start -----'+'\n '+</v>
      </c>
    </row>
    <row r="14" spans="1:11">
      <c r="A14" s="23"/>
      <c r="B14" s="27" t="str">
        <f t="shared" si="0"/>
        <v/>
      </c>
      <c r="D14" s="40"/>
      <c r="E14" s="23"/>
      <c r="F14" s="27" t="str">
        <f t="shared" si="1"/>
        <v/>
      </c>
      <c r="I14" s="14" t="s">
        <v>229</v>
      </c>
      <c r="J14" s="27" t="str">
        <f t="shared" si="2"/>
        <v>'const char* mqtt_server = ' +value_mqtt_server +';'+'\n '+</v>
      </c>
    </row>
    <row r="15" spans="1:11">
      <c r="A15" s="23"/>
      <c r="B15" s="27" t="str">
        <f t="shared" si="0"/>
        <v/>
      </c>
      <c r="E15" s="23"/>
      <c r="F15" s="27" t="str">
        <f t="shared" si="1"/>
        <v/>
      </c>
      <c r="I15" s="14" t="s">
        <v>230</v>
      </c>
      <c r="J15" s="27" t="str">
        <f t="shared" si="2"/>
        <v>'const char* mqtt_username =' +value_mqtt_user+';'+'\n '+</v>
      </c>
    </row>
    <row r="16" spans="1:11">
      <c r="A16" s="24"/>
      <c r="B16" s="27" t="str">
        <f t="shared" si="0"/>
        <v/>
      </c>
      <c r="E16" s="24"/>
      <c r="F16" s="27" t="str">
        <f t="shared" si="1"/>
        <v/>
      </c>
      <c r="I16" s="14" t="s">
        <v>231</v>
      </c>
      <c r="J16" s="27" t="str">
        <f t="shared" si="2"/>
        <v>'const char* mqtt_password =' +value_mqtt_pwd+';'+'\n '+</v>
      </c>
    </row>
    <row r="17" spans="1:12">
      <c r="A17" s="23"/>
      <c r="B17" s="27" t="str">
        <f t="shared" si="0"/>
        <v/>
      </c>
      <c r="E17" s="23"/>
      <c r="F17" s="27" t="str">
        <f t="shared" si="1"/>
        <v/>
      </c>
      <c r="I17" s="14" t="s">
        <v>212</v>
      </c>
      <c r="J17" s="27" t="str">
        <f t="shared" si="2"/>
        <v>'const int mqtt_port =' +value_mqtt_port+';'+'\n '+</v>
      </c>
    </row>
    <row r="18" spans="1:12">
      <c r="A18" s="23"/>
      <c r="B18" s="27" t="str">
        <f t="shared" si="0"/>
        <v/>
      </c>
      <c r="E18" s="23"/>
      <c r="F18" s="27" t="str">
        <f t="shared" si="1"/>
        <v/>
      </c>
      <c r="I18" s="23"/>
      <c r="J18" s="27" t="str">
        <f t="shared" si="2"/>
        <v/>
      </c>
    </row>
    <row r="19" spans="1:12">
      <c r="A19" s="23"/>
      <c r="B19" s="27" t="str">
        <f t="shared" si="0"/>
        <v/>
      </c>
      <c r="E19" s="23"/>
      <c r="F19" s="27" t="str">
        <f t="shared" si="1"/>
        <v/>
      </c>
      <c r="I19" s="23"/>
      <c r="J19" s="27" t="str">
        <f t="shared" si="2"/>
        <v/>
      </c>
    </row>
    <row r="20" spans="1:12">
      <c r="A20" s="23"/>
      <c r="B20" s="27" t="str">
        <f t="shared" si="0"/>
        <v/>
      </c>
      <c r="E20" s="23"/>
      <c r="F20" s="27" t="str">
        <f t="shared" si="1"/>
        <v/>
      </c>
      <c r="I20" s="23"/>
      <c r="J20" s="27" t="str">
        <f t="shared" si="2"/>
        <v/>
      </c>
      <c r="K20" s="7" t="str">
        <f>"var code ="&amp;J21&amp;J22&amp;J23&amp;J24&amp;J25&amp;J26&amp;J27&amp;J28&amp;J29&amp;J30&amp;J31&amp;J32&amp;J33&amp;J34&amp;J35&amp;J36&amp;J37&amp;J38&amp;J39&amp;J40&amp;J41&amp;J42&amp;J43&amp;J44&amp;J45&amp;J46&amp;J47&amp;J48&amp;J49&amp;J50&amp;J51&amp;J52&amp;J53&amp;J54&amp;J55&amp;J56&amp;J57&amp;J58&amp;J59&amp;J60&amp;J61&amp;J62&amp;J63&amp;J64&amp;J65&amp;J66&amp;J67&amp;J68&amp;J69&amp;J70&amp;J71&amp;J72&amp;J73&amp;J74&amp;J75&amp;J76&amp;J77&amp;J78&amp;J79&amp;J80&amp;J81&amp;J82&amp;J83&amp;J84&amp;J85&amp;J86&amp;J87&amp;J88&amp;J89&amp;J90&amp;J91&amp;J92&amp;J93&amp;J94&amp;J95&amp;J96&amp;J97&amp;J98&amp;J99&amp;J100&amp;J101&amp;J102&amp;J103&amp;J104&amp;J105&amp;J106&amp;J107&amp;";"</f>
        <v>var code =;</v>
      </c>
    </row>
    <row r="21" spans="1:12">
      <c r="A21" s="23"/>
      <c r="B21" s="27" t="str">
        <f t="shared" si="0"/>
        <v/>
      </c>
      <c r="E21" s="23"/>
      <c r="F21" s="27" t="str">
        <f t="shared" si="1"/>
        <v/>
      </c>
      <c r="I21" s="23"/>
      <c r="J21" s="27" t="str">
        <f t="shared" si="2"/>
        <v/>
      </c>
    </row>
    <row r="22" spans="1:12">
      <c r="A22" s="23"/>
      <c r="B22" s="27" t="str">
        <f t="shared" si="0"/>
        <v/>
      </c>
      <c r="E22" s="23"/>
      <c r="F22" s="27" t="str">
        <f t="shared" si="1"/>
        <v/>
      </c>
      <c r="I22" s="23"/>
      <c r="J22" s="27" t="str">
        <f t="shared" si="2"/>
        <v/>
      </c>
    </row>
    <row r="23" spans="1:12" ht="27.75">
      <c r="A23" s="23"/>
      <c r="B23" s="27" t="str">
        <f t="shared" si="0"/>
        <v/>
      </c>
      <c r="E23" s="23"/>
      <c r="F23" s="27" t="str">
        <f t="shared" si="1"/>
        <v/>
      </c>
      <c r="I23" s="23"/>
      <c r="J23" s="27" t="str">
        <f t="shared" si="2"/>
        <v/>
      </c>
      <c r="L23" s="45" t="s">
        <v>225</v>
      </c>
    </row>
    <row r="24" spans="1:12">
      <c r="A24" s="23"/>
      <c r="B24" s="27" t="str">
        <f t="shared" si="0"/>
        <v/>
      </c>
      <c r="E24" s="23"/>
      <c r="F24" s="27" t="str">
        <f t="shared" si="1"/>
        <v/>
      </c>
      <c r="I24" s="23"/>
      <c r="J24" s="27" t="str">
        <f t="shared" si="2"/>
        <v/>
      </c>
    </row>
    <row r="25" spans="1:12">
      <c r="A25" s="23"/>
      <c r="B25" s="27" t="str">
        <f t="shared" si="0"/>
        <v/>
      </c>
      <c r="E25" s="23"/>
      <c r="F25" s="27" t="str">
        <f t="shared" si="1"/>
        <v/>
      </c>
      <c r="I25" s="23"/>
      <c r="J25" s="27" t="str">
        <f t="shared" si="2"/>
        <v/>
      </c>
    </row>
    <row r="26" spans="1:12">
      <c r="A26" s="23"/>
      <c r="B26" s="27" t="str">
        <f t="shared" si="0"/>
        <v/>
      </c>
      <c r="E26" s="23"/>
      <c r="F26" s="27" t="str">
        <f t="shared" si="1"/>
        <v/>
      </c>
      <c r="I26" s="23"/>
      <c r="J26" s="27" t="str">
        <f t="shared" si="2"/>
        <v/>
      </c>
    </row>
    <row r="27" spans="1:12">
      <c r="A27" s="23"/>
      <c r="B27" s="27" t="str">
        <f t="shared" si="0"/>
        <v/>
      </c>
      <c r="E27" s="23"/>
      <c r="F27" s="27" t="str">
        <f t="shared" si="1"/>
        <v/>
      </c>
      <c r="I27" s="23"/>
      <c r="J27" s="27" t="str">
        <f t="shared" si="2"/>
        <v/>
      </c>
    </row>
    <row r="28" spans="1:12">
      <c r="A28" s="23"/>
      <c r="B28" s="27" t="str">
        <f t="shared" si="0"/>
        <v/>
      </c>
      <c r="E28" s="23"/>
      <c r="F28" s="27" t="str">
        <f t="shared" si="1"/>
        <v/>
      </c>
      <c r="I28" s="23"/>
      <c r="J28" s="27" t="str">
        <f t="shared" si="2"/>
        <v/>
      </c>
    </row>
    <row r="29" spans="1:12">
      <c r="A29" s="23"/>
      <c r="B29" s="27" t="str">
        <f t="shared" si="0"/>
        <v/>
      </c>
      <c r="E29" s="23"/>
      <c r="F29" s="27" t="str">
        <f t="shared" si="1"/>
        <v/>
      </c>
      <c r="I29" s="23"/>
      <c r="J29" s="27" t="str">
        <f t="shared" si="2"/>
        <v/>
      </c>
    </row>
    <row r="30" spans="1:12">
      <c r="A30" s="23"/>
      <c r="B30" s="27" t="str">
        <f t="shared" si="0"/>
        <v/>
      </c>
      <c r="E30" s="23"/>
      <c r="F30" s="27" t="str">
        <f t="shared" si="1"/>
        <v/>
      </c>
      <c r="I30" s="23"/>
      <c r="J30" s="27" t="str">
        <f t="shared" si="2"/>
        <v/>
      </c>
    </row>
    <row r="31" spans="1:12">
      <c r="A31" s="23"/>
      <c r="B31" s="27" t="str">
        <f t="shared" si="0"/>
        <v/>
      </c>
      <c r="E31" s="23"/>
      <c r="F31" s="27" t="str">
        <f t="shared" si="1"/>
        <v/>
      </c>
      <c r="I31" s="23"/>
      <c r="J31" s="27" t="str">
        <f t="shared" si="2"/>
        <v/>
      </c>
    </row>
    <row r="32" spans="1:12">
      <c r="A32" s="23"/>
      <c r="B32" s="27" t="str">
        <f t="shared" si="0"/>
        <v/>
      </c>
      <c r="E32" s="23"/>
      <c r="F32" s="27" t="str">
        <f t="shared" si="1"/>
        <v/>
      </c>
      <c r="I32" s="23"/>
      <c r="J32" s="27" t="str">
        <f t="shared" si="2"/>
        <v/>
      </c>
    </row>
    <row r="33" spans="1:10">
      <c r="A33" s="23"/>
      <c r="B33" s="27" t="str">
        <f t="shared" si="0"/>
        <v/>
      </c>
      <c r="E33" s="23"/>
      <c r="F33" s="27" t="str">
        <f t="shared" si="1"/>
        <v/>
      </c>
      <c r="I33" s="23"/>
      <c r="J33" s="27" t="str">
        <f t="shared" si="2"/>
        <v/>
      </c>
    </row>
    <row r="34" spans="1:10">
      <c r="A34" s="23"/>
      <c r="B34" s="27" t="str">
        <f t="shared" si="0"/>
        <v/>
      </c>
      <c r="E34" s="23"/>
      <c r="F34" s="27" t="str">
        <f t="shared" si="1"/>
        <v/>
      </c>
      <c r="I34" s="23"/>
      <c r="J34" s="27" t="str">
        <f t="shared" si="2"/>
        <v/>
      </c>
    </row>
    <row r="35" spans="1:10">
      <c r="A35" s="23"/>
      <c r="B35" s="27" t="str">
        <f t="shared" si="0"/>
        <v/>
      </c>
      <c r="E35" s="23"/>
      <c r="F35" s="27" t="str">
        <f t="shared" si="1"/>
        <v/>
      </c>
      <c r="I35" s="23"/>
      <c r="J35" s="27" t="str">
        <f t="shared" si="2"/>
        <v/>
      </c>
    </row>
    <row r="36" spans="1:10">
      <c r="A36" s="23"/>
      <c r="B36" s="27" t="str">
        <f t="shared" si="0"/>
        <v/>
      </c>
      <c r="E36" s="23"/>
      <c r="F36" s="27" t="str">
        <f t="shared" si="1"/>
        <v/>
      </c>
      <c r="I36" s="23"/>
      <c r="J36" s="27" t="str">
        <f t="shared" si="2"/>
        <v/>
      </c>
    </row>
    <row r="37" spans="1:10">
      <c r="A37" s="23"/>
      <c r="B37" s="27" t="str">
        <f t="shared" si="0"/>
        <v/>
      </c>
      <c r="E37" s="23"/>
      <c r="F37" s="27" t="str">
        <f t="shared" si="1"/>
        <v/>
      </c>
      <c r="I37" s="23"/>
      <c r="J37" s="27" t="str">
        <f t="shared" si="2"/>
        <v/>
      </c>
    </row>
    <row r="38" spans="1:10">
      <c r="A38" s="23"/>
      <c r="B38" s="27" t="str">
        <f t="shared" si="0"/>
        <v/>
      </c>
      <c r="E38" s="23"/>
      <c r="F38" s="27" t="str">
        <f t="shared" si="1"/>
        <v/>
      </c>
      <c r="I38" s="23"/>
      <c r="J38" s="27" t="str">
        <f t="shared" si="2"/>
        <v/>
      </c>
    </row>
    <row r="39" spans="1:10">
      <c r="A39" s="3"/>
      <c r="B39" s="27" t="str">
        <f t="shared" si="0"/>
        <v/>
      </c>
      <c r="E39" s="3"/>
      <c r="F39" s="27" t="str">
        <f t="shared" si="1"/>
        <v/>
      </c>
      <c r="I39" s="3"/>
      <c r="J39" s="27" t="str">
        <f t="shared" si="2"/>
        <v/>
      </c>
    </row>
    <row r="40" spans="1:10">
      <c r="A40" s="23"/>
      <c r="B40" s="27" t="str">
        <f t="shared" si="0"/>
        <v/>
      </c>
      <c r="E40" s="23"/>
      <c r="F40" s="27" t="str">
        <f t="shared" si="1"/>
        <v/>
      </c>
      <c r="I40" s="23"/>
      <c r="J40" s="27" t="str">
        <f t="shared" si="2"/>
        <v/>
      </c>
    </row>
    <row r="41" spans="1:10">
      <c r="A41" s="23"/>
      <c r="B41" s="27" t="str">
        <f t="shared" si="0"/>
        <v/>
      </c>
      <c r="E41" s="23"/>
      <c r="F41" s="27" t="str">
        <f t="shared" si="1"/>
        <v/>
      </c>
      <c r="I41" s="23"/>
      <c r="J41" s="27" t="str">
        <f t="shared" si="2"/>
        <v/>
      </c>
    </row>
    <row r="42" spans="1:10">
      <c r="A42" s="23"/>
      <c r="B42" s="27" t="str">
        <f t="shared" si="0"/>
        <v/>
      </c>
      <c r="E42" s="23"/>
      <c r="F42" s="27" t="str">
        <f t="shared" si="1"/>
        <v/>
      </c>
      <c r="I42" s="23"/>
      <c r="J42" s="27" t="str">
        <f t="shared" si="2"/>
        <v/>
      </c>
    </row>
    <row r="43" spans="1:10">
      <c r="A43" s="23"/>
      <c r="B43" s="27" t="str">
        <f t="shared" si="0"/>
        <v/>
      </c>
      <c r="E43" s="23"/>
      <c r="F43" s="27" t="str">
        <f t="shared" si="1"/>
        <v/>
      </c>
      <c r="I43" s="23"/>
      <c r="J43" s="27" t="str">
        <f t="shared" si="2"/>
        <v/>
      </c>
    </row>
    <row r="44" spans="1:10">
      <c r="A44" s="23"/>
      <c r="B44" s="27" t="str">
        <f t="shared" si="0"/>
        <v/>
      </c>
      <c r="E44" s="23"/>
      <c r="F44" s="27" t="str">
        <f t="shared" si="1"/>
        <v/>
      </c>
      <c r="I44" s="23"/>
      <c r="J44" s="27" t="str">
        <f t="shared" si="2"/>
        <v/>
      </c>
    </row>
    <row r="45" spans="1:10">
      <c r="A45" s="23"/>
      <c r="B45" s="27" t="str">
        <f t="shared" si="0"/>
        <v/>
      </c>
      <c r="E45" s="23"/>
      <c r="F45" s="27" t="str">
        <f t="shared" si="1"/>
        <v/>
      </c>
      <c r="I45" s="23"/>
      <c r="J45" s="27" t="str">
        <f t="shared" si="2"/>
        <v/>
      </c>
    </row>
    <row r="46" spans="1:10">
      <c r="A46" s="23"/>
      <c r="B46" s="27" t="str">
        <f t="shared" si="0"/>
        <v/>
      </c>
      <c r="E46" s="23"/>
      <c r="F46" s="27" t="str">
        <f t="shared" si="1"/>
        <v/>
      </c>
      <c r="I46" s="23"/>
      <c r="J46" s="27" t="str">
        <f t="shared" si="2"/>
        <v/>
      </c>
    </row>
    <row r="47" spans="1:10">
      <c r="A47" s="23"/>
      <c r="B47" s="27" t="str">
        <f t="shared" si="0"/>
        <v/>
      </c>
      <c r="E47" s="23"/>
      <c r="F47" s="27" t="str">
        <f t="shared" si="1"/>
        <v/>
      </c>
      <c r="I47" s="23"/>
      <c r="J47" s="27" t="str">
        <f t="shared" si="2"/>
        <v/>
      </c>
    </row>
    <row r="48" spans="1:10">
      <c r="A48" s="23"/>
      <c r="B48" s="27" t="str">
        <f t="shared" si="0"/>
        <v/>
      </c>
      <c r="E48" s="23"/>
      <c r="F48" s="27" t="str">
        <f t="shared" si="1"/>
        <v/>
      </c>
      <c r="I48" s="23"/>
      <c r="J48" s="27" t="str">
        <f t="shared" si="2"/>
        <v/>
      </c>
    </row>
    <row r="49" spans="1:10">
      <c r="A49" s="23"/>
      <c r="B49" s="27" t="str">
        <f t="shared" si="0"/>
        <v/>
      </c>
      <c r="E49" s="23"/>
      <c r="F49" s="27" t="str">
        <f t="shared" si="1"/>
        <v/>
      </c>
      <c r="I49" s="23"/>
      <c r="J49" s="27" t="str">
        <f t="shared" si="2"/>
        <v/>
      </c>
    </row>
    <row r="50" spans="1:10">
      <c r="A50" s="23"/>
      <c r="B50" s="27" t="str">
        <f t="shared" si="0"/>
        <v/>
      </c>
      <c r="E50" s="23"/>
      <c r="F50" s="27" t="str">
        <f t="shared" si="1"/>
        <v/>
      </c>
      <c r="I50" s="23"/>
      <c r="J50" s="27" t="str">
        <f t="shared" si="2"/>
        <v/>
      </c>
    </row>
    <row r="51" spans="1:10">
      <c r="A51" s="23"/>
      <c r="B51" s="27" t="str">
        <f t="shared" si="0"/>
        <v/>
      </c>
      <c r="E51" s="23"/>
      <c r="F51" s="27" t="str">
        <f t="shared" si="1"/>
        <v/>
      </c>
      <c r="I51" s="23"/>
      <c r="J51" s="27" t="str">
        <f t="shared" si="2"/>
        <v/>
      </c>
    </row>
    <row r="52" spans="1:10">
      <c r="A52" s="23"/>
      <c r="B52" s="27" t="str">
        <f t="shared" si="0"/>
        <v/>
      </c>
      <c r="E52" s="23"/>
      <c r="F52" s="27" t="str">
        <f t="shared" si="1"/>
        <v/>
      </c>
      <c r="I52" s="23"/>
      <c r="J52" s="27" t="str">
        <f t="shared" si="2"/>
        <v/>
      </c>
    </row>
    <row r="53" spans="1:10">
      <c r="A53" s="23"/>
      <c r="B53" s="27" t="str">
        <f t="shared" si="0"/>
        <v/>
      </c>
      <c r="E53" s="23"/>
      <c r="F53" s="27" t="str">
        <f t="shared" si="1"/>
        <v/>
      </c>
      <c r="I53" s="23"/>
      <c r="J53" s="27" t="str">
        <f t="shared" si="2"/>
        <v/>
      </c>
    </row>
    <row r="54" spans="1:10">
      <c r="A54" s="23"/>
      <c r="B54" s="27" t="str">
        <f t="shared" si="0"/>
        <v/>
      </c>
      <c r="E54" s="23"/>
      <c r="F54" s="27" t="str">
        <f t="shared" si="1"/>
        <v/>
      </c>
      <c r="I54" s="23"/>
      <c r="J54" s="27" t="str">
        <f t="shared" si="2"/>
        <v/>
      </c>
    </row>
    <row r="55" spans="1:10">
      <c r="A55" s="23"/>
      <c r="B55" s="27" t="str">
        <f t="shared" si="0"/>
        <v/>
      </c>
      <c r="E55" s="23"/>
      <c r="F55" s="27" t="str">
        <f t="shared" si="1"/>
        <v/>
      </c>
      <c r="I55" s="23"/>
      <c r="J55" s="27" t="str">
        <f t="shared" si="2"/>
        <v/>
      </c>
    </row>
    <row r="56" spans="1:10">
      <c r="A56" s="23"/>
      <c r="B56" s="27" t="str">
        <f t="shared" si="0"/>
        <v/>
      </c>
      <c r="E56" s="23"/>
      <c r="F56" s="27" t="str">
        <f t="shared" si="1"/>
        <v/>
      </c>
      <c r="I56" s="23"/>
      <c r="J56" s="27" t="str">
        <f t="shared" si="2"/>
        <v/>
      </c>
    </row>
    <row r="57" spans="1:10">
      <c r="A57" s="23"/>
      <c r="B57" s="27" t="str">
        <f t="shared" si="0"/>
        <v/>
      </c>
      <c r="E57" s="23"/>
      <c r="F57" s="27" t="str">
        <f t="shared" si="1"/>
        <v/>
      </c>
      <c r="I57" s="23"/>
      <c r="J57" s="27" t="str">
        <f t="shared" si="2"/>
        <v/>
      </c>
    </row>
    <row r="58" spans="1:10">
      <c r="A58" s="23"/>
      <c r="B58" s="27" t="str">
        <f t="shared" si="0"/>
        <v/>
      </c>
      <c r="E58" s="23"/>
      <c r="F58" s="27" t="str">
        <f t="shared" si="1"/>
        <v/>
      </c>
      <c r="I58" s="23"/>
      <c r="J58" s="27" t="str">
        <f t="shared" si="2"/>
        <v/>
      </c>
    </row>
    <row r="59" spans="1:10">
      <c r="A59" s="3"/>
      <c r="B59" s="27" t="str">
        <f t="shared" si="0"/>
        <v/>
      </c>
      <c r="E59" s="3"/>
      <c r="F59" s="27" t="str">
        <f t="shared" si="1"/>
        <v/>
      </c>
      <c r="I59" s="3"/>
      <c r="J59" s="27" t="str">
        <f t="shared" si="2"/>
        <v/>
      </c>
    </row>
    <row r="60" spans="1:10">
      <c r="A60" s="23"/>
      <c r="B60" s="27" t="str">
        <f t="shared" si="0"/>
        <v/>
      </c>
      <c r="E60" s="23"/>
      <c r="F60" s="27" t="str">
        <f t="shared" si="1"/>
        <v/>
      </c>
      <c r="I60" s="23"/>
      <c r="J60" s="27" t="str">
        <f t="shared" si="2"/>
        <v/>
      </c>
    </row>
    <row r="61" spans="1:10">
      <c r="A61" s="23"/>
      <c r="B61" s="27" t="str">
        <f t="shared" si="0"/>
        <v/>
      </c>
      <c r="E61" s="23"/>
      <c r="F61" s="27" t="str">
        <f t="shared" si="1"/>
        <v/>
      </c>
      <c r="I61" s="23"/>
      <c r="J61" s="27" t="str">
        <f t="shared" si="2"/>
        <v/>
      </c>
    </row>
    <row r="62" spans="1:10">
      <c r="A62" s="23"/>
      <c r="B62" s="27" t="str">
        <f t="shared" si="0"/>
        <v/>
      </c>
      <c r="E62" s="23"/>
      <c r="F62" s="27" t="str">
        <f t="shared" si="1"/>
        <v/>
      </c>
      <c r="I62" s="23"/>
      <c r="J62" s="27" t="str">
        <f t="shared" si="2"/>
        <v/>
      </c>
    </row>
    <row r="63" spans="1:10">
      <c r="A63" s="23"/>
      <c r="B63" s="27" t="str">
        <f t="shared" si="0"/>
        <v/>
      </c>
      <c r="E63" s="23"/>
      <c r="F63" s="27" t="str">
        <f t="shared" si="1"/>
        <v/>
      </c>
      <c r="I63" s="23"/>
      <c r="J63" s="27" t="str">
        <f t="shared" si="2"/>
        <v/>
      </c>
    </row>
    <row r="64" spans="1:10">
      <c r="A64" s="3"/>
      <c r="B64" s="27" t="str">
        <f t="shared" si="0"/>
        <v/>
      </c>
      <c r="E64" s="3"/>
      <c r="F64" s="27" t="str">
        <f t="shared" si="1"/>
        <v/>
      </c>
      <c r="I64" s="3"/>
      <c r="J64" s="27" t="str">
        <f t="shared" si="2"/>
        <v/>
      </c>
    </row>
    <row r="65" spans="1:10">
      <c r="A65" s="3"/>
      <c r="B65" s="27" t="str">
        <f t="shared" si="0"/>
        <v/>
      </c>
      <c r="E65" s="3"/>
      <c r="F65" s="27" t="str">
        <f t="shared" si="1"/>
        <v/>
      </c>
      <c r="I65" s="3"/>
      <c r="J65" s="27" t="str">
        <f t="shared" si="2"/>
        <v/>
      </c>
    </row>
    <row r="66" spans="1:10">
      <c r="A66" s="3"/>
      <c r="B66" s="27" t="str">
        <f t="shared" si="0"/>
        <v/>
      </c>
      <c r="E66" s="3"/>
      <c r="F66" s="27" t="str">
        <f t="shared" si="1"/>
        <v/>
      </c>
      <c r="I66" s="3"/>
      <c r="J66" s="27" t="str">
        <f t="shared" si="2"/>
        <v/>
      </c>
    </row>
    <row r="67" spans="1:10">
      <c r="A67" s="3"/>
      <c r="B67" s="27" t="str">
        <f t="shared" ref="B67:B88" si="3">IF(NOT(ISBLANK(A67)),A67,"")</f>
        <v/>
      </c>
      <c r="E67" s="3"/>
      <c r="F67" s="27" t="str">
        <f t="shared" ref="F67:F88" si="4">IF(NOT(ISBLANK(E67)),E67&amp;"\n ","")</f>
        <v/>
      </c>
      <c r="I67" s="3"/>
      <c r="J67" s="27" t="str">
        <f t="shared" ref="J67:J88" si="5">IF(NOT(ISBLANK(I67)),I67&amp;"+'\n '+","")</f>
        <v/>
      </c>
    </row>
    <row r="68" spans="1:10">
      <c r="A68" s="3"/>
      <c r="B68" s="27" t="str">
        <f t="shared" si="3"/>
        <v/>
      </c>
      <c r="E68" s="3"/>
      <c r="F68" s="27" t="str">
        <f t="shared" si="4"/>
        <v/>
      </c>
      <c r="I68" s="3"/>
      <c r="J68" s="27" t="str">
        <f t="shared" si="5"/>
        <v/>
      </c>
    </row>
    <row r="69" spans="1:10">
      <c r="A69" s="3"/>
      <c r="B69" s="27" t="str">
        <f t="shared" si="3"/>
        <v/>
      </c>
      <c r="E69" s="3"/>
      <c r="F69" s="27" t="str">
        <f t="shared" si="4"/>
        <v/>
      </c>
      <c r="I69" s="3"/>
      <c r="J69" s="27" t="str">
        <f t="shared" si="5"/>
        <v/>
      </c>
    </row>
    <row r="70" spans="1:10">
      <c r="A70" s="3"/>
      <c r="B70" s="27" t="str">
        <f t="shared" si="3"/>
        <v/>
      </c>
      <c r="E70" s="3"/>
      <c r="F70" s="27" t="str">
        <f t="shared" si="4"/>
        <v/>
      </c>
      <c r="I70" s="3"/>
      <c r="J70" s="27" t="str">
        <f t="shared" si="5"/>
        <v/>
      </c>
    </row>
    <row r="71" spans="1:10">
      <c r="A71" s="3"/>
      <c r="B71" s="27" t="str">
        <f t="shared" si="3"/>
        <v/>
      </c>
      <c r="E71" s="3"/>
      <c r="F71" s="27" t="str">
        <f t="shared" si="4"/>
        <v/>
      </c>
      <c r="I71" s="3"/>
      <c r="J71" s="27" t="str">
        <f t="shared" si="5"/>
        <v/>
      </c>
    </row>
    <row r="72" spans="1:10">
      <c r="A72" s="3"/>
      <c r="B72" s="27" t="str">
        <f t="shared" si="3"/>
        <v/>
      </c>
      <c r="E72" s="3"/>
      <c r="F72" s="27" t="str">
        <f t="shared" si="4"/>
        <v/>
      </c>
      <c r="I72" s="3"/>
      <c r="J72" s="27" t="str">
        <f t="shared" si="5"/>
        <v/>
      </c>
    </row>
    <row r="73" spans="1:10">
      <c r="A73" s="3"/>
      <c r="B73" s="27" t="str">
        <f t="shared" si="3"/>
        <v/>
      </c>
      <c r="E73" s="3"/>
      <c r="F73" s="27" t="str">
        <f t="shared" si="4"/>
        <v/>
      </c>
      <c r="I73" s="3"/>
      <c r="J73" s="27" t="str">
        <f t="shared" si="5"/>
        <v/>
      </c>
    </row>
    <row r="74" spans="1:10">
      <c r="A74" s="3"/>
      <c r="B74" s="27" t="str">
        <f t="shared" si="3"/>
        <v/>
      </c>
      <c r="E74" s="3"/>
      <c r="F74" s="27" t="str">
        <f t="shared" si="4"/>
        <v/>
      </c>
      <c r="I74" s="3"/>
      <c r="J74" s="27" t="str">
        <f t="shared" si="5"/>
        <v/>
      </c>
    </row>
    <row r="75" spans="1:10">
      <c r="A75" s="3"/>
      <c r="B75" s="27" t="str">
        <f t="shared" si="3"/>
        <v/>
      </c>
      <c r="E75" s="3"/>
      <c r="F75" s="27" t="str">
        <f t="shared" si="4"/>
        <v/>
      </c>
      <c r="I75" s="3"/>
      <c r="J75" s="27" t="str">
        <f t="shared" si="5"/>
        <v/>
      </c>
    </row>
    <row r="76" spans="1:10">
      <c r="A76" s="3"/>
      <c r="B76" s="27" t="str">
        <f t="shared" si="3"/>
        <v/>
      </c>
      <c r="E76" s="3"/>
      <c r="F76" s="27" t="str">
        <f t="shared" si="4"/>
        <v/>
      </c>
      <c r="I76" s="3"/>
      <c r="J76" s="27" t="str">
        <f t="shared" si="5"/>
        <v/>
      </c>
    </row>
    <row r="77" spans="1:10">
      <c r="A77" s="3"/>
      <c r="B77" s="27" t="str">
        <f t="shared" si="3"/>
        <v/>
      </c>
      <c r="E77" s="3"/>
      <c r="F77" s="27" t="str">
        <f t="shared" si="4"/>
        <v/>
      </c>
      <c r="I77" s="3"/>
      <c r="J77" s="27" t="str">
        <f t="shared" si="5"/>
        <v/>
      </c>
    </row>
    <row r="78" spans="1:10">
      <c r="A78" s="3"/>
      <c r="B78" s="27" t="str">
        <f t="shared" si="3"/>
        <v/>
      </c>
      <c r="E78" s="3"/>
      <c r="F78" s="27" t="str">
        <f t="shared" si="4"/>
        <v/>
      </c>
      <c r="I78" s="3"/>
      <c r="J78" s="27" t="str">
        <f t="shared" si="5"/>
        <v/>
      </c>
    </row>
    <row r="79" spans="1:10">
      <c r="A79" s="3"/>
      <c r="B79" s="27" t="str">
        <f t="shared" si="3"/>
        <v/>
      </c>
      <c r="E79" s="3"/>
      <c r="F79" s="27" t="str">
        <f t="shared" si="4"/>
        <v/>
      </c>
      <c r="I79" s="3"/>
      <c r="J79" s="27" t="str">
        <f t="shared" si="5"/>
        <v/>
      </c>
    </row>
    <row r="80" spans="1:10">
      <c r="A80" s="3"/>
      <c r="B80" s="27" t="str">
        <f t="shared" si="3"/>
        <v/>
      </c>
      <c r="E80" s="3"/>
      <c r="F80" s="27" t="str">
        <f t="shared" si="4"/>
        <v/>
      </c>
      <c r="I80" s="3"/>
      <c r="J80" s="27" t="str">
        <f t="shared" si="5"/>
        <v/>
      </c>
    </row>
    <row r="81" spans="1:10">
      <c r="A81" s="3"/>
      <c r="B81" s="27" t="str">
        <f t="shared" si="3"/>
        <v/>
      </c>
      <c r="E81" s="3"/>
      <c r="F81" s="27" t="str">
        <f t="shared" si="4"/>
        <v/>
      </c>
      <c r="I81" s="3"/>
      <c r="J81" s="27" t="str">
        <f t="shared" si="5"/>
        <v/>
      </c>
    </row>
    <row r="82" spans="1:10">
      <c r="A82" s="3"/>
      <c r="B82" s="27" t="str">
        <f t="shared" si="3"/>
        <v/>
      </c>
      <c r="E82" s="3"/>
      <c r="F82" s="27" t="str">
        <f t="shared" si="4"/>
        <v/>
      </c>
      <c r="I82" s="3"/>
      <c r="J82" s="27" t="str">
        <f t="shared" si="5"/>
        <v/>
      </c>
    </row>
    <row r="83" spans="1:10">
      <c r="A83" s="3"/>
      <c r="B83" s="27" t="str">
        <f t="shared" si="3"/>
        <v/>
      </c>
      <c r="E83" s="3"/>
      <c r="F83" s="27" t="str">
        <f t="shared" si="4"/>
        <v/>
      </c>
      <c r="I83" s="3"/>
      <c r="J83" s="27" t="str">
        <f t="shared" si="5"/>
        <v/>
      </c>
    </row>
    <row r="84" spans="1:10">
      <c r="A84" s="3"/>
      <c r="B84" s="27" t="str">
        <f t="shared" si="3"/>
        <v/>
      </c>
      <c r="E84" s="3"/>
      <c r="F84" s="27" t="str">
        <f t="shared" si="4"/>
        <v/>
      </c>
      <c r="I84" s="3"/>
      <c r="J84" s="27" t="str">
        <f t="shared" si="5"/>
        <v/>
      </c>
    </row>
    <row r="85" spans="1:10">
      <c r="A85" s="3"/>
      <c r="B85" s="27" t="str">
        <f t="shared" si="3"/>
        <v/>
      </c>
      <c r="E85" s="3"/>
      <c r="F85" s="27" t="str">
        <f t="shared" si="4"/>
        <v/>
      </c>
      <c r="I85" s="3"/>
      <c r="J85" s="27" t="str">
        <f t="shared" si="5"/>
        <v/>
      </c>
    </row>
    <row r="86" spans="1:10">
      <c r="A86" s="3"/>
      <c r="B86" s="27" t="str">
        <f t="shared" si="3"/>
        <v/>
      </c>
      <c r="E86" s="3"/>
      <c r="F86" s="27" t="str">
        <f t="shared" si="4"/>
        <v/>
      </c>
      <c r="I86" s="3"/>
      <c r="J86" s="27" t="str">
        <f t="shared" si="5"/>
        <v/>
      </c>
    </row>
    <row r="87" spans="1:10">
      <c r="A87" s="3"/>
      <c r="B87" s="27" t="str">
        <f t="shared" si="3"/>
        <v/>
      </c>
      <c r="E87" s="3"/>
      <c r="F87" s="27" t="str">
        <f t="shared" si="4"/>
        <v/>
      </c>
      <c r="I87" s="3"/>
      <c r="J87" s="27" t="str">
        <f t="shared" si="5"/>
        <v/>
      </c>
    </row>
    <row r="88" spans="1:10">
      <c r="A88" s="3"/>
      <c r="B88" s="27" t="str">
        <f t="shared" si="3"/>
        <v/>
      </c>
      <c r="E88" s="3"/>
      <c r="F88" s="27" t="str">
        <f t="shared" si="4"/>
        <v/>
      </c>
      <c r="I88" s="3"/>
      <c r="J88" s="27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88"/>
  <sheetViews>
    <sheetView zoomScale="85" zoomScaleNormal="85" workbookViewId="0">
      <selection activeCell="C1" sqref="C1"/>
    </sheetView>
  </sheetViews>
  <sheetFormatPr defaultRowHeight="16.5"/>
  <cols>
    <col min="1" max="1" width="29" customWidth="1"/>
    <col min="2" max="2" width="23.75" customWidth="1"/>
    <col min="4" max="4" width="27" customWidth="1"/>
    <col min="5" max="5" width="42" customWidth="1"/>
  </cols>
  <sheetData>
    <row r="1" spans="1:5">
      <c r="A1" t="s">
        <v>115</v>
      </c>
      <c r="C1" s="7" t="str">
        <f>"var code ='"&amp;B2&amp;B3&amp;B4&amp;B5&amp;B6&amp;B7&amp;B8&amp;B9&amp;B10&amp;B11&amp;B12&amp;B13&amp;B14&amp;B15&amp;B16&amp;B17&amp;B18&amp;B19&amp;B20&amp;B21&amp;B22&amp;B23&amp;B24&amp;B25&amp;B26&amp;B27&amp;B28&amp;B29&amp;B30&amp;B31&amp;B32&amp;B33&amp;B34&amp;B35&amp;B36&amp;B37&amp;B38&amp;B39&amp;B40&amp;B41&amp;B42&amp;B43&amp;B44&amp;B45&amp;B46&amp;B47&amp;B48&amp;B49&amp;B50&amp;B51&amp;B52&amp;B53&amp;B54&amp;B55&amp;B56&amp;B57&amp;B58&amp;B59&amp;B60&amp;B61&amp;B62&amp;B63&amp;B64&amp;B65&amp;B66&amp;B67&amp;B68&amp;B69&amp;B70&amp;B71&amp;B72&amp;B73&amp;B74&amp;B75&amp;B76&amp;B77&amp;B78&amp;B79&amp;B80&amp;B81&amp;B82&amp;B83&amp;B84&amp;B85&amp;B86&amp;B87&amp;B88&amp;"';"</f>
        <v>var code ='//MQTT啟動\n  client.loop();\n  //接收訊息：Mega→ESP32\n    UartGetFromMega();\n';</v>
      </c>
      <c r="D1" t="s">
        <v>2</v>
      </c>
      <c r="E1" s="7" t="str">
        <f>"var code ="&amp;E3&amp;E5&amp;";"</f>
        <v>var code =;</v>
      </c>
    </row>
    <row r="2" spans="1:5">
      <c r="A2" s="23" t="s">
        <v>136</v>
      </c>
      <c r="B2" s="27" t="str">
        <f>IF(NOT(ISBLANK(A2)),A2&amp;"\n","")</f>
        <v>//MQTT啟動\n</v>
      </c>
      <c r="D2" s="22"/>
      <c r="E2" s="11"/>
    </row>
    <row r="3" spans="1:5">
      <c r="A3" s="23" t="s">
        <v>137</v>
      </c>
      <c r="B3" s="27" t="str">
        <f t="shared" ref="B3:B66" si="0">IF(NOT(ISBLANK(A3)),A3&amp;"\n","")</f>
        <v xml:space="preserve">  client.loop();\n</v>
      </c>
      <c r="D3" s="9"/>
      <c r="E3" s="12"/>
    </row>
    <row r="4" spans="1:5">
      <c r="A4" s="24"/>
      <c r="B4" s="27" t="str">
        <f t="shared" si="0"/>
        <v/>
      </c>
      <c r="D4" s="22"/>
      <c r="E4" s="13"/>
    </row>
    <row r="5" spans="1:5">
      <c r="A5" s="24" t="s">
        <v>138</v>
      </c>
      <c r="B5" s="27" t="str">
        <f t="shared" si="0"/>
        <v xml:space="preserve">  //接收訊息：Mega→ESP32\n</v>
      </c>
      <c r="D5" s="9"/>
      <c r="E5" s="12"/>
    </row>
    <row r="6" spans="1:5">
      <c r="A6" s="23" t="s">
        <v>139</v>
      </c>
      <c r="B6" s="27" t="str">
        <f t="shared" si="0"/>
        <v xml:space="preserve">    UartGetFromMega();\n</v>
      </c>
      <c r="D6" s="10"/>
      <c r="E6" s="9"/>
    </row>
    <row r="7" spans="1:5">
      <c r="A7" s="23"/>
      <c r="B7" s="27" t="str">
        <f t="shared" si="0"/>
        <v/>
      </c>
      <c r="D7" s="9"/>
      <c r="E7" s="12"/>
    </row>
    <row r="8" spans="1:5">
      <c r="A8" s="23"/>
      <c r="B8" s="27" t="str">
        <f t="shared" si="0"/>
        <v/>
      </c>
      <c r="D8" s="10"/>
      <c r="E8" s="9"/>
    </row>
    <row r="9" spans="1:5">
      <c r="A9" s="23"/>
      <c r="B9" s="27" t="str">
        <f t="shared" si="0"/>
        <v/>
      </c>
      <c r="D9" s="9"/>
      <c r="E9" s="12"/>
    </row>
    <row r="10" spans="1:5">
      <c r="A10" s="23"/>
      <c r="B10" s="27" t="str">
        <f t="shared" si="0"/>
        <v/>
      </c>
      <c r="D10" s="10"/>
      <c r="E10" s="9"/>
    </row>
    <row r="11" spans="1:5">
      <c r="A11" s="23"/>
      <c r="B11" s="27" t="str">
        <f t="shared" si="0"/>
        <v/>
      </c>
      <c r="D11" s="9"/>
      <c r="E11" s="12"/>
    </row>
    <row r="12" spans="1:5">
      <c r="A12" s="23"/>
      <c r="B12" s="27" t="str">
        <f t="shared" si="0"/>
        <v/>
      </c>
      <c r="D12" s="9"/>
      <c r="E12" s="9"/>
    </row>
    <row r="13" spans="1:5">
      <c r="A13" s="23"/>
      <c r="B13" s="27" t="str">
        <f t="shared" si="0"/>
        <v/>
      </c>
      <c r="D13" s="9"/>
      <c r="E13" s="9"/>
    </row>
    <row r="14" spans="1:5">
      <c r="A14" s="23"/>
      <c r="B14" s="27" t="str">
        <f t="shared" si="0"/>
        <v/>
      </c>
      <c r="D14" s="9"/>
      <c r="E14" s="9"/>
    </row>
    <row r="15" spans="1:5">
      <c r="A15" s="23"/>
      <c r="B15" s="27" t="str">
        <f t="shared" si="0"/>
        <v/>
      </c>
    </row>
    <row r="16" spans="1:5">
      <c r="A16" s="24"/>
      <c r="B16" s="27" t="str">
        <f t="shared" si="0"/>
        <v/>
      </c>
    </row>
    <row r="17" spans="1:2">
      <c r="A17" s="23"/>
      <c r="B17" s="27" t="str">
        <f t="shared" si="0"/>
        <v/>
      </c>
    </row>
    <row r="18" spans="1:2">
      <c r="A18" s="23"/>
      <c r="B18" s="27" t="str">
        <f t="shared" si="0"/>
        <v/>
      </c>
    </row>
    <row r="19" spans="1:2">
      <c r="A19" s="23"/>
      <c r="B19" s="27" t="str">
        <f t="shared" si="0"/>
        <v/>
      </c>
    </row>
    <row r="20" spans="1:2">
      <c r="A20" s="23"/>
      <c r="B20" s="27" t="str">
        <f t="shared" si="0"/>
        <v/>
      </c>
    </row>
    <row r="21" spans="1:2">
      <c r="A21" s="23"/>
      <c r="B21" s="27" t="str">
        <f t="shared" si="0"/>
        <v/>
      </c>
    </row>
    <row r="22" spans="1:2">
      <c r="A22" s="23"/>
      <c r="B22" s="27" t="str">
        <f t="shared" si="0"/>
        <v/>
      </c>
    </row>
    <row r="23" spans="1:2">
      <c r="A23" s="23"/>
      <c r="B23" s="27" t="str">
        <f t="shared" si="0"/>
        <v/>
      </c>
    </row>
    <row r="24" spans="1:2">
      <c r="A24" s="23"/>
      <c r="B24" s="27" t="str">
        <f t="shared" si="0"/>
        <v/>
      </c>
    </row>
    <row r="25" spans="1:2">
      <c r="A25" s="23"/>
      <c r="B25" s="27" t="str">
        <f t="shared" si="0"/>
        <v/>
      </c>
    </row>
    <row r="26" spans="1:2">
      <c r="A26" s="23"/>
      <c r="B26" s="27" t="str">
        <f t="shared" si="0"/>
        <v/>
      </c>
    </row>
    <row r="27" spans="1:2">
      <c r="A27" s="23"/>
      <c r="B27" s="27" t="str">
        <f t="shared" si="0"/>
        <v/>
      </c>
    </row>
    <row r="28" spans="1:2">
      <c r="A28" s="23"/>
      <c r="B28" s="27" t="str">
        <f t="shared" si="0"/>
        <v/>
      </c>
    </row>
    <row r="29" spans="1:2">
      <c r="A29" s="23"/>
      <c r="B29" s="27" t="str">
        <f t="shared" si="0"/>
        <v/>
      </c>
    </row>
    <row r="30" spans="1:2">
      <c r="A30" s="23"/>
      <c r="B30" s="27" t="str">
        <f t="shared" si="0"/>
        <v/>
      </c>
    </row>
    <row r="31" spans="1:2">
      <c r="A31" s="23"/>
      <c r="B31" s="27" t="str">
        <f t="shared" si="0"/>
        <v/>
      </c>
    </row>
    <row r="32" spans="1:2">
      <c r="A32" s="23"/>
      <c r="B32" s="27" t="str">
        <f t="shared" si="0"/>
        <v/>
      </c>
    </row>
    <row r="33" spans="1:2">
      <c r="A33" s="23"/>
      <c r="B33" s="27" t="str">
        <f t="shared" si="0"/>
        <v/>
      </c>
    </row>
    <row r="34" spans="1:2">
      <c r="A34" s="23"/>
      <c r="B34" s="27" t="str">
        <f t="shared" si="0"/>
        <v/>
      </c>
    </row>
    <row r="35" spans="1:2">
      <c r="A35" s="23"/>
      <c r="B35" s="27" t="str">
        <f t="shared" si="0"/>
        <v/>
      </c>
    </row>
    <row r="36" spans="1:2">
      <c r="A36" s="23"/>
      <c r="B36" s="27" t="str">
        <f t="shared" si="0"/>
        <v/>
      </c>
    </row>
    <row r="37" spans="1:2">
      <c r="A37" s="23"/>
      <c r="B37" s="27" t="str">
        <f t="shared" si="0"/>
        <v/>
      </c>
    </row>
    <row r="38" spans="1:2">
      <c r="A38" s="23"/>
      <c r="B38" s="27" t="str">
        <f t="shared" si="0"/>
        <v/>
      </c>
    </row>
    <row r="39" spans="1:2">
      <c r="A39" s="3"/>
      <c r="B39" s="27" t="str">
        <f t="shared" si="0"/>
        <v/>
      </c>
    </row>
    <row r="40" spans="1:2">
      <c r="A40" s="23"/>
      <c r="B40" s="27" t="str">
        <f t="shared" si="0"/>
        <v/>
      </c>
    </row>
    <row r="41" spans="1:2">
      <c r="A41" s="23"/>
      <c r="B41" s="27" t="str">
        <f t="shared" si="0"/>
        <v/>
      </c>
    </row>
    <row r="42" spans="1:2">
      <c r="A42" s="23"/>
      <c r="B42" s="27" t="str">
        <f t="shared" si="0"/>
        <v/>
      </c>
    </row>
    <row r="43" spans="1:2">
      <c r="A43" s="23"/>
      <c r="B43" s="27" t="str">
        <f t="shared" si="0"/>
        <v/>
      </c>
    </row>
    <row r="44" spans="1:2">
      <c r="A44" s="23"/>
      <c r="B44" s="27" t="str">
        <f t="shared" si="0"/>
        <v/>
      </c>
    </row>
    <row r="45" spans="1:2">
      <c r="A45" s="23"/>
      <c r="B45" s="27" t="str">
        <f t="shared" si="0"/>
        <v/>
      </c>
    </row>
    <row r="46" spans="1:2">
      <c r="A46" s="23"/>
      <c r="B46" s="27" t="str">
        <f t="shared" si="0"/>
        <v/>
      </c>
    </row>
    <row r="47" spans="1:2">
      <c r="A47" s="23"/>
      <c r="B47" s="27" t="str">
        <f t="shared" si="0"/>
        <v/>
      </c>
    </row>
    <row r="48" spans="1:2">
      <c r="A48" s="23"/>
      <c r="B48" s="27" t="str">
        <f t="shared" si="0"/>
        <v/>
      </c>
    </row>
    <row r="49" spans="1:2">
      <c r="A49" s="23"/>
      <c r="B49" s="27" t="str">
        <f t="shared" si="0"/>
        <v/>
      </c>
    </row>
    <row r="50" spans="1:2">
      <c r="A50" s="23"/>
      <c r="B50" s="27" t="str">
        <f t="shared" si="0"/>
        <v/>
      </c>
    </row>
    <row r="51" spans="1:2">
      <c r="A51" s="23"/>
      <c r="B51" s="27" t="str">
        <f t="shared" si="0"/>
        <v/>
      </c>
    </row>
    <row r="52" spans="1:2">
      <c r="A52" s="23"/>
      <c r="B52" s="27" t="str">
        <f t="shared" si="0"/>
        <v/>
      </c>
    </row>
    <row r="53" spans="1:2">
      <c r="A53" s="23"/>
      <c r="B53" s="27" t="str">
        <f t="shared" si="0"/>
        <v/>
      </c>
    </row>
    <row r="54" spans="1:2">
      <c r="A54" s="23"/>
      <c r="B54" s="27" t="str">
        <f t="shared" si="0"/>
        <v/>
      </c>
    </row>
    <row r="55" spans="1:2">
      <c r="A55" s="23"/>
      <c r="B55" s="27" t="str">
        <f t="shared" si="0"/>
        <v/>
      </c>
    </row>
    <row r="56" spans="1:2">
      <c r="A56" s="23"/>
      <c r="B56" s="27" t="str">
        <f t="shared" si="0"/>
        <v/>
      </c>
    </row>
    <row r="57" spans="1:2">
      <c r="A57" s="23"/>
      <c r="B57" s="27" t="str">
        <f t="shared" si="0"/>
        <v/>
      </c>
    </row>
    <row r="58" spans="1:2">
      <c r="A58" s="23"/>
      <c r="B58" s="27" t="str">
        <f t="shared" si="0"/>
        <v/>
      </c>
    </row>
    <row r="59" spans="1:2">
      <c r="A59" s="3"/>
      <c r="B59" s="27" t="str">
        <f t="shared" si="0"/>
        <v/>
      </c>
    </row>
    <row r="60" spans="1:2">
      <c r="A60" s="23"/>
      <c r="B60" s="27" t="str">
        <f t="shared" si="0"/>
        <v/>
      </c>
    </row>
    <row r="61" spans="1:2">
      <c r="A61" s="23"/>
      <c r="B61" s="27" t="str">
        <f t="shared" si="0"/>
        <v/>
      </c>
    </row>
    <row r="62" spans="1:2">
      <c r="A62" s="23"/>
      <c r="B62" s="27" t="str">
        <f t="shared" si="0"/>
        <v/>
      </c>
    </row>
    <row r="63" spans="1:2">
      <c r="A63" s="23"/>
      <c r="B63" s="27" t="str">
        <f t="shared" si="0"/>
        <v/>
      </c>
    </row>
    <row r="64" spans="1:2">
      <c r="A64" s="3"/>
      <c r="B64" s="27" t="str">
        <f t="shared" si="0"/>
        <v/>
      </c>
    </row>
    <row r="65" spans="1:2">
      <c r="A65" s="3"/>
      <c r="B65" s="27" t="str">
        <f t="shared" si="0"/>
        <v/>
      </c>
    </row>
    <row r="66" spans="1:2">
      <c r="A66" s="3"/>
      <c r="B66" s="27" t="str">
        <f t="shared" si="0"/>
        <v/>
      </c>
    </row>
    <row r="67" spans="1:2">
      <c r="A67" s="3"/>
      <c r="B67" s="27" t="str">
        <f t="shared" ref="B67:B88" si="1">IF(NOT(ISBLANK(A67)),A67&amp;"\n","")</f>
        <v/>
      </c>
    </row>
    <row r="68" spans="1:2">
      <c r="A68" s="3"/>
      <c r="B68" s="27" t="str">
        <f t="shared" si="1"/>
        <v/>
      </c>
    </row>
    <row r="69" spans="1:2">
      <c r="A69" s="3"/>
      <c r="B69" s="27" t="str">
        <f t="shared" si="1"/>
        <v/>
      </c>
    </row>
    <row r="70" spans="1:2">
      <c r="A70" s="3"/>
      <c r="B70" s="27" t="str">
        <f t="shared" si="1"/>
        <v/>
      </c>
    </row>
    <row r="71" spans="1:2">
      <c r="A71" s="3"/>
      <c r="B71" s="27" t="str">
        <f t="shared" si="1"/>
        <v/>
      </c>
    </row>
    <row r="72" spans="1:2">
      <c r="A72" s="3"/>
      <c r="B72" s="27" t="str">
        <f t="shared" si="1"/>
        <v/>
      </c>
    </row>
    <row r="73" spans="1:2">
      <c r="A73" s="3"/>
      <c r="B73" s="27" t="str">
        <f t="shared" si="1"/>
        <v/>
      </c>
    </row>
    <row r="74" spans="1:2">
      <c r="A74" s="3"/>
      <c r="B74" s="27" t="str">
        <f t="shared" si="1"/>
        <v/>
      </c>
    </row>
    <row r="75" spans="1:2">
      <c r="A75" s="3"/>
      <c r="B75" s="27" t="str">
        <f t="shared" si="1"/>
        <v/>
      </c>
    </row>
    <row r="76" spans="1:2">
      <c r="A76" s="3"/>
      <c r="B76" s="27" t="str">
        <f t="shared" si="1"/>
        <v/>
      </c>
    </row>
    <row r="77" spans="1:2">
      <c r="A77" s="3"/>
      <c r="B77" s="27" t="str">
        <f t="shared" si="1"/>
        <v/>
      </c>
    </row>
    <row r="78" spans="1:2">
      <c r="A78" s="3"/>
      <c r="B78" s="27" t="str">
        <f t="shared" si="1"/>
        <v/>
      </c>
    </row>
    <row r="79" spans="1:2">
      <c r="A79" s="3"/>
      <c r="B79" s="27" t="str">
        <f t="shared" si="1"/>
        <v/>
      </c>
    </row>
    <row r="80" spans="1:2">
      <c r="A80" s="3"/>
      <c r="B80" s="27" t="str">
        <f t="shared" si="1"/>
        <v/>
      </c>
    </row>
    <row r="81" spans="1:2">
      <c r="A81" s="3"/>
      <c r="B81" s="27" t="str">
        <f t="shared" si="1"/>
        <v/>
      </c>
    </row>
    <row r="82" spans="1:2">
      <c r="A82" s="3"/>
      <c r="B82" s="27" t="str">
        <f t="shared" si="1"/>
        <v/>
      </c>
    </row>
    <row r="83" spans="1:2">
      <c r="A83" s="3"/>
      <c r="B83" s="27" t="str">
        <f t="shared" si="1"/>
        <v/>
      </c>
    </row>
    <row r="84" spans="1:2">
      <c r="A84" s="3"/>
      <c r="B84" s="27" t="str">
        <f t="shared" si="1"/>
        <v/>
      </c>
    </row>
    <row r="85" spans="1:2">
      <c r="A85" s="3"/>
      <c r="B85" s="27" t="str">
        <f t="shared" si="1"/>
        <v/>
      </c>
    </row>
    <row r="86" spans="1:2">
      <c r="A86" s="3"/>
      <c r="B86" s="27" t="str">
        <f t="shared" si="1"/>
        <v/>
      </c>
    </row>
    <row r="87" spans="1:2">
      <c r="A87" s="3"/>
      <c r="B87" s="27" t="str">
        <f t="shared" si="1"/>
        <v/>
      </c>
    </row>
    <row r="88" spans="1:2">
      <c r="A88" s="3"/>
      <c r="B88" s="27" t="str">
        <f t="shared" si="1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88"/>
  <sheetViews>
    <sheetView zoomScale="85" zoomScaleNormal="85" workbookViewId="0">
      <selection activeCell="H1" sqref="H1"/>
    </sheetView>
  </sheetViews>
  <sheetFormatPr defaultRowHeight="16.5"/>
  <cols>
    <col min="1" max="1" width="22" customWidth="1"/>
    <col min="2" max="2" width="6" customWidth="1"/>
    <col min="3" max="3" width="21.25" style="3" customWidth="1"/>
    <col min="4" max="4" width="7.625" customWidth="1"/>
    <col min="5" max="5" width="20.5" style="3" customWidth="1"/>
    <col min="6" max="6" width="6.25" customWidth="1"/>
    <col min="7" max="7" width="17.75" customWidth="1"/>
    <col min="8" max="8" width="16.375" customWidth="1"/>
  </cols>
  <sheetData>
    <row r="1" spans="1:12">
      <c r="A1" t="s">
        <v>140</v>
      </c>
      <c r="C1" s="3" t="s">
        <v>142</v>
      </c>
      <c r="E1" s="3" t="s">
        <v>141</v>
      </c>
      <c r="G1" t="s">
        <v>10</v>
      </c>
      <c r="H1" s="8" t="str">
        <f>"Blockly.Arduino.functions_['"&amp;H2&amp;"'] = '"&amp;H3&amp;"' + "&amp;H4&amp;" + '"&amp;H5&amp;"';"</f>
        <v>Blockly.Arduino.functions_['_07imi_esp32car_getArduino_func'] = '//接收訊息：Mega→ESP32\n void UartGetFromMega() {  \n   while (MegaSerial.available()) {\n     String str = MegaSerial.readString();\n     Serial.println(str);\n ' + statements_msg + '}//while\n }\n ';</v>
      </c>
    </row>
    <row r="2" spans="1:12">
      <c r="A2" s="23" t="s">
        <v>143</v>
      </c>
      <c r="B2" s="27" t="str">
        <f>IF(NOT(ISBLANK(A2)),A2&amp;"\n ","")</f>
        <v xml:space="preserve">//接收訊息：Mega→ESP32\n </v>
      </c>
      <c r="C2" s="30" t="s">
        <v>149</v>
      </c>
      <c r="D2" s="27" t="str">
        <f>IF(NOT(ISBLANK(C2)),C2,"")</f>
        <v>statements_msg</v>
      </c>
      <c r="E2" s="23" t="s">
        <v>148</v>
      </c>
      <c r="F2" s="27" t="str">
        <f>IF(NOT(ISBLANK(E2)),E2&amp;"\n ","")</f>
        <v xml:space="preserve">}//while\n </v>
      </c>
      <c r="G2" s="4" t="s">
        <v>9</v>
      </c>
      <c r="H2" s="5" t="str">
        <f>變數!$A$4</f>
        <v>_07imi_esp32car_getArduino_func</v>
      </c>
    </row>
    <row r="3" spans="1:12">
      <c r="A3" s="23" t="s">
        <v>144</v>
      </c>
      <c r="B3" s="27" t="str">
        <f t="shared" ref="B3:B66" si="0">IF(NOT(ISBLANK(A3)),A3&amp;"\n ","")</f>
        <v xml:space="preserve">void UartGetFromMega() {  \n </v>
      </c>
      <c r="C3" s="29"/>
      <c r="D3" s="27" t="str">
        <f t="shared" ref="D3:D66" si="1">IF(NOT(ISBLANK(C3)),C3,"")</f>
        <v/>
      </c>
      <c r="E3" s="23" t="s">
        <v>12</v>
      </c>
      <c r="F3" s="27" t="str">
        <f t="shared" ref="F3:F66" si="2">IF(NOT(ISBLANK(E3)),E3&amp;"\n ","")</f>
        <v xml:space="preserve">}\n </v>
      </c>
      <c r="G3" s="5" t="s">
        <v>152</v>
      </c>
      <c r="H3" s="5" t="str">
        <f>B2&amp;B3&amp;B4&amp;B5&amp;B6&amp;B7&amp;B8&amp;B9&amp;B10&amp;B11&amp;B12&amp;B13&amp;B14&amp;B15&amp;B16&amp;B17&amp;B18&amp;B19&amp;B20&amp;B21&amp;B22&amp;B23&amp;B24&amp;B25&amp;B26&amp;B27&amp;B28&amp;B29&amp;B30&amp;B31&amp;B32&amp;B33&amp;B34&amp;B35&amp;B36&amp;B37&amp;B38&amp;B39&amp;B40&amp;B41&amp;B42&amp;B43&amp;B44&amp;B45&amp;B46&amp;B47&amp;B48&amp;B49&amp;B50&amp;B51&amp;B52&amp;B53&amp;B54&amp;B55&amp;B56&amp;B57&amp;B58&amp;B59&amp;B60&amp;B61&amp;B62&amp;B63&amp;B64&amp;B65&amp;B66&amp;B67&amp;B68&amp;B69&amp;B70&amp;B71&amp;B72&amp;B73&amp;B74&amp;B75&amp;B76&amp;B77&amp;B78&amp;B79&amp;B80&amp;B81&amp;B82&amp;B83&amp;B84&amp;B85&amp;B86&amp;B87&amp;B88</f>
        <v xml:space="preserve">//接收訊息：Mega→ESP32\n void UartGetFromMega() {  \n   while (MegaSerial.available()) {\n     String str = MegaSerial.readString();\n     Serial.println(str);\n </v>
      </c>
      <c r="I3" s="31"/>
      <c r="J3" s="31"/>
      <c r="K3" s="31"/>
      <c r="L3" s="31"/>
    </row>
    <row r="4" spans="1:12">
      <c r="A4" s="23" t="s">
        <v>145</v>
      </c>
      <c r="B4" s="27" t="str">
        <f t="shared" si="0"/>
        <v xml:space="preserve">  while (MegaSerial.available()) {\n </v>
      </c>
      <c r="C4" s="29"/>
      <c r="D4" s="27" t="str">
        <f t="shared" si="1"/>
        <v/>
      </c>
      <c r="E4" s="29"/>
      <c r="F4" s="27" t="str">
        <f t="shared" si="2"/>
        <v/>
      </c>
      <c r="G4" s="5" t="s">
        <v>153</v>
      </c>
      <c r="H4" s="4" t="str">
        <f>D2</f>
        <v>statements_msg</v>
      </c>
    </row>
    <row r="5" spans="1:12">
      <c r="A5" s="23" t="s">
        <v>146</v>
      </c>
      <c r="B5" s="27" t="str">
        <f t="shared" si="0"/>
        <v xml:space="preserve">    String str = MegaSerial.readString();\n </v>
      </c>
      <c r="C5" s="29"/>
      <c r="D5" s="27" t="str">
        <f t="shared" si="1"/>
        <v/>
      </c>
      <c r="E5" s="29"/>
      <c r="F5" s="27" t="str">
        <f t="shared" si="2"/>
        <v/>
      </c>
      <c r="G5" s="5" t="s">
        <v>154</v>
      </c>
      <c r="H5" s="4" t="str">
        <f>F2&amp;F3&amp;F4&amp;F5&amp;F6&amp;F7&amp;F8&amp;F9&amp;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</f>
        <v xml:space="preserve">}//while\n }\n </v>
      </c>
    </row>
    <row r="6" spans="1:12">
      <c r="A6" s="23" t="s">
        <v>147</v>
      </c>
      <c r="B6" s="27" t="str">
        <f t="shared" si="0"/>
        <v xml:space="preserve">    Serial.println(str);\n </v>
      </c>
      <c r="C6" s="29"/>
      <c r="D6" s="27" t="str">
        <f t="shared" si="1"/>
        <v/>
      </c>
      <c r="E6" s="29"/>
      <c r="F6" s="27" t="str">
        <f t="shared" si="2"/>
        <v/>
      </c>
    </row>
    <row r="7" spans="1:12">
      <c r="A7" s="23"/>
      <c r="B7" s="27" t="str">
        <f t="shared" si="0"/>
        <v/>
      </c>
      <c r="C7" s="29"/>
      <c r="D7" s="27" t="str">
        <f t="shared" si="1"/>
        <v/>
      </c>
      <c r="E7" s="29"/>
      <c r="F7" s="27" t="str">
        <f t="shared" si="2"/>
        <v/>
      </c>
    </row>
    <row r="8" spans="1:12">
      <c r="A8" s="23"/>
      <c r="B8" s="27" t="str">
        <f t="shared" si="0"/>
        <v/>
      </c>
      <c r="C8" s="29"/>
      <c r="D8" s="27" t="str">
        <f t="shared" si="1"/>
        <v/>
      </c>
      <c r="E8" s="29"/>
      <c r="F8" s="27" t="str">
        <f t="shared" si="2"/>
        <v/>
      </c>
    </row>
    <row r="9" spans="1:12">
      <c r="A9" s="23"/>
      <c r="B9" s="27" t="str">
        <f t="shared" si="0"/>
        <v/>
      </c>
      <c r="C9" s="29"/>
      <c r="D9" s="27" t="str">
        <f t="shared" si="1"/>
        <v/>
      </c>
      <c r="E9" s="29"/>
      <c r="F9" s="27" t="str">
        <f t="shared" si="2"/>
        <v/>
      </c>
    </row>
    <row r="10" spans="1:12">
      <c r="A10" s="23"/>
      <c r="B10" s="27" t="str">
        <f t="shared" si="0"/>
        <v/>
      </c>
      <c r="C10" s="29"/>
      <c r="D10" s="27" t="str">
        <f t="shared" si="1"/>
        <v/>
      </c>
      <c r="E10" s="29"/>
      <c r="F10" s="27" t="str">
        <f t="shared" si="2"/>
        <v/>
      </c>
    </row>
    <row r="11" spans="1:12">
      <c r="A11" s="23"/>
      <c r="B11" s="27" t="str">
        <f t="shared" si="0"/>
        <v/>
      </c>
      <c r="C11" s="29"/>
      <c r="D11" s="27" t="str">
        <f t="shared" si="1"/>
        <v/>
      </c>
      <c r="E11" s="29"/>
      <c r="F11" s="27" t="str">
        <f t="shared" si="2"/>
        <v/>
      </c>
    </row>
    <row r="12" spans="1:12">
      <c r="A12" s="23"/>
      <c r="B12" s="27" t="str">
        <f t="shared" si="0"/>
        <v/>
      </c>
      <c r="C12" s="29"/>
      <c r="D12" s="27" t="str">
        <f t="shared" si="1"/>
        <v/>
      </c>
      <c r="E12" s="29"/>
      <c r="F12" s="27" t="str">
        <f t="shared" si="2"/>
        <v/>
      </c>
    </row>
    <row r="13" spans="1:12">
      <c r="A13" s="23"/>
      <c r="B13" s="27" t="str">
        <f t="shared" si="0"/>
        <v/>
      </c>
      <c r="C13" s="29"/>
      <c r="D13" s="27" t="str">
        <f t="shared" si="1"/>
        <v/>
      </c>
      <c r="E13" s="29"/>
      <c r="F13" s="27" t="str">
        <f t="shared" si="2"/>
        <v/>
      </c>
    </row>
    <row r="14" spans="1:12">
      <c r="A14" s="23"/>
      <c r="B14" s="27" t="str">
        <f t="shared" si="0"/>
        <v/>
      </c>
      <c r="C14" s="29"/>
      <c r="D14" s="27" t="str">
        <f t="shared" si="1"/>
        <v/>
      </c>
      <c r="E14" s="29"/>
      <c r="F14" s="27" t="str">
        <f t="shared" si="2"/>
        <v/>
      </c>
    </row>
    <row r="15" spans="1:12">
      <c r="A15" s="23"/>
      <c r="B15" s="27" t="str">
        <f t="shared" si="0"/>
        <v/>
      </c>
      <c r="C15" s="29"/>
      <c r="D15" s="27" t="str">
        <f t="shared" si="1"/>
        <v/>
      </c>
      <c r="E15" s="29"/>
      <c r="F15" s="27" t="str">
        <f t="shared" si="2"/>
        <v/>
      </c>
    </row>
    <row r="16" spans="1:12">
      <c r="A16" s="24"/>
      <c r="B16" s="27" t="str">
        <f t="shared" si="0"/>
        <v/>
      </c>
      <c r="C16" s="29"/>
      <c r="D16" s="27" t="str">
        <f t="shared" si="1"/>
        <v/>
      </c>
      <c r="E16" s="29"/>
      <c r="F16" s="27" t="str">
        <f t="shared" si="2"/>
        <v/>
      </c>
    </row>
    <row r="17" spans="1:6">
      <c r="A17" s="23"/>
      <c r="B17" s="27" t="str">
        <f t="shared" si="0"/>
        <v/>
      </c>
      <c r="C17" s="29"/>
      <c r="D17" s="27" t="str">
        <f t="shared" si="1"/>
        <v/>
      </c>
      <c r="E17" s="29"/>
      <c r="F17" s="27" t="str">
        <f t="shared" si="2"/>
        <v/>
      </c>
    </row>
    <row r="18" spans="1:6">
      <c r="A18" s="23"/>
      <c r="B18" s="27" t="str">
        <f t="shared" si="0"/>
        <v/>
      </c>
      <c r="C18" s="29"/>
      <c r="D18" s="27" t="str">
        <f t="shared" si="1"/>
        <v/>
      </c>
      <c r="E18" s="29"/>
      <c r="F18" s="27" t="str">
        <f t="shared" si="2"/>
        <v/>
      </c>
    </row>
    <row r="19" spans="1:6">
      <c r="A19" s="23"/>
      <c r="B19" s="27" t="str">
        <f t="shared" si="0"/>
        <v/>
      </c>
      <c r="C19" s="29"/>
      <c r="D19" s="27" t="str">
        <f t="shared" si="1"/>
        <v/>
      </c>
      <c r="E19" s="29"/>
      <c r="F19" s="27" t="str">
        <f t="shared" si="2"/>
        <v/>
      </c>
    </row>
    <row r="20" spans="1:6">
      <c r="A20" s="23"/>
      <c r="B20" s="27" t="str">
        <f t="shared" si="0"/>
        <v/>
      </c>
      <c r="C20" s="29"/>
      <c r="D20" s="27" t="str">
        <f t="shared" si="1"/>
        <v/>
      </c>
      <c r="E20" s="29"/>
      <c r="F20" s="27" t="str">
        <f t="shared" si="2"/>
        <v/>
      </c>
    </row>
    <row r="21" spans="1:6">
      <c r="A21" s="23"/>
      <c r="B21" s="27" t="str">
        <f t="shared" si="0"/>
        <v/>
      </c>
      <c r="C21" s="29"/>
      <c r="D21" s="27" t="str">
        <f t="shared" si="1"/>
        <v/>
      </c>
      <c r="E21" s="29"/>
      <c r="F21" s="27" t="str">
        <f t="shared" si="2"/>
        <v/>
      </c>
    </row>
    <row r="22" spans="1:6">
      <c r="A22" s="23"/>
      <c r="B22" s="27" t="str">
        <f t="shared" si="0"/>
        <v/>
      </c>
      <c r="C22" s="29"/>
      <c r="D22" s="27" t="str">
        <f t="shared" si="1"/>
        <v/>
      </c>
      <c r="E22" s="29"/>
      <c r="F22" s="27" t="str">
        <f t="shared" si="2"/>
        <v/>
      </c>
    </row>
    <row r="23" spans="1:6">
      <c r="A23" s="23"/>
      <c r="B23" s="27" t="str">
        <f t="shared" si="0"/>
        <v/>
      </c>
      <c r="C23" s="29"/>
      <c r="D23" s="27" t="str">
        <f t="shared" si="1"/>
        <v/>
      </c>
      <c r="E23" s="29"/>
      <c r="F23" s="27" t="str">
        <f t="shared" si="2"/>
        <v/>
      </c>
    </row>
    <row r="24" spans="1:6">
      <c r="A24" s="23"/>
      <c r="B24" s="27" t="str">
        <f t="shared" si="0"/>
        <v/>
      </c>
      <c r="C24" s="29"/>
      <c r="D24" s="27" t="str">
        <f t="shared" si="1"/>
        <v/>
      </c>
      <c r="E24" s="29"/>
      <c r="F24" s="27" t="str">
        <f t="shared" si="2"/>
        <v/>
      </c>
    </row>
    <row r="25" spans="1:6">
      <c r="A25" s="23"/>
      <c r="B25" s="27" t="str">
        <f t="shared" si="0"/>
        <v/>
      </c>
      <c r="C25" s="29"/>
      <c r="D25" s="27" t="str">
        <f t="shared" si="1"/>
        <v/>
      </c>
      <c r="E25" s="29"/>
      <c r="F25" s="27" t="str">
        <f t="shared" si="2"/>
        <v/>
      </c>
    </row>
    <row r="26" spans="1:6">
      <c r="A26" s="23"/>
      <c r="B26" s="27" t="str">
        <f t="shared" si="0"/>
        <v/>
      </c>
      <c r="C26" s="29"/>
      <c r="D26" s="27" t="str">
        <f t="shared" si="1"/>
        <v/>
      </c>
      <c r="E26" s="29"/>
      <c r="F26" s="27" t="str">
        <f t="shared" si="2"/>
        <v/>
      </c>
    </row>
    <row r="27" spans="1:6">
      <c r="A27" s="23"/>
      <c r="B27" s="27" t="str">
        <f t="shared" si="0"/>
        <v/>
      </c>
      <c r="C27" s="29"/>
      <c r="D27" s="27" t="str">
        <f t="shared" si="1"/>
        <v/>
      </c>
      <c r="E27" s="29"/>
      <c r="F27" s="27" t="str">
        <f t="shared" si="2"/>
        <v/>
      </c>
    </row>
    <row r="28" spans="1:6">
      <c r="A28" s="23"/>
      <c r="B28" s="27" t="str">
        <f t="shared" si="0"/>
        <v/>
      </c>
      <c r="C28" s="29"/>
      <c r="D28" s="27" t="str">
        <f t="shared" si="1"/>
        <v/>
      </c>
      <c r="E28" s="29"/>
      <c r="F28" s="27" t="str">
        <f t="shared" si="2"/>
        <v/>
      </c>
    </row>
    <row r="29" spans="1:6">
      <c r="A29" s="23"/>
      <c r="B29" s="27" t="str">
        <f t="shared" si="0"/>
        <v/>
      </c>
      <c r="C29" s="29"/>
      <c r="D29" s="27" t="str">
        <f t="shared" si="1"/>
        <v/>
      </c>
      <c r="E29" s="29"/>
      <c r="F29" s="27" t="str">
        <f t="shared" si="2"/>
        <v/>
      </c>
    </row>
    <row r="30" spans="1:6">
      <c r="A30" s="23"/>
      <c r="B30" s="27" t="str">
        <f t="shared" si="0"/>
        <v/>
      </c>
      <c r="C30" s="29"/>
      <c r="D30" s="27" t="str">
        <f t="shared" si="1"/>
        <v/>
      </c>
      <c r="E30" s="29"/>
      <c r="F30" s="27" t="str">
        <f t="shared" si="2"/>
        <v/>
      </c>
    </row>
    <row r="31" spans="1:6">
      <c r="A31" s="23"/>
      <c r="B31" s="27" t="str">
        <f t="shared" si="0"/>
        <v/>
      </c>
      <c r="C31" s="29"/>
      <c r="D31" s="27" t="str">
        <f t="shared" si="1"/>
        <v/>
      </c>
      <c r="E31" s="29"/>
      <c r="F31" s="27" t="str">
        <f t="shared" si="2"/>
        <v/>
      </c>
    </row>
    <row r="32" spans="1:6">
      <c r="A32" s="23"/>
      <c r="B32" s="27" t="str">
        <f t="shared" si="0"/>
        <v/>
      </c>
      <c r="C32" s="29"/>
      <c r="D32" s="27" t="str">
        <f t="shared" si="1"/>
        <v/>
      </c>
      <c r="E32" s="29"/>
      <c r="F32" s="27" t="str">
        <f t="shared" si="2"/>
        <v/>
      </c>
    </row>
    <row r="33" spans="1:6">
      <c r="A33" s="23"/>
      <c r="B33" s="27" t="str">
        <f t="shared" si="0"/>
        <v/>
      </c>
      <c r="C33" s="29"/>
      <c r="D33" s="27" t="str">
        <f t="shared" si="1"/>
        <v/>
      </c>
      <c r="E33" s="29"/>
      <c r="F33" s="27" t="str">
        <f t="shared" si="2"/>
        <v/>
      </c>
    </row>
    <row r="34" spans="1:6">
      <c r="A34" s="23"/>
      <c r="B34" s="27" t="str">
        <f t="shared" si="0"/>
        <v/>
      </c>
      <c r="C34" s="29"/>
      <c r="D34" s="27" t="str">
        <f t="shared" si="1"/>
        <v/>
      </c>
      <c r="E34" s="29"/>
      <c r="F34" s="27" t="str">
        <f t="shared" si="2"/>
        <v/>
      </c>
    </row>
    <row r="35" spans="1:6">
      <c r="A35" s="23"/>
      <c r="B35" s="27" t="str">
        <f t="shared" si="0"/>
        <v/>
      </c>
      <c r="C35" s="29"/>
      <c r="D35" s="27" t="str">
        <f t="shared" si="1"/>
        <v/>
      </c>
      <c r="E35" s="29"/>
      <c r="F35" s="27" t="str">
        <f t="shared" si="2"/>
        <v/>
      </c>
    </row>
    <row r="36" spans="1:6">
      <c r="A36" s="23"/>
      <c r="B36" s="27" t="str">
        <f t="shared" si="0"/>
        <v/>
      </c>
      <c r="C36" s="29"/>
      <c r="D36" s="27" t="str">
        <f t="shared" si="1"/>
        <v/>
      </c>
      <c r="E36" s="29"/>
      <c r="F36" s="27" t="str">
        <f t="shared" si="2"/>
        <v/>
      </c>
    </row>
    <row r="37" spans="1:6">
      <c r="A37" s="23"/>
      <c r="B37" s="27" t="str">
        <f t="shared" si="0"/>
        <v/>
      </c>
      <c r="C37" s="29"/>
      <c r="D37" s="27" t="str">
        <f t="shared" si="1"/>
        <v/>
      </c>
      <c r="E37" s="29"/>
      <c r="F37" s="27" t="str">
        <f t="shared" si="2"/>
        <v/>
      </c>
    </row>
    <row r="38" spans="1:6">
      <c r="A38" s="23"/>
      <c r="B38" s="27" t="str">
        <f t="shared" si="0"/>
        <v/>
      </c>
      <c r="C38" s="29"/>
      <c r="D38" s="27" t="str">
        <f t="shared" si="1"/>
        <v/>
      </c>
      <c r="E38" s="29"/>
      <c r="F38" s="27" t="str">
        <f t="shared" si="2"/>
        <v/>
      </c>
    </row>
    <row r="39" spans="1:6">
      <c r="A39" s="3"/>
      <c r="B39" s="27" t="str">
        <f t="shared" si="0"/>
        <v/>
      </c>
      <c r="C39" s="29"/>
      <c r="D39" s="27" t="str">
        <f t="shared" si="1"/>
        <v/>
      </c>
      <c r="E39" s="29"/>
      <c r="F39" s="27" t="str">
        <f t="shared" si="2"/>
        <v/>
      </c>
    </row>
    <row r="40" spans="1:6">
      <c r="A40" s="23"/>
      <c r="B40" s="27" t="str">
        <f t="shared" si="0"/>
        <v/>
      </c>
      <c r="C40" s="29"/>
      <c r="D40" s="27" t="str">
        <f t="shared" si="1"/>
        <v/>
      </c>
      <c r="E40" s="29"/>
      <c r="F40" s="27" t="str">
        <f t="shared" si="2"/>
        <v/>
      </c>
    </row>
    <row r="41" spans="1:6">
      <c r="A41" s="23"/>
      <c r="B41" s="27" t="str">
        <f t="shared" si="0"/>
        <v/>
      </c>
      <c r="C41" s="29"/>
      <c r="D41" s="27" t="str">
        <f t="shared" si="1"/>
        <v/>
      </c>
      <c r="E41" s="29"/>
      <c r="F41" s="27" t="str">
        <f t="shared" si="2"/>
        <v/>
      </c>
    </row>
    <row r="42" spans="1:6">
      <c r="A42" s="23"/>
      <c r="B42" s="27" t="str">
        <f t="shared" si="0"/>
        <v/>
      </c>
      <c r="C42" s="29"/>
      <c r="D42" s="27" t="str">
        <f t="shared" si="1"/>
        <v/>
      </c>
      <c r="E42" s="29"/>
      <c r="F42" s="27" t="str">
        <f t="shared" si="2"/>
        <v/>
      </c>
    </row>
    <row r="43" spans="1:6">
      <c r="A43" s="23"/>
      <c r="B43" s="27" t="str">
        <f t="shared" si="0"/>
        <v/>
      </c>
      <c r="C43" s="29"/>
      <c r="D43" s="27" t="str">
        <f t="shared" si="1"/>
        <v/>
      </c>
      <c r="E43" s="29"/>
      <c r="F43" s="27" t="str">
        <f t="shared" si="2"/>
        <v/>
      </c>
    </row>
    <row r="44" spans="1:6">
      <c r="A44" s="23"/>
      <c r="B44" s="27" t="str">
        <f t="shared" si="0"/>
        <v/>
      </c>
      <c r="C44" s="29"/>
      <c r="D44" s="27" t="str">
        <f t="shared" si="1"/>
        <v/>
      </c>
      <c r="E44" s="29"/>
      <c r="F44" s="27" t="str">
        <f t="shared" si="2"/>
        <v/>
      </c>
    </row>
    <row r="45" spans="1:6">
      <c r="A45" s="23"/>
      <c r="B45" s="27" t="str">
        <f t="shared" si="0"/>
        <v/>
      </c>
      <c r="C45" s="29"/>
      <c r="D45" s="27" t="str">
        <f t="shared" si="1"/>
        <v/>
      </c>
      <c r="E45" s="29"/>
      <c r="F45" s="27" t="str">
        <f t="shared" si="2"/>
        <v/>
      </c>
    </row>
    <row r="46" spans="1:6">
      <c r="A46" s="23"/>
      <c r="B46" s="27" t="str">
        <f t="shared" si="0"/>
        <v/>
      </c>
      <c r="C46" s="29"/>
      <c r="D46" s="27" t="str">
        <f t="shared" si="1"/>
        <v/>
      </c>
      <c r="E46" s="29"/>
      <c r="F46" s="27" t="str">
        <f t="shared" si="2"/>
        <v/>
      </c>
    </row>
    <row r="47" spans="1:6">
      <c r="A47" s="23"/>
      <c r="B47" s="27" t="str">
        <f t="shared" si="0"/>
        <v/>
      </c>
      <c r="C47" s="29"/>
      <c r="D47" s="27" t="str">
        <f t="shared" si="1"/>
        <v/>
      </c>
      <c r="E47" s="29"/>
      <c r="F47" s="27" t="str">
        <f t="shared" si="2"/>
        <v/>
      </c>
    </row>
    <row r="48" spans="1:6">
      <c r="A48" s="23"/>
      <c r="B48" s="27" t="str">
        <f t="shared" si="0"/>
        <v/>
      </c>
      <c r="C48" s="29"/>
      <c r="D48" s="27" t="str">
        <f t="shared" si="1"/>
        <v/>
      </c>
      <c r="E48" s="29"/>
      <c r="F48" s="27" t="str">
        <f t="shared" si="2"/>
        <v/>
      </c>
    </row>
    <row r="49" spans="1:6">
      <c r="A49" s="23"/>
      <c r="B49" s="27" t="str">
        <f t="shared" si="0"/>
        <v/>
      </c>
      <c r="C49" s="29"/>
      <c r="D49" s="27" t="str">
        <f t="shared" si="1"/>
        <v/>
      </c>
      <c r="E49" s="29"/>
      <c r="F49" s="27" t="str">
        <f t="shared" si="2"/>
        <v/>
      </c>
    </row>
    <row r="50" spans="1:6">
      <c r="A50" s="23"/>
      <c r="B50" s="27" t="str">
        <f t="shared" si="0"/>
        <v/>
      </c>
      <c r="C50" s="29"/>
      <c r="D50" s="27" t="str">
        <f t="shared" si="1"/>
        <v/>
      </c>
      <c r="E50" s="29"/>
      <c r="F50" s="27" t="str">
        <f t="shared" si="2"/>
        <v/>
      </c>
    </row>
    <row r="51" spans="1:6">
      <c r="A51" s="23"/>
      <c r="B51" s="27" t="str">
        <f t="shared" si="0"/>
        <v/>
      </c>
      <c r="C51" s="29"/>
      <c r="D51" s="27" t="str">
        <f t="shared" si="1"/>
        <v/>
      </c>
      <c r="E51" s="29"/>
      <c r="F51" s="27" t="str">
        <f t="shared" si="2"/>
        <v/>
      </c>
    </row>
    <row r="52" spans="1:6">
      <c r="A52" s="23"/>
      <c r="B52" s="27" t="str">
        <f t="shared" si="0"/>
        <v/>
      </c>
      <c r="C52" s="29"/>
      <c r="D52" s="27" t="str">
        <f t="shared" si="1"/>
        <v/>
      </c>
      <c r="E52" s="29"/>
      <c r="F52" s="27" t="str">
        <f t="shared" si="2"/>
        <v/>
      </c>
    </row>
    <row r="53" spans="1:6">
      <c r="A53" s="23"/>
      <c r="B53" s="27" t="str">
        <f t="shared" si="0"/>
        <v/>
      </c>
      <c r="C53" s="29"/>
      <c r="D53" s="27" t="str">
        <f t="shared" si="1"/>
        <v/>
      </c>
      <c r="E53" s="29"/>
      <c r="F53" s="27" t="str">
        <f t="shared" si="2"/>
        <v/>
      </c>
    </row>
    <row r="54" spans="1:6">
      <c r="A54" s="23"/>
      <c r="B54" s="27" t="str">
        <f t="shared" si="0"/>
        <v/>
      </c>
      <c r="C54" s="29"/>
      <c r="D54" s="27" t="str">
        <f t="shared" si="1"/>
        <v/>
      </c>
      <c r="E54" s="29"/>
      <c r="F54" s="27" t="str">
        <f t="shared" si="2"/>
        <v/>
      </c>
    </row>
    <row r="55" spans="1:6">
      <c r="A55" s="23"/>
      <c r="B55" s="27" t="str">
        <f t="shared" si="0"/>
        <v/>
      </c>
      <c r="C55" s="29"/>
      <c r="D55" s="27" t="str">
        <f t="shared" si="1"/>
        <v/>
      </c>
      <c r="E55" s="29"/>
      <c r="F55" s="27" t="str">
        <f t="shared" si="2"/>
        <v/>
      </c>
    </row>
    <row r="56" spans="1:6">
      <c r="A56" s="23"/>
      <c r="B56" s="27" t="str">
        <f t="shared" si="0"/>
        <v/>
      </c>
      <c r="C56" s="29"/>
      <c r="D56" s="27" t="str">
        <f t="shared" si="1"/>
        <v/>
      </c>
      <c r="E56" s="29"/>
      <c r="F56" s="27" t="str">
        <f t="shared" si="2"/>
        <v/>
      </c>
    </row>
    <row r="57" spans="1:6">
      <c r="A57" s="23"/>
      <c r="B57" s="27" t="str">
        <f t="shared" si="0"/>
        <v/>
      </c>
      <c r="C57" s="29"/>
      <c r="D57" s="27" t="str">
        <f t="shared" si="1"/>
        <v/>
      </c>
      <c r="E57" s="29"/>
      <c r="F57" s="27" t="str">
        <f t="shared" si="2"/>
        <v/>
      </c>
    </row>
    <row r="58" spans="1:6">
      <c r="A58" s="23"/>
      <c r="B58" s="27" t="str">
        <f t="shared" si="0"/>
        <v/>
      </c>
      <c r="C58" s="29"/>
      <c r="D58" s="27" t="str">
        <f t="shared" si="1"/>
        <v/>
      </c>
      <c r="E58" s="29"/>
      <c r="F58" s="27" t="str">
        <f t="shared" si="2"/>
        <v/>
      </c>
    </row>
    <row r="59" spans="1:6">
      <c r="A59" s="3"/>
      <c r="B59" s="27" t="str">
        <f t="shared" si="0"/>
        <v/>
      </c>
      <c r="C59" s="29"/>
      <c r="D59" s="27" t="str">
        <f t="shared" si="1"/>
        <v/>
      </c>
      <c r="E59" s="29"/>
      <c r="F59" s="27" t="str">
        <f t="shared" si="2"/>
        <v/>
      </c>
    </row>
    <row r="60" spans="1:6">
      <c r="A60" s="23"/>
      <c r="B60" s="27" t="str">
        <f t="shared" si="0"/>
        <v/>
      </c>
      <c r="C60" s="29"/>
      <c r="D60" s="27" t="str">
        <f t="shared" si="1"/>
        <v/>
      </c>
      <c r="E60" s="29"/>
      <c r="F60" s="27" t="str">
        <f t="shared" si="2"/>
        <v/>
      </c>
    </row>
    <row r="61" spans="1:6">
      <c r="A61" s="23"/>
      <c r="B61" s="27" t="str">
        <f t="shared" si="0"/>
        <v/>
      </c>
      <c r="C61" s="29"/>
      <c r="D61" s="27" t="str">
        <f t="shared" si="1"/>
        <v/>
      </c>
      <c r="E61" s="29"/>
      <c r="F61" s="27" t="str">
        <f t="shared" si="2"/>
        <v/>
      </c>
    </row>
    <row r="62" spans="1:6">
      <c r="A62" s="23"/>
      <c r="B62" s="27" t="str">
        <f t="shared" si="0"/>
        <v/>
      </c>
      <c r="C62" s="29"/>
      <c r="D62" s="27" t="str">
        <f t="shared" si="1"/>
        <v/>
      </c>
      <c r="E62" s="29"/>
      <c r="F62" s="27" t="str">
        <f t="shared" si="2"/>
        <v/>
      </c>
    </row>
    <row r="63" spans="1:6">
      <c r="A63" s="23"/>
      <c r="B63" s="27" t="str">
        <f t="shared" si="0"/>
        <v/>
      </c>
      <c r="C63" s="29"/>
      <c r="D63" s="27" t="str">
        <f t="shared" si="1"/>
        <v/>
      </c>
      <c r="E63" s="29"/>
      <c r="F63" s="27" t="str">
        <f t="shared" si="2"/>
        <v/>
      </c>
    </row>
    <row r="64" spans="1:6">
      <c r="A64" s="3"/>
      <c r="B64" s="27" t="str">
        <f t="shared" si="0"/>
        <v/>
      </c>
      <c r="C64" s="29"/>
      <c r="D64" s="27" t="str">
        <f t="shared" si="1"/>
        <v/>
      </c>
      <c r="E64" s="29"/>
      <c r="F64" s="27" t="str">
        <f t="shared" si="2"/>
        <v/>
      </c>
    </row>
    <row r="65" spans="1:6">
      <c r="A65" s="3"/>
      <c r="B65" s="27" t="str">
        <f t="shared" si="0"/>
        <v/>
      </c>
      <c r="C65" s="29"/>
      <c r="D65" s="27" t="str">
        <f t="shared" si="1"/>
        <v/>
      </c>
      <c r="E65" s="29"/>
      <c r="F65" s="27" t="str">
        <f t="shared" si="2"/>
        <v/>
      </c>
    </row>
    <row r="66" spans="1:6">
      <c r="A66" s="3"/>
      <c r="B66" s="27" t="str">
        <f t="shared" si="0"/>
        <v/>
      </c>
      <c r="C66" s="29"/>
      <c r="D66" s="27" t="str">
        <f t="shared" si="1"/>
        <v/>
      </c>
      <c r="E66" s="29"/>
      <c r="F66" s="27" t="str">
        <f t="shared" si="2"/>
        <v/>
      </c>
    </row>
    <row r="67" spans="1:6">
      <c r="A67" s="3"/>
      <c r="B67" s="27" t="str">
        <f t="shared" ref="B67:B88" si="3">IF(NOT(ISBLANK(A67)),A67&amp;"\n ","")</f>
        <v/>
      </c>
      <c r="C67" s="29"/>
      <c r="D67" s="27" t="str">
        <f t="shared" ref="D67:D88" si="4">IF(NOT(ISBLANK(C67)),C67,"")</f>
        <v/>
      </c>
      <c r="E67" s="29"/>
      <c r="F67" s="27" t="str">
        <f t="shared" ref="F67:F88" si="5">IF(NOT(ISBLANK(E67)),E67&amp;"\n ","")</f>
        <v/>
      </c>
    </row>
    <row r="68" spans="1:6">
      <c r="A68" s="3"/>
      <c r="B68" s="27" t="str">
        <f t="shared" si="3"/>
        <v/>
      </c>
      <c r="C68" s="29"/>
      <c r="D68" s="27" t="str">
        <f t="shared" si="4"/>
        <v/>
      </c>
      <c r="E68" s="29"/>
      <c r="F68" s="27" t="str">
        <f t="shared" si="5"/>
        <v/>
      </c>
    </row>
    <row r="69" spans="1:6">
      <c r="A69" s="3"/>
      <c r="B69" s="27" t="str">
        <f t="shared" si="3"/>
        <v/>
      </c>
      <c r="C69" s="29"/>
      <c r="D69" s="27" t="str">
        <f t="shared" si="4"/>
        <v/>
      </c>
      <c r="E69" s="29"/>
      <c r="F69" s="27" t="str">
        <f t="shared" si="5"/>
        <v/>
      </c>
    </row>
    <row r="70" spans="1:6">
      <c r="A70" s="3"/>
      <c r="B70" s="27" t="str">
        <f t="shared" si="3"/>
        <v/>
      </c>
      <c r="C70" s="29"/>
      <c r="D70" s="27" t="str">
        <f t="shared" si="4"/>
        <v/>
      </c>
      <c r="E70" s="29"/>
      <c r="F70" s="27" t="str">
        <f t="shared" si="5"/>
        <v/>
      </c>
    </row>
    <row r="71" spans="1:6">
      <c r="A71" s="3"/>
      <c r="B71" s="27" t="str">
        <f t="shared" si="3"/>
        <v/>
      </c>
      <c r="C71" s="29"/>
      <c r="D71" s="27" t="str">
        <f t="shared" si="4"/>
        <v/>
      </c>
      <c r="E71" s="29"/>
      <c r="F71" s="27" t="str">
        <f t="shared" si="5"/>
        <v/>
      </c>
    </row>
    <row r="72" spans="1:6">
      <c r="A72" s="3"/>
      <c r="B72" s="27" t="str">
        <f t="shared" si="3"/>
        <v/>
      </c>
      <c r="C72" s="29"/>
      <c r="D72" s="27" t="str">
        <f t="shared" si="4"/>
        <v/>
      </c>
      <c r="E72" s="29"/>
      <c r="F72" s="27" t="str">
        <f t="shared" si="5"/>
        <v/>
      </c>
    </row>
    <row r="73" spans="1:6">
      <c r="A73" s="3"/>
      <c r="B73" s="27" t="str">
        <f t="shared" si="3"/>
        <v/>
      </c>
      <c r="C73" s="29"/>
      <c r="D73" s="27" t="str">
        <f t="shared" si="4"/>
        <v/>
      </c>
      <c r="E73" s="29"/>
      <c r="F73" s="27" t="str">
        <f t="shared" si="5"/>
        <v/>
      </c>
    </row>
    <row r="74" spans="1:6">
      <c r="A74" s="3"/>
      <c r="B74" s="27" t="str">
        <f t="shared" si="3"/>
        <v/>
      </c>
      <c r="C74" s="29"/>
      <c r="D74" s="27" t="str">
        <f t="shared" si="4"/>
        <v/>
      </c>
      <c r="E74" s="29"/>
      <c r="F74" s="27" t="str">
        <f t="shared" si="5"/>
        <v/>
      </c>
    </row>
    <row r="75" spans="1:6">
      <c r="A75" s="3"/>
      <c r="B75" s="27" t="str">
        <f t="shared" si="3"/>
        <v/>
      </c>
      <c r="C75" s="29"/>
      <c r="D75" s="27" t="str">
        <f t="shared" si="4"/>
        <v/>
      </c>
      <c r="E75" s="29"/>
      <c r="F75" s="27" t="str">
        <f t="shared" si="5"/>
        <v/>
      </c>
    </row>
    <row r="76" spans="1:6">
      <c r="A76" s="3"/>
      <c r="B76" s="27" t="str">
        <f t="shared" si="3"/>
        <v/>
      </c>
      <c r="C76" s="29"/>
      <c r="D76" s="27" t="str">
        <f t="shared" si="4"/>
        <v/>
      </c>
      <c r="E76" s="29"/>
      <c r="F76" s="27" t="str">
        <f t="shared" si="5"/>
        <v/>
      </c>
    </row>
    <row r="77" spans="1:6">
      <c r="A77" s="3"/>
      <c r="B77" s="27" t="str">
        <f t="shared" si="3"/>
        <v/>
      </c>
      <c r="C77" s="29"/>
      <c r="D77" s="27" t="str">
        <f t="shared" si="4"/>
        <v/>
      </c>
      <c r="E77" s="29"/>
      <c r="F77" s="27" t="str">
        <f t="shared" si="5"/>
        <v/>
      </c>
    </row>
    <row r="78" spans="1:6">
      <c r="A78" s="3"/>
      <c r="B78" s="27" t="str">
        <f t="shared" si="3"/>
        <v/>
      </c>
      <c r="C78" s="29"/>
      <c r="D78" s="27" t="str">
        <f t="shared" si="4"/>
        <v/>
      </c>
      <c r="E78" s="29"/>
      <c r="F78" s="27" t="str">
        <f t="shared" si="5"/>
        <v/>
      </c>
    </row>
    <row r="79" spans="1:6">
      <c r="A79" s="3"/>
      <c r="B79" s="27" t="str">
        <f t="shared" si="3"/>
        <v/>
      </c>
      <c r="C79" s="29"/>
      <c r="D79" s="27" t="str">
        <f t="shared" si="4"/>
        <v/>
      </c>
      <c r="E79" s="29"/>
      <c r="F79" s="27" t="str">
        <f t="shared" si="5"/>
        <v/>
      </c>
    </row>
    <row r="80" spans="1:6">
      <c r="A80" s="3"/>
      <c r="B80" s="27" t="str">
        <f t="shared" si="3"/>
        <v/>
      </c>
      <c r="C80" s="29"/>
      <c r="D80" s="27" t="str">
        <f t="shared" si="4"/>
        <v/>
      </c>
      <c r="E80" s="29"/>
      <c r="F80" s="27" t="str">
        <f t="shared" si="5"/>
        <v/>
      </c>
    </row>
    <row r="81" spans="1:6">
      <c r="A81" s="3"/>
      <c r="B81" s="27" t="str">
        <f t="shared" si="3"/>
        <v/>
      </c>
      <c r="C81" s="29"/>
      <c r="D81" s="27" t="str">
        <f t="shared" si="4"/>
        <v/>
      </c>
      <c r="E81" s="29"/>
      <c r="F81" s="27" t="str">
        <f t="shared" si="5"/>
        <v/>
      </c>
    </row>
    <row r="82" spans="1:6">
      <c r="A82" s="3"/>
      <c r="B82" s="27" t="str">
        <f t="shared" si="3"/>
        <v/>
      </c>
      <c r="C82" s="29"/>
      <c r="D82" s="27" t="str">
        <f t="shared" si="4"/>
        <v/>
      </c>
      <c r="E82" s="29"/>
      <c r="F82" s="27" t="str">
        <f t="shared" si="5"/>
        <v/>
      </c>
    </row>
    <row r="83" spans="1:6">
      <c r="A83" s="3"/>
      <c r="B83" s="27" t="str">
        <f t="shared" si="3"/>
        <v/>
      </c>
      <c r="C83" s="29"/>
      <c r="D83" s="27" t="str">
        <f t="shared" si="4"/>
        <v/>
      </c>
      <c r="E83" s="29"/>
      <c r="F83" s="27" t="str">
        <f t="shared" si="5"/>
        <v/>
      </c>
    </row>
    <row r="84" spans="1:6">
      <c r="A84" s="3"/>
      <c r="B84" s="27" t="str">
        <f t="shared" si="3"/>
        <v/>
      </c>
      <c r="C84" s="29"/>
      <c r="D84" s="27" t="str">
        <f t="shared" si="4"/>
        <v/>
      </c>
      <c r="E84" s="29"/>
      <c r="F84" s="27" t="str">
        <f t="shared" si="5"/>
        <v/>
      </c>
    </row>
    <row r="85" spans="1:6">
      <c r="A85" s="3"/>
      <c r="B85" s="27" t="str">
        <f t="shared" si="3"/>
        <v/>
      </c>
      <c r="C85" s="29"/>
      <c r="D85" s="27" t="str">
        <f t="shared" si="4"/>
        <v/>
      </c>
      <c r="E85" s="29"/>
      <c r="F85" s="27" t="str">
        <f t="shared" si="5"/>
        <v/>
      </c>
    </row>
    <row r="86" spans="1:6">
      <c r="A86" s="3"/>
      <c r="B86" s="27" t="str">
        <f t="shared" si="3"/>
        <v/>
      </c>
      <c r="C86" s="29"/>
      <c r="D86" s="27" t="str">
        <f t="shared" si="4"/>
        <v/>
      </c>
      <c r="E86" s="29"/>
      <c r="F86" s="27" t="str">
        <f t="shared" si="5"/>
        <v/>
      </c>
    </row>
    <row r="87" spans="1:6">
      <c r="A87" s="3"/>
      <c r="B87" s="27" t="str">
        <f t="shared" si="3"/>
        <v/>
      </c>
      <c r="C87" s="29"/>
      <c r="D87" s="27" t="str">
        <f t="shared" si="4"/>
        <v/>
      </c>
      <c r="E87" s="29"/>
      <c r="F87" s="27" t="str">
        <f t="shared" si="5"/>
        <v/>
      </c>
    </row>
    <row r="88" spans="1:6">
      <c r="A88" s="3"/>
      <c r="B88" s="27" t="str">
        <f t="shared" si="3"/>
        <v/>
      </c>
      <c r="C88" s="29"/>
      <c r="D88" s="27" t="str">
        <f t="shared" si="4"/>
        <v/>
      </c>
      <c r="E88" s="29"/>
      <c r="F88" s="27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變數</vt:lpstr>
      <vt:lpstr>S(變)</vt:lpstr>
      <vt:lpstr>c</vt:lpstr>
      <vt:lpstr>01D</vt:lpstr>
      <vt:lpstr>01S</vt:lpstr>
      <vt:lpstr>01F</vt:lpstr>
      <vt:lpstr>02-05c</vt:lpstr>
      <vt:lpstr>06L</vt:lpstr>
      <vt:lpstr>07F</vt:lpstr>
      <vt:lpstr>08S</vt:lpstr>
      <vt:lpstr>09F</vt:lpstr>
      <vt:lpstr>10c</vt:lpstr>
      <vt:lpstr>11c</vt:lpstr>
      <vt:lpstr>12c</vt:lpstr>
      <vt:lpstr>13c</vt:lpstr>
      <vt:lpstr>14c</vt:lpstr>
      <vt:lpstr>15c</vt:lpstr>
      <vt:lpstr>16c</vt:lpstr>
      <vt:lpstr>17c</vt:lpstr>
      <vt:lpstr>18c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AMANI</dc:creator>
  <cp:lastModifiedBy>慶哲 林</cp:lastModifiedBy>
  <dcterms:created xsi:type="dcterms:W3CDTF">2023-05-06T03:44:48Z</dcterms:created>
  <dcterms:modified xsi:type="dcterms:W3CDTF">2023-12-14T06:20:53Z</dcterms:modified>
</cp:coreProperties>
</file>